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0" yWindow="0" windowWidth="16380" windowHeight="8196" tabRatio="500"/>
  </bookViews>
  <sheets>
    <sheet name="Anlagenprotokoll" sheetId="1" r:id="rId1"/>
  </sheets>
  <definedNames>
    <definedName name="DbLog_petermini" localSheetId="0">Anlagenprotokoll!$AS$11:$AZ$4101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R1930" i="1" l="1"/>
  <c r="AQ1930" i="1"/>
  <c r="AP1930" i="1"/>
  <c r="AO1930" i="1"/>
  <c r="AN1930" i="1"/>
  <c r="AM1930" i="1"/>
  <c r="AL1930" i="1"/>
  <c r="AK1930" i="1"/>
  <c r="AJ1930" i="1"/>
  <c r="AR1929" i="1"/>
  <c r="AQ1929" i="1"/>
  <c r="AP1929" i="1"/>
  <c r="AO1929" i="1"/>
  <c r="AN1929" i="1"/>
  <c r="AM1929" i="1"/>
  <c r="AL1929" i="1"/>
  <c r="AK1929" i="1"/>
  <c r="AJ1929" i="1"/>
  <c r="AR1928" i="1"/>
  <c r="AQ1928" i="1"/>
  <c r="AP1928" i="1"/>
  <c r="AO1928" i="1"/>
  <c r="AN1928" i="1"/>
  <c r="AM1928" i="1"/>
  <c r="AL1928" i="1"/>
  <c r="AK1928" i="1"/>
  <c r="AJ1928" i="1"/>
  <c r="AR1927" i="1"/>
  <c r="AQ1927" i="1"/>
  <c r="AP1927" i="1"/>
  <c r="AO1927" i="1"/>
  <c r="AN1927" i="1"/>
  <c r="AM1927" i="1"/>
  <c r="AL1927" i="1"/>
  <c r="AK1927" i="1"/>
  <c r="AJ1927" i="1"/>
  <c r="AR1926" i="1"/>
  <c r="AQ1926" i="1"/>
  <c r="AP1926" i="1"/>
  <c r="AO1926" i="1"/>
  <c r="AN1926" i="1"/>
  <c r="AM1926" i="1"/>
  <c r="AL1926" i="1"/>
  <c r="AK1926" i="1"/>
  <c r="AJ1926" i="1"/>
  <c r="AR1925" i="1"/>
  <c r="AQ1925" i="1"/>
  <c r="AP1925" i="1"/>
  <c r="AO1925" i="1"/>
  <c r="AN1925" i="1"/>
  <c r="AM1925" i="1"/>
  <c r="AL1925" i="1"/>
  <c r="AK1925" i="1"/>
  <c r="AJ1925" i="1"/>
  <c r="AR1924" i="1"/>
  <c r="AQ1924" i="1"/>
  <c r="AP1924" i="1"/>
  <c r="AO1924" i="1"/>
  <c r="AN1924" i="1"/>
  <c r="AM1924" i="1"/>
  <c r="AL1924" i="1"/>
  <c r="AK1924" i="1"/>
  <c r="AJ1924" i="1"/>
  <c r="AR1923" i="1"/>
  <c r="AQ1923" i="1"/>
  <c r="AP1923" i="1"/>
  <c r="AO1923" i="1"/>
  <c r="AN1923" i="1"/>
  <c r="AM1923" i="1"/>
  <c r="AL1923" i="1"/>
  <c r="AK1923" i="1"/>
  <c r="AJ1923" i="1"/>
  <c r="AR1922" i="1"/>
  <c r="AQ1922" i="1"/>
  <c r="AP1922" i="1"/>
  <c r="AO1922" i="1"/>
  <c r="AN1922" i="1"/>
  <c r="AM1922" i="1"/>
  <c r="AL1922" i="1"/>
  <c r="AK1922" i="1"/>
  <c r="AJ1922" i="1"/>
  <c r="AR1921" i="1"/>
  <c r="AQ1921" i="1"/>
  <c r="AP1921" i="1"/>
  <c r="AO1921" i="1"/>
  <c r="AN1921" i="1"/>
  <c r="AM1921" i="1"/>
  <c r="AL1921" i="1"/>
  <c r="AK1921" i="1"/>
  <c r="AJ1921" i="1"/>
  <c r="AR1920" i="1"/>
  <c r="AQ1920" i="1"/>
  <c r="AP1920" i="1"/>
  <c r="AO1920" i="1"/>
  <c r="AN1920" i="1"/>
  <c r="AM1920" i="1"/>
  <c r="AL1920" i="1"/>
  <c r="AK1920" i="1"/>
  <c r="AJ1920" i="1"/>
  <c r="AR1919" i="1"/>
  <c r="AQ1919" i="1"/>
  <c r="AP1919" i="1"/>
  <c r="AO1919" i="1"/>
  <c r="AN1919" i="1"/>
  <c r="AM1919" i="1"/>
  <c r="AL1919" i="1"/>
  <c r="AK1919" i="1"/>
  <c r="AJ1919" i="1"/>
  <c r="AR1918" i="1"/>
  <c r="AQ1918" i="1"/>
  <c r="AP1918" i="1"/>
  <c r="AO1918" i="1"/>
  <c r="AN1918" i="1"/>
  <c r="AM1918" i="1"/>
  <c r="AL1918" i="1"/>
  <c r="AK1918" i="1"/>
  <c r="AJ1918" i="1"/>
  <c r="AR1917" i="1"/>
  <c r="AQ1917" i="1"/>
  <c r="AP1917" i="1"/>
  <c r="AO1917" i="1"/>
  <c r="AN1917" i="1"/>
  <c r="AM1917" i="1"/>
  <c r="AL1917" i="1"/>
  <c r="AK1917" i="1"/>
  <c r="AJ1917" i="1"/>
  <c r="AR1916" i="1"/>
  <c r="AQ1916" i="1"/>
  <c r="AP1916" i="1"/>
  <c r="AO1916" i="1"/>
  <c r="AN1916" i="1"/>
  <c r="AM1916" i="1"/>
  <c r="AL1916" i="1"/>
  <c r="AK1916" i="1"/>
  <c r="AJ1916" i="1"/>
  <c r="AR1915" i="1"/>
  <c r="AQ1915" i="1"/>
  <c r="AP1915" i="1"/>
  <c r="AO1915" i="1"/>
  <c r="AN1915" i="1"/>
  <c r="AM1915" i="1"/>
  <c r="AL1915" i="1"/>
  <c r="AK1915" i="1"/>
  <c r="AJ1915" i="1"/>
  <c r="AR1914" i="1"/>
  <c r="AQ1914" i="1"/>
  <c r="AP1914" i="1"/>
  <c r="AO1914" i="1"/>
  <c r="AN1914" i="1"/>
  <c r="AM1914" i="1"/>
  <c r="AL1914" i="1"/>
  <c r="AK1914" i="1"/>
  <c r="AJ1914" i="1"/>
  <c r="AR1913" i="1"/>
  <c r="AQ1913" i="1"/>
  <c r="AP1913" i="1"/>
  <c r="AO1913" i="1"/>
  <c r="AN1913" i="1"/>
  <c r="AM1913" i="1"/>
  <c r="AL1913" i="1"/>
  <c r="AK1913" i="1"/>
  <c r="AJ1913" i="1"/>
  <c r="AR1912" i="1"/>
  <c r="AQ1912" i="1"/>
  <c r="AP1912" i="1"/>
  <c r="AO1912" i="1"/>
  <c r="AN1912" i="1"/>
  <c r="AM1912" i="1"/>
  <c r="AL1912" i="1"/>
  <c r="AK1912" i="1"/>
  <c r="AJ1912" i="1"/>
  <c r="AR1911" i="1"/>
  <c r="AQ1911" i="1"/>
  <c r="AP1911" i="1"/>
  <c r="AO1911" i="1"/>
  <c r="AN1911" i="1"/>
  <c r="AM1911" i="1"/>
  <c r="AL1911" i="1"/>
  <c r="AK1911" i="1"/>
  <c r="AJ1911" i="1"/>
  <c r="AR1910" i="1"/>
  <c r="AQ1910" i="1"/>
  <c r="AP1910" i="1"/>
  <c r="AO1910" i="1"/>
  <c r="AN1910" i="1"/>
  <c r="AM1910" i="1"/>
  <c r="AL1910" i="1"/>
  <c r="AK1910" i="1"/>
  <c r="AJ1910" i="1"/>
  <c r="AR1909" i="1"/>
  <c r="AQ1909" i="1"/>
  <c r="AP1909" i="1"/>
  <c r="AO1909" i="1"/>
  <c r="AN1909" i="1"/>
  <c r="AM1909" i="1"/>
  <c r="AL1909" i="1"/>
  <c r="AK1909" i="1"/>
  <c r="AJ1909" i="1"/>
  <c r="AR1908" i="1"/>
  <c r="AQ1908" i="1"/>
  <c r="AP1908" i="1"/>
  <c r="AO1908" i="1"/>
  <c r="AN1908" i="1"/>
  <c r="AM1908" i="1"/>
  <c r="AL1908" i="1"/>
  <c r="AK1908" i="1"/>
  <c r="AJ1908" i="1"/>
  <c r="AR1907" i="1"/>
  <c r="AQ1907" i="1"/>
  <c r="AP1907" i="1"/>
  <c r="AO1907" i="1"/>
  <c r="AN1907" i="1"/>
  <c r="AM1907" i="1"/>
  <c r="AL1907" i="1"/>
  <c r="AK1907" i="1"/>
  <c r="AJ1907" i="1"/>
  <c r="AR1906" i="1"/>
  <c r="AQ1906" i="1"/>
  <c r="AP1906" i="1"/>
  <c r="AO1906" i="1"/>
  <c r="AN1906" i="1"/>
  <c r="AM1906" i="1"/>
  <c r="AL1906" i="1"/>
  <c r="AK1906" i="1"/>
  <c r="AJ1906" i="1"/>
  <c r="AR1905" i="1"/>
  <c r="AQ1905" i="1"/>
  <c r="AP1905" i="1"/>
  <c r="AO1905" i="1"/>
  <c r="AN1905" i="1"/>
  <c r="AM1905" i="1"/>
  <c r="AL1905" i="1"/>
  <c r="AK1905" i="1"/>
  <c r="AJ1905" i="1"/>
  <c r="AR1904" i="1"/>
  <c r="AQ1904" i="1"/>
  <c r="AP1904" i="1"/>
  <c r="AO1904" i="1"/>
  <c r="AN1904" i="1"/>
  <c r="AM1904" i="1"/>
  <c r="AL1904" i="1"/>
  <c r="AK1904" i="1"/>
  <c r="AJ1904" i="1"/>
  <c r="AR1903" i="1"/>
  <c r="AQ1903" i="1"/>
  <c r="AP1903" i="1"/>
  <c r="AO1903" i="1"/>
  <c r="AN1903" i="1"/>
  <c r="AM1903" i="1"/>
  <c r="AL1903" i="1"/>
  <c r="AK1903" i="1"/>
  <c r="AJ1903" i="1"/>
  <c r="AR1902" i="1"/>
  <c r="AQ1902" i="1"/>
  <c r="AP1902" i="1"/>
  <c r="AO1902" i="1"/>
  <c r="AN1902" i="1"/>
  <c r="AM1902" i="1"/>
  <c r="AL1902" i="1"/>
  <c r="AK1902" i="1"/>
  <c r="AJ1902" i="1"/>
  <c r="AR1901" i="1"/>
  <c r="AQ1901" i="1"/>
  <c r="AP1901" i="1"/>
  <c r="AO1901" i="1"/>
  <c r="AN1901" i="1"/>
  <c r="AM1901" i="1"/>
  <c r="AL1901" i="1"/>
  <c r="AK1901" i="1"/>
  <c r="AJ1901" i="1"/>
  <c r="AR1900" i="1"/>
  <c r="AQ1900" i="1"/>
  <c r="AP1900" i="1"/>
  <c r="AO1900" i="1"/>
  <c r="AN1900" i="1"/>
  <c r="AM1900" i="1"/>
  <c r="AL1900" i="1"/>
  <c r="AK1900" i="1"/>
  <c r="AJ1900" i="1"/>
  <c r="AR1899" i="1"/>
  <c r="AQ1899" i="1"/>
  <c r="AP1899" i="1"/>
  <c r="AO1899" i="1"/>
  <c r="AN1899" i="1"/>
  <c r="AM1899" i="1"/>
  <c r="AL1899" i="1"/>
  <c r="AK1899" i="1"/>
  <c r="AJ1899" i="1"/>
  <c r="AR1898" i="1"/>
  <c r="AQ1898" i="1"/>
  <c r="AP1898" i="1"/>
  <c r="AO1898" i="1"/>
  <c r="AN1898" i="1"/>
  <c r="AM1898" i="1"/>
  <c r="AL1898" i="1"/>
  <c r="AK1898" i="1"/>
  <c r="AJ1898" i="1"/>
  <c r="AR1897" i="1"/>
  <c r="AQ1897" i="1"/>
  <c r="AP1897" i="1"/>
  <c r="AO1897" i="1"/>
  <c r="AN1897" i="1"/>
  <c r="AM1897" i="1"/>
  <c r="AL1897" i="1"/>
  <c r="AK1897" i="1"/>
  <c r="AJ1897" i="1"/>
  <c r="AR1896" i="1"/>
  <c r="AQ1896" i="1"/>
  <c r="AP1896" i="1"/>
  <c r="AO1896" i="1"/>
  <c r="AN1896" i="1"/>
  <c r="AM1896" i="1"/>
  <c r="AL1896" i="1"/>
  <c r="AK1896" i="1"/>
  <c r="AJ1896" i="1"/>
  <c r="AR1895" i="1"/>
  <c r="AQ1895" i="1"/>
  <c r="AP1895" i="1"/>
  <c r="AO1895" i="1"/>
  <c r="AN1895" i="1"/>
  <c r="AM1895" i="1"/>
  <c r="AL1895" i="1"/>
  <c r="AK1895" i="1"/>
  <c r="AJ1895" i="1"/>
  <c r="AR1894" i="1"/>
  <c r="AQ1894" i="1"/>
  <c r="AP1894" i="1"/>
  <c r="AO1894" i="1"/>
  <c r="AN1894" i="1"/>
  <c r="AM1894" i="1"/>
  <c r="AL1894" i="1"/>
  <c r="AK1894" i="1"/>
  <c r="AJ1894" i="1"/>
  <c r="AR1893" i="1"/>
  <c r="AQ1893" i="1"/>
  <c r="AP1893" i="1"/>
  <c r="AO1893" i="1"/>
  <c r="AN1893" i="1"/>
  <c r="AM1893" i="1"/>
  <c r="AL1893" i="1"/>
  <c r="AK1893" i="1"/>
  <c r="AJ1893" i="1"/>
  <c r="AR1892" i="1"/>
  <c r="AQ1892" i="1"/>
  <c r="AP1892" i="1"/>
  <c r="AO1892" i="1"/>
  <c r="AN1892" i="1"/>
  <c r="AM1892" i="1"/>
  <c r="AL1892" i="1"/>
  <c r="AK1892" i="1"/>
  <c r="AJ1892" i="1"/>
  <c r="AR1891" i="1"/>
  <c r="AQ1891" i="1"/>
  <c r="AP1891" i="1"/>
  <c r="AO1891" i="1"/>
  <c r="AN1891" i="1"/>
  <c r="AM1891" i="1"/>
  <c r="AL1891" i="1"/>
  <c r="AK1891" i="1"/>
  <c r="AJ1891" i="1"/>
  <c r="AR1890" i="1"/>
  <c r="AQ1890" i="1"/>
  <c r="AP1890" i="1"/>
  <c r="AO1890" i="1"/>
  <c r="AN1890" i="1"/>
  <c r="AM1890" i="1"/>
  <c r="AL1890" i="1"/>
  <c r="AK1890" i="1"/>
  <c r="AJ1890" i="1"/>
  <c r="AR1889" i="1"/>
  <c r="AQ1889" i="1"/>
  <c r="AP1889" i="1"/>
  <c r="AO1889" i="1"/>
  <c r="AN1889" i="1"/>
  <c r="AM1889" i="1"/>
  <c r="AL1889" i="1"/>
  <c r="AK1889" i="1"/>
  <c r="AJ1889" i="1"/>
  <c r="AR1888" i="1"/>
  <c r="AQ1888" i="1"/>
  <c r="AP1888" i="1"/>
  <c r="AO1888" i="1"/>
  <c r="AN1888" i="1"/>
  <c r="AM1888" i="1"/>
  <c r="AL1888" i="1"/>
  <c r="AK1888" i="1"/>
  <c r="AJ1888" i="1"/>
  <c r="AR1887" i="1"/>
  <c r="AQ1887" i="1"/>
  <c r="AP1887" i="1"/>
  <c r="AO1887" i="1"/>
  <c r="AN1887" i="1"/>
  <c r="AM1887" i="1"/>
  <c r="AL1887" i="1"/>
  <c r="AK1887" i="1"/>
  <c r="AJ1887" i="1"/>
  <c r="AR1886" i="1"/>
  <c r="AQ1886" i="1"/>
  <c r="AP1886" i="1"/>
  <c r="AO1886" i="1"/>
  <c r="AN1886" i="1"/>
  <c r="AM1886" i="1"/>
  <c r="AL1886" i="1"/>
  <c r="AK1886" i="1"/>
  <c r="AJ1886" i="1"/>
  <c r="AR1885" i="1"/>
  <c r="AQ1885" i="1"/>
  <c r="AP1885" i="1"/>
  <c r="AO1885" i="1"/>
  <c r="AN1885" i="1"/>
  <c r="AM1885" i="1"/>
  <c r="AL1885" i="1"/>
  <c r="AK1885" i="1"/>
  <c r="AJ1885" i="1"/>
  <c r="AR1884" i="1"/>
  <c r="AQ1884" i="1"/>
  <c r="AP1884" i="1"/>
  <c r="AO1884" i="1"/>
  <c r="AN1884" i="1"/>
  <c r="AM1884" i="1"/>
  <c r="AL1884" i="1"/>
  <c r="AK1884" i="1"/>
  <c r="AJ1884" i="1"/>
  <c r="AR1883" i="1"/>
  <c r="AQ1883" i="1"/>
  <c r="AP1883" i="1"/>
  <c r="AO1883" i="1"/>
  <c r="AN1883" i="1"/>
  <c r="AM1883" i="1"/>
  <c r="AL1883" i="1"/>
  <c r="AK1883" i="1"/>
  <c r="AJ1883" i="1"/>
  <c r="AR1882" i="1"/>
  <c r="AQ1882" i="1"/>
  <c r="AP1882" i="1"/>
  <c r="AO1882" i="1"/>
  <c r="AN1882" i="1"/>
  <c r="AM1882" i="1"/>
  <c r="AL1882" i="1"/>
  <c r="AK1882" i="1"/>
  <c r="AJ1882" i="1"/>
  <c r="AR1881" i="1"/>
  <c r="AQ1881" i="1"/>
  <c r="AP1881" i="1"/>
  <c r="AO1881" i="1"/>
  <c r="AN1881" i="1"/>
  <c r="AM1881" i="1"/>
  <c r="AL1881" i="1"/>
  <c r="AK1881" i="1"/>
  <c r="AJ1881" i="1"/>
  <c r="AR1880" i="1"/>
  <c r="AQ1880" i="1"/>
  <c r="AP1880" i="1"/>
  <c r="AO1880" i="1"/>
  <c r="AN1880" i="1"/>
  <c r="AM1880" i="1"/>
  <c r="AL1880" i="1"/>
  <c r="AK1880" i="1"/>
  <c r="AJ1880" i="1"/>
  <c r="AR1879" i="1"/>
  <c r="AQ1879" i="1"/>
  <c r="AP1879" i="1"/>
  <c r="AO1879" i="1"/>
  <c r="AN1879" i="1"/>
  <c r="AM1879" i="1"/>
  <c r="AL1879" i="1"/>
  <c r="AK1879" i="1"/>
  <c r="AJ1879" i="1"/>
  <c r="AR1878" i="1"/>
  <c r="AQ1878" i="1"/>
  <c r="AP1878" i="1"/>
  <c r="AO1878" i="1"/>
  <c r="AN1878" i="1"/>
  <c r="AM1878" i="1"/>
  <c r="AL1878" i="1"/>
  <c r="AK1878" i="1"/>
  <c r="AJ1878" i="1"/>
  <c r="AR1877" i="1"/>
  <c r="AQ1877" i="1"/>
  <c r="AP1877" i="1"/>
  <c r="AO1877" i="1"/>
  <c r="AN1877" i="1"/>
  <c r="AM1877" i="1"/>
  <c r="AL1877" i="1"/>
  <c r="AK1877" i="1"/>
  <c r="AJ1877" i="1"/>
  <c r="AR1876" i="1"/>
  <c r="AQ1876" i="1"/>
  <c r="AP1876" i="1"/>
  <c r="AO1876" i="1"/>
  <c r="AN1876" i="1"/>
  <c r="AM1876" i="1"/>
  <c r="AL1876" i="1"/>
  <c r="AK1876" i="1"/>
  <c r="AJ1876" i="1"/>
  <c r="AR1875" i="1"/>
  <c r="AQ1875" i="1"/>
  <c r="AP1875" i="1"/>
  <c r="AO1875" i="1"/>
  <c r="AN1875" i="1"/>
  <c r="AM1875" i="1"/>
  <c r="AL1875" i="1"/>
  <c r="AK1875" i="1"/>
  <c r="AJ1875" i="1"/>
  <c r="AR1874" i="1"/>
  <c r="AQ1874" i="1"/>
  <c r="AP1874" i="1"/>
  <c r="AO1874" i="1"/>
  <c r="AN1874" i="1"/>
  <c r="AM1874" i="1"/>
  <c r="AL1874" i="1"/>
  <c r="AK1874" i="1"/>
  <c r="AJ1874" i="1"/>
  <c r="AR1873" i="1"/>
  <c r="AQ1873" i="1"/>
  <c r="AP1873" i="1"/>
  <c r="AO1873" i="1"/>
  <c r="AN1873" i="1"/>
  <c r="AM1873" i="1"/>
  <c r="AL1873" i="1"/>
  <c r="AK1873" i="1"/>
  <c r="AJ1873" i="1"/>
  <c r="AR1872" i="1"/>
  <c r="AQ1872" i="1"/>
  <c r="AP1872" i="1"/>
  <c r="AO1872" i="1"/>
  <c r="AN1872" i="1"/>
  <c r="AM1872" i="1"/>
  <c r="AL1872" i="1"/>
  <c r="AK1872" i="1"/>
  <c r="AJ1872" i="1"/>
  <c r="AR1871" i="1"/>
  <c r="AQ1871" i="1"/>
  <c r="AP1871" i="1"/>
  <c r="AO1871" i="1"/>
  <c r="AN1871" i="1"/>
  <c r="AM1871" i="1"/>
  <c r="AL1871" i="1"/>
  <c r="AK1871" i="1"/>
  <c r="AJ1871" i="1"/>
  <c r="AR1870" i="1"/>
  <c r="AQ1870" i="1"/>
  <c r="AP1870" i="1"/>
  <c r="AO1870" i="1"/>
  <c r="AN1870" i="1"/>
  <c r="AM1870" i="1"/>
  <c r="AL1870" i="1"/>
  <c r="AK1870" i="1"/>
  <c r="AJ1870" i="1"/>
  <c r="AR1869" i="1"/>
  <c r="AQ1869" i="1"/>
  <c r="AP1869" i="1"/>
  <c r="AO1869" i="1"/>
  <c r="AN1869" i="1"/>
  <c r="AM1869" i="1"/>
  <c r="AL1869" i="1"/>
  <c r="AK1869" i="1"/>
  <c r="AJ1869" i="1"/>
  <c r="AR1868" i="1"/>
  <c r="AQ1868" i="1"/>
  <c r="AP1868" i="1"/>
  <c r="AO1868" i="1"/>
  <c r="AN1868" i="1"/>
  <c r="AM1868" i="1"/>
  <c r="AL1868" i="1"/>
  <c r="AK1868" i="1"/>
  <c r="AJ1868" i="1"/>
  <c r="AR1867" i="1"/>
  <c r="AQ1867" i="1"/>
  <c r="AP1867" i="1"/>
  <c r="AO1867" i="1"/>
  <c r="AN1867" i="1"/>
  <c r="AM1867" i="1"/>
  <c r="AL1867" i="1"/>
  <c r="AK1867" i="1"/>
  <c r="AJ1867" i="1"/>
  <c r="AR1866" i="1"/>
  <c r="AQ1866" i="1"/>
  <c r="AP1866" i="1"/>
  <c r="AO1866" i="1"/>
  <c r="AN1866" i="1"/>
  <c r="AM1866" i="1"/>
  <c r="AL1866" i="1"/>
  <c r="AK1866" i="1"/>
  <c r="AJ1866" i="1"/>
  <c r="AR1865" i="1"/>
  <c r="AQ1865" i="1"/>
  <c r="AP1865" i="1"/>
  <c r="AO1865" i="1"/>
  <c r="AN1865" i="1"/>
  <c r="AM1865" i="1"/>
  <c r="AL1865" i="1"/>
  <c r="AK1865" i="1"/>
  <c r="AJ1865" i="1"/>
  <c r="AR1864" i="1"/>
  <c r="AQ1864" i="1"/>
  <c r="AP1864" i="1"/>
  <c r="AO1864" i="1"/>
  <c r="AN1864" i="1"/>
  <c r="AM1864" i="1"/>
  <c r="AL1864" i="1"/>
  <c r="AK1864" i="1"/>
  <c r="AJ1864" i="1"/>
  <c r="AR1863" i="1"/>
  <c r="AQ1863" i="1"/>
  <c r="AP1863" i="1"/>
  <c r="AO1863" i="1"/>
  <c r="AN1863" i="1"/>
  <c r="AM1863" i="1"/>
  <c r="AL1863" i="1"/>
  <c r="AK1863" i="1"/>
  <c r="AJ1863" i="1"/>
  <c r="AR1862" i="1"/>
  <c r="AQ1862" i="1"/>
  <c r="AP1862" i="1"/>
  <c r="AO1862" i="1"/>
  <c r="AN1862" i="1"/>
  <c r="AM1862" i="1"/>
  <c r="AL1862" i="1"/>
  <c r="AK1862" i="1"/>
  <c r="AJ1862" i="1"/>
  <c r="AR1861" i="1"/>
  <c r="AQ1861" i="1"/>
  <c r="AP1861" i="1"/>
  <c r="AO1861" i="1"/>
  <c r="AN1861" i="1"/>
  <c r="AM1861" i="1"/>
  <c r="AL1861" i="1"/>
  <c r="AK1861" i="1"/>
  <c r="AJ1861" i="1"/>
  <c r="AR1860" i="1"/>
  <c r="AQ1860" i="1"/>
  <c r="AP1860" i="1"/>
  <c r="AO1860" i="1"/>
  <c r="AN1860" i="1"/>
  <c r="AM1860" i="1"/>
  <c r="AL1860" i="1"/>
  <c r="AK1860" i="1"/>
  <c r="AJ1860" i="1"/>
  <c r="AR1859" i="1"/>
  <c r="AQ1859" i="1"/>
  <c r="AP1859" i="1"/>
  <c r="AO1859" i="1"/>
  <c r="AN1859" i="1"/>
  <c r="AM1859" i="1"/>
  <c r="AL1859" i="1"/>
  <c r="AK1859" i="1"/>
  <c r="AJ1859" i="1"/>
  <c r="AR1858" i="1"/>
  <c r="AQ1858" i="1"/>
  <c r="AP1858" i="1"/>
  <c r="AO1858" i="1"/>
  <c r="AN1858" i="1"/>
  <c r="AM1858" i="1"/>
  <c r="AL1858" i="1"/>
  <c r="AK1858" i="1"/>
  <c r="AJ1858" i="1"/>
  <c r="AR1857" i="1"/>
  <c r="AQ1857" i="1"/>
  <c r="AP1857" i="1"/>
  <c r="AO1857" i="1"/>
  <c r="AN1857" i="1"/>
  <c r="AM1857" i="1"/>
  <c r="AL1857" i="1"/>
  <c r="AK1857" i="1"/>
  <c r="AJ1857" i="1"/>
  <c r="AR1856" i="1"/>
  <c r="AQ1856" i="1"/>
  <c r="AP1856" i="1"/>
  <c r="AO1856" i="1"/>
  <c r="AN1856" i="1"/>
  <c r="AM1856" i="1"/>
  <c r="AL1856" i="1"/>
  <c r="AK1856" i="1"/>
  <c r="AJ1856" i="1"/>
  <c r="AR1855" i="1"/>
  <c r="AQ1855" i="1"/>
  <c r="AP1855" i="1"/>
  <c r="AO1855" i="1"/>
  <c r="AN1855" i="1"/>
  <c r="AM1855" i="1"/>
  <c r="AL1855" i="1"/>
  <c r="AK1855" i="1"/>
  <c r="AJ1855" i="1"/>
  <c r="AR1854" i="1"/>
  <c r="AQ1854" i="1"/>
  <c r="AP1854" i="1"/>
  <c r="AO1854" i="1"/>
  <c r="AN1854" i="1"/>
  <c r="AM1854" i="1"/>
  <c r="AL1854" i="1"/>
  <c r="AK1854" i="1"/>
  <c r="AJ1854" i="1"/>
  <c r="AR1853" i="1"/>
  <c r="AQ1853" i="1"/>
  <c r="AP1853" i="1"/>
  <c r="AO1853" i="1"/>
  <c r="AN1853" i="1"/>
  <c r="AM1853" i="1"/>
  <c r="AL1853" i="1"/>
  <c r="AK1853" i="1"/>
  <c r="AJ1853" i="1"/>
  <c r="AR1852" i="1"/>
  <c r="AQ1852" i="1"/>
  <c r="AP1852" i="1"/>
  <c r="AO1852" i="1"/>
  <c r="AN1852" i="1"/>
  <c r="AM1852" i="1"/>
  <c r="AL1852" i="1"/>
  <c r="AK1852" i="1"/>
  <c r="AJ1852" i="1"/>
  <c r="AR1851" i="1"/>
  <c r="AQ1851" i="1"/>
  <c r="AP1851" i="1"/>
  <c r="AO1851" i="1"/>
  <c r="AN1851" i="1"/>
  <c r="AM1851" i="1"/>
  <c r="AL1851" i="1"/>
  <c r="AK1851" i="1"/>
  <c r="AJ1851" i="1"/>
  <c r="AR1850" i="1"/>
  <c r="AQ1850" i="1"/>
  <c r="AP1850" i="1"/>
  <c r="AO1850" i="1"/>
  <c r="AN1850" i="1"/>
  <c r="AM1850" i="1"/>
  <c r="AL1850" i="1"/>
  <c r="AK1850" i="1"/>
  <c r="AJ1850" i="1"/>
  <c r="AR1849" i="1"/>
  <c r="AQ1849" i="1"/>
  <c r="AP1849" i="1"/>
  <c r="AO1849" i="1"/>
  <c r="AN1849" i="1"/>
  <c r="AM1849" i="1"/>
  <c r="AL1849" i="1"/>
  <c r="AK1849" i="1"/>
  <c r="AJ1849" i="1"/>
  <c r="AR1848" i="1"/>
  <c r="AQ1848" i="1"/>
  <c r="AP1848" i="1"/>
  <c r="AO1848" i="1"/>
  <c r="AN1848" i="1"/>
  <c r="AM1848" i="1"/>
  <c r="AL1848" i="1"/>
  <c r="AK1848" i="1"/>
  <c r="AJ1848" i="1"/>
  <c r="AR1847" i="1"/>
  <c r="AQ1847" i="1"/>
  <c r="AP1847" i="1"/>
  <c r="AO1847" i="1"/>
  <c r="AN1847" i="1"/>
  <c r="AM1847" i="1"/>
  <c r="AL1847" i="1"/>
  <c r="AK1847" i="1"/>
  <c r="AJ1847" i="1"/>
  <c r="AR1846" i="1"/>
  <c r="AQ1846" i="1"/>
  <c r="AP1846" i="1"/>
  <c r="AO1846" i="1"/>
  <c r="AN1846" i="1"/>
  <c r="AM1846" i="1"/>
  <c r="AL1846" i="1"/>
  <c r="AK1846" i="1"/>
  <c r="AJ1846" i="1"/>
  <c r="AR1845" i="1"/>
  <c r="AQ1845" i="1"/>
  <c r="AP1845" i="1"/>
  <c r="AO1845" i="1"/>
  <c r="AN1845" i="1"/>
  <c r="AM1845" i="1"/>
  <c r="AL1845" i="1"/>
  <c r="AK1845" i="1"/>
  <c r="AJ1845" i="1"/>
  <c r="AR1844" i="1"/>
  <c r="AQ1844" i="1"/>
  <c r="AP1844" i="1"/>
  <c r="AO1844" i="1"/>
  <c r="AN1844" i="1"/>
  <c r="AM1844" i="1"/>
  <c r="AL1844" i="1"/>
  <c r="AK1844" i="1"/>
  <c r="AJ1844" i="1"/>
  <c r="AR1843" i="1"/>
  <c r="AQ1843" i="1"/>
  <c r="AP1843" i="1"/>
  <c r="AO1843" i="1"/>
  <c r="AN1843" i="1"/>
  <c r="AM1843" i="1"/>
  <c r="AL1843" i="1"/>
  <c r="AK1843" i="1"/>
  <c r="AJ1843" i="1"/>
  <c r="AR1842" i="1"/>
  <c r="AQ1842" i="1"/>
  <c r="AP1842" i="1"/>
  <c r="AO1842" i="1"/>
  <c r="AN1842" i="1"/>
  <c r="AM1842" i="1"/>
  <c r="AL1842" i="1"/>
  <c r="AK1842" i="1"/>
  <c r="AJ1842" i="1"/>
  <c r="AR1841" i="1"/>
  <c r="AQ1841" i="1"/>
  <c r="AP1841" i="1"/>
  <c r="AO1841" i="1"/>
  <c r="AN1841" i="1"/>
  <c r="AM1841" i="1"/>
  <c r="AL1841" i="1"/>
  <c r="AK1841" i="1"/>
  <c r="AJ1841" i="1"/>
  <c r="AR1840" i="1"/>
  <c r="AQ1840" i="1"/>
  <c r="AP1840" i="1"/>
  <c r="AO1840" i="1"/>
  <c r="AN1840" i="1"/>
  <c r="AM1840" i="1"/>
  <c r="AL1840" i="1"/>
  <c r="AK1840" i="1"/>
  <c r="AJ1840" i="1"/>
  <c r="AR1839" i="1"/>
  <c r="AQ1839" i="1"/>
  <c r="AP1839" i="1"/>
  <c r="AO1839" i="1"/>
  <c r="AN1839" i="1"/>
  <c r="AM1839" i="1"/>
  <c r="AL1839" i="1"/>
  <c r="AK1839" i="1"/>
  <c r="AJ1839" i="1"/>
  <c r="AR1838" i="1"/>
  <c r="AQ1838" i="1"/>
  <c r="AP1838" i="1"/>
  <c r="AO1838" i="1"/>
  <c r="AN1838" i="1"/>
  <c r="AM1838" i="1"/>
  <c r="AL1838" i="1"/>
  <c r="AK1838" i="1"/>
  <c r="AJ1838" i="1"/>
  <c r="AR1837" i="1"/>
  <c r="AQ1837" i="1"/>
  <c r="AP1837" i="1"/>
  <c r="AO1837" i="1"/>
  <c r="AN1837" i="1"/>
  <c r="AM1837" i="1"/>
  <c r="AL1837" i="1"/>
  <c r="AK1837" i="1"/>
  <c r="AJ1837" i="1"/>
  <c r="AR1836" i="1"/>
  <c r="AQ1836" i="1"/>
  <c r="AP1836" i="1"/>
  <c r="AO1836" i="1"/>
  <c r="AN1836" i="1"/>
  <c r="AM1836" i="1"/>
  <c r="AL1836" i="1"/>
  <c r="AK1836" i="1"/>
  <c r="AJ1836" i="1"/>
  <c r="AR1835" i="1"/>
  <c r="AQ1835" i="1"/>
  <c r="AP1835" i="1"/>
  <c r="AO1835" i="1"/>
  <c r="AN1835" i="1"/>
  <c r="AM1835" i="1"/>
  <c r="AL1835" i="1"/>
  <c r="AK1835" i="1"/>
  <c r="AJ1835" i="1"/>
  <c r="AR1834" i="1"/>
  <c r="AQ1834" i="1"/>
  <c r="AP1834" i="1"/>
  <c r="AO1834" i="1"/>
  <c r="AN1834" i="1"/>
  <c r="AM1834" i="1"/>
  <c r="AL1834" i="1"/>
  <c r="AK1834" i="1"/>
  <c r="AJ1834" i="1"/>
  <c r="AR1833" i="1"/>
  <c r="AQ1833" i="1"/>
  <c r="AP1833" i="1"/>
  <c r="AO1833" i="1"/>
  <c r="AN1833" i="1"/>
  <c r="AM1833" i="1"/>
  <c r="AL1833" i="1"/>
  <c r="AK1833" i="1"/>
  <c r="AJ1833" i="1"/>
  <c r="AR1832" i="1"/>
  <c r="AQ1832" i="1"/>
  <c r="AP1832" i="1"/>
  <c r="AO1832" i="1"/>
  <c r="AN1832" i="1"/>
  <c r="AM1832" i="1"/>
  <c r="AL1832" i="1"/>
  <c r="AK1832" i="1"/>
  <c r="AJ1832" i="1"/>
  <c r="AR1831" i="1"/>
  <c r="AQ1831" i="1"/>
  <c r="AP1831" i="1"/>
  <c r="AO1831" i="1"/>
  <c r="AN1831" i="1"/>
  <c r="AM1831" i="1"/>
  <c r="AL1831" i="1"/>
  <c r="AK1831" i="1"/>
  <c r="AJ1831" i="1"/>
  <c r="AR1830" i="1"/>
  <c r="AQ1830" i="1"/>
  <c r="AP1830" i="1"/>
  <c r="AO1830" i="1"/>
  <c r="AN1830" i="1"/>
  <c r="AM1830" i="1"/>
  <c r="AL1830" i="1"/>
  <c r="AK1830" i="1"/>
  <c r="AJ1830" i="1"/>
  <c r="AR1829" i="1"/>
  <c r="AQ1829" i="1"/>
  <c r="AP1829" i="1"/>
  <c r="AO1829" i="1"/>
  <c r="AN1829" i="1"/>
  <c r="AM1829" i="1"/>
  <c r="AL1829" i="1"/>
  <c r="AK1829" i="1"/>
  <c r="AJ1829" i="1"/>
  <c r="AR1828" i="1"/>
  <c r="AQ1828" i="1"/>
  <c r="AP1828" i="1"/>
  <c r="AO1828" i="1"/>
  <c r="AN1828" i="1"/>
  <c r="AM1828" i="1"/>
  <c r="AL1828" i="1"/>
  <c r="AK1828" i="1"/>
  <c r="AJ1828" i="1"/>
  <c r="AR1827" i="1"/>
  <c r="AQ1827" i="1"/>
  <c r="AP1827" i="1"/>
  <c r="AO1827" i="1"/>
  <c r="AN1827" i="1"/>
  <c r="AM1827" i="1"/>
  <c r="AL1827" i="1"/>
  <c r="AK1827" i="1"/>
  <c r="AJ1827" i="1"/>
  <c r="AR1826" i="1"/>
  <c r="AQ1826" i="1"/>
  <c r="AP1826" i="1"/>
  <c r="AO1826" i="1"/>
  <c r="AN1826" i="1"/>
  <c r="AM1826" i="1"/>
  <c r="AL1826" i="1"/>
  <c r="AK1826" i="1"/>
  <c r="AJ1826" i="1"/>
  <c r="AR1825" i="1"/>
  <c r="AQ1825" i="1"/>
  <c r="AP1825" i="1"/>
  <c r="AO1825" i="1"/>
  <c r="AN1825" i="1"/>
  <c r="AM1825" i="1"/>
  <c r="AL1825" i="1"/>
  <c r="AK1825" i="1"/>
  <c r="AJ1825" i="1"/>
  <c r="AR1824" i="1"/>
  <c r="AQ1824" i="1"/>
  <c r="AP1824" i="1"/>
  <c r="AO1824" i="1"/>
  <c r="AN1824" i="1"/>
  <c r="AM1824" i="1"/>
  <c r="AL1824" i="1"/>
  <c r="AK1824" i="1"/>
  <c r="AJ1824" i="1"/>
  <c r="AR1823" i="1"/>
  <c r="AQ1823" i="1"/>
  <c r="AP1823" i="1"/>
  <c r="AO1823" i="1"/>
  <c r="AN1823" i="1"/>
  <c r="AM1823" i="1"/>
  <c r="AL1823" i="1"/>
  <c r="AK1823" i="1"/>
  <c r="AJ1823" i="1"/>
  <c r="AR1822" i="1"/>
  <c r="AQ1822" i="1"/>
  <c r="AP1822" i="1"/>
  <c r="AO1822" i="1"/>
  <c r="AN1822" i="1"/>
  <c r="AM1822" i="1"/>
  <c r="AL1822" i="1"/>
  <c r="AK1822" i="1"/>
  <c r="AJ1822" i="1"/>
  <c r="AR1821" i="1"/>
  <c r="AQ1821" i="1"/>
  <c r="AP1821" i="1"/>
  <c r="AO1821" i="1"/>
  <c r="AN1821" i="1"/>
  <c r="AM1821" i="1"/>
  <c r="AL1821" i="1"/>
  <c r="AK1821" i="1"/>
  <c r="AJ1821" i="1"/>
  <c r="AR1820" i="1"/>
  <c r="AQ1820" i="1"/>
  <c r="AP1820" i="1"/>
  <c r="AO1820" i="1"/>
  <c r="AN1820" i="1"/>
  <c r="AM1820" i="1"/>
  <c r="AL1820" i="1"/>
  <c r="AK1820" i="1"/>
  <c r="AJ1820" i="1"/>
  <c r="AR1819" i="1"/>
  <c r="AQ1819" i="1"/>
  <c r="AP1819" i="1"/>
  <c r="AO1819" i="1"/>
  <c r="AN1819" i="1"/>
  <c r="AM1819" i="1"/>
  <c r="AL1819" i="1"/>
  <c r="AK1819" i="1"/>
  <c r="AJ1819" i="1"/>
  <c r="AR1818" i="1"/>
  <c r="AQ1818" i="1"/>
  <c r="AP1818" i="1"/>
  <c r="AO1818" i="1"/>
  <c r="AN1818" i="1"/>
  <c r="AM1818" i="1"/>
  <c r="AL1818" i="1"/>
  <c r="AK1818" i="1"/>
  <c r="AJ1818" i="1"/>
  <c r="AR1817" i="1"/>
  <c r="AQ1817" i="1"/>
  <c r="AP1817" i="1"/>
  <c r="AO1817" i="1"/>
  <c r="AN1817" i="1"/>
  <c r="AM1817" i="1"/>
  <c r="AL1817" i="1"/>
  <c r="AK1817" i="1"/>
  <c r="AJ1817" i="1"/>
  <c r="AR1816" i="1"/>
  <c r="AQ1816" i="1"/>
  <c r="AP1816" i="1"/>
  <c r="AO1816" i="1"/>
  <c r="AN1816" i="1"/>
  <c r="AM1816" i="1"/>
  <c r="AL1816" i="1"/>
  <c r="AK1816" i="1"/>
  <c r="AJ1816" i="1"/>
  <c r="AR1815" i="1"/>
  <c r="AQ1815" i="1"/>
  <c r="AP1815" i="1"/>
  <c r="AO1815" i="1"/>
  <c r="AN1815" i="1"/>
  <c r="AM1815" i="1"/>
  <c r="AL1815" i="1"/>
  <c r="AK1815" i="1"/>
  <c r="AJ1815" i="1"/>
  <c r="AR1814" i="1"/>
  <c r="AQ1814" i="1"/>
  <c r="AP1814" i="1"/>
  <c r="AO1814" i="1"/>
  <c r="AN1814" i="1"/>
  <c r="AM1814" i="1"/>
  <c r="AL1814" i="1"/>
  <c r="AK1814" i="1"/>
  <c r="AJ1814" i="1"/>
  <c r="AR1813" i="1"/>
  <c r="AQ1813" i="1"/>
  <c r="AP1813" i="1"/>
  <c r="AO1813" i="1"/>
  <c r="AN1813" i="1"/>
  <c r="AM1813" i="1"/>
  <c r="AL1813" i="1"/>
  <c r="AK1813" i="1"/>
  <c r="AJ1813" i="1"/>
  <c r="AR1812" i="1"/>
  <c r="AQ1812" i="1"/>
  <c r="AP1812" i="1"/>
  <c r="AO1812" i="1"/>
  <c r="AN1812" i="1"/>
  <c r="AM1812" i="1"/>
  <c r="AL1812" i="1"/>
  <c r="AK1812" i="1"/>
  <c r="AJ1812" i="1"/>
  <c r="AR1811" i="1"/>
  <c r="AQ1811" i="1"/>
  <c r="AP1811" i="1"/>
  <c r="AO1811" i="1"/>
  <c r="AN1811" i="1"/>
  <c r="AM1811" i="1"/>
  <c r="AL1811" i="1"/>
  <c r="AK1811" i="1"/>
  <c r="AJ1811" i="1"/>
  <c r="AR1810" i="1"/>
  <c r="AQ1810" i="1"/>
  <c r="AP1810" i="1"/>
  <c r="AO1810" i="1"/>
  <c r="AN1810" i="1"/>
  <c r="AM1810" i="1"/>
  <c r="AL1810" i="1"/>
  <c r="AK1810" i="1"/>
  <c r="AJ1810" i="1"/>
  <c r="AR1809" i="1"/>
  <c r="AQ1809" i="1"/>
  <c r="AP1809" i="1"/>
  <c r="AO1809" i="1"/>
  <c r="AN1809" i="1"/>
  <c r="AM1809" i="1"/>
  <c r="AL1809" i="1"/>
  <c r="AK1809" i="1"/>
  <c r="AJ1809" i="1"/>
  <c r="AR1808" i="1"/>
  <c r="AQ1808" i="1"/>
  <c r="AP1808" i="1"/>
  <c r="AO1808" i="1"/>
  <c r="AN1808" i="1"/>
  <c r="AM1808" i="1"/>
  <c r="AL1808" i="1"/>
  <c r="AK1808" i="1"/>
  <c r="AJ1808" i="1"/>
  <c r="AR1807" i="1"/>
  <c r="AQ1807" i="1"/>
  <c r="AP1807" i="1"/>
  <c r="AO1807" i="1"/>
  <c r="AN1807" i="1"/>
  <c r="AM1807" i="1"/>
  <c r="AL1807" i="1"/>
  <c r="AK1807" i="1"/>
  <c r="AJ1807" i="1"/>
  <c r="AR1806" i="1"/>
  <c r="AQ1806" i="1"/>
  <c r="AP1806" i="1"/>
  <c r="AO1806" i="1"/>
  <c r="AN1806" i="1"/>
  <c r="AM1806" i="1"/>
  <c r="AL1806" i="1"/>
  <c r="AK1806" i="1"/>
  <c r="AJ1806" i="1"/>
  <c r="AR1805" i="1"/>
  <c r="AQ1805" i="1"/>
  <c r="AP1805" i="1"/>
  <c r="AO1805" i="1"/>
  <c r="AN1805" i="1"/>
  <c r="AM1805" i="1"/>
  <c r="AL1805" i="1"/>
  <c r="AK1805" i="1"/>
  <c r="AJ1805" i="1"/>
  <c r="AR1804" i="1"/>
  <c r="AQ1804" i="1"/>
  <c r="AP1804" i="1"/>
  <c r="AO1804" i="1"/>
  <c r="AN1804" i="1"/>
  <c r="AM1804" i="1"/>
  <c r="AL1804" i="1"/>
  <c r="AK1804" i="1"/>
  <c r="AJ1804" i="1"/>
  <c r="AR1803" i="1"/>
  <c r="AQ1803" i="1"/>
  <c r="AP1803" i="1"/>
  <c r="AO1803" i="1"/>
  <c r="AN1803" i="1"/>
  <c r="AM1803" i="1"/>
  <c r="AL1803" i="1"/>
  <c r="AK1803" i="1"/>
  <c r="AJ1803" i="1"/>
  <c r="AR1802" i="1"/>
  <c r="AQ1802" i="1"/>
  <c r="AP1802" i="1"/>
  <c r="AO1802" i="1"/>
  <c r="AN1802" i="1"/>
  <c r="AM1802" i="1"/>
  <c r="AL1802" i="1"/>
  <c r="AK1802" i="1"/>
  <c r="AJ1802" i="1"/>
  <c r="AR1801" i="1"/>
  <c r="AQ1801" i="1"/>
  <c r="AP1801" i="1"/>
  <c r="AO1801" i="1"/>
  <c r="AN1801" i="1"/>
  <c r="AM1801" i="1"/>
  <c r="AL1801" i="1"/>
  <c r="AK1801" i="1"/>
  <c r="AJ1801" i="1"/>
  <c r="AR1800" i="1"/>
  <c r="AQ1800" i="1"/>
  <c r="AP1800" i="1"/>
  <c r="AO1800" i="1"/>
  <c r="AN1800" i="1"/>
  <c r="AM1800" i="1"/>
  <c r="AL1800" i="1"/>
  <c r="AK1800" i="1"/>
  <c r="AJ1800" i="1"/>
  <c r="AR1799" i="1"/>
  <c r="AQ1799" i="1"/>
  <c r="AP1799" i="1"/>
  <c r="AO1799" i="1"/>
  <c r="AN1799" i="1"/>
  <c r="AM1799" i="1"/>
  <c r="AL1799" i="1"/>
  <c r="AK1799" i="1"/>
  <c r="AJ1799" i="1"/>
  <c r="AR1798" i="1"/>
  <c r="AQ1798" i="1"/>
  <c r="AP1798" i="1"/>
  <c r="AO1798" i="1"/>
  <c r="AN1798" i="1"/>
  <c r="AM1798" i="1"/>
  <c r="AL1798" i="1"/>
  <c r="AK1798" i="1"/>
  <c r="AJ1798" i="1"/>
  <c r="AR1797" i="1"/>
  <c r="AQ1797" i="1"/>
  <c r="AP1797" i="1"/>
  <c r="AO1797" i="1"/>
  <c r="AN1797" i="1"/>
  <c r="AM1797" i="1"/>
  <c r="AL1797" i="1"/>
  <c r="AK1797" i="1"/>
  <c r="AJ1797" i="1"/>
  <c r="AR1796" i="1"/>
  <c r="AQ1796" i="1"/>
  <c r="AP1796" i="1"/>
  <c r="AO1796" i="1"/>
  <c r="AN1796" i="1"/>
  <c r="AM1796" i="1"/>
  <c r="AL1796" i="1"/>
  <c r="AK1796" i="1"/>
  <c r="AJ1796" i="1"/>
  <c r="AR1795" i="1"/>
  <c r="AQ1795" i="1"/>
  <c r="AP1795" i="1"/>
  <c r="AO1795" i="1"/>
  <c r="AN1795" i="1"/>
  <c r="AM1795" i="1"/>
  <c r="AL1795" i="1"/>
  <c r="AK1795" i="1"/>
  <c r="AJ1795" i="1"/>
  <c r="AR1794" i="1"/>
  <c r="AQ1794" i="1"/>
  <c r="AP1794" i="1"/>
  <c r="AO1794" i="1"/>
  <c r="AN1794" i="1"/>
  <c r="AM1794" i="1"/>
  <c r="AL1794" i="1"/>
  <c r="AK1794" i="1"/>
  <c r="AJ1794" i="1"/>
  <c r="AR1793" i="1"/>
  <c r="AQ1793" i="1"/>
  <c r="AP1793" i="1"/>
  <c r="AO1793" i="1"/>
  <c r="AN1793" i="1"/>
  <c r="AM1793" i="1"/>
  <c r="AL1793" i="1"/>
  <c r="AK1793" i="1"/>
  <c r="AJ1793" i="1"/>
  <c r="AR1792" i="1"/>
  <c r="AQ1792" i="1"/>
  <c r="AP1792" i="1"/>
  <c r="AO1792" i="1"/>
  <c r="AN1792" i="1"/>
  <c r="AM1792" i="1"/>
  <c r="AL1792" i="1"/>
  <c r="AK1792" i="1"/>
  <c r="AJ1792" i="1"/>
  <c r="AR1791" i="1"/>
  <c r="AQ1791" i="1"/>
  <c r="AP1791" i="1"/>
  <c r="AO1791" i="1"/>
  <c r="AN1791" i="1"/>
  <c r="AM1791" i="1"/>
  <c r="AL1791" i="1"/>
  <c r="AK1791" i="1"/>
  <c r="AJ1791" i="1"/>
  <c r="AR1790" i="1"/>
  <c r="AQ1790" i="1"/>
  <c r="AP1790" i="1"/>
  <c r="AO1790" i="1"/>
  <c r="AN1790" i="1"/>
  <c r="AM1790" i="1"/>
  <c r="AL1790" i="1"/>
  <c r="AK1790" i="1"/>
  <c r="AJ1790" i="1"/>
  <c r="AR1789" i="1"/>
  <c r="AQ1789" i="1"/>
  <c r="AP1789" i="1"/>
  <c r="AO1789" i="1"/>
  <c r="AN1789" i="1"/>
  <c r="AM1789" i="1"/>
  <c r="AL1789" i="1"/>
  <c r="AK1789" i="1"/>
  <c r="AJ1789" i="1"/>
  <c r="AR1788" i="1"/>
  <c r="AQ1788" i="1"/>
  <c r="AP1788" i="1"/>
  <c r="AO1788" i="1"/>
  <c r="AN1788" i="1"/>
  <c r="AM1788" i="1"/>
  <c r="AL1788" i="1"/>
  <c r="AK1788" i="1"/>
  <c r="AJ1788" i="1"/>
  <c r="AR1787" i="1"/>
  <c r="AQ1787" i="1"/>
  <c r="AP1787" i="1"/>
  <c r="AO1787" i="1"/>
  <c r="AN1787" i="1"/>
  <c r="AM1787" i="1"/>
  <c r="AL1787" i="1"/>
  <c r="AK1787" i="1"/>
  <c r="AJ1787" i="1"/>
  <c r="AR1786" i="1"/>
  <c r="AQ1786" i="1"/>
  <c r="AP1786" i="1"/>
  <c r="AO1786" i="1"/>
  <c r="AN1786" i="1"/>
  <c r="AM1786" i="1"/>
  <c r="AL1786" i="1"/>
  <c r="AK1786" i="1"/>
  <c r="AJ1786" i="1"/>
  <c r="AR1785" i="1"/>
  <c r="AQ1785" i="1"/>
  <c r="AP1785" i="1"/>
  <c r="AO1785" i="1"/>
  <c r="AN1785" i="1"/>
  <c r="AM1785" i="1"/>
  <c r="AL1785" i="1"/>
  <c r="AK1785" i="1"/>
  <c r="AJ1785" i="1"/>
  <c r="AR1784" i="1"/>
  <c r="AQ1784" i="1"/>
  <c r="AP1784" i="1"/>
  <c r="AO1784" i="1"/>
  <c r="AN1784" i="1"/>
  <c r="AM1784" i="1"/>
  <c r="AL1784" i="1"/>
  <c r="AK1784" i="1"/>
  <c r="AJ1784" i="1"/>
  <c r="AR1783" i="1"/>
  <c r="AQ1783" i="1"/>
  <c r="AP1783" i="1"/>
  <c r="AO1783" i="1"/>
  <c r="AN1783" i="1"/>
  <c r="AM1783" i="1"/>
  <c r="AL1783" i="1"/>
  <c r="AK1783" i="1"/>
  <c r="AJ1783" i="1"/>
  <c r="AR1782" i="1"/>
  <c r="AQ1782" i="1"/>
  <c r="AP1782" i="1"/>
  <c r="AO1782" i="1"/>
  <c r="AN1782" i="1"/>
  <c r="AM1782" i="1"/>
  <c r="AL1782" i="1"/>
  <c r="AK1782" i="1"/>
  <c r="AJ1782" i="1"/>
  <c r="AR1781" i="1"/>
  <c r="AQ1781" i="1"/>
  <c r="AP1781" i="1"/>
  <c r="AO1781" i="1"/>
  <c r="AN1781" i="1"/>
  <c r="AM1781" i="1"/>
  <c r="AL1781" i="1"/>
  <c r="AK1781" i="1"/>
  <c r="AJ1781" i="1"/>
  <c r="AR1780" i="1"/>
  <c r="AQ1780" i="1"/>
  <c r="AP1780" i="1"/>
  <c r="AO1780" i="1"/>
  <c r="AN1780" i="1"/>
  <c r="AM1780" i="1"/>
  <c r="AL1780" i="1"/>
  <c r="AK1780" i="1"/>
  <c r="AJ1780" i="1"/>
  <c r="AR1779" i="1"/>
  <c r="AQ1779" i="1"/>
  <c r="AP1779" i="1"/>
  <c r="AO1779" i="1"/>
  <c r="AN1779" i="1"/>
  <c r="AM1779" i="1"/>
  <c r="AL1779" i="1"/>
  <c r="AK1779" i="1"/>
  <c r="AJ1779" i="1"/>
  <c r="AR1778" i="1"/>
  <c r="AQ1778" i="1"/>
  <c r="AP1778" i="1"/>
  <c r="AO1778" i="1"/>
  <c r="AN1778" i="1"/>
  <c r="AM1778" i="1"/>
  <c r="AL1778" i="1"/>
  <c r="AK1778" i="1"/>
  <c r="AJ1778" i="1"/>
  <c r="AR1777" i="1"/>
  <c r="AQ1777" i="1"/>
  <c r="AP1777" i="1"/>
  <c r="AO1777" i="1"/>
  <c r="AN1777" i="1"/>
  <c r="AM1777" i="1"/>
  <c r="AL1777" i="1"/>
  <c r="AK1777" i="1"/>
  <c r="AJ1777" i="1"/>
  <c r="AR1776" i="1"/>
  <c r="AQ1776" i="1"/>
  <c r="AP1776" i="1"/>
  <c r="AO1776" i="1"/>
  <c r="AN1776" i="1"/>
  <c r="AM1776" i="1"/>
  <c r="AL1776" i="1"/>
  <c r="AK1776" i="1"/>
  <c r="AJ1776" i="1"/>
  <c r="AR1775" i="1"/>
  <c r="AQ1775" i="1"/>
  <c r="AP1775" i="1"/>
  <c r="AO1775" i="1"/>
  <c r="AN1775" i="1"/>
  <c r="AM1775" i="1"/>
  <c r="AL1775" i="1"/>
  <c r="AK1775" i="1"/>
  <c r="AJ1775" i="1"/>
  <c r="AR1774" i="1"/>
  <c r="AQ1774" i="1"/>
  <c r="AP1774" i="1"/>
  <c r="AO1774" i="1"/>
  <c r="AN1774" i="1"/>
  <c r="AM1774" i="1"/>
  <c r="AL1774" i="1"/>
  <c r="AK1774" i="1"/>
  <c r="AJ1774" i="1"/>
  <c r="AR1773" i="1"/>
  <c r="AQ1773" i="1"/>
  <c r="AP1773" i="1"/>
  <c r="AO1773" i="1"/>
  <c r="AN1773" i="1"/>
  <c r="AM1773" i="1"/>
  <c r="AL1773" i="1"/>
  <c r="AK1773" i="1"/>
  <c r="AJ1773" i="1"/>
  <c r="AR1772" i="1"/>
  <c r="AQ1772" i="1"/>
  <c r="AP1772" i="1"/>
  <c r="AO1772" i="1"/>
  <c r="AN1772" i="1"/>
  <c r="AM1772" i="1"/>
  <c r="AL1772" i="1"/>
  <c r="AK1772" i="1"/>
  <c r="AJ1772" i="1"/>
  <c r="AR1771" i="1"/>
  <c r="AQ1771" i="1"/>
  <c r="AP1771" i="1"/>
  <c r="AO1771" i="1"/>
  <c r="AN1771" i="1"/>
  <c r="AM1771" i="1"/>
  <c r="AL1771" i="1"/>
  <c r="AK1771" i="1"/>
  <c r="AJ1771" i="1"/>
  <c r="AR1770" i="1"/>
  <c r="AQ1770" i="1"/>
  <c r="AP1770" i="1"/>
  <c r="AO1770" i="1"/>
  <c r="AN1770" i="1"/>
  <c r="AM1770" i="1"/>
  <c r="AL1770" i="1"/>
  <c r="AK1770" i="1"/>
  <c r="AJ1770" i="1"/>
  <c r="AR1769" i="1"/>
  <c r="AQ1769" i="1"/>
  <c r="AP1769" i="1"/>
  <c r="AO1769" i="1"/>
  <c r="AN1769" i="1"/>
  <c r="AM1769" i="1"/>
  <c r="AL1769" i="1"/>
  <c r="AK1769" i="1"/>
  <c r="AJ1769" i="1"/>
  <c r="AR1768" i="1"/>
  <c r="AQ1768" i="1"/>
  <c r="AP1768" i="1"/>
  <c r="AO1768" i="1"/>
  <c r="AN1768" i="1"/>
  <c r="AM1768" i="1"/>
  <c r="AL1768" i="1"/>
  <c r="AK1768" i="1"/>
  <c r="AJ1768" i="1"/>
  <c r="AR1767" i="1"/>
  <c r="AQ1767" i="1"/>
  <c r="AP1767" i="1"/>
  <c r="AO1767" i="1"/>
  <c r="AN1767" i="1"/>
  <c r="AM1767" i="1"/>
  <c r="AL1767" i="1"/>
  <c r="AK1767" i="1"/>
  <c r="AJ1767" i="1"/>
  <c r="AR1766" i="1"/>
  <c r="AQ1766" i="1"/>
  <c r="AP1766" i="1"/>
  <c r="AO1766" i="1"/>
  <c r="AN1766" i="1"/>
  <c r="AM1766" i="1"/>
  <c r="AL1766" i="1"/>
  <c r="AK1766" i="1"/>
  <c r="AJ1766" i="1"/>
  <c r="AR1765" i="1"/>
  <c r="AQ1765" i="1"/>
  <c r="AP1765" i="1"/>
  <c r="AO1765" i="1"/>
  <c r="AN1765" i="1"/>
  <c r="AM1765" i="1"/>
  <c r="AL1765" i="1"/>
  <c r="AK1765" i="1"/>
  <c r="AJ1765" i="1"/>
  <c r="AR1764" i="1"/>
  <c r="AQ1764" i="1"/>
  <c r="AP1764" i="1"/>
  <c r="AO1764" i="1"/>
  <c r="AN1764" i="1"/>
  <c r="AM1764" i="1"/>
  <c r="AL1764" i="1"/>
  <c r="AK1764" i="1"/>
  <c r="AJ1764" i="1"/>
  <c r="AR1763" i="1"/>
  <c r="AQ1763" i="1"/>
  <c r="AP1763" i="1"/>
  <c r="AO1763" i="1"/>
  <c r="AN1763" i="1"/>
  <c r="AM1763" i="1"/>
  <c r="AL1763" i="1"/>
  <c r="AK1763" i="1"/>
  <c r="AJ1763" i="1"/>
  <c r="AR1762" i="1"/>
  <c r="AQ1762" i="1"/>
  <c r="AP1762" i="1"/>
  <c r="AO1762" i="1"/>
  <c r="AN1762" i="1"/>
  <c r="AM1762" i="1"/>
  <c r="AL1762" i="1"/>
  <c r="AK1762" i="1"/>
  <c r="AJ1762" i="1"/>
  <c r="AR1761" i="1"/>
  <c r="AQ1761" i="1"/>
  <c r="AP1761" i="1"/>
  <c r="AO1761" i="1"/>
  <c r="AN1761" i="1"/>
  <c r="AM1761" i="1"/>
  <c r="AL1761" i="1"/>
  <c r="AK1761" i="1"/>
  <c r="AJ1761" i="1"/>
  <c r="AR1760" i="1"/>
  <c r="AQ1760" i="1"/>
  <c r="AP1760" i="1"/>
  <c r="AO1760" i="1"/>
  <c r="AN1760" i="1"/>
  <c r="AM1760" i="1"/>
  <c r="AL1760" i="1"/>
  <c r="AK1760" i="1"/>
  <c r="AJ1760" i="1"/>
  <c r="AR1759" i="1"/>
  <c r="AQ1759" i="1"/>
  <c r="AP1759" i="1"/>
  <c r="AO1759" i="1"/>
  <c r="AN1759" i="1"/>
  <c r="AM1759" i="1"/>
  <c r="AL1759" i="1"/>
  <c r="AK1759" i="1"/>
  <c r="AJ1759" i="1"/>
  <c r="AR1758" i="1"/>
  <c r="AQ1758" i="1"/>
  <c r="AP1758" i="1"/>
  <c r="AO1758" i="1"/>
  <c r="AN1758" i="1"/>
  <c r="AM1758" i="1"/>
  <c r="AL1758" i="1"/>
  <c r="AK1758" i="1"/>
  <c r="AJ1758" i="1"/>
  <c r="AR1757" i="1"/>
  <c r="AQ1757" i="1"/>
  <c r="AP1757" i="1"/>
  <c r="AO1757" i="1"/>
  <c r="AN1757" i="1"/>
  <c r="AM1757" i="1"/>
  <c r="AL1757" i="1"/>
  <c r="AK1757" i="1"/>
  <c r="AJ1757" i="1"/>
  <c r="AR1756" i="1"/>
  <c r="AQ1756" i="1"/>
  <c r="AP1756" i="1"/>
  <c r="AO1756" i="1"/>
  <c r="AN1756" i="1"/>
  <c r="AM1756" i="1"/>
  <c r="AL1756" i="1"/>
  <c r="AK1756" i="1"/>
  <c r="AJ1756" i="1"/>
  <c r="AR1755" i="1"/>
  <c r="AQ1755" i="1"/>
  <c r="AP1755" i="1"/>
  <c r="AO1755" i="1"/>
  <c r="AN1755" i="1"/>
  <c r="AM1755" i="1"/>
  <c r="AL1755" i="1"/>
  <c r="AK1755" i="1"/>
  <c r="AJ1755" i="1"/>
  <c r="AR1754" i="1"/>
  <c r="AQ1754" i="1"/>
  <c r="AP1754" i="1"/>
  <c r="AO1754" i="1"/>
  <c r="AN1754" i="1"/>
  <c r="AM1754" i="1"/>
  <c r="AL1754" i="1"/>
  <c r="AK1754" i="1"/>
  <c r="AJ1754" i="1"/>
  <c r="AR1753" i="1"/>
  <c r="AQ1753" i="1"/>
  <c r="AP1753" i="1"/>
  <c r="AO1753" i="1"/>
  <c r="AN1753" i="1"/>
  <c r="AM1753" i="1"/>
  <c r="AL1753" i="1"/>
  <c r="AK1753" i="1"/>
  <c r="AJ1753" i="1"/>
  <c r="AR1752" i="1"/>
  <c r="AQ1752" i="1"/>
  <c r="AP1752" i="1"/>
  <c r="AO1752" i="1"/>
  <c r="AN1752" i="1"/>
  <c r="AM1752" i="1"/>
  <c r="AL1752" i="1"/>
  <c r="AK1752" i="1"/>
  <c r="AJ1752" i="1"/>
  <c r="AR1751" i="1"/>
  <c r="AQ1751" i="1"/>
  <c r="AP1751" i="1"/>
  <c r="AO1751" i="1"/>
  <c r="AN1751" i="1"/>
  <c r="AM1751" i="1"/>
  <c r="AL1751" i="1"/>
  <c r="AK1751" i="1"/>
  <c r="AJ1751" i="1"/>
  <c r="AR1750" i="1"/>
  <c r="AQ1750" i="1"/>
  <c r="AP1750" i="1"/>
  <c r="AO1750" i="1"/>
  <c r="AN1750" i="1"/>
  <c r="AM1750" i="1"/>
  <c r="AL1750" i="1"/>
  <c r="AK1750" i="1"/>
  <c r="AJ1750" i="1"/>
  <c r="AR1749" i="1"/>
  <c r="AQ1749" i="1"/>
  <c r="AP1749" i="1"/>
  <c r="AO1749" i="1"/>
  <c r="AN1749" i="1"/>
  <c r="AM1749" i="1"/>
  <c r="AL1749" i="1"/>
  <c r="AK1749" i="1"/>
  <c r="AJ1749" i="1"/>
  <c r="AR1748" i="1"/>
  <c r="AQ1748" i="1"/>
  <c r="AP1748" i="1"/>
  <c r="AO1748" i="1"/>
  <c r="AN1748" i="1"/>
  <c r="AM1748" i="1"/>
  <c r="AL1748" i="1"/>
  <c r="AK1748" i="1"/>
  <c r="AJ1748" i="1"/>
  <c r="AR1747" i="1"/>
  <c r="AQ1747" i="1"/>
  <c r="AP1747" i="1"/>
  <c r="AO1747" i="1"/>
  <c r="AN1747" i="1"/>
  <c r="AM1747" i="1"/>
  <c r="AL1747" i="1"/>
  <c r="AK1747" i="1"/>
  <c r="AJ1747" i="1"/>
  <c r="AR1746" i="1"/>
  <c r="AQ1746" i="1"/>
  <c r="AP1746" i="1"/>
  <c r="AO1746" i="1"/>
  <c r="AN1746" i="1"/>
  <c r="AM1746" i="1"/>
  <c r="AL1746" i="1"/>
  <c r="AK1746" i="1"/>
  <c r="AJ1746" i="1"/>
  <c r="AR1745" i="1"/>
  <c r="AQ1745" i="1"/>
  <c r="AP1745" i="1"/>
  <c r="AO1745" i="1"/>
  <c r="AN1745" i="1"/>
  <c r="AM1745" i="1"/>
  <c r="AL1745" i="1"/>
  <c r="AK1745" i="1"/>
  <c r="AJ1745" i="1"/>
  <c r="AR1744" i="1"/>
  <c r="AQ1744" i="1"/>
  <c r="AP1744" i="1"/>
  <c r="AO1744" i="1"/>
  <c r="AN1744" i="1"/>
  <c r="AM1744" i="1"/>
  <c r="AL1744" i="1"/>
  <c r="AK1744" i="1"/>
  <c r="AJ1744" i="1"/>
  <c r="AR1743" i="1"/>
  <c r="AQ1743" i="1"/>
  <c r="AP1743" i="1"/>
  <c r="AO1743" i="1"/>
  <c r="AN1743" i="1"/>
  <c r="AM1743" i="1"/>
  <c r="AL1743" i="1"/>
  <c r="AK1743" i="1"/>
  <c r="AJ1743" i="1"/>
  <c r="AR1742" i="1"/>
  <c r="AQ1742" i="1"/>
  <c r="AP1742" i="1"/>
  <c r="AO1742" i="1"/>
  <c r="AN1742" i="1"/>
  <c r="AM1742" i="1"/>
  <c r="AL1742" i="1"/>
  <c r="AK1742" i="1"/>
  <c r="AJ1742" i="1"/>
  <c r="AR1741" i="1"/>
  <c r="AQ1741" i="1"/>
  <c r="AP1741" i="1"/>
  <c r="AO1741" i="1"/>
  <c r="AN1741" i="1"/>
  <c r="AM1741" i="1"/>
  <c r="AL1741" i="1"/>
  <c r="AK1741" i="1"/>
  <c r="AJ1741" i="1"/>
  <c r="AR1740" i="1"/>
  <c r="AQ1740" i="1"/>
  <c r="AP1740" i="1"/>
  <c r="AO1740" i="1"/>
  <c r="AN1740" i="1"/>
  <c r="AM1740" i="1"/>
  <c r="AL1740" i="1"/>
  <c r="AK1740" i="1"/>
  <c r="AJ1740" i="1"/>
  <c r="AR1739" i="1"/>
  <c r="AQ1739" i="1"/>
  <c r="AP1739" i="1"/>
  <c r="AO1739" i="1"/>
  <c r="AN1739" i="1"/>
  <c r="AM1739" i="1"/>
  <c r="AL1739" i="1"/>
  <c r="AK1739" i="1"/>
  <c r="AJ1739" i="1"/>
  <c r="AR1738" i="1"/>
  <c r="AQ1738" i="1"/>
  <c r="AP1738" i="1"/>
  <c r="AO1738" i="1"/>
  <c r="AN1738" i="1"/>
  <c r="AM1738" i="1"/>
  <c r="AL1738" i="1"/>
  <c r="AK1738" i="1"/>
  <c r="AJ1738" i="1"/>
  <c r="AR1737" i="1"/>
  <c r="AQ1737" i="1"/>
  <c r="AP1737" i="1"/>
  <c r="AO1737" i="1"/>
  <c r="AN1737" i="1"/>
  <c r="AM1737" i="1"/>
  <c r="AL1737" i="1"/>
  <c r="AK1737" i="1"/>
  <c r="AJ1737" i="1"/>
  <c r="AR1736" i="1"/>
  <c r="AQ1736" i="1"/>
  <c r="AP1736" i="1"/>
  <c r="AO1736" i="1"/>
  <c r="AN1736" i="1"/>
  <c r="AM1736" i="1"/>
  <c r="AL1736" i="1"/>
  <c r="AK1736" i="1"/>
  <c r="AJ1736" i="1"/>
  <c r="AR1735" i="1"/>
  <c r="AQ1735" i="1"/>
  <c r="AP1735" i="1"/>
  <c r="AO1735" i="1"/>
  <c r="AN1735" i="1"/>
  <c r="AM1735" i="1"/>
  <c r="AL1735" i="1"/>
  <c r="AK1735" i="1"/>
  <c r="AJ1735" i="1"/>
  <c r="AR1734" i="1"/>
  <c r="AQ1734" i="1"/>
  <c r="AP1734" i="1"/>
  <c r="AO1734" i="1"/>
  <c r="AN1734" i="1"/>
  <c r="AM1734" i="1"/>
  <c r="AL1734" i="1"/>
  <c r="AK1734" i="1"/>
  <c r="AJ1734" i="1"/>
  <c r="AR1733" i="1"/>
  <c r="AQ1733" i="1"/>
  <c r="AP1733" i="1"/>
  <c r="AO1733" i="1"/>
  <c r="AN1733" i="1"/>
  <c r="AM1733" i="1"/>
  <c r="AL1733" i="1"/>
  <c r="AK1733" i="1"/>
  <c r="AJ1733" i="1"/>
  <c r="AR1732" i="1"/>
  <c r="AQ1732" i="1"/>
  <c r="AP1732" i="1"/>
  <c r="AO1732" i="1"/>
  <c r="AN1732" i="1"/>
  <c r="AM1732" i="1"/>
  <c r="AL1732" i="1"/>
  <c r="AK1732" i="1"/>
  <c r="AJ1732" i="1"/>
  <c r="AR1731" i="1"/>
  <c r="AQ1731" i="1"/>
  <c r="AP1731" i="1"/>
  <c r="AO1731" i="1"/>
  <c r="AN1731" i="1"/>
  <c r="AM1731" i="1"/>
  <c r="AL1731" i="1"/>
  <c r="AK1731" i="1"/>
  <c r="AJ1731" i="1"/>
  <c r="AR1730" i="1"/>
  <c r="AQ1730" i="1"/>
  <c r="AP1730" i="1"/>
  <c r="AO1730" i="1"/>
  <c r="AN1730" i="1"/>
  <c r="AM1730" i="1"/>
  <c r="AL1730" i="1"/>
  <c r="AK1730" i="1"/>
  <c r="AJ1730" i="1"/>
  <c r="AR1729" i="1"/>
  <c r="AQ1729" i="1"/>
  <c r="AP1729" i="1"/>
  <c r="AO1729" i="1"/>
  <c r="AN1729" i="1"/>
  <c r="AM1729" i="1"/>
  <c r="AL1729" i="1"/>
  <c r="AK1729" i="1"/>
  <c r="AJ1729" i="1"/>
  <c r="AR1728" i="1"/>
  <c r="AQ1728" i="1"/>
  <c r="AP1728" i="1"/>
  <c r="AO1728" i="1"/>
  <c r="AN1728" i="1"/>
  <c r="AM1728" i="1"/>
  <c r="AL1728" i="1"/>
  <c r="AK1728" i="1"/>
  <c r="AJ1728" i="1"/>
  <c r="AR1727" i="1"/>
  <c r="AQ1727" i="1"/>
  <c r="AP1727" i="1"/>
  <c r="AO1727" i="1"/>
  <c r="AN1727" i="1"/>
  <c r="AM1727" i="1"/>
  <c r="AL1727" i="1"/>
  <c r="AK1727" i="1"/>
  <c r="AJ1727" i="1"/>
  <c r="AR1726" i="1"/>
  <c r="AQ1726" i="1"/>
  <c r="AP1726" i="1"/>
  <c r="AO1726" i="1"/>
  <c r="AN1726" i="1"/>
  <c r="AM1726" i="1"/>
  <c r="AL1726" i="1"/>
  <c r="AK1726" i="1"/>
  <c r="AJ1726" i="1"/>
  <c r="AR1725" i="1"/>
  <c r="AQ1725" i="1"/>
  <c r="AP1725" i="1"/>
  <c r="AO1725" i="1"/>
  <c r="AN1725" i="1"/>
  <c r="AM1725" i="1"/>
  <c r="AL1725" i="1"/>
  <c r="AK1725" i="1"/>
  <c r="AJ1725" i="1"/>
  <c r="AR1724" i="1"/>
  <c r="AQ1724" i="1"/>
  <c r="AP1724" i="1"/>
  <c r="AO1724" i="1"/>
  <c r="AN1724" i="1"/>
  <c r="AM1724" i="1"/>
  <c r="AL1724" i="1"/>
  <c r="AK1724" i="1"/>
  <c r="AJ1724" i="1"/>
  <c r="AR1723" i="1"/>
  <c r="AQ1723" i="1"/>
  <c r="AP1723" i="1"/>
  <c r="AO1723" i="1"/>
  <c r="AN1723" i="1"/>
  <c r="AM1723" i="1"/>
  <c r="AL1723" i="1"/>
  <c r="AK1723" i="1"/>
  <c r="AJ1723" i="1"/>
  <c r="AR1722" i="1"/>
  <c r="AQ1722" i="1"/>
  <c r="AP1722" i="1"/>
  <c r="AO1722" i="1"/>
  <c r="AN1722" i="1"/>
  <c r="AM1722" i="1"/>
  <c r="AL1722" i="1"/>
  <c r="AK1722" i="1"/>
  <c r="AJ1722" i="1"/>
  <c r="AR1721" i="1"/>
  <c r="AQ1721" i="1"/>
  <c r="AP1721" i="1"/>
  <c r="AO1721" i="1"/>
  <c r="AN1721" i="1"/>
  <c r="AM1721" i="1"/>
  <c r="AL1721" i="1"/>
  <c r="AK1721" i="1"/>
  <c r="AJ1721" i="1"/>
  <c r="AR1720" i="1"/>
  <c r="AQ1720" i="1"/>
  <c r="AP1720" i="1"/>
  <c r="AO1720" i="1"/>
  <c r="AN1720" i="1"/>
  <c r="AM1720" i="1"/>
  <c r="AL1720" i="1"/>
  <c r="AK1720" i="1"/>
  <c r="AJ1720" i="1"/>
  <c r="AR1719" i="1"/>
  <c r="AQ1719" i="1"/>
  <c r="AP1719" i="1"/>
  <c r="AO1719" i="1"/>
  <c r="AN1719" i="1"/>
  <c r="AM1719" i="1"/>
  <c r="AL1719" i="1"/>
  <c r="AK1719" i="1"/>
  <c r="AJ1719" i="1"/>
  <c r="AR1718" i="1"/>
  <c r="AQ1718" i="1"/>
  <c r="AP1718" i="1"/>
  <c r="AO1718" i="1"/>
  <c r="AN1718" i="1"/>
  <c r="AM1718" i="1"/>
  <c r="AL1718" i="1"/>
  <c r="AK1718" i="1"/>
  <c r="AJ1718" i="1"/>
  <c r="AR1717" i="1"/>
  <c r="AQ1717" i="1"/>
  <c r="AP1717" i="1"/>
  <c r="AO1717" i="1"/>
  <c r="AN1717" i="1"/>
  <c r="AM1717" i="1"/>
  <c r="AL1717" i="1"/>
  <c r="AK1717" i="1"/>
  <c r="AJ1717" i="1"/>
  <c r="AR1716" i="1"/>
  <c r="AQ1716" i="1"/>
  <c r="AP1716" i="1"/>
  <c r="AO1716" i="1"/>
  <c r="AN1716" i="1"/>
  <c r="AM1716" i="1"/>
  <c r="AL1716" i="1"/>
  <c r="AK1716" i="1"/>
  <c r="AJ1716" i="1"/>
  <c r="AR1715" i="1"/>
  <c r="AQ1715" i="1"/>
  <c r="AP1715" i="1"/>
  <c r="AO1715" i="1"/>
  <c r="AN1715" i="1"/>
  <c r="AM1715" i="1"/>
  <c r="AL1715" i="1"/>
  <c r="AK1715" i="1"/>
  <c r="AJ1715" i="1"/>
  <c r="AR1714" i="1"/>
  <c r="AQ1714" i="1"/>
  <c r="AP1714" i="1"/>
  <c r="AO1714" i="1"/>
  <c r="AN1714" i="1"/>
  <c r="AM1714" i="1"/>
  <c r="AL1714" i="1"/>
  <c r="AK1714" i="1"/>
  <c r="AJ1714" i="1"/>
  <c r="AR1713" i="1"/>
  <c r="AQ1713" i="1"/>
  <c r="AP1713" i="1"/>
  <c r="AO1713" i="1"/>
  <c r="AN1713" i="1"/>
  <c r="AM1713" i="1"/>
  <c r="AL1713" i="1"/>
  <c r="AK1713" i="1"/>
  <c r="AJ1713" i="1"/>
  <c r="AR1712" i="1"/>
  <c r="AQ1712" i="1"/>
  <c r="AP1712" i="1"/>
  <c r="AO1712" i="1"/>
  <c r="AN1712" i="1"/>
  <c r="AM1712" i="1"/>
  <c r="AL1712" i="1"/>
  <c r="AK1712" i="1"/>
  <c r="AJ1712" i="1"/>
  <c r="AR1711" i="1"/>
  <c r="AQ1711" i="1"/>
  <c r="AP1711" i="1"/>
  <c r="AO1711" i="1"/>
  <c r="AN1711" i="1"/>
  <c r="AM1711" i="1"/>
  <c r="AL1711" i="1"/>
  <c r="AK1711" i="1"/>
  <c r="AJ1711" i="1"/>
  <c r="AR1710" i="1"/>
  <c r="AQ1710" i="1"/>
  <c r="AP1710" i="1"/>
  <c r="AO1710" i="1"/>
  <c r="AN1710" i="1"/>
  <c r="AM1710" i="1"/>
  <c r="AL1710" i="1"/>
  <c r="AK1710" i="1"/>
  <c r="AJ1710" i="1"/>
  <c r="AR1709" i="1"/>
  <c r="AQ1709" i="1"/>
  <c r="AP1709" i="1"/>
  <c r="AO1709" i="1"/>
  <c r="AN1709" i="1"/>
  <c r="AM1709" i="1"/>
  <c r="AL1709" i="1"/>
  <c r="AK1709" i="1"/>
  <c r="AJ1709" i="1"/>
  <c r="AR1708" i="1"/>
  <c r="AQ1708" i="1"/>
  <c r="AP1708" i="1"/>
  <c r="AO1708" i="1"/>
  <c r="AN1708" i="1"/>
  <c r="AM1708" i="1"/>
  <c r="AL1708" i="1"/>
  <c r="AK1708" i="1"/>
  <c r="AJ1708" i="1"/>
  <c r="AR1707" i="1"/>
  <c r="AQ1707" i="1"/>
  <c r="AP1707" i="1"/>
  <c r="AO1707" i="1"/>
  <c r="AN1707" i="1"/>
  <c r="AM1707" i="1"/>
  <c r="AL1707" i="1"/>
  <c r="AK1707" i="1"/>
  <c r="AJ1707" i="1"/>
  <c r="AR1706" i="1"/>
  <c r="AQ1706" i="1"/>
  <c r="AP1706" i="1"/>
  <c r="AO1706" i="1"/>
  <c r="AN1706" i="1"/>
  <c r="AM1706" i="1"/>
  <c r="AL1706" i="1"/>
  <c r="AK1706" i="1"/>
  <c r="AJ1706" i="1"/>
  <c r="AR1705" i="1"/>
  <c r="AQ1705" i="1"/>
  <c r="AP1705" i="1"/>
  <c r="AO1705" i="1"/>
  <c r="AN1705" i="1"/>
  <c r="AM1705" i="1"/>
  <c r="AL1705" i="1"/>
  <c r="AK1705" i="1"/>
  <c r="AJ1705" i="1"/>
  <c r="AR1704" i="1"/>
  <c r="AQ1704" i="1"/>
  <c r="AP1704" i="1"/>
  <c r="AO1704" i="1"/>
  <c r="AN1704" i="1"/>
  <c r="AM1704" i="1"/>
  <c r="AL1704" i="1"/>
  <c r="AK1704" i="1"/>
  <c r="AJ1704" i="1"/>
  <c r="AR1703" i="1"/>
  <c r="AQ1703" i="1"/>
  <c r="AP1703" i="1"/>
  <c r="AO1703" i="1"/>
  <c r="AN1703" i="1"/>
  <c r="AM1703" i="1"/>
  <c r="AL1703" i="1"/>
  <c r="AK1703" i="1"/>
  <c r="AJ1703" i="1"/>
  <c r="AR1702" i="1"/>
  <c r="AQ1702" i="1"/>
  <c r="AP1702" i="1"/>
  <c r="AO1702" i="1"/>
  <c r="AN1702" i="1"/>
  <c r="AM1702" i="1"/>
  <c r="AL1702" i="1"/>
  <c r="AK1702" i="1"/>
  <c r="AJ1702" i="1"/>
  <c r="AR1701" i="1"/>
  <c r="AQ1701" i="1"/>
  <c r="AP1701" i="1"/>
  <c r="AO1701" i="1"/>
  <c r="AN1701" i="1"/>
  <c r="AM1701" i="1"/>
  <c r="AL1701" i="1"/>
  <c r="AK1701" i="1"/>
  <c r="AJ1701" i="1"/>
  <c r="AR1700" i="1"/>
  <c r="AQ1700" i="1"/>
  <c r="AP1700" i="1"/>
  <c r="AO1700" i="1"/>
  <c r="AN1700" i="1"/>
  <c r="AM1700" i="1"/>
  <c r="AL1700" i="1"/>
  <c r="AK1700" i="1"/>
  <c r="AJ1700" i="1"/>
  <c r="AR1699" i="1"/>
  <c r="AQ1699" i="1"/>
  <c r="AP1699" i="1"/>
  <c r="AO1699" i="1"/>
  <c r="AN1699" i="1"/>
  <c r="AM1699" i="1"/>
  <c r="AL1699" i="1"/>
  <c r="AK1699" i="1"/>
  <c r="AJ1699" i="1"/>
  <c r="AR1698" i="1"/>
  <c r="AQ1698" i="1"/>
  <c r="AP1698" i="1"/>
  <c r="AO1698" i="1"/>
  <c r="AN1698" i="1"/>
  <c r="AM1698" i="1"/>
  <c r="AL1698" i="1"/>
  <c r="AK1698" i="1"/>
  <c r="AJ1698" i="1"/>
  <c r="AR1697" i="1"/>
  <c r="AQ1697" i="1"/>
  <c r="AP1697" i="1"/>
  <c r="AO1697" i="1"/>
  <c r="AN1697" i="1"/>
  <c r="AM1697" i="1"/>
  <c r="AL1697" i="1"/>
  <c r="AK1697" i="1"/>
  <c r="AJ1697" i="1"/>
  <c r="AR1696" i="1"/>
  <c r="AQ1696" i="1"/>
  <c r="AP1696" i="1"/>
  <c r="AO1696" i="1"/>
  <c r="AN1696" i="1"/>
  <c r="AM1696" i="1"/>
  <c r="AL1696" i="1"/>
  <c r="AK1696" i="1"/>
  <c r="AJ1696" i="1"/>
  <c r="AR1695" i="1"/>
  <c r="AQ1695" i="1"/>
  <c r="AP1695" i="1"/>
  <c r="AO1695" i="1"/>
  <c r="AN1695" i="1"/>
  <c r="AM1695" i="1"/>
  <c r="AL1695" i="1"/>
  <c r="AK1695" i="1"/>
  <c r="AJ1695" i="1"/>
  <c r="AR1694" i="1"/>
  <c r="AQ1694" i="1"/>
  <c r="AP1694" i="1"/>
  <c r="AO1694" i="1"/>
  <c r="AN1694" i="1"/>
  <c r="AM1694" i="1"/>
  <c r="AL1694" i="1"/>
  <c r="AK1694" i="1"/>
  <c r="AJ1694" i="1"/>
  <c r="AR1693" i="1"/>
  <c r="AQ1693" i="1"/>
  <c r="AP1693" i="1"/>
  <c r="AO1693" i="1"/>
  <c r="AN1693" i="1"/>
  <c r="AM1693" i="1"/>
  <c r="AL1693" i="1"/>
  <c r="AK1693" i="1"/>
  <c r="AJ1693" i="1"/>
  <c r="AR1692" i="1"/>
  <c r="AQ1692" i="1"/>
  <c r="AP1692" i="1"/>
  <c r="AO1692" i="1"/>
  <c r="AN1692" i="1"/>
  <c r="AM1692" i="1"/>
  <c r="AL1692" i="1"/>
  <c r="AK1692" i="1"/>
  <c r="AJ1692" i="1"/>
  <c r="AR1691" i="1"/>
  <c r="AQ1691" i="1"/>
  <c r="AP1691" i="1"/>
  <c r="AO1691" i="1"/>
  <c r="AN1691" i="1"/>
  <c r="AM1691" i="1"/>
  <c r="AL1691" i="1"/>
  <c r="AK1691" i="1"/>
  <c r="AJ1691" i="1"/>
  <c r="AR1690" i="1"/>
  <c r="AQ1690" i="1"/>
  <c r="AP1690" i="1"/>
  <c r="AO1690" i="1"/>
  <c r="AN1690" i="1"/>
  <c r="AM1690" i="1"/>
  <c r="AL1690" i="1"/>
  <c r="AK1690" i="1"/>
  <c r="AJ1690" i="1"/>
  <c r="AR1689" i="1"/>
  <c r="AQ1689" i="1"/>
  <c r="AP1689" i="1"/>
  <c r="AO1689" i="1"/>
  <c r="AN1689" i="1"/>
  <c r="AM1689" i="1"/>
  <c r="AL1689" i="1"/>
  <c r="AK1689" i="1"/>
  <c r="AJ1689" i="1"/>
  <c r="AR1688" i="1"/>
  <c r="AQ1688" i="1"/>
  <c r="AP1688" i="1"/>
  <c r="AO1688" i="1"/>
  <c r="AN1688" i="1"/>
  <c r="AM1688" i="1"/>
  <c r="AL1688" i="1"/>
  <c r="AK1688" i="1"/>
  <c r="AJ1688" i="1"/>
  <c r="AR1687" i="1"/>
  <c r="AQ1687" i="1"/>
  <c r="AP1687" i="1"/>
  <c r="AO1687" i="1"/>
  <c r="AN1687" i="1"/>
  <c r="AM1687" i="1"/>
  <c r="AL1687" i="1"/>
  <c r="AK1687" i="1"/>
  <c r="AJ1687" i="1"/>
  <c r="AR1686" i="1"/>
  <c r="AQ1686" i="1"/>
  <c r="AP1686" i="1"/>
  <c r="AO1686" i="1"/>
  <c r="AN1686" i="1"/>
  <c r="AM1686" i="1"/>
  <c r="AL1686" i="1"/>
  <c r="AK1686" i="1"/>
  <c r="AJ1686" i="1"/>
  <c r="AR1685" i="1"/>
  <c r="AQ1685" i="1"/>
  <c r="AP1685" i="1"/>
  <c r="AO1685" i="1"/>
  <c r="AN1685" i="1"/>
  <c r="AM1685" i="1"/>
  <c r="AL1685" i="1"/>
  <c r="AK1685" i="1"/>
  <c r="AJ1685" i="1"/>
  <c r="AR1684" i="1"/>
  <c r="AQ1684" i="1"/>
  <c r="AP1684" i="1"/>
  <c r="AO1684" i="1"/>
  <c r="AN1684" i="1"/>
  <c r="AM1684" i="1"/>
  <c r="AL1684" i="1"/>
  <c r="AK1684" i="1"/>
  <c r="AJ1684" i="1"/>
  <c r="AR1683" i="1"/>
  <c r="AQ1683" i="1"/>
  <c r="AP1683" i="1"/>
  <c r="AO1683" i="1"/>
  <c r="AN1683" i="1"/>
  <c r="AM1683" i="1"/>
  <c r="AL1683" i="1"/>
  <c r="AK1683" i="1"/>
  <c r="AJ1683" i="1"/>
  <c r="AR1682" i="1"/>
  <c r="AQ1682" i="1"/>
  <c r="AP1682" i="1"/>
  <c r="AO1682" i="1"/>
  <c r="AN1682" i="1"/>
  <c r="AM1682" i="1"/>
  <c r="AL1682" i="1"/>
  <c r="AK1682" i="1"/>
  <c r="AJ1682" i="1"/>
  <c r="AR1681" i="1"/>
  <c r="AQ1681" i="1"/>
  <c r="AP1681" i="1"/>
  <c r="AO1681" i="1"/>
  <c r="AN1681" i="1"/>
  <c r="AM1681" i="1"/>
  <c r="AL1681" i="1"/>
  <c r="AK1681" i="1"/>
  <c r="AJ1681" i="1"/>
  <c r="AR1680" i="1"/>
  <c r="AQ1680" i="1"/>
  <c r="AP1680" i="1"/>
  <c r="AO1680" i="1"/>
  <c r="AN1680" i="1"/>
  <c r="AM1680" i="1"/>
  <c r="AL1680" i="1"/>
  <c r="AK1680" i="1"/>
  <c r="AJ1680" i="1"/>
  <c r="AR1679" i="1"/>
  <c r="AQ1679" i="1"/>
  <c r="AP1679" i="1"/>
  <c r="AO1679" i="1"/>
  <c r="AN1679" i="1"/>
  <c r="AM1679" i="1"/>
  <c r="AL1679" i="1"/>
  <c r="AK1679" i="1"/>
  <c r="AJ1679" i="1"/>
  <c r="AR1678" i="1"/>
  <c r="AQ1678" i="1"/>
  <c r="AP1678" i="1"/>
  <c r="AO1678" i="1"/>
  <c r="AN1678" i="1"/>
  <c r="AM1678" i="1"/>
  <c r="AL1678" i="1"/>
  <c r="AK1678" i="1"/>
  <c r="AJ1678" i="1"/>
  <c r="AR1677" i="1"/>
  <c r="AQ1677" i="1"/>
  <c r="AP1677" i="1"/>
  <c r="AO1677" i="1"/>
  <c r="AN1677" i="1"/>
  <c r="AM1677" i="1"/>
  <c r="AL1677" i="1"/>
  <c r="AK1677" i="1"/>
  <c r="AJ1677" i="1"/>
  <c r="AR1676" i="1"/>
  <c r="AQ1676" i="1"/>
  <c r="AP1676" i="1"/>
  <c r="AO1676" i="1"/>
  <c r="AN1676" i="1"/>
  <c r="AM1676" i="1"/>
  <c r="AL1676" i="1"/>
  <c r="AK1676" i="1"/>
  <c r="AJ1676" i="1"/>
  <c r="AR1675" i="1"/>
  <c r="AQ1675" i="1"/>
  <c r="AP1675" i="1"/>
  <c r="AO1675" i="1"/>
  <c r="AN1675" i="1"/>
  <c r="AM1675" i="1"/>
  <c r="AL1675" i="1"/>
  <c r="AK1675" i="1"/>
  <c r="AJ1675" i="1"/>
  <c r="AR1674" i="1"/>
  <c r="AQ1674" i="1"/>
  <c r="AP1674" i="1"/>
  <c r="AO1674" i="1"/>
  <c r="AN1674" i="1"/>
  <c r="AM1674" i="1"/>
  <c r="AL1674" i="1"/>
  <c r="AK1674" i="1"/>
  <c r="AJ1674" i="1"/>
  <c r="AR1673" i="1"/>
  <c r="AQ1673" i="1"/>
  <c r="AP1673" i="1"/>
  <c r="AO1673" i="1"/>
  <c r="AN1673" i="1"/>
  <c r="AM1673" i="1"/>
  <c r="AL1673" i="1"/>
  <c r="AK1673" i="1"/>
  <c r="AJ1673" i="1"/>
  <c r="AR1672" i="1"/>
  <c r="AQ1672" i="1"/>
  <c r="AP1672" i="1"/>
  <c r="AO1672" i="1"/>
  <c r="AN1672" i="1"/>
  <c r="AM1672" i="1"/>
  <c r="AL1672" i="1"/>
  <c r="AK1672" i="1"/>
  <c r="AJ1672" i="1"/>
  <c r="AR1671" i="1"/>
  <c r="AQ1671" i="1"/>
  <c r="AP1671" i="1"/>
  <c r="AO1671" i="1"/>
  <c r="AN1671" i="1"/>
  <c r="AM1671" i="1"/>
  <c r="AL1671" i="1"/>
  <c r="AK1671" i="1"/>
  <c r="AJ1671" i="1"/>
  <c r="AR1670" i="1"/>
  <c r="AQ1670" i="1"/>
  <c r="AP1670" i="1"/>
  <c r="AO1670" i="1"/>
  <c r="AN1670" i="1"/>
  <c r="AM1670" i="1"/>
  <c r="AL1670" i="1"/>
  <c r="AK1670" i="1"/>
  <c r="AJ1670" i="1"/>
  <c r="AR1669" i="1"/>
  <c r="AQ1669" i="1"/>
  <c r="AP1669" i="1"/>
  <c r="AO1669" i="1"/>
  <c r="AN1669" i="1"/>
  <c r="AM1669" i="1"/>
  <c r="AL1669" i="1"/>
  <c r="AK1669" i="1"/>
  <c r="AJ1669" i="1"/>
  <c r="AR1668" i="1"/>
  <c r="AQ1668" i="1"/>
  <c r="AP1668" i="1"/>
  <c r="AO1668" i="1"/>
  <c r="AN1668" i="1"/>
  <c r="AM1668" i="1"/>
  <c r="AL1668" i="1"/>
  <c r="AK1668" i="1"/>
  <c r="AJ1668" i="1"/>
  <c r="AR1667" i="1"/>
  <c r="AQ1667" i="1"/>
  <c r="AP1667" i="1"/>
  <c r="AO1667" i="1"/>
  <c r="AN1667" i="1"/>
  <c r="AM1667" i="1"/>
  <c r="AL1667" i="1"/>
  <c r="AK1667" i="1"/>
  <c r="AJ1667" i="1"/>
  <c r="AR1666" i="1"/>
  <c r="AQ1666" i="1"/>
  <c r="AP1666" i="1"/>
  <c r="AO1666" i="1"/>
  <c r="AN1666" i="1"/>
  <c r="AM1666" i="1"/>
  <c r="AL1666" i="1"/>
  <c r="AK1666" i="1"/>
  <c r="AJ1666" i="1"/>
  <c r="AR1665" i="1"/>
  <c r="AQ1665" i="1"/>
  <c r="AP1665" i="1"/>
  <c r="AO1665" i="1"/>
  <c r="AN1665" i="1"/>
  <c r="AM1665" i="1"/>
  <c r="AL1665" i="1"/>
  <c r="AK1665" i="1"/>
  <c r="AJ1665" i="1"/>
  <c r="AR1664" i="1"/>
  <c r="AQ1664" i="1"/>
  <c r="AP1664" i="1"/>
  <c r="AO1664" i="1"/>
  <c r="AN1664" i="1"/>
  <c r="AM1664" i="1"/>
  <c r="AL1664" i="1"/>
  <c r="AK1664" i="1"/>
  <c r="AJ1664" i="1"/>
  <c r="AR1663" i="1"/>
  <c r="AQ1663" i="1"/>
  <c r="AP1663" i="1"/>
  <c r="AO1663" i="1"/>
  <c r="AN1663" i="1"/>
  <c r="AM1663" i="1"/>
  <c r="AL1663" i="1"/>
  <c r="AK1663" i="1"/>
  <c r="AJ1663" i="1"/>
  <c r="AR1662" i="1"/>
  <c r="AQ1662" i="1"/>
  <c r="AP1662" i="1"/>
  <c r="AO1662" i="1"/>
  <c r="AN1662" i="1"/>
  <c r="AM1662" i="1"/>
  <c r="AL1662" i="1"/>
  <c r="AK1662" i="1"/>
  <c r="AJ1662" i="1"/>
  <c r="AR1661" i="1"/>
  <c r="AQ1661" i="1"/>
  <c r="AP1661" i="1"/>
  <c r="AO1661" i="1"/>
  <c r="AN1661" i="1"/>
  <c r="AM1661" i="1"/>
  <c r="AL1661" i="1"/>
  <c r="AK1661" i="1"/>
  <c r="AJ1661" i="1"/>
  <c r="AR1660" i="1"/>
  <c r="AQ1660" i="1"/>
  <c r="AP1660" i="1"/>
  <c r="AO1660" i="1"/>
  <c r="AN1660" i="1"/>
  <c r="AM1660" i="1"/>
  <c r="AL1660" i="1"/>
  <c r="AK1660" i="1"/>
  <c r="AJ1660" i="1"/>
  <c r="AR1659" i="1"/>
  <c r="AQ1659" i="1"/>
  <c r="AP1659" i="1"/>
  <c r="AO1659" i="1"/>
  <c r="AN1659" i="1"/>
  <c r="AM1659" i="1"/>
  <c r="AL1659" i="1"/>
  <c r="AK1659" i="1"/>
  <c r="AJ1659" i="1"/>
  <c r="AR1658" i="1"/>
  <c r="AQ1658" i="1"/>
  <c r="AP1658" i="1"/>
  <c r="AO1658" i="1"/>
  <c r="AN1658" i="1"/>
  <c r="AM1658" i="1"/>
  <c r="AL1658" i="1"/>
  <c r="AK1658" i="1"/>
  <c r="AJ1658" i="1"/>
  <c r="AR1657" i="1"/>
  <c r="AQ1657" i="1"/>
  <c r="AP1657" i="1"/>
  <c r="AO1657" i="1"/>
  <c r="AN1657" i="1"/>
  <c r="AM1657" i="1"/>
  <c r="AL1657" i="1"/>
  <c r="AK1657" i="1"/>
  <c r="AJ1657" i="1"/>
  <c r="AR1656" i="1"/>
  <c r="AQ1656" i="1"/>
  <c r="AP1656" i="1"/>
  <c r="AO1656" i="1"/>
  <c r="AN1656" i="1"/>
  <c r="AM1656" i="1"/>
  <c r="AL1656" i="1"/>
  <c r="AK1656" i="1"/>
  <c r="AJ1656" i="1"/>
  <c r="AR1655" i="1"/>
  <c r="AQ1655" i="1"/>
  <c r="AP1655" i="1"/>
  <c r="AO1655" i="1"/>
  <c r="AN1655" i="1"/>
  <c r="AM1655" i="1"/>
  <c r="AL1655" i="1"/>
  <c r="AK1655" i="1"/>
  <c r="AJ1655" i="1"/>
  <c r="AR1654" i="1"/>
  <c r="AQ1654" i="1"/>
  <c r="AP1654" i="1"/>
  <c r="AO1654" i="1"/>
  <c r="AN1654" i="1"/>
  <c r="AM1654" i="1"/>
  <c r="AL1654" i="1"/>
  <c r="AK1654" i="1"/>
  <c r="AJ1654" i="1"/>
  <c r="AR1653" i="1"/>
  <c r="AQ1653" i="1"/>
  <c r="AP1653" i="1"/>
  <c r="AO1653" i="1"/>
  <c r="AN1653" i="1"/>
  <c r="AM1653" i="1"/>
  <c r="AL1653" i="1"/>
  <c r="AK1653" i="1"/>
  <c r="AJ1653" i="1"/>
  <c r="AR1652" i="1"/>
  <c r="AQ1652" i="1"/>
  <c r="AP1652" i="1"/>
  <c r="AO1652" i="1"/>
  <c r="AN1652" i="1"/>
  <c r="AM1652" i="1"/>
  <c r="AL1652" i="1"/>
  <c r="AK1652" i="1"/>
  <c r="AJ1652" i="1"/>
  <c r="AR1651" i="1"/>
  <c r="AQ1651" i="1"/>
  <c r="AP1651" i="1"/>
  <c r="AO1651" i="1"/>
  <c r="AN1651" i="1"/>
  <c r="AM1651" i="1"/>
  <c r="AL1651" i="1"/>
  <c r="AK1651" i="1"/>
  <c r="AJ1651" i="1"/>
  <c r="AR1650" i="1"/>
  <c r="AQ1650" i="1"/>
  <c r="AP1650" i="1"/>
  <c r="AO1650" i="1"/>
  <c r="AN1650" i="1"/>
  <c r="AM1650" i="1"/>
  <c r="AL1650" i="1"/>
  <c r="AK1650" i="1"/>
  <c r="AJ1650" i="1"/>
  <c r="AR1649" i="1"/>
  <c r="AQ1649" i="1"/>
  <c r="AP1649" i="1"/>
  <c r="AO1649" i="1"/>
  <c r="AN1649" i="1"/>
  <c r="AM1649" i="1"/>
  <c r="AL1649" i="1"/>
  <c r="AK1649" i="1"/>
  <c r="AJ1649" i="1"/>
  <c r="AR1648" i="1"/>
  <c r="AQ1648" i="1"/>
  <c r="AP1648" i="1"/>
  <c r="AO1648" i="1"/>
  <c r="AN1648" i="1"/>
  <c r="AM1648" i="1"/>
  <c r="AL1648" i="1"/>
  <c r="AK1648" i="1"/>
  <c r="AJ1648" i="1"/>
  <c r="AR1647" i="1"/>
  <c r="AQ1647" i="1"/>
  <c r="AP1647" i="1"/>
  <c r="AO1647" i="1"/>
  <c r="AN1647" i="1"/>
  <c r="AM1647" i="1"/>
  <c r="AL1647" i="1"/>
  <c r="AK1647" i="1"/>
  <c r="AJ1647" i="1"/>
  <c r="AR1646" i="1"/>
  <c r="AQ1646" i="1"/>
  <c r="AP1646" i="1"/>
  <c r="AO1646" i="1"/>
  <c r="AN1646" i="1"/>
  <c r="AM1646" i="1"/>
  <c r="AL1646" i="1"/>
  <c r="AK1646" i="1"/>
  <c r="AJ1646" i="1"/>
  <c r="AR1645" i="1"/>
  <c r="AQ1645" i="1"/>
  <c r="AP1645" i="1"/>
  <c r="AO1645" i="1"/>
  <c r="AN1645" i="1"/>
  <c r="AM1645" i="1"/>
  <c r="AL1645" i="1"/>
  <c r="AK1645" i="1"/>
  <c r="AJ1645" i="1"/>
  <c r="AR1644" i="1"/>
  <c r="AQ1644" i="1"/>
  <c r="AP1644" i="1"/>
  <c r="AO1644" i="1"/>
  <c r="AN1644" i="1"/>
  <c r="AM1644" i="1"/>
  <c r="AL1644" i="1"/>
  <c r="AK1644" i="1"/>
  <c r="AJ1644" i="1"/>
  <c r="AR1643" i="1"/>
  <c r="AQ1643" i="1"/>
  <c r="AP1643" i="1"/>
  <c r="AO1643" i="1"/>
  <c r="AN1643" i="1"/>
  <c r="AM1643" i="1"/>
  <c r="AL1643" i="1"/>
  <c r="AK1643" i="1"/>
  <c r="AJ1643" i="1"/>
  <c r="AR1642" i="1"/>
  <c r="AQ1642" i="1"/>
  <c r="AP1642" i="1"/>
  <c r="AO1642" i="1"/>
  <c r="AN1642" i="1"/>
  <c r="AM1642" i="1"/>
  <c r="AL1642" i="1"/>
  <c r="AK1642" i="1"/>
  <c r="AJ1642" i="1"/>
  <c r="AR1641" i="1"/>
  <c r="AQ1641" i="1"/>
  <c r="AP1641" i="1"/>
  <c r="AO1641" i="1"/>
  <c r="AN1641" i="1"/>
  <c r="AM1641" i="1"/>
  <c r="AL1641" i="1"/>
  <c r="AK1641" i="1"/>
  <c r="AJ1641" i="1"/>
  <c r="AR1640" i="1"/>
  <c r="AQ1640" i="1"/>
  <c r="AP1640" i="1"/>
  <c r="AO1640" i="1"/>
  <c r="AN1640" i="1"/>
  <c r="AM1640" i="1"/>
  <c r="AL1640" i="1"/>
  <c r="AK1640" i="1"/>
  <c r="AJ1640" i="1"/>
  <c r="AR1639" i="1"/>
  <c r="AQ1639" i="1"/>
  <c r="AP1639" i="1"/>
  <c r="AO1639" i="1"/>
  <c r="AN1639" i="1"/>
  <c r="AM1639" i="1"/>
  <c r="AL1639" i="1"/>
  <c r="AK1639" i="1"/>
  <c r="AJ1639" i="1"/>
  <c r="AR1638" i="1"/>
  <c r="AQ1638" i="1"/>
  <c r="AP1638" i="1"/>
  <c r="AO1638" i="1"/>
  <c r="AN1638" i="1"/>
  <c r="AM1638" i="1"/>
  <c r="AL1638" i="1"/>
  <c r="AK1638" i="1"/>
  <c r="AJ1638" i="1"/>
  <c r="AR1637" i="1"/>
  <c r="AQ1637" i="1"/>
  <c r="AP1637" i="1"/>
  <c r="AO1637" i="1"/>
  <c r="AN1637" i="1"/>
  <c r="AM1637" i="1"/>
  <c r="AL1637" i="1"/>
  <c r="AK1637" i="1"/>
  <c r="AJ1637" i="1"/>
  <c r="AR1636" i="1"/>
  <c r="AQ1636" i="1"/>
  <c r="AP1636" i="1"/>
  <c r="AO1636" i="1"/>
  <c r="AN1636" i="1"/>
  <c r="AM1636" i="1"/>
  <c r="AL1636" i="1"/>
  <c r="AK1636" i="1"/>
  <c r="AJ1636" i="1"/>
  <c r="AR1635" i="1"/>
  <c r="AQ1635" i="1"/>
  <c r="AP1635" i="1"/>
  <c r="AO1635" i="1"/>
  <c r="AN1635" i="1"/>
  <c r="AM1635" i="1"/>
  <c r="AL1635" i="1"/>
  <c r="AK1635" i="1"/>
  <c r="AJ1635" i="1"/>
  <c r="AR1634" i="1"/>
  <c r="AQ1634" i="1"/>
  <c r="AP1634" i="1"/>
  <c r="AO1634" i="1"/>
  <c r="AN1634" i="1"/>
  <c r="AM1634" i="1"/>
  <c r="AL1634" i="1"/>
  <c r="AK1634" i="1"/>
  <c r="AJ1634" i="1"/>
  <c r="AR1633" i="1"/>
  <c r="AQ1633" i="1"/>
  <c r="AP1633" i="1"/>
  <c r="AO1633" i="1"/>
  <c r="AN1633" i="1"/>
  <c r="AM1633" i="1"/>
  <c r="AL1633" i="1"/>
  <c r="AK1633" i="1"/>
  <c r="AJ1633" i="1"/>
  <c r="AR1632" i="1"/>
  <c r="AQ1632" i="1"/>
  <c r="AP1632" i="1"/>
  <c r="AO1632" i="1"/>
  <c r="AN1632" i="1"/>
  <c r="AM1632" i="1"/>
  <c r="AL1632" i="1"/>
  <c r="AK1632" i="1"/>
  <c r="AJ1632" i="1"/>
  <c r="AR1631" i="1"/>
  <c r="AQ1631" i="1"/>
  <c r="AP1631" i="1"/>
  <c r="AO1631" i="1"/>
  <c r="AN1631" i="1"/>
  <c r="AM1631" i="1"/>
  <c r="AL1631" i="1"/>
  <c r="AK1631" i="1"/>
  <c r="AJ1631" i="1"/>
  <c r="AR1630" i="1"/>
  <c r="AQ1630" i="1"/>
  <c r="AP1630" i="1"/>
  <c r="AO1630" i="1"/>
  <c r="AN1630" i="1"/>
  <c r="AM1630" i="1"/>
  <c r="AL1630" i="1"/>
  <c r="AK1630" i="1"/>
  <c r="AJ1630" i="1"/>
  <c r="AR1629" i="1"/>
  <c r="AQ1629" i="1"/>
  <c r="AP1629" i="1"/>
  <c r="AO1629" i="1"/>
  <c r="AN1629" i="1"/>
  <c r="AM1629" i="1"/>
  <c r="AL1629" i="1"/>
  <c r="AK1629" i="1"/>
  <c r="AJ1629" i="1"/>
  <c r="AR1628" i="1"/>
  <c r="AQ1628" i="1"/>
  <c r="AP1628" i="1"/>
  <c r="AO1628" i="1"/>
  <c r="AN1628" i="1"/>
  <c r="AM1628" i="1"/>
  <c r="AL1628" i="1"/>
  <c r="AK1628" i="1"/>
  <c r="AJ1628" i="1"/>
  <c r="AR1627" i="1"/>
  <c r="AQ1627" i="1"/>
  <c r="AP1627" i="1"/>
  <c r="AO1627" i="1"/>
  <c r="AN1627" i="1"/>
  <c r="AM1627" i="1"/>
  <c r="AL1627" i="1"/>
  <c r="AK1627" i="1"/>
  <c r="AJ1627" i="1"/>
  <c r="AR1626" i="1"/>
  <c r="AQ1626" i="1"/>
  <c r="AP1626" i="1"/>
  <c r="AO1626" i="1"/>
  <c r="AN1626" i="1"/>
  <c r="AM1626" i="1"/>
  <c r="AL1626" i="1"/>
  <c r="AK1626" i="1"/>
  <c r="AJ1626" i="1"/>
  <c r="AR1625" i="1"/>
  <c r="AQ1625" i="1"/>
  <c r="AP1625" i="1"/>
  <c r="AO1625" i="1"/>
  <c r="AN1625" i="1"/>
  <c r="AM1625" i="1"/>
  <c r="AL1625" i="1"/>
  <c r="AK1625" i="1"/>
  <c r="AJ1625" i="1"/>
  <c r="AR1624" i="1"/>
  <c r="AQ1624" i="1"/>
  <c r="AP1624" i="1"/>
  <c r="AO1624" i="1"/>
  <c r="AN1624" i="1"/>
  <c r="AM1624" i="1"/>
  <c r="AL1624" i="1"/>
  <c r="AK1624" i="1"/>
  <c r="AJ1624" i="1"/>
  <c r="AR1623" i="1"/>
  <c r="AQ1623" i="1"/>
  <c r="AP1623" i="1"/>
  <c r="AO1623" i="1"/>
  <c r="AN1623" i="1"/>
  <c r="AM1623" i="1"/>
  <c r="AL1623" i="1"/>
  <c r="AK1623" i="1"/>
  <c r="AJ1623" i="1"/>
  <c r="AR1622" i="1"/>
  <c r="AQ1622" i="1"/>
  <c r="AP1622" i="1"/>
  <c r="AO1622" i="1"/>
  <c r="AN1622" i="1"/>
  <c r="AM1622" i="1"/>
  <c r="AL1622" i="1"/>
  <c r="AK1622" i="1"/>
  <c r="AJ1622" i="1"/>
  <c r="AR1621" i="1"/>
  <c r="AQ1621" i="1"/>
  <c r="AP1621" i="1"/>
  <c r="AO1621" i="1"/>
  <c r="AN1621" i="1"/>
  <c r="AM1621" i="1"/>
  <c r="AL1621" i="1"/>
  <c r="AK1621" i="1"/>
  <c r="AJ1621" i="1"/>
  <c r="AR1620" i="1"/>
  <c r="AQ1620" i="1"/>
  <c r="AP1620" i="1"/>
  <c r="AO1620" i="1"/>
  <c r="AN1620" i="1"/>
  <c r="AM1620" i="1"/>
  <c r="AL1620" i="1"/>
  <c r="AK1620" i="1"/>
  <c r="AJ1620" i="1"/>
  <c r="AR1619" i="1"/>
  <c r="AQ1619" i="1"/>
  <c r="AP1619" i="1"/>
  <c r="AO1619" i="1"/>
  <c r="AN1619" i="1"/>
  <c r="AM1619" i="1"/>
  <c r="AL1619" i="1"/>
  <c r="AK1619" i="1"/>
  <c r="AJ1619" i="1"/>
  <c r="AR1618" i="1"/>
  <c r="AQ1618" i="1"/>
  <c r="AP1618" i="1"/>
  <c r="AO1618" i="1"/>
  <c r="AN1618" i="1"/>
  <c r="AM1618" i="1"/>
  <c r="AL1618" i="1"/>
  <c r="AK1618" i="1"/>
  <c r="AJ1618" i="1"/>
  <c r="AR1617" i="1"/>
  <c r="AQ1617" i="1"/>
  <c r="AP1617" i="1"/>
  <c r="AO1617" i="1"/>
  <c r="AN1617" i="1"/>
  <c r="AM1617" i="1"/>
  <c r="AL1617" i="1"/>
  <c r="AK1617" i="1"/>
  <c r="AJ1617" i="1"/>
  <c r="AR1616" i="1"/>
  <c r="AQ1616" i="1"/>
  <c r="AP1616" i="1"/>
  <c r="AO1616" i="1"/>
  <c r="AN1616" i="1"/>
  <c r="AM1616" i="1"/>
  <c r="AL1616" i="1"/>
  <c r="AK1616" i="1"/>
  <c r="AJ1616" i="1"/>
  <c r="AR1615" i="1"/>
  <c r="AQ1615" i="1"/>
  <c r="AP1615" i="1"/>
  <c r="AO1615" i="1"/>
  <c r="AN1615" i="1"/>
  <c r="AM1615" i="1"/>
  <c r="AL1615" i="1"/>
  <c r="AK1615" i="1"/>
  <c r="AJ1615" i="1"/>
  <c r="AR1614" i="1"/>
  <c r="AQ1614" i="1"/>
  <c r="AP1614" i="1"/>
  <c r="AO1614" i="1"/>
  <c r="AN1614" i="1"/>
  <c r="AM1614" i="1"/>
  <c r="AL1614" i="1"/>
  <c r="AK1614" i="1"/>
  <c r="AJ1614" i="1"/>
  <c r="AR1613" i="1"/>
  <c r="AQ1613" i="1"/>
  <c r="AP1613" i="1"/>
  <c r="AO1613" i="1"/>
  <c r="AN1613" i="1"/>
  <c r="AM1613" i="1"/>
  <c r="AL1613" i="1"/>
  <c r="AK1613" i="1"/>
  <c r="AJ1613" i="1"/>
  <c r="AR1612" i="1"/>
  <c r="AQ1612" i="1"/>
  <c r="AP1612" i="1"/>
  <c r="AO1612" i="1"/>
  <c r="AN1612" i="1"/>
  <c r="AM1612" i="1"/>
  <c r="AL1612" i="1"/>
  <c r="AK1612" i="1"/>
  <c r="AJ1612" i="1"/>
  <c r="AR1611" i="1"/>
  <c r="AQ1611" i="1"/>
  <c r="AP1611" i="1"/>
  <c r="AO1611" i="1"/>
  <c r="AN1611" i="1"/>
  <c r="AM1611" i="1"/>
  <c r="AL1611" i="1"/>
  <c r="AK1611" i="1"/>
  <c r="AJ1611" i="1"/>
  <c r="AR1610" i="1"/>
  <c r="AQ1610" i="1"/>
  <c r="AP1610" i="1"/>
  <c r="AO1610" i="1"/>
  <c r="AN1610" i="1"/>
  <c r="AM1610" i="1"/>
  <c r="AL1610" i="1"/>
  <c r="AK1610" i="1"/>
  <c r="AJ1610" i="1"/>
  <c r="AR1609" i="1"/>
  <c r="AQ1609" i="1"/>
  <c r="AP1609" i="1"/>
  <c r="AO1609" i="1"/>
  <c r="AN1609" i="1"/>
  <c r="AM1609" i="1"/>
  <c r="AL1609" i="1"/>
  <c r="AK1609" i="1"/>
  <c r="AJ1609" i="1"/>
  <c r="AR1608" i="1"/>
  <c r="AQ1608" i="1"/>
  <c r="AP1608" i="1"/>
  <c r="AO1608" i="1"/>
  <c r="AN1608" i="1"/>
  <c r="AM1608" i="1"/>
  <c r="AL1608" i="1"/>
  <c r="AK1608" i="1"/>
  <c r="AJ1608" i="1"/>
  <c r="AR1607" i="1"/>
  <c r="AQ1607" i="1"/>
  <c r="AP1607" i="1"/>
  <c r="AO1607" i="1"/>
  <c r="AN1607" i="1"/>
  <c r="AM1607" i="1"/>
  <c r="AL1607" i="1"/>
  <c r="AK1607" i="1"/>
  <c r="AJ1607" i="1"/>
  <c r="AR1606" i="1"/>
  <c r="AQ1606" i="1"/>
  <c r="AP1606" i="1"/>
  <c r="AO1606" i="1"/>
  <c r="AN1606" i="1"/>
  <c r="AM1606" i="1"/>
  <c r="AL1606" i="1"/>
  <c r="AK1606" i="1"/>
  <c r="AJ1606" i="1"/>
  <c r="AR1605" i="1"/>
  <c r="AQ1605" i="1"/>
  <c r="AP1605" i="1"/>
  <c r="AO1605" i="1"/>
  <c r="AN1605" i="1"/>
  <c r="AM1605" i="1"/>
  <c r="AL1605" i="1"/>
  <c r="AK1605" i="1"/>
  <c r="AJ1605" i="1"/>
  <c r="AR1604" i="1"/>
  <c r="AQ1604" i="1"/>
  <c r="AP1604" i="1"/>
  <c r="AO1604" i="1"/>
  <c r="AN1604" i="1"/>
  <c r="AM1604" i="1"/>
  <c r="AL1604" i="1"/>
  <c r="AK1604" i="1"/>
  <c r="AJ1604" i="1"/>
  <c r="AR1603" i="1"/>
  <c r="AQ1603" i="1"/>
  <c r="AP1603" i="1"/>
  <c r="AO1603" i="1"/>
  <c r="AN1603" i="1"/>
  <c r="AM1603" i="1"/>
  <c r="AL1603" i="1"/>
  <c r="AK1603" i="1"/>
  <c r="AJ1603" i="1"/>
  <c r="AR1602" i="1"/>
  <c r="AQ1602" i="1"/>
  <c r="AP1602" i="1"/>
  <c r="AO1602" i="1"/>
  <c r="AN1602" i="1"/>
  <c r="AM1602" i="1"/>
  <c r="AL1602" i="1"/>
  <c r="AK1602" i="1"/>
  <c r="AJ1602" i="1"/>
  <c r="AR1601" i="1"/>
  <c r="AQ1601" i="1"/>
  <c r="AP1601" i="1"/>
  <c r="AO1601" i="1"/>
  <c r="AN1601" i="1"/>
  <c r="AM1601" i="1"/>
  <c r="AL1601" i="1"/>
  <c r="AK1601" i="1"/>
  <c r="AJ1601" i="1"/>
  <c r="AR1600" i="1"/>
  <c r="AQ1600" i="1"/>
  <c r="AP1600" i="1"/>
  <c r="AO1600" i="1"/>
  <c r="AN1600" i="1"/>
  <c r="AM1600" i="1"/>
  <c r="AL1600" i="1"/>
  <c r="AK1600" i="1"/>
  <c r="AJ1600" i="1"/>
  <c r="AR1599" i="1"/>
  <c r="AQ1599" i="1"/>
  <c r="AP1599" i="1"/>
  <c r="AO1599" i="1"/>
  <c r="AN1599" i="1"/>
  <c r="AM1599" i="1"/>
  <c r="AL1599" i="1"/>
  <c r="AK1599" i="1"/>
  <c r="AJ1599" i="1"/>
  <c r="AR1598" i="1"/>
  <c r="AQ1598" i="1"/>
  <c r="AP1598" i="1"/>
  <c r="AO1598" i="1"/>
  <c r="AN1598" i="1"/>
  <c r="AM1598" i="1"/>
  <c r="AL1598" i="1"/>
  <c r="AK1598" i="1"/>
  <c r="AJ1598" i="1"/>
  <c r="AR1597" i="1"/>
  <c r="AQ1597" i="1"/>
  <c r="AP1597" i="1"/>
  <c r="AO1597" i="1"/>
  <c r="AN1597" i="1"/>
  <c r="AM1597" i="1"/>
  <c r="AL1597" i="1"/>
  <c r="AK1597" i="1"/>
  <c r="AJ1597" i="1"/>
  <c r="AR1596" i="1"/>
  <c r="AQ1596" i="1"/>
  <c r="AP1596" i="1"/>
  <c r="AO1596" i="1"/>
  <c r="AN1596" i="1"/>
  <c r="AM1596" i="1"/>
  <c r="AL1596" i="1"/>
  <c r="AK1596" i="1"/>
  <c r="AJ1596" i="1"/>
  <c r="AR1595" i="1"/>
  <c r="AQ1595" i="1"/>
  <c r="AP1595" i="1"/>
  <c r="AO1595" i="1"/>
  <c r="AN1595" i="1"/>
  <c r="AM1595" i="1"/>
  <c r="AL1595" i="1"/>
  <c r="AK1595" i="1"/>
  <c r="AJ1595" i="1"/>
  <c r="AR1594" i="1"/>
  <c r="AQ1594" i="1"/>
  <c r="AP1594" i="1"/>
  <c r="AO1594" i="1"/>
  <c r="AN1594" i="1"/>
  <c r="AM1594" i="1"/>
  <c r="AL1594" i="1"/>
  <c r="AK1594" i="1"/>
  <c r="AJ1594" i="1"/>
  <c r="AR1593" i="1"/>
  <c r="AQ1593" i="1"/>
  <c r="AP1593" i="1"/>
  <c r="AO1593" i="1"/>
  <c r="AN1593" i="1"/>
  <c r="AM1593" i="1"/>
  <c r="AL1593" i="1"/>
  <c r="AK1593" i="1"/>
  <c r="AJ1593" i="1"/>
  <c r="AR1592" i="1"/>
  <c r="AQ1592" i="1"/>
  <c r="AP1592" i="1"/>
  <c r="AO1592" i="1"/>
  <c r="AN1592" i="1"/>
  <c r="AM1592" i="1"/>
  <c r="AL1592" i="1"/>
  <c r="AK1592" i="1"/>
  <c r="AJ1592" i="1"/>
  <c r="AR1591" i="1"/>
  <c r="AQ1591" i="1"/>
  <c r="AP1591" i="1"/>
  <c r="AO1591" i="1"/>
  <c r="AN1591" i="1"/>
  <c r="AM1591" i="1"/>
  <c r="AL1591" i="1"/>
  <c r="AK1591" i="1"/>
  <c r="AJ1591" i="1"/>
  <c r="AR1590" i="1"/>
  <c r="AQ1590" i="1"/>
  <c r="AP1590" i="1"/>
  <c r="AO1590" i="1"/>
  <c r="AN1590" i="1"/>
  <c r="AM1590" i="1"/>
  <c r="AL1590" i="1"/>
  <c r="AK1590" i="1"/>
  <c r="AJ1590" i="1"/>
  <c r="AR1589" i="1"/>
  <c r="AQ1589" i="1"/>
  <c r="AP1589" i="1"/>
  <c r="AO1589" i="1"/>
  <c r="AN1589" i="1"/>
  <c r="AM1589" i="1"/>
  <c r="AL1589" i="1"/>
  <c r="AK1589" i="1"/>
  <c r="AJ1589" i="1"/>
  <c r="AR1588" i="1"/>
  <c r="AQ1588" i="1"/>
  <c r="AP1588" i="1"/>
  <c r="AO1588" i="1"/>
  <c r="AN1588" i="1"/>
  <c r="AM1588" i="1"/>
  <c r="AL1588" i="1"/>
  <c r="AK1588" i="1"/>
  <c r="AJ1588" i="1"/>
  <c r="AR1587" i="1"/>
  <c r="AQ1587" i="1"/>
  <c r="AP1587" i="1"/>
  <c r="AO1587" i="1"/>
  <c r="AN1587" i="1"/>
  <c r="AM1587" i="1"/>
  <c r="AL1587" i="1"/>
  <c r="AK1587" i="1"/>
  <c r="AJ1587" i="1"/>
  <c r="AR1586" i="1"/>
  <c r="AQ1586" i="1"/>
  <c r="AP1586" i="1"/>
  <c r="AO1586" i="1"/>
  <c r="AN1586" i="1"/>
  <c r="AM1586" i="1"/>
  <c r="AL1586" i="1"/>
  <c r="AK1586" i="1"/>
  <c r="AJ1586" i="1"/>
  <c r="AR1585" i="1"/>
  <c r="AQ1585" i="1"/>
  <c r="AP1585" i="1"/>
  <c r="AO1585" i="1"/>
  <c r="AN1585" i="1"/>
  <c r="AM1585" i="1"/>
  <c r="AL1585" i="1"/>
  <c r="AK1585" i="1"/>
  <c r="AJ1585" i="1"/>
  <c r="AR1584" i="1"/>
  <c r="AQ1584" i="1"/>
  <c r="AP1584" i="1"/>
  <c r="AO1584" i="1"/>
  <c r="AN1584" i="1"/>
  <c r="AM1584" i="1"/>
  <c r="AL1584" i="1"/>
  <c r="AK1584" i="1"/>
  <c r="AJ1584" i="1"/>
  <c r="AR1583" i="1"/>
  <c r="AQ1583" i="1"/>
  <c r="AP1583" i="1"/>
  <c r="AO1583" i="1"/>
  <c r="AN1583" i="1"/>
  <c r="AM1583" i="1"/>
  <c r="AL1583" i="1"/>
  <c r="AK1583" i="1"/>
  <c r="AJ1583" i="1"/>
  <c r="AR1582" i="1"/>
  <c r="AQ1582" i="1"/>
  <c r="AP1582" i="1"/>
  <c r="AO1582" i="1"/>
  <c r="AN1582" i="1"/>
  <c r="AM1582" i="1"/>
  <c r="AL1582" i="1"/>
  <c r="AK1582" i="1"/>
  <c r="AJ1582" i="1"/>
  <c r="AR1581" i="1"/>
  <c r="AQ1581" i="1"/>
  <c r="AP1581" i="1"/>
  <c r="AO1581" i="1"/>
  <c r="AN1581" i="1"/>
  <c r="AM1581" i="1"/>
  <c r="AL1581" i="1"/>
  <c r="AK1581" i="1"/>
  <c r="AJ1581" i="1"/>
  <c r="AR1580" i="1"/>
  <c r="AQ1580" i="1"/>
  <c r="AP1580" i="1"/>
  <c r="AO1580" i="1"/>
  <c r="AN1580" i="1"/>
  <c r="AM1580" i="1"/>
  <c r="AL1580" i="1"/>
  <c r="AK1580" i="1"/>
  <c r="AJ1580" i="1"/>
  <c r="AR1579" i="1"/>
  <c r="AQ1579" i="1"/>
  <c r="AP1579" i="1"/>
  <c r="AO1579" i="1"/>
  <c r="AN1579" i="1"/>
  <c r="AM1579" i="1"/>
  <c r="AL1579" i="1"/>
  <c r="AK1579" i="1"/>
  <c r="AJ1579" i="1"/>
  <c r="AR1578" i="1"/>
  <c r="AQ1578" i="1"/>
  <c r="AP1578" i="1"/>
  <c r="AO1578" i="1"/>
  <c r="AN1578" i="1"/>
  <c r="AM1578" i="1"/>
  <c r="AL1578" i="1"/>
  <c r="AK1578" i="1"/>
  <c r="AJ1578" i="1"/>
  <c r="AR1577" i="1"/>
  <c r="AQ1577" i="1"/>
  <c r="AP1577" i="1"/>
  <c r="AO1577" i="1"/>
  <c r="AN1577" i="1"/>
  <c r="AM1577" i="1"/>
  <c r="AL1577" i="1"/>
  <c r="AK1577" i="1"/>
  <c r="AJ1577" i="1"/>
  <c r="AR1576" i="1"/>
  <c r="AQ1576" i="1"/>
  <c r="AP1576" i="1"/>
  <c r="AO1576" i="1"/>
  <c r="AN1576" i="1"/>
  <c r="AM1576" i="1"/>
  <c r="AL1576" i="1"/>
  <c r="AK1576" i="1"/>
  <c r="AJ1576" i="1"/>
  <c r="AR1575" i="1"/>
  <c r="AQ1575" i="1"/>
  <c r="AP1575" i="1"/>
  <c r="AO1575" i="1"/>
  <c r="AN1575" i="1"/>
  <c r="AM1575" i="1"/>
  <c r="AL1575" i="1"/>
  <c r="AK1575" i="1"/>
  <c r="AJ1575" i="1"/>
  <c r="AR1574" i="1"/>
  <c r="AQ1574" i="1"/>
  <c r="AP1574" i="1"/>
  <c r="AO1574" i="1"/>
  <c r="AN1574" i="1"/>
  <c r="AM1574" i="1"/>
  <c r="AL1574" i="1"/>
  <c r="AK1574" i="1"/>
  <c r="AJ1574" i="1"/>
  <c r="AR1573" i="1"/>
  <c r="AQ1573" i="1"/>
  <c r="AP1573" i="1"/>
  <c r="AO1573" i="1"/>
  <c r="AN1573" i="1"/>
  <c r="AM1573" i="1"/>
  <c r="AL1573" i="1"/>
  <c r="AK1573" i="1"/>
  <c r="AJ1573" i="1"/>
  <c r="AR1572" i="1"/>
  <c r="AQ1572" i="1"/>
  <c r="AP1572" i="1"/>
  <c r="AO1572" i="1"/>
  <c r="AN1572" i="1"/>
  <c r="AM1572" i="1"/>
  <c r="AL1572" i="1"/>
  <c r="AK1572" i="1"/>
  <c r="AJ1572" i="1"/>
  <c r="AR1571" i="1"/>
  <c r="AQ1571" i="1"/>
  <c r="AP1571" i="1"/>
  <c r="AO1571" i="1"/>
  <c r="AN1571" i="1"/>
  <c r="AM1571" i="1"/>
  <c r="AL1571" i="1"/>
  <c r="AK1571" i="1"/>
  <c r="AJ1571" i="1"/>
  <c r="AR1570" i="1"/>
  <c r="AQ1570" i="1"/>
  <c r="AP1570" i="1"/>
  <c r="AO1570" i="1"/>
  <c r="AN1570" i="1"/>
  <c r="AM1570" i="1"/>
  <c r="AL1570" i="1"/>
  <c r="AK1570" i="1"/>
  <c r="AJ1570" i="1"/>
  <c r="AR1569" i="1"/>
  <c r="AQ1569" i="1"/>
  <c r="AP1569" i="1"/>
  <c r="AO1569" i="1"/>
  <c r="AN1569" i="1"/>
  <c r="AM1569" i="1"/>
  <c r="AL1569" i="1"/>
  <c r="AK1569" i="1"/>
  <c r="AJ1569" i="1"/>
  <c r="AR1568" i="1"/>
  <c r="AQ1568" i="1"/>
  <c r="AP1568" i="1"/>
  <c r="AO1568" i="1"/>
  <c r="AN1568" i="1"/>
  <c r="AM1568" i="1"/>
  <c r="AL1568" i="1"/>
  <c r="AK1568" i="1"/>
  <c r="AJ1568" i="1"/>
  <c r="AR1567" i="1"/>
  <c r="AQ1567" i="1"/>
  <c r="AP1567" i="1"/>
  <c r="AO1567" i="1"/>
  <c r="AN1567" i="1"/>
  <c r="AM1567" i="1"/>
  <c r="AL1567" i="1"/>
  <c r="AK1567" i="1"/>
  <c r="AJ1567" i="1"/>
  <c r="AR1566" i="1"/>
  <c r="AQ1566" i="1"/>
  <c r="AP1566" i="1"/>
  <c r="AO1566" i="1"/>
  <c r="AN1566" i="1"/>
  <c r="AM1566" i="1"/>
  <c r="AL1566" i="1"/>
  <c r="AK1566" i="1"/>
  <c r="AJ1566" i="1"/>
  <c r="AR1565" i="1"/>
  <c r="AQ1565" i="1"/>
  <c r="AP1565" i="1"/>
  <c r="AO1565" i="1"/>
  <c r="AN1565" i="1"/>
  <c r="AM1565" i="1"/>
  <c r="AL1565" i="1"/>
  <c r="AK1565" i="1"/>
  <c r="AJ1565" i="1"/>
  <c r="AR1564" i="1"/>
  <c r="AQ1564" i="1"/>
  <c r="AP1564" i="1"/>
  <c r="AO1564" i="1"/>
  <c r="AN1564" i="1"/>
  <c r="AM1564" i="1"/>
  <c r="AL1564" i="1"/>
  <c r="AK1564" i="1"/>
  <c r="AJ1564" i="1"/>
  <c r="AR1563" i="1"/>
  <c r="AQ1563" i="1"/>
  <c r="AP1563" i="1"/>
  <c r="AO1563" i="1"/>
  <c r="AN1563" i="1"/>
  <c r="AM1563" i="1"/>
  <c r="AL1563" i="1"/>
  <c r="AK1563" i="1"/>
  <c r="AJ1563" i="1"/>
  <c r="AR1562" i="1"/>
  <c r="AQ1562" i="1"/>
  <c r="AP1562" i="1"/>
  <c r="AO1562" i="1"/>
  <c r="AN1562" i="1"/>
  <c r="AM1562" i="1"/>
  <c r="AL1562" i="1"/>
  <c r="AK1562" i="1"/>
  <c r="AJ1562" i="1"/>
  <c r="AR1561" i="1"/>
  <c r="AQ1561" i="1"/>
  <c r="AP1561" i="1"/>
  <c r="AO1561" i="1"/>
  <c r="AN1561" i="1"/>
  <c r="AM1561" i="1"/>
  <c r="AL1561" i="1"/>
  <c r="AK1561" i="1"/>
  <c r="AJ1561" i="1"/>
  <c r="AR1560" i="1"/>
  <c r="AQ1560" i="1"/>
  <c r="AP1560" i="1"/>
  <c r="AO1560" i="1"/>
  <c r="AN1560" i="1"/>
  <c r="AM1560" i="1"/>
  <c r="AL1560" i="1"/>
  <c r="AK1560" i="1"/>
  <c r="AJ1560" i="1"/>
  <c r="AR1559" i="1"/>
  <c r="AQ1559" i="1"/>
  <c r="AP1559" i="1"/>
  <c r="AO1559" i="1"/>
  <c r="AN1559" i="1"/>
  <c r="AM1559" i="1"/>
  <c r="AL1559" i="1"/>
  <c r="AK1559" i="1"/>
  <c r="AJ1559" i="1"/>
  <c r="AR1558" i="1"/>
  <c r="AQ1558" i="1"/>
  <c r="AP1558" i="1"/>
  <c r="AO1558" i="1"/>
  <c r="AN1558" i="1"/>
  <c r="AM1558" i="1"/>
  <c r="AL1558" i="1"/>
  <c r="AK1558" i="1"/>
  <c r="AJ1558" i="1"/>
  <c r="AR1557" i="1"/>
  <c r="AQ1557" i="1"/>
  <c r="AP1557" i="1"/>
  <c r="AO1557" i="1"/>
  <c r="AN1557" i="1"/>
  <c r="AM1557" i="1"/>
  <c r="AL1557" i="1"/>
  <c r="AK1557" i="1"/>
  <c r="AJ1557" i="1"/>
  <c r="AR1556" i="1"/>
  <c r="AQ1556" i="1"/>
  <c r="AP1556" i="1"/>
  <c r="AO1556" i="1"/>
  <c r="AN1556" i="1"/>
  <c r="AM1556" i="1"/>
  <c r="AL1556" i="1"/>
  <c r="AK1556" i="1"/>
  <c r="AJ1556" i="1"/>
  <c r="AR1555" i="1"/>
  <c r="AQ1555" i="1"/>
  <c r="AP1555" i="1"/>
  <c r="AO1555" i="1"/>
  <c r="AN1555" i="1"/>
  <c r="AM1555" i="1"/>
  <c r="AL1555" i="1"/>
  <c r="AK1555" i="1"/>
  <c r="AJ1555" i="1"/>
  <c r="AR1554" i="1"/>
  <c r="AQ1554" i="1"/>
  <c r="AP1554" i="1"/>
  <c r="AO1554" i="1"/>
  <c r="AN1554" i="1"/>
  <c r="AM1554" i="1"/>
  <c r="AL1554" i="1"/>
  <c r="AK1554" i="1"/>
  <c r="AJ1554" i="1"/>
  <c r="AR1553" i="1"/>
  <c r="AQ1553" i="1"/>
  <c r="AP1553" i="1"/>
  <c r="AO1553" i="1"/>
  <c r="AN1553" i="1"/>
  <c r="AM1553" i="1"/>
  <c r="AL1553" i="1"/>
  <c r="AK1553" i="1"/>
  <c r="AJ1553" i="1"/>
  <c r="AR1552" i="1"/>
  <c r="AQ1552" i="1"/>
  <c r="AP1552" i="1"/>
  <c r="AO1552" i="1"/>
  <c r="AN1552" i="1"/>
  <c r="AM1552" i="1"/>
  <c r="AL1552" i="1"/>
  <c r="AK1552" i="1"/>
  <c r="AJ1552" i="1"/>
  <c r="AR1551" i="1"/>
  <c r="AQ1551" i="1"/>
  <c r="AP1551" i="1"/>
  <c r="AO1551" i="1"/>
  <c r="AN1551" i="1"/>
  <c r="AM1551" i="1"/>
  <c r="AL1551" i="1"/>
  <c r="AK1551" i="1"/>
  <c r="AJ1551" i="1"/>
  <c r="AR1550" i="1"/>
  <c r="AQ1550" i="1"/>
  <c r="AP1550" i="1"/>
  <c r="AO1550" i="1"/>
  <c r="AN1550" i="1"/>
  <c r="AM1550" i="1"/>
  <c r="AL1550" i="1"/>
  <c r="AK1550" i="1"/>
  <c r="AJ1550" i="1"/>
  <c r="AR1549" i="1"/>
  <c r="AQ1549" i="1"/>
  <c r="AP1549" i="1"/>
  <c r="AO1549" i="1"/>
  <c r="AN1549" i="1"/>
  <c r="AM1549" i="1"/>
  <c r="AL1549" i="1"/>
  <c r="AK1549" i="1"/>
  <c r="AJ1549" i="1"/>
  <c r="AR1548" i="1"/>
  <c r="AQ1548" i="1"/>
  <c r="AP1548" i="1"/>
  <c r="AO1548" i="1"/>
  <c r="AN1548" i="1"/>
  <c r="AM1548" i="1"/>
  <c r="AL1548" i="1"/>
  <c r="AK1548" i="1"/>
  <c r="AJ1548" i="1"/>
  <c r="AR1547" i="1"/>
  <c r="AQ1547" i="1"/>
  <c r="AP1547" i="1"/>
  <c r="AO1547" i="1"/>
  <c r="AN1547" i="1"/>
  <c r="AM1547" i="1"/>
  <c r="AL1547" i="1"/>
  <c r="AK1547" i="1"/>
  <c r="AJ1547" i="1"/>
  <c r="AR1546" i="1"/>
  <c r="AQ1546" i="1"/>
  <c r="AP1546" i="1"/>
  <c r="AO1546" i="1"/>
  <c r="AN1546" i="1"/>
  <c r="AM1546" i="1"/>
  <c r="AL1546" i="1"/>
  <c r="AK1546" i="1"/>
  <c r="AJ1546" i="1"/>
  <c r="AR1545" i="1"/>
  <c r="AQ1545" i="1"/>
  <c r="AP1545" i="1"/>
  <c r="AO1545" i="1"/>
  <c r="AN1545" i="1"/>
  <c r="AM1545" i="1"/>
  <c r="AL1545" i="1"/>
  <c r="AK1545" i="1"/>
  <c r="AJ1545" i="1"/>
  <c r="AR1544" i="1"/>
  <c r="AQ1544" i="1"/>
  <c r="AP1544" i="1"/>
  <c r="AO1544" i="1"/>
  <c r="AN1544" i="1"/>
  <c r="AM1544" i="1"/>
  <c r="AL1544" i="1"/>
  <c r="AK1544" i="1"/>
  <c r="AJ1544" i="1"/>
  <c r="AR1543" i="1"/>
  <c r="AQ1543" i="1"/>
  <c r="AP1543" i="1"/>
  <c r="AO1543" i="1"/>
  <c r="AN1543" i="1"/>
  <c r="AM1543" i="1"/>
  <c r="AL1543" i="1"/>
  <c r="AK1543" i="1"/>
  <c r="AJ1543" i="1"/>
  <c r="AR1542" i="1"/>
  <c r="AQ1542" i="1"/>
  <c r="AP1542" i="1"/>
  <c r="AO1542" i="1"/>
  <c r="AN1542" i="1"/>
  <c r="AM1542" i="1"/>
  <c r="AL1542" i="1"/>
  <c r="AK1542" i="1"/>
  <c r="AJ1542" i="1"/>
  <c r="AR1541" i="1"/>
  <c r="AQ1541" i="1"/>
  <c r="AP1541" i="1"/>
  <c r="AO1541" i="1"/>
  <c r="AN1541" i="1"/>
  <c r="AM1541" i="1"/>
  <c r="AL1541" i="1"/>
  <c r="AK1541" i="1"/>
  <c r="AJ1541" i="1"/>
  <c r="AR1540" i="1"/>
  <c r="AQ1540" i="1"/>
  <c r="AP1540" i="1"/>
  <c r="AO1540" i="1"/>
  <c r="AN1540" i="1"/>
  <c r="AM1540" i="1"/>
  <c r="AL1540" i="1"/>
  <c r="AK1540" i="1"/>
  <c r="AJ1540" i="1"/>
  <c r="AR1539" i="1"/>
  <c r="AQ1539" i="1"/>
  <c r="AP1539" i="1"/>
  <c r="AO1539" i="1"/>
  <c r="AN1539" i="1"/>
  <c r="AM1539" i="1"/>
  <c r="AL1539" i="1"/>
  <c r="AK1539" i="1"/>
  <c r="AJ1539" i="1"/>
  <c r="AR1538" i="1"/>
  <c r="AQ1538" i="1"/>
  <c r="AP1538" i="1"/>
  <c r="AO1538" i="1"/>
  <c r="AN1538" i="1"/>
  <c r="AM1538" i="1"/>
  <c r="AL1538" i="1"/>
  <c r="AK1538" i="1"/>
  <c r="AJ1538" i="1"/>
  <c r="AR1537" i="1"/>
  <c r="AQ1537" i="1"/>
  <c r="AP1537" i="1"/>
  <c r="AO1537" i="1"/>
  <c r="AN1537" i="1"/>
  <c r="AM1537" i="1"/>
  <c r="AL1537" i="1"/>
  <c r="AK1537" i="1"/>
  <c r="AJ1537" i="1"/>
  <c r="AR1536" i="1"/>
  <c r="AQ1536" i="1"/>
  <c r="AP1536" i="1"/>
  <c r="AO1536" i="1"/>
  <c r="AN1536" i="1"/>
  <c r="AM1536" i="1"/>
  <c r="AL1536" i="1"/>
  <c r="AK1536" i="1"/>
  <c r="AJ1536" i="1"/>
  <c r="AR1535" i="1"/>
  <c r="AQ1535" i="1"/>
  <c r="AP1535" i="1"/>
  <c r="AO1535" i="1"/>
  <c r="AN1535" i="1"/>
  <c r="AM1535" i="1"/>
  <c r="AL1535" i="1"/>
  <c r="AK1535" i="1"/>
  <c r="AJ1535" i="1"/>
  <c r="AR1534" i="1"/>
  <c r="AQ1534" i="1"/>
  <c r="AP1534" i="1"/>
  <c r="AO1534" i="1"/>
  <c r="AN1534" i="1"/>
  <c r="AM1534" i="1"/>
  <c r="AL1534" i="1"/>
  <c r="AK1534" i="1"/>
  <c r="AJ1534" i="1"/>
  <c r="AR1533" i="1"/>
  <c r="AQ1533" i="1"/>
  <c r="AP1533" i="1"/>
  <c r="AO1533" i="1"/>
  <c r="AN1533" i="1"/>
  <c r="AM1533" i="1"/>
  <c r="AL1533" i="1"/>
  <c r="AK1533" i="1"/>
  <c r="AJ1533" i="1"/>
  <c r="AR1532" i="1"/>
  <c r="AQ1532" i="1"/>
  <c r="AP1532" i="1"/>
  <c r="AO1532" i="1"/>
  <c r="AN1532" i="1"/>
  <c r="AM1532" i="1"/>
  <c r="AL1532" i="1"/>
  <c r="AK1532" i="1"/>
  <c r="AJ1532" i="1"/>
  <c r="AR1531" i="1"/>
  <c r="AQ1531" i="1"/>
  <c r="AP1531" i="1"/>
  <c r="AO1531" i="1"/>
  <c r="AN1531" i="1"/>
  <c r="AM1531" i="1"/>
  <c r="AL1531" i="1"/>
  <c r="AK1531" i="1"/>
  <c r="AJ1531" i="1"/>
  <c r="AR1530" i="1"/>
  <c r="AQ1530" i="1"/>
  <c r="AP1530" i="1"/>
  <c r="AO1530" i="1"/>
  <c r="AN1530" i="1"/>
  <c r="AM1530" i="1"/>
  <c r="AL1530" i="1"/>
  <c r="AK1530" i="1"/>
  <c r="AJ1530" i="1"/>
  <c r="AR1529" i="1"/>
  <c r="AQ1529" i="1"/>
  <c r="AP1529" i="1"/>
  <c r="AO1529" i="1"/>
  <c r="AN1529" i="1"/>
  <c r="AM1529" i="1"/>
  <c r="AL1529" i="1"/>
  <c r="AK1529" i="1"/>
  <c r="AJ1529" i="1"/>
  <c r="AR1528" i="1"/>
  <c r="AQ1528" i="1"/>
  <c r="AP1528" i="1"/>
  <c r="AO1528" i="1"/>
  <c r="AN1528" i="1"/>
  <c r="AM1528" i="1"/>
  <c r="AL1528" i="1"/>
  <c r="AK1528" i="1"/>
  <c r="AJ1528" i="1"/>
  <c r="AR1527" i="1"/>
  <c r="AQ1527" i="1"/>
  <c r="AP1527" i="1"/>
  <c r="AO1527" i="1"/>
  <c r="AN1527" i="1"/>
  <c r="AM1527" i="1"/>
  <c r="AL1527" i="1"/>
  <c r="AK1527" i="1"/>
  <c r="AJ1527" i="1"/>
  <c r="AR1526" i="1"/>
  <c r="AQ1526" i="1"/>
  <c r="AP1526" i="1"/>
  <c r="AO1526" i="1"/>
  <c r="AN1526" i="1"/>
  <c r="AM1526" i="1"/>
  <c r="AL1526" i="1"/>
  <c r="AK1526" i="1"/>
  <c r="AJ1526" i="1"/>
  <c r="AR1525" i="1"/>
  <c r="AQ1525" i="1"/>
  <c r="AP1525" i="1"/>
  <c r="AO1525" i="1"/>
  <c r="AN1525" i="1"/>
  <c r="AM1525" i="1"/>
  <c r="AL1525" i="1"/>
  <c r="AK1525" i="1"/>
  <c r="AJ1525" i="1"/>
  <c r="AR1524" i="1"/>
  <c r="AQ1524" i="1"/>
  <c r="AP1524" i="1"/>
  <c r="AO1524" i="1"/>
  <c r="AN1524" i="1"/>
  <c r="AM1524" i="1"/>
  <c r="AL1524" i="1"/>
  <c r="AK1524" i="1"/>
  <c r="AJ1524" i="1"/>
  <c r="AR1523" i="1"/>
  <c r="AQ1523" i="1"/>
  <c r="AP1523" i="1"/>
  <c r="AO1523" i="1"/>
  <c r="AN1523" i="1"/>
  <c r="AM1523" i="1"/>
  <c r="AL1523" i="1"/>
  <c r="AK1523" i="1"/>
  <c r="AJ1523" i="1"/>
  <c r="AR1522" i="1"/>
  <c r="AQ1522" i="1"/>
  <c r="AP1522" i="1"/>
  <c r="AO1522" i="1"/>
  <c r="AN1522" i="1"/>
  <c r="AM1522" i="1"/>
  <c r="AL1522" i="1"/>
  <c r="AK1522" i="1"/>
  <c r="AJ1522" i="1"/>
  <c r="AR1521" i="1"/>
  <c r="AQ1521" i="1"/>
  <c r="AP1521" i="1"/>
  <c r="AO1521" i="1"/>
  <c r="AN1521" i="1"/>
  <c r="AM1521" i="1"/>
  <c r="AL1521" i="1"/>
  <c r="AK1521" i="1"/>
  <c r="AJ1521" i="1"/>
  <c r="AR1520" i="1"/>
  <c r="AQ1520" i="1"/>
  <c r="AP1520" i="1"/>
  <c r="AO1520" i="1"/>
  <c r="AN1520" i="1"/>
  <c r="AM1520" i="1"/>
  <c r="AL1520" i="1"/>
  <c r="AK1520" i="1"/>
  <c r="AJ1520" i="1"/>
  <c r="AR1519" i="1"/>
  <c r="AQ1519" i="1"/>
  <c r="AP1519" i="1"/>
  <c r="AO1519" i="1"/>
  <c r="AN1519" i="1"/>
  <c r="AM1519" i="1"/>
  <c r="AL1519" i="1"/>
  <c r="AK1519" i="1"/>
  <c r="AJ1519" i="1"/>
  <c r="AR1518" i="1"/>
  <c r="AQ1518" i="1"/>
  <c r="AP1518" i="1"/>
  <c r="AO1518" i="1"/>
  <c r="AN1518" i="1"/>
  <c r="AM1518" i="1"/>
  <c r="AL1518" i="1"/>
  <c r="AK1518" i="1"/>
  <c r="AJ1518" i="1"/>
  <c r="AR1517" i="1"/>
  <c r="AQ1517" i="1"/>
  <c r="AP1517" i="1"/>
  <c r="AO1517" i="1"/>
  <c r="AN1517" i="1"/>
  <c r="AM1517" i="1"/>
  <c r="AL1517" i="1"/>
  <c r="AK1517" i="1"/>
  <c r="AJ1517" i="1"/>
  <c r="AR1516" i="1"/>
  <c r="AQ1516" i="1"/>
  <c r="AP1516" i="1"/>
  <c r="AO1516" i="1"/>
  <c r="AN1516" i="1"/>
  <c r="AM1516" i="1"/>
  <c r="AL1516" i="1"/>
  <c r="AK1516" i="1"/>
  <c r="AJ1516" i="1"/>
  <c r="AR1515" i="1"/>
  <c r="AQ1515" i="1"/>
  <c r="AP1515" i="1"/>
  <c r="AO1515" i="1"/>
  <c r="AN1515" i="1"/>
  <c r="AM1515" i="1"/>
  <c r="AL1515" i="1"/>
  <c r="AK1515" i="1"/>
  <c r="AJ1515" i="1"/>
  <c r="AR1514" i="1"/>
  <c r="AQ1514" i="1"/>
  <c r="AP1514" i="1"/>
  <c r="AO1514" i="1"/>
  <c r="AN1514" i="1"/>
  <c r="AM1514" i="1"/>
  <c r="AL1514" i="1"/>
  <c r="AK1514" i="1"/>
  <c r="AJ1514" i="1"/>
  <c r="AR1513" i="1"/>
  <c r="AQ1513" i="1"/>
  <c r="AP1513" i="1"/>
  <c r="AO1513" i="1"/>
  <c r="AN1513" i="1"/>
  <c r="AM1513" i="1"/>
  <c r="AL1513" i="1"/>
  <c r="AK1513" i="1"/>
  <c r="AJ1513" i="1"/>
  <c r="AR1512" i="1"/>
  <c r="AQ1512" i="1"/>
  <c r="AP1512" i="1"/>
  <c r="AO1512" i="1"/>
  <c r="AN1512" i="1"/>
  <c r="AM1512" i="1"/>
  <c r="AL1512" i="1"/>
  <c r="AK1512" i="1"/>
  <c r="AJ1512" i="1"/>
  <c r="AR1511" i="1"/>
  <c r="AQ1511" i="1"/>
  <c r="AP1511" i="1"/>
  <c r="AO1511" i="1"/>
  <c r="AN1511" i="1"/>
  <c r="AM1511" i="1"/>
  <c r="AL1511" i="1"/>
  <c r="AK1511" i="1"/>
  <c r="AJ1511" i="1"/>
  <c r="AR1510" i="1"/>
  <c r="AQ1510" i="1"/>
  <c r="AP1510" i="1"/>
  <c r="AO1510" i="1"/>
  <c r="AN1510" i="1"/>
  <c r="AM1510" i="1"/>
  <c r="AL1510" i="1"/>
  <c r="AK1510" i="1"/>
  <c r="AJ1510" i="1"/>
  <c r="AR1509" i="1"/>
  <c r="AQ1509" i="1"/>
  <c r="AP1509" i="1"/>
  <c r="AO1509" i="1"/>
  <c r="AN1509" i="1"/>
  <c r="AM1509" i="1"/>
  <c r="AL1509" i="1"/>
  <c r="AK1509" i="1"/>
  <c r="AJ1509" i="1"/>
  <c r="AR1508" i="1"/>
  <c r="AQ1508" i="1"/>
  <c r="AP1508" i="1"/>
  <c r="AO1508" i="1"/>
  <c r="AN1508" i="1"/>
  <c r="AM1508" i="1"/>
  <c r="AL1508" i="1"/>
  <c r="AK1508" i="1"/>
  <c r="AJ1508" i="1"/>
  <c r="AR1507" i="1"/>
  <c r="AQ1507" i="1"/>
  <c r="AP1507" i="1"/>
  <c r="AO1507" i="1"/>
  <c r="AN1507" i="1"/>
  <c r="AM1507" i="1"/>
  <c r="AL1507" i="1"/>
  <c r="AK1507" i="1"/>
  <c r="AJ1507" i="1"/>
  <c r="AR1506" i="1"/>
  <c r="AQ1506" i="1"/>
  <c r="AP1506" i="1"/>
  <c r="AO1506" i="1"/>
  <c r="AN1506" i="1"/>
  <c r="AM1506" i="1"/>
  <c r="AL1506" i="1"/>
  <c r="AK1506" i="1"/>
  <c r="AJ1506" i="1"/>
  <c r="AR1505" i="1"/>
  <c r="AQ1505" i="1"/>
  <c r="AP1505" i="1"/>
  <c r="AO1505" i="1"/>
  <c r="AN1505" i="1"/>
  <c r="AM1505" i="1"/>
  <c r="AL1505" i="1"/>
  <c r="AK1505" i="1"/>
  <c r="AJ1505" i="1"/>
  <c r="AR1504" i="1"/>
  <c r="AQ1504" i="1"/>
  <c r="AP1504" i="1"/>
  <c r="AO1504" i="1"/>
  <c r="AN1504" i="1"/>
  <c r="AM1504" i="1"/>
  <c r="AL1504" i="1"/>
  <c r="AK1504" i="1"/>
  <c r="AJ1504" i="1"/>
  <c r="AR1503" i="1"/>
  <c r="AQ1503" i="1"/>
  <c r="AP1503" i="1"/>
  <c r="AO1503" i="1"/>
  <c r="AN1503" i="1"/>
  <c r="AM1503" i="1"/>
  <c r="AL1503" i="1"/>
  <c r="AK1503" i="1"/>
  <c r="AJ1503" i="1"/>
  <c r="AR1502" i="1"/>
  <c r="AQ1502" i="1"/>
  <c r="AP1502" i="1"/>
  <c r="AO1502" i="1"/>
  <c r="AN1502" i="1"/>
  <c r="AM1502" i="1"/>
  <c r="AL1502" i="1"/>
  <c r="AK1502" i="1"/>
  <c r="AJ1502" i="1"/>
  <c r="AR1501" i="1"/>
  <c r="AQ1501" i="1"/>
  <c r="AP1501" i="1"/>
  <c r="AO1501" i="1"/>
  <c r="AN1501" i="1"/>
  <c r="AM1501" i="1"/>
  <c r="AL1501" i="1"/>
  <c r="AK1501" i="1"/>
  <c r="AJ1501" i="1"/>
  <c r="AR1500" i="1"/>
  <c r="AQ1500" i="1"/>
  <c r="AP1500" i="1"/>
  <c r="AO1500" i="1"/>
  <c r="AN1500" i="1"/>
  <c r="AM1500" i="1"/>
  <c r="AL1500" i="1"/>
  <c r="AK1500" i="1"/>
  <c r="AJ1500" i="1"/>
  <c r="AR1499" i="1"/>
  <c r="AQ1499" i="1"/>
  <c r="AP1499" i="1"/>
  <c r="AO1499" i="1"/>
  <c r="AN1499" i="1"/>
  <c r="AM1499" i="1"/>
  <c r="AL1499" i="1"/>
  <c r="AK1499" i="1"/>
  <c r="AJ1499" i="1"/>
  <c r="AR1498" i="1"/>
  <c r="AQ1498" i="1"/>
  <c r="AP1498" i="1"/>
  <c r="AO1498" i="1"/>
  <c r="AN1498" i="1"/>
  <c r="AM1498" i="1"/>
  <c r="AL1498" i="1"/>
  <c r="AK1498" i="1"/>
  <c r="AJ1498" i="1"/>
  <c r="AR1497" i="1"/>
  <c r="AQ1497" i="1"/>
  <c r="AP1497" i="1"/>
  <c r="AO1497" i="1"/>
  <c r="AN1497" i="1"/>
  <c r="AM1497" i="1"/>
  <c r="AL1497" i="1"/>
  <c r="AK1497" i="1"/>
  <c r="AJ1497" i="1"/>
  <c r="AR1496" i="1"/>
  <c r="AQ1496" i="1"/>
  <c r="AP1496" i="1"/>
  <c r="AO1496" i="1"/>
  <c r="AN1496" i="1"/>
  <c r="AM1496" i="1"/>
  <c r="AL1496" i="1"/>
  <c r="AK1496" i="1"/>
  <c r="AJ1496" i="1"/>
  <c r="AR1495" i="1"/>
  <c r="AQ1495" i="1"/>
  <c r="AP1495" i="1"/>
  <c r="AO1495" i="1"/>
  <c r="AN1495" i="1"/>
  <c r="AM1495" i="1"/>
  <c r="AL1495" i="1"/>
  <c r="AK1495" i="1"/>
  <c r="AJ1495" i="1"/>
  <c r="AR1494" i="1"/>
  <c r="AQ1494" i="1"/>
  <c r="AP1494" i="1"/>
  <c r="AO1494" i="1"/>
  <c r="AN1494" i="1"/>
  <c r="AM1494" i="1"/>
  <c r="AL1494" i="1"/>
  <c r="AK1494" i="1"/>
  <c r="AJ1494" i="1"/>
  <c r="AR1493" i="1"/>
  <c r="AQ1493" i="1"/>
  <c r="AP1493" i="1"/>
  <c r="AO1493" i="1"/>
  <c r="AN1493" i="1"/>
  <c r="AM1493" i="1"/>
  <c r="AL1493" i="1"/>
  <c r="AK1493" i="1"/>
  <c r="AJ1493" i="1"/>
  <c r="AR1492" i="1"/>
  <c r="AQ1492" i="1"/>
  <c r="AP1492" i="1"/>
  <c r="AO1492" i="1"/>
  <c r="AN1492" i="1"/>
  <c r="AM1492" i="1"/>
  <c r="AL1492" i="1"/>
  <c r="AK1492" i="1"/>
  <c r="AJ1492" i="1"/>
  <c r="AR1491" i="1"/>
  <c r="AQ1491" i="1"/>
  <c r="AP1491" i="1"/>
  <c r="AO1491" i="1"/>
  <c r="AN1491" i="1"/>
  <c r="AM1491" i="1"/>
  <c r="AL1491" i="1"/>
  <c r="AK1491" i="1"/>
  <c r="AJ1491" i="1"/>
  <c r="AR1490" i="1"/>
  <c r="AQ1490" i="1"/>
  <c r="AP1490" i="1"/>
  <c r="AO1490" i="1"/>
  <c r="AN1490" i="1"/>
  <c r="AM1490" i="1"/>
  <c r="AL1490" i="1"/>
  <c r="AK1490" i="1"/>
  <c r="AJ1490" i="1"/>
  <c r="AR1489" i="1"/>
  <c r="AQ1489" i="1"/>
  <c r="AP1489" i="1"/>
  <c r="AO1489" i="1"/>
  <c r="AN1489" i="1"/>
  <c r="AM1489" i="1"/>
  <c r="AL1489" i="1"/>
  <c r="AK1489" i="1"/>
  <c r="AJ1489" i="1"/>
  <c r="AR1488" i="1"/>
  <c r="AQ1488" i="1"/>
  <c r="AP1488" i="1"/>
  <c r="AO1488" i="1"/>
  <c r="AN1488" i="1"/>
  <c r="AM1488" i="1"/>
  <c r="AL1488" i="1"/>
  <c r="AK1488" i="1"/>
  <c r="AJ1488" i="1"/>
  <c r="AR1487" i="1"/>
  <c r="AQ1487" i="1"/>
  <c r="AP1487" i="1"/>
  <c r="AO1487" i="1"/>
  <c r="AN1487" i="1"/>
  <c r="AM1487" i="1"/>
  <c r="AL1487" i="1"/>
  <c r="AK1487" i="1"/>
  <c r="AJ1487" i="1"/>
  <c r="AR1486" i="1"/>
  <c r="AQ1486" i="1"/>
  <c r="AP1486" i="1"/>
  <c r="AO1486" i="1"/>
  <c r="AN1486" i="1"/>
  <c r="AM1486" i="1"/>
  <c r="AL1486" i="1"/>
  <c r="AK1486" i="1"/>
  <c r="AJ1486" i="1"/>
  <c r="AR1485" i="1"/>
  <c r="AQ1485" i="1"/>
  <c r="AP1485" i="1"/>
  <c r="AO1485" i="1"/>
  <c r="AN1485" i="1"/>
  <c r="AM1485" i="1"/>
  <c r="AL1485" i="1"/>
  <c r="AK1485" i="1"/>
  <c r="AJ1485" i="1"/>
  <c r="AR1484" i="1"/>
  <c r="AQ1484" i="1"/>
  <c r="AP1484" i="1"/>
  <c r="AO1484" i="1"/>
  <c r="AN1484" i="1"/>
  <c r="AM1484" i="1"/>
  <c r="AL1484" i="1"/>
  <c r="AK1484" i="1"/>
  <c r="AJ1484" i="1"/>
  <c r="AR1483" i="1"/>
  <c r="AQ1483" i="1"/>
  <c r="AP1483" i="1"/>
  <c r="AO1483" i="1"/>
  <c r="AN1483" i="1"/>
  <c r="AM1483" i="1"/>
  <c r="AL1483" i="1"/>
  <c r="AK1483" i="1"/>
  <c r="AJ1483" i="1"/>
  <c r="AR1482" i="1"/>
  <c r="AQ1482" i="1"/>
  <c r="AP1482" i="1"/>
  <c r="AO1482" i="1"/>
  <c r="AN1482" i="1"/>
  <c r="AM1482" i="1"/>
  <c r="AL1482" i="1"/>
  <c r="AK1482" i="1"/>
  <c r="AJ1482" i="1"/>
  <c r="AR1481" i="1"/>
  <c r="AQ1481" i="1"/>
  <c r="AP1481" i="1"/>
  <c r="AO1481" i="1"/>
  <c r="AN1481" i="1"/>
  <c r="AM1481" i="1"/>
  <c r="AL1481" i="1"/>
  <c r="AK1481" i="1"/>
  <c r="AJ1481" i="1"/>
  <c r="AR1480" i="1"/>
  <c r="AQ1480" i="1"/>
  <c r="AP1480" i="1"/>
  <c r="AO1480" i="1"/>
  <c r="AN1480" i="1"/>
  <c r="AM1480" i="1"/>
  <c r="AL1480" i="1"/>
  <c r="AK1480" i="1"/>
  <c r="AJ1480" i="1"/>
  <c r="AR1479" i="1"/>
  <c r="AQ1479" i="1"/>
  <c r="AP1479" i="1"/>
  <c r="AO1479" i="1"/>
  <c r="AN1479" i="1"/>
  <c r="AM1479" i="1"/>
  <c r="AL1479" i="1"/>
  <c r="AK1479" i="1"/>
  <c r="AJ1479" i="1"/>
  <c r="AR1478" i="1"/>
  <c r="AQ1478" i="1"/>
  <c r="AP1478" i="1"/>
  <c r="AO1478" i="1"/>
  <c r="AN1478" i="1"/>
  <c r="AM1478" i="1"/>
  <c r="AL1478" i="1"/>
  <c r="AK1478" i="1"/>
  <c r="AJ1478" i="1"/>
  <c r="AR1477" i="1"/>
  <c r="AQ1477" i="1"/>
  <c r="AP1477" i="1"/>
  <c r="AO1477" i="1"/>
  <c r="AN1477" i="1"/>
  <c r="AM1477" i="1"/>
  <c r="AL1477" i="1"/>
  <c r="AK1477" i="1"/>
  <c r="AJ1477" i="1"/>
  <c r="AR1476" i="1"/>
  <c r="AQ1476" i="1"/>
  <c r="AP1476" i="1"/>
  <c r="AO1476" i="1"/>
  <c r="AN1476" i="1"/>
  <c r="AM1476" i="1"/>
  <c r="AL1476" i="1"/>
  <c r="AK1476" i="1"/>
  <c r="AJ1476" i="1"/>
  <c r="AR1475" i="1"/>
  <c r="AQ1475" i="1"/>
  <c r="AP1475" i="1"/>
  <c r="AO1475" i="1"/>
  <c r="AN1475" i="1"/>
  <c r="AM1475" i="1"/>
  <c r="AL1475" i="1"/>
  <c r="AK1475" i="1"/>
  <c r="AJ1475" i="1"/>
  <c r="AR1474" i="1"/>
  <c r="AQ1474" i="1"/>
  <c r="AP1474" i="1"/>
  <c r="AO1474" i="1"/>
  <c r="AN1474" i="1"/>
  <c r="AM1474" i="1"/>
  <c r="AL1474" i="1"/>
  <c r="AK1474" i="1"/>
  <c r="AJ1474" i="1"/>
  <c r="AR1473" i="1"/>
  <c r="AQ1473" i="1"/>
  <c r="AP1473" i="1"/>
  <c r="AO1473" i="1"/>
  <c r="AN1473" i="1"/>
  <c r="AM1473" i="1"/>
  <c r="AL1473" i="1"/>
  <c r="AK1473" i="1"/>
  <c r="AJ1473" i="1"/>
  <c r="AR1472" i="1"/>
  <c r="AQ1472" i="1"/>
  <c r="AP1472" i="1"/>
  <c r="AO1472" i="1"/>
  <c r="AN1472" i="1"/>
  <c r="AM1472" i="1"/>
  <c r="AL1472" i="1"/>
  <c r="AK1472" i="1"/>
  <c r="AJ1472" i="1"/>
  <c r="AR1471" i="1"/>
  <c r="AQ1471" i="1"/>
  <c r="AP1471" i="1"/>
  <c r="AO1471" i="1"/>
  <c r="AN1471" i="1"/>
  <c r="AM1471" i="1"/>
  <c r="AL1471" i="1"/>
  <c r="AK1471" i="1"/>
  <c r="AJ1471" i="1"/>
  <c r="AR1470" i="1"/>
  <c r="AQ1470" i="1"/>
  <c r="AP1470" i="1"/>
  <c r="AO1470" i="1"/>
  <c r="AN1470" i="1"/>
  <c r="AM1470" i="1"/>
  <c r="AL1470" i="1"/>
  <c r="AK1470" i="1"/>
  <c r="AJ1470" i="1"/>
  <c r="AR1469" i="1"/>
  <c r="AQ1469" i="1"/>
  <c r="AP1469" i="1"/>
  <c r="AO1469" i="1"/>
  <c r="AN1469" i="1"/>
  <c r="AM1469" i="1"/>
  <c r="AL1469" i="1"/>
  <c r="AK1469" i="1"/>
  <c r="AJ1469" i="1"/>
  <c r="AR1468" i="1"/>
  <c r="AQ1468" i="1"/>
  <c r="AP1468" i="1"/>
  <c r="AO1468" i="1"/>
  <c r="AN1468" i="1"/>
  <c r="AM1468" i="1"/>
  <c r="AL1468" i="1"/>
  <c r="AK1468" i="1"/>
  <c r="AJ1468" i="1"/>
  <c r="AR1467" i="1"/>
  <c r="AQ1467" i="1"/>
  <c r="AP1467" i="1"/>
  <c r="AO1467" i="1"/>
  <c r="AN1467" i="1"/>
  <c r="AM1467" i="1"/>
  <c r="AL1467" i="1"/>
  <c r="AK1467" i="1"/>
  <c r="AJ1467" i="1"/>
  <c r="AR1466" i="1"/>
  <c r="AQ1466" i="1"/>
  <c r="AP1466" i="1"/>
  <c r="AO1466" i="1"/>
  <c r="AN1466" i="1"/>
  <c r="AM1466" i="1"/>
  <c r="AL1466" i="1"/>
  <c r="AK1466" i="1"/>
  <c r="AJ1466" i="1"/>
  <c r="AR1465" i="1"/>
  <c r="AQ1465" i="1"/>
  <c r="AP1465" i="1"/>
  <c r="AO1465" i="1"/>
  <c r="AN1465" i="1"/>
  <c r="AM1465" i="1"/>
  <c r="AL1465" i="1"/>
  <c r="AK1465" i="1"/>
  <c r="AJ1465" i="1"/>
  <c r="AR1464" i="1"/>
  <c r="AQ1464" i="1"/>
  <c r="AP1464" i="1"/>
  <c r="AO1464" i="1"/>
  <c r="AN1464" i="1"/>
  <c r="AM1464" i="1"/>
  <c r="AL1464" i="1"/>
  <c r="AK1464" i="1"/>
  <c r="AJ1464" i="1"/>
  <c r="AR1463" i="1"/>
  <c r="AQ1463" i="1"/>
  <c r="AP1463" i="1"/>
  <c r="AO1463" i="1"/>
  <c r="AN1463" i="1"/>
  <c r="AM1463" i="1"/>
  <c r="AL1463" i="1"/>
  <c r="AK1463" i="1"/>
  <c r="AJ1463" i="1"/>
  <c r="AR1462" i="1"/>
  <c r="AQ1462" i="1"/>
  <c r="AP1462" i="1"/>
  <c r="AO1462" i="1"/>
  <c r="AN1462" i="1"/>
  <c r="AM1462" i="1"/>
  <c r="AL1462" i="1"/>
  <c r="AK1462" i="1"/>
  <c r="AJ1462" i="1"/>
  <c r="AR1461" i="1"/>
  <c r="AQ1461" i="1"/>
  <c r="AP1461" i="1"/>
  <c r="AO1461" i="1"/>
  <c r="AN1461" i="1"/>
  <c r="AM1461" i="1"/>
  <c r="AL1461" i="1"/>
  <c r="AK1461" i="1"/>
  <c r="AJ1461" i="1"/>
  <c r="AR1460" i="1"/>
  <c r="AQ1460" i="1"/>
  <c r="AP1460" i="1"/>
  <c r="AO1460" i="1"/>
  <c r="AN1460" i="1"/>
  <c r="AM1460" i="1"/>
  <c r="AL1460" i="1"/>
  <c r="AK1460" i="1"/>
  <c r="AJ1460" i="1"/>
  <c r="AR1459" i="1"/>
  <c r="AQ1459" i="1"/>
  <c r="AP1459" i="1"/>
  <c r="AO1459" i="1"/>
  <c r="AN1459" i="1"/>
  <c r="AM1459" i="1"/>
  <c r="AL1459" i="1"/>
  <c r="AK1459" i="1"/>
  <c r="AJ1459" i="1"/>
  <c r="AR1458" i="1"/>
  <c r="AQ1458" i="1"/>
  <c r="AP1458" i="1"/>
  <c r="AO1458" i="1"/>
  <c r="AN1458" i="1"/>
  <c r="AM1458" i="1"/>
  <c r="AL1458" i="1"/>
  <c r="AK1458" i="1"/>
  <c r="AJ1458" i="1"/>
  <c r="AR1457" i="1"/>
  <c r="AQ1457" i="1"/>
  <c r="AP1457" i="1"/>
  <c r="AO1457" i="1"/>
  <c r="AN1457" i="1"/>
  <c r="AM1457" i="1"/>
  <c r="AL1457" i="1"/>
  <c r="AK1457" i="1"/>
  <c r="AJ1457" i="1"/>
  <c r="AR1456" i="1"/>
  <c r="AQ1456" i="1"/>
  <c r="AP1456" i="1"/>
  <c r="AO1456" i="1"/>
  <c r="AN1456" i="1"/>
  <c r="AM1456" i="1"/>
  <c r="AL1456" i="1"/>
  <c r="AK1456" i="1"/>
  <c r="AJ1456" i="1"/>
  <c r="AR1455" i="1"/>
  <c r="AQ1455" i="1"/>
  <c r="AP1455" i="1"/>
  <c r="AO1455" i="1"/>
  <c r="AN1455" i="1"/>
  <c r="AM1455" i="1"/>
  <c r="AL1455" i="1"/>
  <c r="AK1455" i="1"/>
  <c r="AJ1455" i="1"/>
  <c r="AR1454" i="1"/>
  <c r="AQ1454" i="1"/>
  <c r="AP1454" i="1"/>
  <c r="AO1454" i="1"/>
  <c r="AN1454" i="1"/>
  <c r="AM1454" i="1"/>
  <c r="AL1454" i="1"/>
  <c r="AK1454" i="1"/>
  <c r="AJ1454" i="1"/>
  <c r="AR1453" i="1"/>
  <c r="AQ1453" i="1"/>
  <c r="AP1453" i="1"/>
  <c r="AO1453" i="1"/>
  <c r="AN1453" i="1"/>
  <c r="AM1453" i="1"/>
  <c r="AL1453" i="1"/>
  <c r="AK1453" i="1"/>
  <c r="AJ1453" i="1"/>
  <c r="AR1452" i="1"/>
  <c r="AQ1452" i="1"/>
  <c r="AP1452" i="1"/>
  <c r="AO1452" i="1"/>
  <c r="AN1452" i="1"/>
  <c r="AM1452" i="1"/>
  <c r="AL1452" i="1"/>
  <c r="AK1452" i="1"/>
  <c r="AJ1452" i="1"/>
  <c r="AR1451" i="1"/>
  <c r="AQ1451" i="1"/>
  <c r="AP1451" i="1"/>
  <c r="AO1451" i="1"/>
  <c r="AN1451" i="1"/>
  <c r="AM1451" i="1"/>
  <c r="AL1451" i="1"/>
  <c r="AK1451" i="1"/>
  <c r="AJ1451" i="1"/>
  <c r="AR1450" i="1"/>
  <c r="AQ1450" i="1"/>
  <c r="AP1450" i="1"/>
  <c r="AO1450" i="1"/>
  <c r="AN1450" i="1"/>
  <c r="AM1450" i="1"/>
  <c r="AL1450" i="1"/>
  <c r="AK1450" i="1"/>
  <c r="AJ1450" i="1"/>
  <c r="AR1449" i="1"/>
  <c r="AQ1449" i="1"/>
  <c r="AP1449" i="1"/>
  <c r="AO1449" i="1"/>
  <c r="AN1449" i="1"/>
  <c r="AM1449" i="1"/>
  <c r="AL1449" i="1"/>
  <c r="AK1449" i="1"/>
  <c r="AJ1449" i="1"/>
  <c r="AR1448" i="1"/>
  <c r="AQ1448" i="1"/>
  <c r="AP1448" i="1"/>
  <c r="AO1448" i="1"/>
  <c r="AN1448" i="1"/>
  <c r="AM1448" i="1"/>
  <c r="AL1448" i="1"/>
  <c r="AK1448" i="1"/>
  <c r="AJ1448" i="1"/>
  <c r="AR1447" i="1"/>
  <c r="AQ1447" i="1"/>
  <c r="AP1447" i="1"/>
  <c r="AO1447" i="1"/>
  <c r="AN1447" i="1"/>
  <c r="AM1447" i="1"/>
  <c r="AL1447" i="1"/>
  <c r="AK1447" i="1"/>
  <c r="AJ1447" i="1"/>
  <c r="AR1446" i="1"/>
  <c r="AQ1446" i="1"/>
  <c r="AP1446" i="1"/>
  <c r="AO1446" i="1"/>
  <c r="AN1446" i="1"/>
  <c r="AM1446" i="1"/>
  <c r="AL1446" i="1"/>
  <c r="AK1446" i="1"/>
  <c r="AJ1446" i="1"/>
  <c r="AR1445" i="1"/>
  <c r="AQ1445" i="1"/>
  <c r="AP1445" i="1"/>
  <c r="AO1445" i="1"/>
  <c r="AN1445" i="1"/>
  <c r="AM1445" i="1"/>
  <c r="AL1445" i="1"/>
  <c r="AK1445" i="1"/>
  <c r="AJ1445" i="1"/>
  <c r="AR1444" i="1"/>
  <c r="AQ1444" i="1"/>
  <c r="AP1444" i="1"/>
  <c r="AO1444" i="1"/>
  <c r="AN1444" i="1"/>
  <c r="AM1444" i="1"/>
  <c r="AL1444" i="1"/>
  <c r="AK1444" i="1"/>
  <c r="AJ1444" i="1"/>
  <c r="AR1443" i="1"/>
  <c r="AQ1443" i="1"/>
  <c r="AP1443" i="1"/>
  <c r="AO1443" i="1"/>
  <c r="AN1443" i="1"/>
  <c r="AM1443" i="1"/>
  <c r="AL1443" i="1"/>
  <c r="AK1443" i="1"/>
  <c r="AJ1443" i="1"/>
  <c r="AR1442" i="1"/>
  <c r="AQ1442" i="1"/>
  <c r="AP1442" i="1"/>
  <c r="AO1442" i="1"/>
  <c r="AN1442" i="1"/>
  <c r="AM1442" i="1"/>
  <c r="AL1442" i="1"/>
  <c r="AK1442" i="1"/>
  <c r="AJ1442" i="1"/>
  <c r="AR1441" i="1"/>
  <c r="AQ1441" i="1"/>
  <c r="AP1441" i="1"/>
  <c r="AO1441" i="1"/>
  <c r="AN1441" i="1"/>
  <c r="AM1441" i="1"/>
  <c r="AL1441" i="1"/>
  <c r="AK1441" i="1"/>
  <c r="AJ1441" i="1"/>
  <c r="AR1440" i="1"/>
  <c r="AQ1440" i="1"/>
  <c r="AP1440" i="1"/>
  <c r="AO1440" i="1"/>
  <c r="AN1440" i="1"/>
  <c r="AM1440" i="1"/>
  <c r="AL1440" i="1"/>
  <c r="AK1440" i="1"/>
  <c r="AJ1440" i="1"/>
  <c r="AR1439" i="1"/>
  <c r="AQ1439" i="1"/>
  <c r="AP1439" i="1"/>
  <c r="AO1439" i="1"/>
  <c r="AN1439" i="1"/>
  <c r="AM1439" i="1"/>
  <c r="AL1439" i="1"/>
  <c r="AK1439" i="1"/>
  <c r="AJ1439" i="1"/>
  <c r="AR1438" i="1"/>
  <c r="AQ1438" i="1"/>
  <c r="AP1438" i="1"/>
  <c r="AO1438" i="1"/>
  <c r="AN1438" i="1"/>
  <c r="AM1438" i="1"/>
  <c r="AL1438" i="1"/>
  <c r="AK1438" i="1"/>
  <c r="AJ1438" i="1"/>
  <c r="AR1437" i="1"/>
  <c r="AQ1437" i="1"/>
  <c r="AP1437" i="1"/>
  <c r="AO1437" i="1"/>
  <c r="AN1437" i="1"/>
  <c r="AM1437" i="1"/>
  <c r="AL1437" i="1"/>
  <c r="AK1437" i="1"/>
  <c r="AJ1437" i="1"/>
  <c r="AR1436" i="1"/>
  <c r="AQ1436" i="1"/>
  <c r="AP1436" i="1"/>
  <c r="AO1436" i="1"/>
  <c r="AN1436" i="1"/>
  <c r="AM1436" i="1"/>
  <c r="AL1436" i="1"/>
  <c r="AK1436" i="1"/>
  <c r="AJ1436" i="1"/>
  <c r="AR1435" i="1"/>
  <c r="AQ1435" i="1"/>
  <c r="AP1435" i="1"/>
  <c r="AO1435" i="1"/>
  <c r="AN1435" i="1"/>
  <c r="AM1435" i="1"/>
  <c r="AL1435" i="1"/>
  <c r="AK1435" i="1"/>
  <c r="AJ1435" i="1"/>
  <c r="AR1434" i="1"/>
  <c r="AQ1434" i="1"/>
  <c r="AP1434" i="1"/>
  <c r="AO1434" i="1"/>
  <c r="AN1434" i="1"/>
  <c r="AM1434" i="1"/>
  <c r="AL1434" i="1"/>
  <c r="AK1434" i="1"/>
  <c r="AJ1434" i="1"/>
  <c r="AR1433" i="1"/>
  <c r="AQ1433" i="1"/>
  <c r="AP1433" i="1"/>
  <c r="AO1433" i="1"/>
  <c r="AN1433" i="1"/>
  <c r="AM1433" i="1"/>
  <c r="AL1433" i="1"/>
  <c r="AK1433" i="1"/>
  <c r="AJ1433" i="1"/>
  <c r="AR1432" i="1"/>
  <c r="AQ1432" i="1"/>
  <c r="AP1432" i="1"/>
  <c r="AO1432" i="1"/>
  <c r="AN1432" i="1"/>
  <c r="AM1432" i="1"/>
  <c r="AL1432" i="1"/>
  <c r="AK1432" i="1"/>
  <c r="AJ1432" i="1"/>
  <c r="AR1431" i="1"/>
  <c r="AQ1431" i="1"/>
  <c r="AP1431" i="1"/>
  <c r="AO1431" i="1"/>
  <c r="AN1431" i="1"/>
  <c r="AM1431" i="1"/>
  <c r="AL1431" i="1"/>
  <c r="AK1431" i="1"/>
  <c r="AJ1431" i="1"/>
  <c r="AR1430" i="1"/>
  <c r="AQ1430" i="1"/>
  <c r="AP1430" i="1"/>
  <c r="AO1430" i="1"/>
  <c r="AN1430" i="1"/>
  <c r="AM1430" i="1"/>
  <c r="AL1430" i="1"/>
  <c r="AK1430" i="1"/>
  <c r="AJ1430" i="1"/>
  <c r="AR1429" i="1"/>
  <c r="AQ1429" i="1"/>
  <c r="AP1429" i="1"/>
  <c r="AO1429" i="1"/>
  <c r="AN1429" i="1"/>
  <c r="AM1429" i="1"/>
  <c r="AL1429" i="1"/>
  <c r="AK1429" i="1"/>
  <c r="AJ1429" i="1"/>
  <c r="AR1428" i="1"/>
  <c r="AQ1428" i="1"/>
  <c r="AP1428" i="1"/>
  <c r="AO1428" i="1"/>
  <c r="AN1428" i="1"/>
  <c r="AM1428" i="1"/>
  <c r="AL1428" i="1"/>
  <c r="AK1428" i="1"/>
  <c r="AJ1428" i="1"/>
  <c r="AR1427" i="1"/>
  <c r="AQ1427" i="1"/>
  <c r="AP1427" i="1"/>
  <c r="AO1427" i="1"/>
  <c r="AN1427" i="1"/>
  <c r="AM1427" i="1"/>
  <c r="AL1427" i="1"/>
  <c r="AK1427" i="1"/>
  <c r="AJ1427" i="1"/>
  <c r="AR1426" i="1"/>
  <c r="AQ1426" i="1"/>
  <c r="AP1426" i="1"/>
  <c r="AO1426" i="1"/>
  <c r="AN1426" i="1"/>
  <c r="AM1426" i="1"/>
  <c r="AL1426" i="1"/>
  <c r="AK1426" i="1"/>
  <c r="AJ1426" i="1"/>
  <c r="AR1425" i="1"/>
  <c r="AQ1425" i="1"/>
  <c r="AP1425" i="1"/>
  <c r="AO1425" i="1"/>
  <c r="AN1425" i="1"/>
  <c r="AM1425" i="1"/>
  <c r="AL1425" i="1"/>
  <c r="AK1425" i="1"/>
  <c r="AJ1425" i="1"/>
  <c r="AR1424" i="1"/>
  <c r="AQ1424" i="1"/>
  <c r="AP1424" i="1"/>
  <c r="AO1424" i="1"/>
  <c r="AN1424" i="1"/>
  <c r="AM1424" i="1"/>
  <c r="AL1424" i="1"/>
  <c r="AK1424" i="1"/>
  <c r="AJ1424" i="1"/>
  <c r="AR1423" i="1"/>
  <c r="AQ1423" i="1"/>
  <c r="AP1423" i="1"/>
  <c r="AO1423" i="1"/>
  <c r="AN1423" i="1"/>
  <c r="AM1423" i="1"/>
  <c r="AL1423" i="1"/>
  <c r="AK1423" i="1"/>
  <c r="AJ1423" i="1"/>
  <c r="AR1422" i="1"/>
  <c r="AQ1422" i="1"/>
  <c r="AP1422" i="1"/>
  <c r="AO1422" i="1"/>
  <c r="AN1422" i="1"/>
  <c r="AM1422" i="1"/>
  <c r="AL1422" i="1"/>
  <c r="AK1422" i="1"/>
  <c r="AJ1422" i="1"/>
  <c r="AR1421" i="1"/>
  <c r="AQ1421" i="1"/>
  <c r="AP1421" i="1"/>
  <c r="AO1421" i="1"/>
  <c r="AN1421" i="1"/>
  <c r="AM1421" i="1"/>
  <c r="AL1421" i="1"/>
  <c r="AK1421" i="1"/>
  <c r="AJ1421" i="1"/>
  <c r="AR1420" i="1"/>
  <c r="AQ1420" i="1"/>
  <c r="AP1420" i="1"/>
  <c r="AO1420" i="1"/>
  <c r="AN1420" i="1"/>
  <c r="AM1420" i="1"/>
  <c r="AL1420" i="1"/>
  <c r="AK1420" i="1"/>
  <c r="AJ1420" i="1"/>
  <c r="AR1419" i="1"/>
  <c r="AQ1419" i="1"/>
  <c r="AP1419" i="1"/>
  <c r="AO1419" i="1"/>
  <c r="AN1419" i="1"/>
  <c r="AM1419" i="1"/>
  <c r="AL1419" i="1"/>
  <c r="AK1419" i="1"/>
  <c r="AJ1419" i="1"/>
  <c r="AR1418" i="1"/>
  <c r="AQ1418" i="1"/>
  <c r="AP1418" i="1"/>
  <c r="AO1418" i="1"/>
  <c r="AN1418" i="1"/>
  <c r="AM1418" i="1"/>
  <c r="AL1418" i="1"/>
  <c r="AK1418" i="1"/>
  <c r="AJ1418" i="1"/>
  <c r="AR1417" i="1"/>
  <c r="AQ1417" i="1"/>
  <c r="AP1417" i="1"/>
  <c r="AO1417" i="1"/>
  <c r="AN1417" i="1"/>
  <c r="AM1417" i="1"/>
  <c r="AL1417" i="1"/>
  <c r="AK1417" i="1"/>
  <c r="AJ1417" i="1"/>
  <c r="AR1416" i="1"/>
  <c r="AQ1416" i="1"/>
  <c r="AP1416" i="1"/>
  <c r="AO1416" i="1"/>
  <c r="AN1416" i="1"/>
  <c r="AM1416" i="1"/>
  <c r="AL1416" i="1"/>
  <c r="AK1416" i="1"/>
  <c r="AJ1416" i="1"/>
  <c r="AR1415" i="1"/>
  <c r="AQ1415" i="1"/>
  <c r="AP1415" i="1"/>
  <c r="AO1415" i="1"/>
  <c r="AN1415" i="1"/>
  <c r="AM1415" i="1"/>
  <c r="AL1415" i="1"/>
  <c r="AK1415" i="1"/>
  <c r="AJ1415" i="1"/>
  <c r="AR1414" i="1"/>
  <c r="AQ1414" i="1"/>
  <c r="AP1414" i="1"/>
  <c r="AO1414" i="1"/>
  <c r="AN1414" i="1"/>
  <c r="AM1414" i="1"/>
  <c r="AL1414" i="1"/>
  <c r="AK1414" i="1"/>
  <c r="AJ1414" i="1"/>
  <c r="AR1413" i="1"/>
  <c r="AQ1413" i="1"/>
  <c r="AP1413" i="1"/>
  <c r="AO1413" i="1"/>
  <c r="AN1413" i="1"/>
  <c r="AM1413" i="1"/>
  <c r="AL1413" i="1"/>
  <c r="AK1413" i="1"/>
  <c r="AJ1413" i="1"/>
  <c r="AR1412" i="1"/>
  <c r="AQ1412" i="1"/>
  <c r="AP1412" i="1"/>
  <c r="AO1412" i="1"/>
  <c r="AN1412" i="1"/>
  <c r="AM1412" i="1"/>
  <c r="AL1412" i="1"/>
  <c r="AK1412" i="1"/>
  <c r="AJ1412" i="1"/>
  <c r="AR1411" i="1"/>
  <c r="AQ1411" i="1"/>
  <c r="AP1411" i="1"/>
  <c r="AO1411" i="1"/>
  <c r="AN1411" i="1"/>
  <c r="AM1411" i="1"/>
  <c r="AL1411" i="1"/>
  <c r="AK1411" i="1"/>
  <c r="AJ1411" i="1"/>
  <c r="AR1410" i="1"/>
  <c r="AQ1410" i="1"/>
  <c r="AP1410" i="1"/>
  <c r="AO1410" i="1"/>
  <c r="AN1410" i="1"/>
  <c r="AM1410" i="1"/>
  <c r="AL1410" i="1"/>
  <c r="AK1410" i="1"/>
  <c r="AJ1410" i="1"/>
  <c r="AR1409" i="1"/>
  <c r="AQ1409" i="1"/>
  <c r="AP1409" i="1"/>
  <c r="AO1409" i="1"/>
  <c r="AN1409" i="1"/>
  <c r="AM1409" i="1"/>
  <c r="AL1409" i="1"/>
  <c r="AK1409" i="1"/>
  <c r="AJ1409" i="1"/>
  <c r="AR1408" i="1"/>
  <c r="AQ1408" i="1"/>
  <c r="AP1408" i="1"/>
  <c r="AO1408" i="1"/>
  <c r="AN1408" i="1"/>
  <c r="AM1408" i="1"/>
  <c r="AL1408" i="1"/>
  <c r="AK1408" i="1"/>
  <c r="AJ1408" i="1"/>
  <c r="AR1407" i="1"/>
  <c r="AQ1407" i="1"/>
  <c r="AP1407" i="1"/>
  <c r="AO1407" i="1"/>
  <c r="AN1407" i="1"/>
  <c r="AM1407" i="1"/>
  <c r="AL1407" i="1"/>
  <c r="AK1407" i="1"/>
  <c r="AJ1407" i="1"/>
  <c r="AR1406" i="1"/>
  <c r="AQ1406" i="1"/>
  <c r="AP1406" i="1"/>
  <c r="AO1406" i="1"/>
  <c r="AN1406" i="1"/>
  <c r="AM1406" i="1"/>
  <c r="AL1406" i="1"/>
  <c r="AK1406" i="1"/>
  <c r="AJ1406" i="1"/>
  <c r="AR1405" i="1"/>
  <c r="AQ1405" i="1"/>
  <c r="AP1405" i="1"/>
  <c r="AO1405" i="1"/>
  <c r="AN1405" i="1"/>
  <c r="AM1405" i="1"/>
  <c r="AL1405" i="1"/>
  <c r="AK1405" i="1"/>
  <c r="AJ1405" i="1"/>
  <c r="AR1404" i="1"/>
  <c r="AQ1404" i="1"/>
  <c r="AP1404" i="1"/>
  <c r="AO1404" i="1"/>
  <c r="AN1404" i="1"/>
  <c r="AM1404" i="1"/>
  <c r="AL1404" i="1"/>
  <c r="AK1404" i="1"/>
  <c r="AJ1404" i="1"/>
  <c r="AR1403" i="1"/>
  <c r="AQ1403" i="1"/>
  <c r="AP1403" i="1"/>
  <c r="AO1403" i="1"/>
  <c r="AN1403" i="1"/>
  <c r="AM1403" i="1"/>
  <c r="AL1403" i="1"/>
  <c r="AK1403" i="1"/>
  <c r="AJ1403" i="1"/>
  <c r="AR1402" i="1"/>
  <c r="AQ1402" i="1"/>
  <c r="AP1402" i="1"/>
  <c r="AO1402" i="1"/>
  <c r="AN1402" i="1"/>
  <c r="AM1402" i="1"/>
  <c r="AL1402" i="1"/>
  <c r="AK1402" i="1"/>
  <c r="AJ1402" i="1"/>
  <c r="AR1401" i="1"/>
  <c r="AQ1401" i="1"/>
  <c r="AP1401" i="1"/>
  <c r="AO1401" i="1"/>
  <c r="AN1401" i="1"/>
  <c r="AM1401" i="1"/>
  <c r="AL1401" i="1"/>
  <c r="AK1401" i="1"/>
  <c r="AJ1401" i="1"/>
  <c r="AR1400" i="1"/>
  <c r="AQ1400" i="1"/>
  <c r="AP1400" i="1"/>
  <c r="AO1400" i="1"/>
  <c r="AN1400" i="1"/>
  <c r="AM1400" i="1"/>
  <c r="AL1400" i="1"/>
  <c r="AK1400" i="1"/>
  <c r="AJ1400" i="1"/>
  <c r="AR1399" i="1"/>
  <c r="AQ1399" i="1"/>
  <c r="AP1399" i="1"/>
  <c r="AO1399" i="1"/>
  <c r="AN1399" i="1"/>
  <c r="AM1399" i="1"/>
  <c r="AL1399" i="1"/>
  <c r="AK1399" i="1"/>
  <c r="AJ1399" i="1"/>
  <c r="AR1398" i="1"/>
  <c r="AQ1398" i="1"/>
  <c r="AP1398" i="1"/>
  <c r="AO1398" i="1"/>
  <c r="AN1398" i="1"/>
  <c r="AM1398" i="1"/>
  <c r="AL1398" i="1"/>
  <c r="AK1398" i="1"/>
  <c r="AJ1398" i="1"/>
  <c r="AR1397" i="1"/>
  <c r="AQ1397" i="1"/>
  <c r="AP1397" i="1"/>
  <c r="AO1397" i="1"/>
  <c r="AN1397" i="1"/>
  <c r="AM1397" i="1"/>
  <c r="AL1397" i="1"/>
  <c r="AK1397" i="1"/>
  <c r="AJ1397" i="1"/>
  <c r="AR1396" i="1"/>
  <c r="AQ1396" i="1"/>
  <c r="AP1396" i="1"/>
  <c r="AO1396" i="1"/>
  <c r="AN1396" i="1"/>
  <c r="AM1396" i="1"/>
  <c r="AL1396" i="1"/>
  <c r="AK1396" i="1"/>
  <c r="AJ1396" i="1"/>
  <c r="AR1395" i="1"/>
  <c r="AQ1395" i="1"/>
  <c r="AP1395" i="1"/>
  <c r="AO1395" i="1"/>
  <c r="AN1395" i="1"/>
  <c r="AM1395" i="1"/>
  <c r="AL1395" i="1"/>
  <c r="AK1395" i="1"/>
  <c r="AJ1395" i="1"/>
  <c r="AR1394" i="1"/>
  <c r="AQ1394" i="1"/>
  <c r="AP1394" i="1"/>
  <c r="AO1394" i="1"/>
  <c r="AN1394" i="1"/>
  <c r="AM1394" i="1"/>
  <c r="AL1394" i="1"/>
  <c r="AK1394" i="1"/>
  <c r="AJ1394" i="1"/>
  <c r="AR1393" i="1"/>
  <c r="AQ1393" i="1"/>
  <c r="AP1393" i="1"/>
  <c r="AO1393" i="1"/>
  <c r="AN1393" i="1"/>
  <c r="AM1393" i="1"/>
  <c r="AL1393" i="1"/>
  <c r="AK1393" i="1"/>
  <c r="AJ1393" i="1"/>
  <c r="AR1392" i="1"/>
  <c r="AQ1392" i="1"/>
  <c r="AP1392" i="1"/>
  <c r="AO1392" i="1"/>
  <c r="AN1392" i="1"/>
  <c r="AM1392" i="1"/>
  <c r="AL1392" i="1"/>
  <c r="AK1392" i="1"/>
  <c r="AJ1392" i="1"/>
  <c r="AR1391" i="1"/>
  <c r="AQ1391" i="1"/>
  <c r="AP1391" i="1"/>
  <c r="AO1391" i="1"/>
  <c r="AN1391" i="1"/>
  <c r="AM1391" i="1"/>
  <c r="AL1391" i="1"/>
  <c r="AK1391" i="1"/>
  <c r="AJ1391" i="1"/>
  <c r="AR1390" i="1"/>
  <c r="AQ1390" i="1"/>
  <c r="AP1390" i="1"/>
  <c r="AO1390" i="1"/>
  <c r="AN1390" i="1"/>
  <c r="AM1390" i="1"/>
  <c r="AL1390" i="1"/>
  <c r="AK1390" i="1"/>
  <c r="AJ1390" i="1"/>
  <c r="AR1389" i="1"/>
  <c r="AQ1389" i="1"/>
  <c r="AP1389" i="1"/>
  <c r="AO1389" i="1"/>
  <c r="AN1389" i="1"/>
  <c r="AM1389" i="1"/>
  <c r="AL1389" i="1"/>
  <c r="AK1389" i="1"/>
  <c r="AJ1389" i="1"/>
  <c r="AR1388" i="1"/>
  <c r="AQ1388" i="1"/>
  <c r="AP1388" i="1"/>
  <c r="AO1388" i="1"/>
  <c r="AN1388" i="1"/>
  <c r="AM1388" i="1"/>
  <c r="AL1388" i="1"/>
  <c r="AK1388" i="1"/>
  <c r="AJ1388" i="1"/>
  <c r="AR1387" i="1"/>
  <c r="AQ1387" i="1"/>
  <c r="AP1387" i="1"/>
  <c r="AO1387" i="1"/>
  <c r="AN1387" i="1"/>
  <c r="AM1387" i="1"/>
  <c r="AL1387" i="1"/>
  <c r="AK1387" i="1"/>
  <c r="AJ1387" i="1"/>
  <c r="AR1386" i="1"/>
  <c r="AQ1386" i="1"/>
  <c r="AP1386" i="1"/>
  <c r="AO1386" i="1"/>
  <c r="AN1386" i="1"/>
  <c r="AM1386" i="1"/>
  <c r="AL1386" i="1"/>
  <c r="AK1386" i="1"/>
  <c r="AJ1386" i="1"/>
  <c r="AR1385" i="1"/>
  <c r="AQ1385" i="1"/>
  <c r="AP1385" i="1"/>
  <c r="AO1385" i="1"/>
  <c r="AN1385" i="1"/>
  <c r="AM1385" i="1"/>
  <c r="AL1385" i="1"/>
  <c r="AK1385" i="1"/>
  <c r="AJ1385" i="1"/>
  <c r="AR1384" i="1"/>
  <c r="AQ1384" i="1"/>
  <c r="AP1384" i="1"/>
  <c r="AO1384" i="1"/>
  <c r="AN1384" i="1"/>
  <c r="AM1384" i="1"/>
  <c r="AL1384" i="1"/>
  <c r="AK1384" i="1"/>
  <c r="AJ1384" i="1"/>
  <c r="AR1383" i="1"/>
  <c r="AQ1383" i="1"/>
  <c r="AP1383" i="1"/>
  <c r="AO1383" i="1"/>
  <c r="AN1383" i="1"/>
  <c r="AM1383" i="1"/>
  <c r="AL1383" i="1"/>
  <c r="AK1383" i="1"/>
  <c r="AJ1383" i="1"/>
  <c r="AR1382" i="1"/>
  <c r="AQ1382" i="1"/>
  <c r="AP1382" i="1"/>
  <c r="AO1382" i="1"/>
  <c r="AN1382" i="1"/>
  <c r="AM1382" i="1"/>
  <c r="AL1382" i="1"/>
  <c r="AK1382" i="1"/>
  <c r="AJ1382" i="1"/>
  <c r="AR1381" i="1"/>
  <c r="AQ1381" i="1"/>
  <c r="AP1381" i="1"/>
  <c r="AO1381" i="1"/>
  <c r="AN1381" i="1"/>
  <c r="AM1381" i="1"/>
  <c r="AL1381" i="1"/>
  <c r="AK1381" i="1"/>
  <c r="AJ1381" i="1"/>
  <c r="AR1380" i="1"/>
  <c r="AQ1380" i="1"/>
  <c r="AP1380" i="1"/>
  <c r="AO1380" i="1"/>
  <c r="AN1380" i="1"/>
  <c r="AM1380" i="1"/>
  <c r="AL1380" i="1"/>
  <c r="AK1380" i="1"/>
  <c r="AJ1380" i="1"/>
  <c r="AR1379" i="1"/>
  <c r="AQ1379" i="1"/>
  <c r="AP1379" i="1"/>
  <c r="AO1379" i="1"/>
  <c r="AN1379" i="1"/>
  <c r="AM1379" i="1"/>
  <c r="AL1379" i="1"/>
  <c r="AK1379" i="1"/>
  <c r="AJ1379" i="1"/>
  <c r="AR1378" i="1"/>
  <c r="AQ1378" i="1"/>
  <c r="AP1378" i="1"/>
  <c r="AO1378" i="1"/>
  <c r="AN1378" i="1"/>
  <c r="AM1378" i="1"/>
  <c r="AL1378" i="1"/>
  <c r="AK1378" i="1"/>
  <c r="AJ1378" i="1"/>
  <c r="AR1377" i="1"/>
  <c r="AQ1377" i="1"/>
  <c r="AP1377" i="1"/>
  <c r="AO1377" i="1"/>
  <c r="AN1377" i="1"/>
  <c r="AM1377" i="1"/>
  <c r="AL1377" i="1"/>
  <c r="AK1377" i="1"/>
  <c r="AJ1377" i="1"/>
  <c r="AR1376" i="1"/>
  <c r="AQ1376" i="1"/>
  <c r="AP1376" i="1"/>
  <c r="AO1376" i="1"/>
  <c r="AN1376" i="1"/>
  <c r="AM1376" i="1"/>
  <c r="AL1376" i="1"/>
  <c r="AK1376" i="1"/>
  <c r="AJ1376" i="1"/>
  <c r="AR1375" i="1"/>
  <c r="AQ1375" i="1"/>
  <c r="AP1375" i="1"/>
  <c r="AO1375" i="1"/>
  <c r="AN1375" i="1"/>
  <c r="AM1375" i="1"/>
  <c r="AL1375" i="1"/>
  <c r="AK1375" i="1"/>
  <c r="AJ1375" i="1"/>
  <c r="AR1374" i="1"/>
  <c r="AQ1374" i="1"/>
  <c r="AP1374" i="1"/>
  <c r="AO1374" i="1"/>
  <c r="AN1374" i="1"/>
  <c r="AM1374" i="1"/>
  <c r="AL1374" i="1"/>
  <c r="AK1374" i="1"/>
  <c r="AJ1374" i="1"/>
  <c r="AR1373" i="1"/>
  <c r="AQ1373" i="1"/>
  <c r="AP1373" i="1"/>
  <c r="AO1373" i="1"/>
  <c r="AN1373" i="1"/>
  <c r="AM1373" i="1"/>
  <c r="AL1373" i="1"/>
  <c r="AK1373" i="1"/>
  <c r="AJ1373" i="1"/>
  <c r="AR1372" i="1"/>
  <c r="AQ1372" i="1"/>
  <c r="AP1372" i="1"/>
  <c r="AO1372" i="1"/>
  <c r="AN1372" i="1"/>
  <c r="AM1372" i="1"/>
  <c r="AL1372" i="1"/>
  <c r="AK1372" i="1"/>
  <c r="AJ1372" i="1"/>
  <c r="AR1371" i="1"/>
  <c r="AQ1371" i="1"/>
  <c r="AP1371" i="1"/>
  <c r="AO1371" i="1"/>
  <c r="AN1371" i="1"/>
  <c r="AM1371" i="1"/>
  <c r="AL1371" i="1"/>
  <c r="AK1371" i="1"/>
  <c r="AJ1371" i="1"/>
  <c r="AR1370" i="1"/>
  <c r="AQ1370" i="1"/>
  <c r="AP1370" i="1"/>
  <c r="AO1370" i="1"/>
  <c r="AN1370" i="1"/>
  <c r="AM1370" i="1"/>
  <c r="AL1370" i="1"/>
  <c r="AK1370" i="1"/>
  <c r="AJ1370" i="1"/>
  <c r="AR1369" i="1"/>
  <c r="AQ1369" i="1"/>
  <c r="AP1369" i="1"/>
  <c r="AO1369" i="1"/>
  <c r="AN1369" i="1"/>
  <c r="AM1369" i="1"/>
  <c r="AL1369" i="1"/>
  <c r="AK1369" i="1"/>
  <c r="AJ1369" i="1"/>
  <c r="AR1368" i="1"/>
  <c r="AQ1368" i="1"/>
  <c r="AP1368" i="1"/>
  <c r="AO1368" i="1"/>
  <c r="AN1368" i="1"/>
  <c r="AM1368" i="1"/>
  <c r="AL1368" i="1"/>
  <c r="AK1368" i="1"/>
  <c r="AJ1368" i="1"/>
  <c r="AR1367" i="1"/>
  <c r="AQ1367" i="1"/>
  <c r="AP1367" i="1"/>
  <c r="AO1367" i="1"/>
  <c r="AN1367" i="1"/>
  <c r="AM1367" i="1"/>
  <c r="AL1367" i="1"/>
  <c r="AK1367" i="1"/>
  <c r="AJ1367" i="1"/>
  <c r="AR1366" i="1"/>
  <c r="AQ1366" i="1"/>
  <c r="AP1366" i="1"/>
  <c r="AO1366" i="1"/>
  <c r="AN1366" i="1"/>
  <c r="AM1366" i="1"/>
  <c r="AL1366" i="1"/>
  <c r="AK1366" i="1"/>
  <c r="AJ1366" i="1"/>
  <c r="AR1365" i="1"/>
  <c r="AQ1365" i="1"/>
  <c r="AP1365" i="1"/>
  <c r="AO1365" i="1"/>
  <c r="AN1365" i="1"/>
  <c r="AM1365" i="1"/>
  <c r="AL1365" i="1"/>
  <c r="AK1365" i="1"/>
  <c r="AJ1365" i="1"/>
  <c r="AR1364" i="1"/>
  <c r="AQ1364" i="1"/>
  <c r="AP1364" i="1"/>
  <c r="AO1364" i="1"/>
  <c r="AN1364" i="1"/>
  <c r="AM1364" i="1"/>
  <c r="AL1364" i="1"/>
  <c r="AK1364" i="1"/>
  <c r="AJ1364" i="1"/>
  <c r="AR1363" i="1"/>
  <c r="AQ1363" i="1"/>
  <c r="AP1363" i="1"/>
  <c r="AO1363" i="1"/>
  <c r="AN1363" i="1"/>
  <c r="AM1363" i="1"/>
  <c r="AL1363" i="1"/>
  <c r="AK1363" i="1"/>
  <c r="AJ1363" i="1"/>
  <c r="AR1362" i="1"/>
  <c r="AQ1362" i="1"/>
  <c r="AP1362" i="1"/>
  <c r="AO1362" i="1"/>
  <c r="AN1362" i="1"/>
  <c r="AM1362" i="1"/>
  <c r="AL1362" i="1"/>
  <c r="AK1362" i="1"/>
  <c r="AJ1362" i="1"/>
  <c r="AR1361" i="1"/>
  <c r="AQ1361" i="1"/>
  <c r="AP1361" i="1"/>
  <c r="AO1361" i="1"/>
  <c r="AN1361" i="1"/>
  <c r="AM1361" i="1"/>
  <c r="AL1361" i="1"/>
  <c r="AK1361" i="1"/>
  <c r="AJ1361" i="1"/>
  <c r="AR1360" i="1"/>
  <c r="AQ1360" i="1"/>
  <c r="AP1360" i="1"/>
  <c r="AO1360" i="1"/>
  <c r="AN1360" i="1"/>
  <c r="AM1360" i="1"/>
  <c r="AL1360" i="1"/>
  <c r="AK1360" i="1"/>
  <c r="AJ1360" i="1"/>
  <c r="AR1359" i="1"/>
  <c r="AQ1359" i="1"/>
  <c r="AP1359" i="1"/>
  <c r="AO1359" i="1"/>
  <c r="AN1359" i="1"/>
  <c r="AM1359" i="1"/>
  <c r="AL1359" i="1"/>
  <c r="AK1359" i="1"/>
  <c r="AJ1359" i="1"/>
  <c r="AR1358" i="1"/>
  <c r="AQ1358" i="1"/>
  <c r="AP1358" i="1"/>
  <c r="AO1358" i="1"/>
  <c r="AN1358" i="1"/>
  <c r="AM1358" i="1"/>
  <c r="AL1358" i="1"/>
  <c r="AK1358" i="1"/>
  <c r="AJ1358" i="1"/>
  <c r="AR1357" i="1"/>
  <c r="AQ1357" i="1"/>
  <c r="AP1357" i="1"/>
  <c r="AO1357" i="1"/>
  <c r="AN1357" i="1"/>
  <c r="AM1357" i="1"/>
  <c r="AL1357" i="1"/>
  <c r="AK1357" i="1"/>
  <c r="AJ1357" i="1"/>
  <c r="AR1356" i="1"/>
  <c r="AQ1356" i="1"/>
  <c r="AP1356" i="1"/>
  <c r="AO1356" i="1"/>
  <c r="AN1356" i="1"/>
  <c r="AM1356" i="1"/>
  <c r="AL1356" i="1"/>
  <c r="AK1356" i="1"/>
  <c r="AJ1356" i="1"/>
  <c r="AR1355" i="1"/>
  <c r="AQ1355" i="1"/>
  <c r="AP1355" i="1"/>
  <c r="AO1355" i="1"/>
  <c r="AN1355" i="1"/>
  <c r="AM1355" i="1"/>
  <c r="AL1355" i="1"/>
  <c r="AK1355" i="1"/>
  <c r="AJ1355" i="1"/>
  <c r="AR1354" i="1"/>
  <c r="AQ1354" i="1"/>
  <c r="AP1354" i="1"/>
  <c r="AO1354" i="1"/>
  <c r="AN1354" i="1"/>
  <c r="AM1354" i="1"/>
  <c r="AL1354" i="1"/>
  <c r="AK1354" i="1"/>
  <c r="AJ1354" i="1"/>
  <c r="AR1353" i="1"/>
  <c r="AQ1353" i="1"/>
  <c r="AP1353" i="1"/>
  <c r="AO1353" i="1"/>
  <c r="AN1353" i="1"/>
  <c r="AM1353" i="1"/>
  <c r="AL1353" i="1"/>
  <c r="AK1353" i="1"/>
  <c r="AJ1353" i="1"/>
  <c r="AR1352" i="1"/>
  <c r="AQ1352" i="1"/>
  <c r="AP1352" i="1"/>
  <c r="AO1352" i="1"/>
  <c r="AN1352" i="1"/>
  <c r="AM1352" i="1"/>
  <c r="AL1352" i="1"/>
  <c r="AK1352" i="1"/>
  <c r="AJ1352" i="1"/>
  <c r="AR1351" i="1"/>
  <c r="AQ1351" i="1"/>
  <c r="AP1351" i="1"/>
  <c r="AO1351" i="1"/>
  <c r="AN1351" i="1"/>
  <c r="AM1351" i="1"/>
  <c r="AL1351" i="1"/>
  <c r="AK1351" i="1"/>
  <c r="AJ1351" i="1"/>
  <c r="AR1350" i="1"/>
  <c r="AQ1350" i="1"/>
  <c r="AP1350" i="1"/>
  <c r="AO1350" i="1"/>
  <c r="AN1350" i="1"/>
  <c r="AM1350" i="1"/>
  <c r="AL1350" i="1"/>
  <c r="AK1350" i="1"/>
  <c r="AJ1350" i="1"/>
  <c r="AR1349" i="1"/>
  <c r="AQ1349" i="1"/>
  <c r="AP1349" i="1"/>
  <c r="AO1349" i="1"/>
  <c r="AN1349" i="1"/>
  <c r="AM1349" i="1"/>
  <c r="AL1349" i="1"/>
  <c r="AK1349" i="1"/>
  <c r="AJ1349" i="1"/>
  <c r="AR1348" i="1"/>
  <c r="AQ1348" i="1"/>
  <c r="AP1348" i="1"/>
  <c r="AO1348" i="1"/>
  <c r="AN1348" i="1"/>
  <c r="AM1348" i="1"/>
  <c r="AL1348" i="1"/>
  <c r="AK1348" i="1"/>
  <c r="AJ1348" i="1"/>
  <c r="AR1347" i="1"/>
  <c r="AQ1347" i="1"/>
  <c r="AP1347" i="1"/>
  <c r="AO1347" i="1"/>
  <c r="AN1347" i="1"/>
  <c r="AM1347" i="1"/>
  <c r="AL1347" i="1"/>
  <c r="AK1347" i="1"/>
  <c r="AJ1347" i="1"/>
  <c r="AR1346" i="1"/>
  <c r="AQ1346" i="1"/>
  <c r="AP1346" i="1"/>
  <c r="AO1346" i="1"/>
  <c r="AN1346" i="1"/>
  <c r="AM1346" i="1"/>
  <c r="AL1346" i="1"/>
  <c r="AK1346" i="1"/>
  <c r="AJ1346" i="1"/>
  <c r="AR1345" i="1"/>
  <c r="AQ1345" i="1"/>
  <c r="AP1345" i="1"/>
  <c r="AO1345" i="1"/>
  <c r="AN1345" i="1"/>
  <c r="AM1345" i="1"/>
  <c r="AL1345" i="1"/>
  <c r="AK1345" i="1"/>
  <c r="AJ1345" i="1"/>
  <c r="AR1344" i="1"/>
  <c r="AQ1344" i="1"/>
  <c r="AP1344" i="1"/>
  <c r="AO1344" i="1"/>
  <c r="AN1344" i="1"/>
  <c r="AM1344" i="1"/>
  <c r="AL1344" i="1"/>
  <c r="AK1344" i="1"/>
  <c r="AJ1344" i="1"/>
  <c r="AR1343" i="1"/>
  <c r="AQ1343" i="1"/>
  <c r="AP1343" i="1"/>
  <c r="AO1343" i="1"/>
  <c r="AN1343" i="1"/>
  <c r="AM1343" i="1"/>
  <c r="AL1343" i="1"/>
  <c r="AK1343" i="1"/>
  <c r="AJ1343" i="1"/>
  <c r="AR1342" i="1"/>
  <c r="AQ1342" i="1"/>
  <c r="AP1342" i="1"/>
  <c r="AO1342" i="1"/>
  <c r="AN1342" i="1"/>
  <c r="AM1342" i="1"/>
  <c r="AL1342" i="1"/>
  <c r="AK1342" i="1"/>
  <c r="AJ1342" i="1"/>
  <c r="AR1341" i="1"/>
  <c r="AQ1341" i="1"/>
  <c r="AP1341" i="1"/>
  <c r="AO1341" i="1"/>
  <c r="AN1341" i="1"/>
  <c r="AM1341" i="1"/>
  <c r="AL1341" i="1"/>
  <c r="AK1341" i="1"/>
  <c r="AJ1341" i="1"/>
  <c r="AR1340" i="1"/>
  <c r="AQ1340" i="1"/>
  <c r="AP1340" i="1"/>
  <c r="AO1340" i="1"/>
  <c r="AN1340" i="1"/>
  <c r="AM1340" i="1"/>
  <c r="AL1340" i="1"/>
  <c r="AK1340" i="1"/>
  <c r="AJ1340" i="1"/>
  <c r="AR1339" i="1"/>
  <c r="AQ1339" i="1"/>
  <c r="AP1339" i="1"/>
  <c r="AO1339" i="1"/>
  <c r="AN1339" i="1"/>
  <c r="AM1339" i="1"/>
  <c r="AL1339" i="1"/>
  <c r="AK1339" i="1"/>
  <c r="AJ1339" i="1"/>
  <c r="AR1338" i="1"/>
  <c r="AQ1338" i="1"/>
  <c r="AP1338" i="1"/>
  <c r="AO1338" i="1"/>
  <c r="AN1338" i="1"/>
  <c r="AM1338" i="1"/>
  <c r="AL1338" i="1"/>
  <c r="AK1338" i="1"/>
  <c r="AJ1338" i="1"/>
  <c r="AR1337" i="1"/>
  <c r="AQ1337" i="1"/>
  <c r="AP1337" i="1"/>
  <c r="AO1337" i="1"/>
  <c r="AN1337" i="1"/>
  <c r="AM1337" i="1"/>
  <c r="AL1337" i="1"/>
  <c r="AK1337" i="1"/>
  <c r="AJ1337" i="1"/>
  <c r="AR1336" i="1"/>
  <c r="AQ1336" i="1"/>
  <c r="AP1336" i="1"/>
  <c r="AO1336" i="1"/>
  <c r="AN1336" i="1"/>
  <c r="AM1336" i="1"/>
  <c r="AL1336" i="1"/>
  <c r="AK1336" i="1"/>
  <c r="AJ1336" i="1"/>
  <c r="AR1335" i="1"/>
  <c r="AQ1335" i="1"/>
  <c r="AP1335" i="1"/>
  <c r="AO1335" i="1"/>
  <c r="AN1335" i="1"/>
  <c r="AM1335" i="1"/>
  <c r="AL1335" i="1"/>
  <c r="AK1335" i="1"/>
  <c r="AJ1335" i="1"/>
  <c r="AR1334" i="1"/>
  <c r="AQ1334" i="1"/>
  <c r="AP1334" i="1"/>
  <c r="AO1334" i="1"/>
  <c r="AN1334" i="1"/>
  <c r="AM1334" i="1"/>
  <c r="AL1334" i="1"/>
  <c r="AK1334" i="1"/>
  <c r="AJ1334" i="1"/>
  <c r="AR1333" i="1"/>
  <c r="AQ1333" i="1"/>
  <c r="AP1333" i="1"/>
  <c r="AO1333" i="1"/>
  <c r="AN1333" i="1"/>
  <c r="AM1333" i="1"/>
  <c r="AL1333" i="1"/>
  <c r="AK1333" i="1"/>
  <c r="AJ1333" i="1"/>
  <c r="AR1332" i="1"/>
  <c r="AQ1332" i="1"/>
  <c r="AP1332" i="1"/>
  <c r="AO1332" i="1"/>
  <c r="AN1332" i="1"/>
  <c r="AM1332" i="1"/>
  <c r="AL1332" i="1"/>
  <c r="AK1332" i="1"/>
  <c r="AJ1332" i="1"/>
  <c r="AR1331" i="1"/>
  <c r="AQ1331" i="1"/>
  <c r="AP1331" i="1"/>
  <c r="AO1331" i="1"/>
  <c r="AN1331" i="1"/>
  <c r="AM1331" i="1"/>
  <c r="AL1331" i="1"/>
  <c r="AK1331" i="1"/>
  <c r="AJ1331" i="1"/>
  <c r="AR1330" i="1"/>
  <c r="AQ1330" i="1"/>
  <c r="AP1330" i="1"/>
  <c r="AO1330" i="1"/>
  <c r="AN1330" i="1"/>
  <c r="AM1330" i="1"/>
  <c r="AL1330" i="1"/>
  <c r="AK1330" i="1"/>
  <c r="AJ1330" i="1"/>
  <c r="AR1329" i="1"/>
  <c r="AQ1329" i="1"/>
  <c r="AP1329" i="1"/>
  <c r="AO1329" i="1"/>
  <c r="AN1329" i="1"/>
  <c r="AM1329" i="1"/>
  <c r="AL1329" i="1"/>
  <c r="AK1329" i="1"/>
  <c r="AJ1329" i="1"/>
  <c r="AR1328" i="1"/>
  <c r="AQ1328" i="1"/>
  <c r="AP1328" i="1"/>
  <c r="AO1328" i="1"/>
  <c r="AN1328" i="1"/>
  <c r="AM1328" i="1"/>
  <c r="AL1328" i="1"/>
  <c r="AK1328" i="1"/>
  <c r="AJ1328" i="1"/>
  <c r="AR1327" i="1"/>
  <c r="AQ1327" i="1"/>
  <c r="AP1327" i="1"/>
  <c r="AO1327" i="1"/>
  <c r="AN1327" i="1"/>
  <c r="AM1327" i="1"/>
  <c r="AL1327" i="1"/>
  <c r="AK1327" i="1"/>
  <c r="AJ1327" i="1"/>
  <c r="AR1326" i="1"/>
  <c r="AQ1326" i="1"/>
  <c r="AP1326" i="1"/>
  <c r="AO1326" i="1"/>
  <c r="AN1326" i="1"/>
  <c r="AM1326" i="1"/>
  <c r="AL1326" i="1"/>
  <c r="AK1326" i="1"/>
  <c r="AJ1326" i="1"/>
  <c r="AR1325" i="1"/>
  <c r="AQ1325" i="1"/>
  <c r="AP1325" i="1"/>
  <c r="AO1325" i="1"/>
  <c r="AN1325" i="1"/>
  <c r="AM1325" i="1"/>
  <c r="AL1325" i="1"/>
  <c r="AK1325" i="1"/>
  <c r="AJ1325" i="1"/>
  <c r="AR1324" i="1"/>
  <c r="AQ1324" i="1"/>
  <c r="AP1324" i="1"/>
  <c r="AO1324" i="1"/>
  <c r="AN1324" i="1"/>
  <c r="AM1324" i="1"/>
  <c r="AL1324" i="1"/>
  <c r="AK1324" i="1"/>
  <c r="AJ1324" i="1"/>
  <c r="AR1323" i="1"/>
  <c r="AQ1323" i="1"/>
  <c r="AP1323" i="1"/>
  <c r="AO1323" i="1"/>
  <c r="AN1323" i="1"/>
  <c r="AM1323" i="1"/>
  <c r="AL1323" i="1"/>
  <c r="AK1323" i="1"/>
  <c r="AJ1323" i="1"/>
  <c r="AR1322" i="1"/>
  <c r="AQ1322" i="1"/>
  <c r="AP1322" i="1"/>
  <c r="AO1322" i="1"/>
  <c r="AN1322" i="1"/>
  <c r="AM1322" i="1"/>
  <c r="AL1322" i="1"/>
  <c r="AK1322" i="1"/>
  <c r="AJ1322" i="1"/>
  <c r="AR1321" i="1"/>
  <c r="AQ1321" i="1"/>
  <c r="AP1321" i="1"/>
  <c r="AO1321" i="1"/>
  <c r="AN1321" i="1"/>
  <c r="AM1321" i="1"/>
  <c r="AL1321" i="1"/>
  <c r="AK1321" i="1"/>
  <c r="AJ1321" i="1"/>
  <c r="AR1320" i="1"/>
  <c r="AQ1320" i="1"/>
  <c r="AP1320" i="1"/>
  <c r="AO1320" i="1"/>
  <c r="AN1320" i="1"/>
  <c r="AM1320" i="1"/>
  <c r="AL1320" i="1"/>
  <c r="AK1320" i="1"/>
  <c r="AJ1320" i="1"/>
  <c r="AR1319" i="1"/>
  <c r="AQ1319" i="1"/>
  <c r="AP1319" i="1"/>
  <c r="AO1319" i="1"/>
  <c r="AN1319" i="1"/>
  <c r="AM1319" i="1"/>
  <c r="AL1319" i="1"/>
  <c r="AK1319" i="1"/>
  <c r="AJ1319" i="1"/>
  <c r="AR1318" i="1"/>
  <c r="AQ1318" i="1"/>
  <c r="AP1318" i="1"/>
  <c r="AO1318" i="1"/>
  <c r="AN1318" i="1"/>
  <c r="AM1318" i="1"/>
  <c r="AL1318" i="1"/>
  <c r="AK1318" i="1"/>
  <c r="AJ1318" i="1"/>
  <c r="AR1317" i="1"/>
  <c r="AQ1317" i="1"/>
  <c r="AP1317" i="1"/>
  <c r="AO1317" i="1"/>
  <c r="AN1317" i="1"/>
  <c r="AM1317" i="1"/>
  <c r="AL1317" i="1"/>
  <c r="AK1317" i="1"/>
  <c r="AJ1317" i="1"/>
  <c r="AR1316" i="1"/>
  <c r="AQ1316" i="1"/>
  <c r="AP1316" i="1"/>
  <c r="AO1316" i="1"/>
  <c r="AN1316" i="1"/>
  <c r="AM1316" i="1"/>
  <c r="AL1316" i="1"/>
  <c r="AK1316" i="1"/>
  <c r="AJ1316" i="1"/>
  <c r="AR1315" i="1"/>
  <c r="AQ1315" i="1"/>
  <c r="AP1315" i="1"/>
  <c r="AO1315" i="1"/>
  <c r="AN1315" i="1"/>
  <c r="AM1315" i="1"/>
  <c r="AL1315" i="1"/>
  <c r="AK1315" i="1"/>
  <c r="AJ1315" i="1"/>
  <c r="AR1314" i="1"/>
  <c r="AQ1314" i="1"/>
  <c r="AP1314" i="1"/>
  <c r="AO1314" i="1"/>
  <c r="AN1314" i="1"/>
  <c r="AM1314" i="1"/>
  <c r="AL1314" i="1"/>
  <c r="AK1314" i="1"/>
  <c r="AJ1314" i="1"/>
  <c r="AR1313" i="1"/>
  <c r="AQ1313" i="1"/>
  <c r="AP1313" i="1"/>
  <c r="AO1313" i="1"/>
  <c r="AN1313" i="1"/>
  <c r="AM1313" i="1"/>
  <c r="AL1313" i="1"/>
  <c r="AK1313" i="1"/>
  <c r="AJ1313" i="1"/>
  <c r="AR1312" i="1"/>
  <c r="AQ1312" i="1"/>
  <c r="AP1312" i="1"/>
  <c r="AO1312" i="1"/>
  <c r="AN1312" i="1"/>
  <c r="AM1312" i="1"/>
  <c r="AL1312" i="1"/>
  <c r="AK1312" i="1"/>
  <c r="AJ1312" i="1"/>
  <c r="AR1311" i="1"/>
  <c r="AQ1311" i="1"/>
  <c r="AP1311" i="1"/>
  <c r="AO1311" i="1"/>
  <c r="AN1311" i="1"/>
  <c r="AM1311" i="1"/>
  <c r="AL1311" i="1"/>
  <c r="AK1311" i="1"/>
  <c r="AJ1311" i="1"/>
  <c r="AR1310" i="1"/>
  <c r="AQ1310" i="1"/>
  <c r="AP1310" i="1"/>
  <c r="AO1310" i="1"/>
  <c r="AN1310" i="1"/>
  <c r="AM1310" i="1"/>
  <c r="AL1310" i="1"/>
  <c r="AK1310" i="1"/>
  <c r="AJ1310" i="1"/>
  <c r="AR1309" i="1"/>
  <c r="AQ1309" i="1"/>
  <c r="AP1309" i="1"/>
  <c r="AO1309" i="1"/>
  <c r="AN1309" i="1"/>
  <c r="AM1309" i="1"/>
  <c r="AL1309" i="1"/>
  <c r="AK1309" i="1"/>
  <c r="AJ1309" i="1"/>
  <c r="AR1308" i="1"/>
  <c r="AQ1308" i="1"/>
  <c r="AP1308" i="1"/>
  <c r="AO1308" i="1"/>
  <c r="AN1308" i="1"/>
  <c r="AM1308" i="1"/>
  <c r="AL1308" i="1"/>
  <c r="AK1308" i="1"/>
  <c r="AJ1308" i="1"/>
  <c r="AR1307" i="1"/>
  <c r="AQ1307" i="1"/>
  <c r="AP1307" i="1"/>
  <c r="AO1307" i="1"/>
  <c r="AN1307" i="1"/>
  <c r="AM1307" i="1"/>
  <c r="AL1307" i="1"/>
  <c r="AK1307" i="1"/>
  <c r="AJ1307" i="1"/>
  <c r="AR1306" i="1"/>
  <c r="AQ1306" i="1"/>
  <c r="AP1306" i="1"/>
  <c r="AO1306" i="1"/>
  <c r="AN1306" i="1"/>
  <c r="AM1306" i="1"/>
  <c r="AL1306" i="1"/>
  <c r="AK1306" i="1"/>
  <c r="AJ1306" i="1"/>
  <c r="AR1305" i="1"/>
  <c r="AQ1305" i="1"/>
  <c r="AP1305" i="1"/>
  <c r="AO1305" i="1"/>
  <c r="AN1305" i="1"/>
  <c r="AM1305" i="1"/>
  <c r="AL1305" i="1"/>
  <c r="AK1305" i="1"/>
  <c r="AJ1305" i="1"/>
  <c r="AR1304" i="1"/>
  <c r="AQ1304" i="1"/>
  <c r="AP1304" i="1"/>
  <c r="AO1304" i="1"/>
  <c r="AN1304" i="1"/>
  <c r="AM1304" i="1"/>
  <c r="AL1304" i="1"/>
  <c r="AK1304" i="1"/>
  <c r="AJ1304" i="1"/>
  <c r="AR1303" i="1"/>
  <c r="AQ1303" i="1"/>
  <c r="AP1303" i="1"/>
  <c r="AO1303" i="1"/>
  <c r="AN1303" i="1"/>
  <c r="AM1303" i="1"/>
  <c r="AL1303" i="1"/>
  <c r="AK1303" i="1"/>
  <c r="AJ1303" i="1"/>
  <c r="AR1302" i="1"/>
  <c r="AQ1302" i="1"/>
  <c r="AP1302" i="1"/>
  <c r="AO1302" i="1"/>
  <c r="AN1302" i="1"/>
  <c r="AM1302" i="1"/>
  <c r="AL1302" i="1"/>
  <c r="AK1302" i="1"/>
  <c r="AJ1302" i="1"/>
  <c r="AR1301" i="1"/>
  <c r="AQ1301" i="1"/>
  <c r="AP1301" i="1"/>
  <c r="AO1301" i="1"/>
  <c r="AN1301" i="1"/>
  <c r="AM1301" i="1"/>
  <c r="AL1301" i="1"/>
  <c r="AK1301" i="1"/>
  <c r="AJ1301" i="1"/>
  <c r="AR1300" i="1"/>
  <c r="AQ1300" i="1"/>
  <c r="AP1300" i="1"/>
  <c r="AO1300" i="1"/>
  <c r="AN1300" i="1"/>
  <c r="AM1300" i="1"/>
  <c r="AL1300" i="1"/>
  <c r="AK1300" i="1"/>
  <c r="AJ1300" i="1"/>
  <c r="AR1299" i="1"/>
  <c r="AQ1299" i="1"/>
  <c r="AP1299" i="1"/>
  <c r="AO1299" i="1"/>
  <c r="AN1299" i="1"/>
  <c r="AM1299" i="1"/>
  <c r="AL1299" i="1"/>
  <c r="AK1299" i="1"/>
  <c r="AJ1299" i="1"/>
  <c r="AR1298" i="1"/>
  <c r="AQ1298" i="1"/>
  <c r="AP1298" i="1"/>
  <c r="AO1298" i="1"/>
  <c r="AN1298" i="1"/>
  <c r="AM1298" i="1"/>
  <c r="AL1298" i="1"/>
  <c r="AK1298" i="1"/>
  <c r="AJ1298" i="1"/>
  <c r="AR1297" i="1"/>
  <c r="AQ1297" i="1"/>
  <c r="AP1297" i="1"/>
  <c r="AO1297" i="1"/>
  <c r="AN1297" i="1"/>
  <c r="AM1297" i="1"/>
  <c r="AL1297" i="1"/>
  <c r="AK1297" i="1"/>
  <c r="AJ1297" i="1"/>
  <c r="AR1296" i="1"/>
  <c r="AQ1296" i="1"/>
  <c r="AP1296" i="1"/>
  <c r="AO1296" i="1"/>
  <c r="AN1296" i="1"/>
  <c r="AM1296" i="1"/>
  <c r="AL1296" i="1"/>
  <c r="AK1296" i="1"/>
  <c r="AJ1296" i="1"/>
  <c r="AR1295" i="1"/>
  <c r="AQ1295" i="1"/>
  <c r="AP1295" i="1"/>
  <c r="AO1295" i="1"/>
  <c r="AN1295" i="1"/>
  <c r="AM1295" i="1"/>
  <c r="AL1295" i="1"/>
  <c r="AK1295" i="1"/>
  <c r="AJ1295" i="1"/>
  <c r="AR1294" i="1"/>
  <c r="AQ1294" i="1"/>
  <c r="AP1294" i="1"/>
  <c r="AO1294" i="1"/>
  <c r="AN1294" i="1"/>
  <c r="AM1294" i="1"/>
  <c r="AL1294" i="1"/>
  <c r="AK1294" i="1"/>
  <c r="AJ1294" i="1"/>
  <c r="AR1293" i="1"/>
  <c r="AQ1293" i="1"/>
  <c r="AP1293" i="1"/>
  <c r="AO1293" i="1"/>
  <c r="AN1293" i="1"/>
  <c r="AM1293" i="1"/>
  <c r="AL1293" i="1"/>
  <c r="AK1293" i="1"/>
  <c r="AJ1293" i="1"/>
  <c r="AR1292" i="1"/>
  <c r="AQ1292" i="1"/>
  <c r="AP1292" i="1"/>
  <c r="AO1292" i="1"/>
  <c r="AN1292" i="1"/>
  <c r="AM1292" i="1"/>
  <c r="AL1292" i="1"/>
  <c r="AK1292" i="1"/>
  <c r="AJ1292" i="1"/>
  <c r="AR1291" i="1"/>
  <c r="AQ1291" i="1"/>
  <c r="AP1291" i="1"/>
  <c r="AO1291" i="1"/>
  <c r="AN1291" i="1"/>
  <c r="AM1291" i="1"/>
  <c r="AL1291" i="1"/>
  <c r="AK1291" i="1"/>
  <c r="AJ1291" i="1"/>
  <c r="AR1290" i="1"/>
  <c r="AQ1290" i="1"/>
  <c r="AP1290" i="1"/>
  <c r="AO1290" i="1"/>
  <c r="AN1290" i="1"/>
  <c r="AM1290" i="1"/>
  <c r="AL1290" i="1"/>
  <c r="AK1290" i="1"/>
  <c r="AJ1290" i="1"/>
  <c r="AR1289" i="1"/>
  <c r="AQ1289" i="1"/>
  <c r="AP1289" i="1"/>
  <c r="AO1289" i="1"/>
  <c r="AN1289" i="1"/>
  <c r="AM1289" i="1"/>
  <c r="AL1289" i="1"/>
  <c r="AK1289" i="1"/>
  <c r="AJ1289" i="1"/>
  <c r="AR1288" i="1"/>
  <c r="AQ1288" i="1"/>
  <c r="AP1288" i="1"/>
  <c r="AO1288" i="1"/>
  <c r="AN1288" i="1"/>
  <c r="AM1288" i="1"/>
  <c r="AL1288" i="1"/>
  <c r="AK1288" i="1"/>
  <c r="AJ1288" i="1"/>
  <c r="AR1287" i="1"/>
  <c r="AQ1287" i="1"/>
  <c r="AP1287" i="1"/>
  <c r="AO1287" i="1"/>
  <c r="AN1287" i="1"/>
  <c r="AM1287" i="1"/>
  <c r="AL1287" i="1"/>
  <c r="AK1287" i="1"/>
  <c r="AJ1287" i="1"/>
  <c r="AR1286" i="1"/>
  <c r="AQ1286" i="1"/>
  <c r="AP1286" i="1"/>
  <c r="AO1286" i="1"/>
  <c r="AN1286" i="1"/>
  <c r="AM1286" i="1"/>
  <c r="AL1286" i="1"/>
  <c r="AK1286" i="1"/>
  <c r="AJ1286" i="1"/>
  <c r="AR1285" i="1"/>
  <c r="AQ1285" i="1"/>
  <c r="AP1285" i="1"/>
  <c r="AO1285" i="1"/>
  <c r="AN1285" i="1"/>
  <c r="AM1285" i="1"/>
  <c r="AL1285" i="1"/>
  <c r="AK1285" i="1"/>
  <c r="AJ1285" i="1"/>
  <c r="AR1284" i="1"/>
  <c r="AQ1284" i="1"/>
  <c r="AP1284" i="1"/>
  <c r="AO1284" i="1"/>
  <c r="AN1284" i="1"/>
  <c r="AM1284" i="1"/>
  <c r="AL1284" i="1"/>
  <c r="AK1284" i="1"/>
  <c r="AJ1284" i="1"/>
  <c r="AR1283" i="1"/>
  <c r="AQ1283" i="1"/>
  <c r="AP1283" i="1"/>
  <c r="AO1283" i="1"/>
  <c r="AN1283" i="1"/>
  <c r="AM1283" i="1"/>
  <c r="AL1283" i="1"/>
  <c r="AK1283" i="1"/>
  <c r="AJ1283" i="1"/>
  <c r="AR1282" i="1"/>
  <c r="AQ1282" i="1"/>
  <c r="AP1282" i="1"/>
  <c r="AO1282" i="1"/>
  <c r="AN1282" i="1"/>
  <c r="AM1282" i="1"/>
  <c r="AL1282" i="1"/>
  <c r="AK1282" i="1"/>
  <c r="AJ1282" i="1"/>
  <c r="AR1281" i="1"/>
  <c r="AQ1281" i="1"/>
  <c r="AP1281" i="1"/>
  <c r="AO1281" i="1"/>
  <c r="AN1281" i="1"/>
  <c r="AM1281" i="1"/>
  <c r="AL1281" i="1"/>
  <c r="AK1281" i="1"/>
  <c r="AJ1281" i="1"/>
  <c r="AR1280" i="1"/>
  <c r="AQ1280" i="1"/>
  <c r="AP1280" i="1"/>
  <c r="AO1280" i="1"/>
  <c r="AN1280" i="1"/>
  <c r="AM1280" i="1"/>
  <c r="AL1280" i="1"/>
  <c r="AK1280" i="1"/>
  <c r="AJ1280" i="1"/>
  <c r="AR1279" i="1"/>
  <c r="AQ1279" i="1"/>
  <c r="AP1279" i="1"/>
  <c r="AO1279" i="1"/>
  <c r="AN1279" i="1"/>
  <c r="AM1279" i="1"/>
  <c r="AL1279" i="1"/>
  <c r="AK1279" i="1"/>
  <c r="AJ1279" i="1"/>
  <c r="AR1278" i="1"/>
  <c r="AQ1278" i="1"/>
  <c r="AP1278" i="1"/>
  <c r="AO1278" i="1"/>
  <c r="AN1278" i="1"/>
  <c r="AM1278" i="1"/>
  <c r="AL1278" i="1"/>
  <c r="AK1278" i="1"/>
  <c r="AJ1278" i="1"/>
  <c r="AR1277" i="1"/>
  <c r="AQ1277" i="1"/>
  <c r="AP1277" i="1"/>
  <c r="AO1277" i="1"/>
  <c r="AN1277" i="1"/>
  <c r="AM1277" i="1"/>
  <c r="AL1277" i="1"/>
  <c r="AK1277" i="1"/>
  <c r="AJ1277" i="1"/>
  <c r="AR1276" i="1"/>
  <c r="AQ1276" i="1"/>
  <c r="AP1276" i="1"/>
  <c r="AO1276" i="1"/>
  <c r="AN1276" i="1"/>
  <c r="AM1276" i="1"/>
  <c r="AL1276" i="1"/>
  <c r="AK1276" i="1"/>
  <c r="AJ1276" i="1"/>
  <c r="AR1275" i="1"/>
  <c r="AQ1275" i="1"/>
  <c r="AP1275" i="1"/>
  <c r="AO1275" i="1"/>
  <c r="AN1275" i="1"/>
  <c r="AM1275" i="1"/>
  <c r="AL1275" i="1"/>
  <c r="AK1275" i="1"/>
  <c r="AJ1275" i="1"/>
  <c r="AR1274" i="1"/>
  <c r="AQ1274" i="1"/>
  <c r="AP1274" i="1"/>
  <c r="AO1274" i="1"/>
  <c r="AN1274" i="1"/>
  <c r="AM1274" i="1"/>
  <c r="AL1274" i="1"/>
  <c r="AK1274" i="1"/>
  <c r="AJ1274" i="1"/>
  <c r="AR1273" i="1"/>
  <c r="AQ1273" i="1"/>
  <c r="AP1273" i="1"/>
  <c r="AO1273" i="1"/>
  <c r="AN1273" i="1"/>
  <c r="AM1273" i="1"/>
  <c r="AL1273" i="1"/>
  <c r="AK1273" i="1"/>
  <c r="AJ1273" i="1"/>
  <c r="AR1272" i="1"/>
  <c r="AQ1272" i="1"/>
  <c r="AP1272" i="1"/>
  <c r="AO1272" i="1"/>
  <c r="AN1272" i="1"/>
  <c r="AM1272" i="1"/>
  <c r="AL1272" i="1"/>
  <c r="AK1272" i="1"/>
  <c r="AJ1272" i="1"/>
  <c r="AR1271" i="1"/>
  <c r="AQ1271" i="1"/>
  <c r="AP1271" i="1"/>
  <c r="AO1271" i="1"/>
  <c r="AN1271" i="1"/>
  <c r="AM1271" i="1"/>
  <c r="AL1271" i="1"/>
  <c r="AK1271" i="1"/>
  <c r="AJ1271" i="1"/>
  <c r="AR1270" i="1"/>
  <c r="AQ1270" i="1"/>
  <c r="AP1270" i="1"/>
  <c r="AO1270" i="1"/>
  <c r="AN1270" i="1"/>
  <c r="AM1270" i="1"/>
  <c r="AL1270" i="1"/>
  <c r="AK1270" i="1"/>
  <c r="AJ1270" i="1"/>
  <c r="AR1269" i="1"/>
  <c r="AQ1269" i="1"/>
  <c r="AP1269" i="1"/>
  <c r="AO1269" i="1"/>
  <c r="AN1269" i="1"/>
  <c r="AM1269" i="1"/>
  <c r="AL1269" i="1"/>
  <c r="AK1269" i="1"/>
  <c r="AJ1269" i="1"/>
  <c r="AR1268" i="1"/>
  <c r="AQ1268" i="1"/>
  <c r="AP1268" i="1"/>
  <c r="AO1268" i="1"/>
  <c r="AN1268" i="1"/>
  <c r="AM1268" i="1"/>
  <c r="AL1268" i="1"/>
  <c r="AK1268" i="1"/>
  <c r="AJ1268" i="1"/>
  <c r="AR1267" i="1"/>
  <c r="AQ1267" i="1"/>
  <c r="AP1267" i="1"/>
  <c r="AO1267" i="1"/>
  <c r="AN1267" i="1"/>
  <c r="AM1267" i="1"/>
  <c r="AL1267" i="1"/>
  <c r="AK1267" i="1"/>
  <c r="AJ1267" i="1"/>
  <c r="AR1266" i="1"/>
  <c r="AQ1266" i="1"/>
  <c r="AP1266" i="1"/>
  <c r="AO1266" i="1"/>
  <c r="AN1266" i="1"/>
  <c r="AM1266" i="1"/>
  <c r="AL1266" i="1"/>
  <c r="AK1266" i="1"/>
  <c r="AJ1266" i="1"/>
  <c r="AR1265" i="1"/>
  <c r="AQ1265" i="1"/>
  <c r="AP1265" i="1"/>
  <c r="AO1265" i="1"/>
  <c r="AN1265" i="1"/>
  <c r="AM1265" i="1"/>
  <c r="AL1265" i="1"/>
  <c r="AK1265" i="1"/>
  <c r="AJ1265" i="1"/>
  <c r="AR1264" i="1"/>
  <c r="AQ1264" i="1"/>
  <c r="AP1264" i="1"/>
  <c r="AO1264" i="1"/>
  <c r="AN1264" i="1"/>
  <c r="AM1264" i="1"/>
  <c r="AL1264" i="1"/>
  <c r="AK1264" i="1"/>
  <c r="AJ1264" i="1"/>
  <c r="AR1263" i="1"/>
  <c r="AQ1263" i="1"/>
  <c r="AP1263" i="1"/>
  <c r="AO1263" i="1"/>
  <c r="AN1263" i="1"/>
  <c r="AM1263" i="1"/>
  <c r="AL1263" i="1"/>
  <c r="AK1263" i="1"/>
  <c r="AJ1263" i="1"/>
  <c r="AR1262" i="1"/>
  <c r="AQ1262" i="1"/>
  <c r="AP1262" i="1"/>
  <c r="AO1262" i="1"/>
  <c r="AN1262" i="1"/>
  <c r="AM1262" i="1"/>
  <c r="AL1262" i="1"/>
  <c r="AK1262" i="1"/>
  <c r="AJ1262" i="1"/>
  <c r="AR1261" i="1"/>
  <c r="AQ1261" i="1"/>
  <c r="AP1261" i="1"/>
  <c r="AO1261" i="1"/>
  <c r="AN1261" i="1"/>
  <c r="AM1261" i="1"/>
  <c r="AL1261" i="1"/>
  <c r="AK1261" i="1"/>
  <c r="AJ1261" i="1"/>
  <c r="AR1260" i="1"/>
  <c r="AQ1260" i="1"/>
  <c r="AP1260" i="1"/>
  <c r="AO1260" i="1"/>
  <c r="AN1260" i="1"/>
  <c r="AM1260" i="1"/>
  <c r="AL1260" i="1"/>
  <c r="AK1260" i="1"/>
  <c r="AJ1260" i="1"/>
  <c r="AR1259" i="1"/>
  <c r="AQ1259" i="1"/>
  <c r="AP1259" i="1"/>
  <c r="AO1259" i="1"/>
  <c r="AN1259" i="1"/>
  <c r="AM1259" i="1"/>
  <c r="AL1259" i="1"/>
  <c r="AK1259" i="1"/>
  <c r="AJ1259" i="1"/>
  <c r="AR1258" i="1"/>
  <c r="AQ1258" i="1"/>
  <c r="AP1258" i="1"/>
  <c r="AO1258" i="1"/>
  <c r="AN1258" i="1"/>
  <c r="AM1258" i="1"/>
  <c r="AL1258" i="1"/>
  <c r="AK1258" i="1"/>
  <c r="AJ1258" i="1"/>
  <c r="AR1257" i="1"/>
  <c r="AQ1257" i="1"/>
  <c r="AP1257" i="1"/>
  <c r="AO1257" i="1"/>
  <c r="AN1257" i="1"/>
  <c r="AM1257" i="1"/>
  <c r="AL1257" i="1"/>
  <c r="AK1257" i="1"/>
  <c r="AJ1257" i="1"/>
  <c r="AR1256" i="1"/>
  <c r="AQ1256" i="1"/>
  <c r="AP1256" i="1"/>
  <c r="AO1256" i="1"/>
  <c r="AN1256" i="1"/>
  <c r="AM1256" i="1"/>
  <c r="AL1256" i="1"/>
  <c r="AK1256" i="1"/>
  <c r="AJ1256" i="1"/>
  <c r="AR1255" i="1"/>
  <c r="AQ1255" i="1"/>
  <c r="AP1255" i="1"/>
  <c r="AO1255" i="1"/>
  <c r="AN1255" i="1"/>
  <c r="AM1255" i="1"/>
  <c r="AL1255" i="1"/>
  <c r="AK1255" i="1"/>
  <c r="AJ1255" i="1"/>
  <c r="AR1254" i="1"/>
  <c r="AQ1254" i="1"/>
  <c r="AP1254" i="1"/>
  <c r="AO1254" i="1"/>
  <c r="AN1254" i="1"/>
  <c r="AM1254" i="1"/>
  <c r="AL1254" i="1"/>
  <c r="AK1254" i="1"/>
  <c r="AJ1254" i="1"/>
  <c r="AR1253" i="1"/>
  <c r="AQ1253" i="1"/>
  <c r="AP1253" i="1"/>
  <c r="AO1253" i="1"/>
  <c r="AN1253" i="1"/>
  <c r="AM1253" i="1"/>
  <c r="AL1253" i="1"/>
  <c r="AK1253" i="1"/>
  <c r="AJ1253" i="1"/>
  <c r="AR1252" i="1"/>
  <c r="AQ1252" i="1"/>
  <c r="AP1252" i="1"/>
  <c r="AO1252" i="1"/>
  <c r="AN1252" i="1"/>
  <c r="AM1252" i="1"/>
  <c r="AL1252" i="1"/>
  <c r="AK1252" i="1"/>
  <c r="AJ1252" i="1"/>
  <c r="AR1251" i="1"/>
  <c r="AQ1251" i="1"/>
  <c r="AP1251" i="1"/>
  <c r="AO1251" i="1"/>
  <c r="AN1251" i="1"/>
  <c r="AM1251" i="1"/>
  <c r="AL1251" i="1"/>
  <c r="AK1251" i="1"/>
  <c r="AJ1251" i="1"/>
  <c r="AR1250" i="1"/>
  <c r="AQ1250" i="1"/>
  <c r="AP1250" i="1"/>
  <c r="AO1250" i="1"/>
  <c r="AN1250" i="1"/>
  <c r="AM1250" i="1"/>
  <c r="AL1250" i="1"/>
  <c r="AK1250" i="1"/>
  <c r="AJ1250" i="1"/>
  <c r="AR1249" i="1"/>
  <c r="AQ1249" i="1"/>
  <c r="AP1249" i="1"/>
  <c r="AO1249" i="1"/>
  <c r="AN1249" i="1"/>
  <c r="AM1249" i="1"/>
  <c r="AL1249" i="1"/>
  <c r="AK1249" i="1"/>
  <c r="AJ1249" i="1"/>
  <c r="AR1248" i="1"/>
  <c r="AQ1248" i="1"/>
  <c r="AP1248" i="1"/>
  <c r="AO1248" i="1"/>
  <c r="AN1248" i="1"/>
  <c r="AM1248" i="1"/>
  <c r="AL1248" i="1"/>
  <c r="AK1248" i="1"/>
  <c r="AJ1248" i="1"/>
  <c r="AR1247" i="1"/>
  <c r="AQ1247" i="1"/>
  <c r="AP1247" i="1"/>
  <c r="AO1247" i="1"/>
  <c r="AN1247" i="1"/>
  <c r="AM1247" i="1"/>
  <c r="AL1247" i="1"/>
  <c r="AK1247" i="1"/>
  <c r="AJ1247" i="1"/>
  <c r="AR1246" i="1"/>
  <c r="AQ1246" i="1"/>
  <c r="AP1246" i="1"/>
  <c r="AO1246" i="1"/>
  <c r="AN1246" i="1"/>
  <c r="AM1246" i="1"/>
  <c r="AL1246" i="1"/>
  <c r="AK1246" i="1"/>
  <c r="AJ1246" i="1"/>
  <c r="AR1245" i="1"/>
  <c r="AQ1245" i="1"/>
  <c r="AP1245" i="1"/>
  <c r="AO1245" i="1"/>
  <c r="AN1245" i="1"/>
  <c r="AM1245" i="1"/>
  <c r="AL1245" i="1"/>
  <c r="AK1245" i="1"/>
  <c r="AJ1245" i="1"/>
  <c r="AR1244" i="1"/>
  <c r="AQ1244" i="1"/>
  <c r="AP1244" i="1"/>
  <c r="AO1244" i="1"/>
  <c r="AN1244" i="1"/>
  <c r="AM1244" i="1"/>
  <c r="AL1244" i="1"/>
  <c r="AK1244" i="1"/>
  <c r="AJ1244" i="1"/>
  <c r="AR1243" i="1"/>
  <c r="AQ1243" i="1"/>
  <c r="AP1243" i="1"/>
  <c r="AO1243" i="1"/>
  <c r="AN1243" i="1"/>
  <c r="AM1243" i="1"/>
  <c r="AL1243" i="1"/>
  <c r="AK1243" i="1"/>
  <c r="AJ1243" i="1"/>
  <c r="AR1242" i="1"/>
  <c r="AQ1242" i="1"/>
  <c r="AP1242" i="1"/>
  <c r="AO1242" i="1"/>
  <c r="AN1242" i="1"/>
  <c r="AM1242" i="1"/>
  <c r="AL1242" i="1"/>
  <c r="AK1242" i="1"/>
  <c r="AJ1242" i="1"/>
  <c r="AR1241" i="1"/>
  <c r="AQ1241" i="1"/>
  <c r="AP1241" i="1"/>
  <c r="AO1241" i="1"/>
  <c r="AN1241" i="1"/>
  <c r="AM1241" i="1"/>
  <c r="AL1241" i="1"/>
  <c r="AK1241" i="1"/>
  <c r="AJ1241" i="1"/>
  <c r="AR1240" i="1"/>
  <c r="AQ1240" i="1"/>
  <c r="AP1240" i="1"/>
  <c r="AO1240" i="1"/>
  <c r="AN1240" i="1"/>
  <c r="AM1240" i="1"/>
  <c r="AL1240" i="1"/>
  <c r="AK1240" i="1"/>
  <c r="AJ1240" i="1"/>
  <c r="AR1239" i="1"/>
  <c r="AQ1239" i="1"/>
  <c r="AP1239" i="1"/>
  <c r="AO1239" i="1"/>
  <c r="AN1239" i="1"/>
  <c r="AM1239" i="1"/>
  <c r="AL1239" i="1"/>
  <c r="AK1239" i="1"/>
  <c r="AJ1239" i="1"/>
  <c r="AR1238" i="1"/>
  <c r="AQ1238" i="1"/>
  <c r="AP1238" i="1"/>
  <c r="AO1238" i="1"/>
  <c r="AN1238" i="1"/>
  <c r="AM1238" i="1"/>
  <c r="AL1238" i="1"/>
  <c r="AK1238" i="1"/>
  <c r="AJ1238" i="1"/>
  <c r="AR1237" i="1"/>
  <c r="AQ1237" i="1"/>
  <c r="AP1237" i="1"/>
  <c r="AO1237" i="1"/>
  <c r="AN1237" i="1"/>
  <c r="AM1237" i="1"/>
  <c r="AL1237" i="1"/>
  <c r="AK1237" i="1"/>
  <c r="AJ1237" i="1"/>
  <c r="AR1236" i="1"/>
  <c r="AQ1236" i="1"/>
  <c r="AP1236" i="1"/>
  <c r="AO1236" i="1"/>
  <c r="AN1236" i="1"/>
  <c r="AM1236" i="1"/>
  <c r="AL1236" i="1"/>
  <c r="AK1236" i="1"/>
  <c r="AJ1236" i="1"/>
  <c r="AR1235" i="1"/>
  <c r="AQ1235" i="1"/>
  <c r="AP1235" i="1"/>
  <c r="AO1235" i="1"/>
  <c r="AN1235" i="1"/>
  <c r="AM1235" i="1"/>
  <c r="AL1235" i="1"/>
  <c r="AK1235" i="1"/>
  <c r="AJ1235" i="1"/>
  <c r="AR1234" i="1"/>
  <c r="AQ1234" i="1"/>
  <c r="AP1234" i="1"/>
  <c r="AO1234" i="1"/>
  <c r="AN1234" i="1"/>
  <c r="AM1234" i="1"/>
  <c r="AL1234" i="1"/>
  <c r="AK1234" i="1"/>
  <c r="AJ1234" i="1"/>
  <c r="AR1233" i="1"/>
  <c r="AQ1233" i="1"/>
  <c r="AP1233" i="1"/>
  <c r="AO1233" i="1"/>
  <c r="AN1233" i="1"/>
  <c r="AM1233" i="1"/>
  <c r="AL1233" i="1"/>
  <c r="AK1233" i="1"/>
  <c r="AJ1233" i="1"/>
  <c r="AR1232" i="1"/>
  <c r="AQ1232" i="1"/>
  <c r="AP1232" i="1"/>
  <c r="AO1232" i="1"/>
  <c r="AN1232" i="1"/>
  <c r="AM1232" i="1"/>
  <c r="AL1232" i="1"/>
  <c r="AK1232" i="1"/>
  <c r="AJ1232" i="1"/>
  <c r="AR1231" i="1"/>
  <c r="AQ1231" i="1"/>
  <c r="AP1231" i="1"/>
  <c r="AO1231" i="1"/>
  <c r="AN1231" i="1"/>
  <c r="AM1231" i="1"/>
  <c r="AL1231" i="1"/>
  <c r="AK1231" i="1"/>
  <c r="AJ1231" i="1"/>
  <c r="AR1230" i="1"/>
  <c r="AQ1230" i="1"/>
  <c r="AP1230" i="1"/>
  <c r="AO1230" i="1"/>
  <c r="AN1230" i="1"/>
  <c r="AM1230" i="1"/>
  <c r="AL1230" i="1"/>
  <c r="AK1230" i="1"/>
  <c r="AJ1230" i="1"/>
  <c r="AR1229" i="1"/>
  <c r="AQ1229" i="1"/>
  <c r="AP1229" i="1"/>
  <c r="AO1229" i="1"/>
  <c r="AN1229" i="1"/>
  <c r="AM1229" i="1"/>
  <c r="AL1229" i="1"/>
  <c r="AK1229" i="1"/>
  <c r="AJ1229" i="1"/>
  <c r="AR1228" i="1"/>
  <c r="AQ1228" i="1"/>
  <c r="AP1228" i="1"/>
  <c r="AO1228" i="1"/>
  <c r="AN1228" i="1"/>
  <c r="AM1228" i="1"/>
  <c r="AL1228" i="1"/>
  <c r="AK1228" i="1"/>
  <c r="AJ1228" i="1"/>
  <c r="AR1227" i="1"/>
  <c r="AQ1227" i="1"/>
  <c r="AP1227" i="1"/>
  <c r="AO1227" i="1"/>
  <c r="AN1227" i="1"/>
  <c r="AM1227" i="1"/>
  <c r="AL1227" i="1"/>
  <c r="AK1227" i="1"/>
  <c r="AJ1227" i="1"/>
  <c r="AR1226" i="1"/>
  <c r="AQ1226" i="1"/>
  <c r="AP1226" i="1"/>
  <c r="AO1226" i="1"/>
  <c r="AN1226" i="1"/>
  <c r="AM1226" i="1"/>
  <c r="AL1226" i="1"/>
  <c r="AK1226" i="1"/>
  <c r="AJ1226" i="1"/>
  <c r="AR1225" i="1"/>
  <c r="AQ1225" i="1"/>
  <c r="AP1225" i="1"/>
  <c r="AO1225" i="1"/>
  <c r="AN1225" i="1"/>
  <c r="AM1225" i="1"/>
  <c r="AL1225" i="1"/>
  <c r="AK1225" i="1"/>
  <c r="AJ1225" i="1"/>
  <c r="AR1224" i="1"/>
  <c r="AQ1224" i="1"/>
  <c r="AP1224" i="1"/>
  <c r="AO1224" i="1"/>
  <c r="AN1224" i="1"/>
  <c r="AM1224" i="1"/>
  <c r="AL1224" i="1"/>
  <c r="AK1224" i="1"/>
  <c r="AJ1224" i="1"/>
  <c r="AR1223" i="1"/>
  <c r="AQ1223" i="1"/>
  <c r="AP1223" i="1"/>
  <c r="AO1223" i="1"/>
  <c r="AN1223" i="1"/>
  <c r="AM1223" i="1"/>
  <c r="AL1223" i="1"/>
  <c r="AK1223" i="1"/>
  <c r="AJ1223" i="1"/>
  <c r="AR1222" i="1"/>
  <c r="AQ1222" i="1"/>
  <c r="AP1222" i="1"/>
  <c r="AO1222" i="1"/>
  <c r="AN1222" i="1"/>
  <c r="AM1222" i="1"/>
  <c r="AL1222" i="1"/>
  <c r="AK1222" i="1"/>
  <c r="AJ1222" i="1"/>
  <c r="AR1221" i="1"/>
  <c r="AQ1221" i="1"/>
  <c r="AP1221" i="1"/>
  <c r="AO1221" i="1"/>
  <c r="AN1221" i="1"/>
  <c r="AM1221" i="1"/>
  <c r="AL1221" i="1"/>
  <c r="AK1221" i="1"/>
  <c r="AJ1221" i="1"/>
  <c r="AR1220" i="1"/>
  <c r="AQ1220" i="1"/>
  <c r="AP1220" i="1"/>
  <c r="AO1220" i="1"/>
  <c r="AN1220" i="1"/>
  <c r="AM1220" i="1"/>
  <c r="AL1220" i="1"/>
  <c r="AK1220" i="1"/>
  <c r="AJ1220" i="1"/>
  <c r="AR1219" i="1"/>
  <c r="AQ1219" i="1"/>
  <c r="AP1219" i="1"/>
  <c r="AO1219" i="1"/>
  <c r="AN1219" i="1"/>
  <c r="AM1219" i="1"/>
  <c r="AL1219" i="1"/>
  <c r="AK1219" i="1"/>
  <c r="AJ1219" i="1"/>
  <c r="AR1218" i="1"/>
  <c r="AQ1218" i="1"/>
  <c r="AP1218" i="1"/>
  <c r="AO1218" i="1"/>
  <c r="AN1218" i="1"/>
  <c r="AM1218" i="1"/>
  <c r="AL1218" i="1"/>
  <c r="AK1218" i="1"/>
  <c r="AJ1218" i="1"/>
  <c r="AR1217" i="1"/>
  <c r="AQ1217" i="1"/>
  <c r="AP1217" i="1"/>
  <c r="AO1217" i="1"/>
  <c r="AN1217" i="1"/>
  <c r="AM1217" i="1"/>
  <c r="AL1217" i="1"/>
  <c r="AK1217" i="1"/>
  <c r="AJ1217" i="1"/>
  <c r="AR1216" i="1"/>
  <c r="AQ1216" i="1"/>
  <c r="AP1216" i="1"/>
  <c r="AO1216" i="1"/>
  <c r="AN1216" i="1"/>
  <c r="AM1216" i="1"/>
  <c r="AL1216" i="1"/>
  <c r="AK1216" i="1"/>
  <c r="AJ1216" i="1"/>
  <c r="AR1215" i="1"/>
  <c r="AQ1215" i="1"/>
  <c r="AP1215" i="1"/>
  <c r="AO1215" i="1"/>
  <c r="AN1215" i="1"/>
  <c r="AM1215" i="1"/>
  <c r="AL1215" i="1"/>
  <c r="AK1215" i="1"/>
  <c r="AJ1215" i="1"/>
  <c r="AR1214" i="1"/>
  <c r="AQ1214" i="1"/>
  <c r="AP1214" i="1"/>
  <c r="AO1214" i="1"/>
  <c r="AN1214" i="1"/>
  <c r="AM1214" i="1"/>
  <c r="AL1214" i="1"/>
  <c r="AK1214" i="1"/>
  <c r="AJ1214" i="1"/>
  <c r="AR1213" i="1"/>
  <c r="AQ1213" i="1"/>
  <c r="AP1213" i="1"/>
  <c r="AO1213" i="1"/>
  <c r="AN1213" i="1"/>
  <c r="AM1213" i="1"/>
  <c r="AL1213" i="1"/>
  <c r="AK1213" i="1"/>
  <c r="AJ1213" i="1"/>
  <c r="AR1212" i="1"/>
  <c r="AQ1212" i="1"/>
  <c r="AP1212" i="1"/>
  <c r="AO1212" i="1"/>
  <c r="AN1212" i="1"/>
  <c r="AM1212" i="1"/>
  <c r="AL1212" i="1"/>
  <c r="AK1212" i="1"/>
  <c r="AJ1212" i="1"/>
  <c r="AR1211" i="1"/>
  <c r="AQ1211" i="1"/>
  <c r="AP1211" i="1"/>
  <c r="AO1211" i="1"/>
  <c r="AN1211" i="1"/>
  <c r="AM1211" i="1"/>
  <c r="AL1211" i="1"/>
  <c r="AK1211" i="1"/>
  <c r="AJ1211" i="1"/>
  <c r="AR1210" i="1"/>
  <c r="AQ1210" i="1"/>
  <c r="AP1210" i="1"/>
  <c r="AO1210" i="1"/>
  <c r="AN1210" i="1"/>
  <c r="AM1210" i="1"/>
  <c r="AL1210" i="1"/>
  <c r="AK1210" i="1"/>
  <c r="AJ1210" i="1"/>
  <c r="AR1209" i="1"/>
  <c r="AQ1209" i="1"/>
  <c r="AP1209" i="1"/>
  <c r="AO1209" i="1"/>
  <c r="AN1209" i="1"/>
  <c r="AM1209" i="1"/>
  <c r="AL1209" i="1"/>
  <c r="AK1209" i="1"/>
  <c r="AJ1209" i="1"/>
  <c r="AR1208" i="1"/>
  <c r="AQ1208" i="1"/>
  <c r="AP1208" i="1"/>
  <c r="AO1208" i="1"/>
  <c r="AN1208" i="1"/>
  <c r="AM1208" i="1"/>
  <c r="AL1208" i="1"/>
  <c r="AK1208" i="1"/>
  <c r="AJ1208" i="1"/>
  <c r="AR1207" i="1"/>
  <c r="AQ1207" i="1"/>
  <c r="AP1207" i="1"/>
  <c r="AO1207" i="1"/>
  <c r="AN1207" i="1"/>
  <c r="AM1207" i="1"/>
  <c r="AL1207" i="1"/>
  <c r="AK1207" i="1"/>
  <c r="AJ1207" i="1"/>
  <c r="AR1206" i="1"/>
  <c r="AQ1206" i="1"/>
  <c r="AP1206" i="1"/>
  <c r="AO1206" i="1"/>
  <c r="AN1206" i="1"/>
  <c r="AM1206" i="1"/>
  <c r="AL1206" i="1"/>
  <c r="AK1206" i="1"/>
  <c r="AJ1206" i="1"/>
  <c r="AR1205" i="1"/>
  <c r="AQ1205" i="1"/>
  <c r="AP1205" i="1"/>
  <c r="AO1205" i="1"/>
  <c r="AN1205" i="1"/>
  <c r="AM1205" i="1"/>
  <c r="AL1205" i="1"/>
  <c r="AK1205" i="1"/>
  <c r="AJ1205" i="1"/>
  <c r="AR1204" i="1"/>
  <c r="AQ1204" i="1"/>
  <c r="AP1204" i="1"/>
  <c r="AO1204" i="1"/>
  <c r="AN1204" i="1"/>
  <c r="AM1204" i="1"/>
  <c r="AL1204" i="1"/>
  <c r="AK1204" i="1"/>
  <c r="AJ1204" i="1"/>
  <c r="AR1203" i="1"/>
  <c r="AQ1203" i="1"/>
  <c r="AP1203" i="1"/>
  <c r="AO1203" i="1"/>
  <c r="AN1203" i="1"/>
  <c r="AM1203" i="1"/>
  <c r="AL1203" i="1"/>
  <c r="AK1203" i="1"/>
  <c r="AJ1203" i="1"/>
  <c r="AR1202" i="1"/>
  <c r="AQ1202" i="1"/>
  <c r="AP1202" i="1"/>
  <c r="AO1202" i="1"/>
  <c r="AN1202" i="1"/>
  <c r="AM1202" i="1"/>
  <c r="AL1202" i="1"/>
  <c r="AK1202" i="1"/>
  <c r="AJ1202" i="1"/>
  <c r="AR1201" i="1"/>
  <c r="AQ1201" i="1"/>
  <c r="AP1201" i="1"/>
  <c r="AO1201" i="1"/>
  <c r="AN1201" i="1"/>
  <c r="AM1201" i="1"/>
  <c r="AL1201" i="1"/>
  <c r="AK1201" i="1"/>
  <c r="AJ1201" i="1"/>
  <c r="AR1200" i="1"/>
  <c r="AQ1200" i="1"/>
  <c r="AP1200" i="1"/>
  <c r="AO1200" i="1"/>
  <c r="AN1200" i="1"/>
  <c r="AM1200" i="1"/>
  <c r="AL1200" i="1"/>
  <c r="AK1200" i="1"/>
  <c r="AJ1200" i="1"/>
  <c r="AR1199" i="1"/>
  <c r="AQ1199" i="1"/>
  <c r="AP1199" i="1"/>
  <c r="AO1199" i="1"/>
  <c r="AN1199" i="1"/>
  <c r="AM1199" i="1"/>
  <c r="AL1199" i="1"/>
  <c r="AK1199" i="1"/>
  <c r="AJ1199" i="1"/>
  <c r="AR1198" i="1"/>
  <c r="AQ1198" i="1"/>
  <c r="AP1198" i="1"/>
  <c r="AO1198" i="1"/>
  <c r="AN1198" i="1"/>
  <c r="AM1198" i="1"/>
  <c r="AL1198" i="1"/>
  <c r="AK1198" i="1"/>
  <c r="AJ1198" i="1"/>
  <c r="AR1197" i="1"/>
  <c r="AQ1197" i="1"/>
  <c r="AP1197" i="1"/>
  <c r="AO1197" i="1"/>
  <c r="AN1197" i="1"/>
  <c r="AM1197" i="1"/>
  <c r="AL1197" i="1"/>
  <c r="AK1197" i="1"/>
  <c r="AJ1197" i="1"/>
  <c r="AR1196" i="1"/>
  <c r="AQ1196" i="1"/>
  <c r="AP1196" i="1"/>
  <c r="AO1196" i="1"/>
  <c r="AN1196" i="1"/>
  <c r="AM1196" i="1"/>
  <c r="AL1196" i="1"/>
  <c r="AK1196" i="1"/>
  <c r="AJ1196" i="1"/>
  <c r="AR1195" i="1"/>
  <c r="AQ1195" i="1"/>
  <c r="AP1195" i="1"/>
  <c r="AO1195" i="1"/>
  <c r="AN1195" i="1"/>
  <c r="AM1195" i="1"/>
  <c r="AL1195" i="1"/>
  <c r="AK1195" i="1"/>
  <c r="AJ1195" i="1"/>
  <c r="AR1194" i="1"/>
  <c r="AQ1194" i="1"/>
  <c r="AP1194" i="1"/>
  <c r="AO1194" i="1"/>
  <c r="AN1194" i="1"/>
  <c r="AM1194" i="1"/>
  <c r="AL1194" i="1"/>
  <c r="AK1194" i="1"/>
  <c r="AJ1194" i="1"/>
  <c r="AR1193" i="1"/>
  <c r="AQ1193" i="1"/>
  <c r="AP1193" i="1"/>
  <c r="AO1193" i="1"/>
  <c r="AN1193" i="1"/>
  <c r="AM1193" i="1"/>
  <c r="AL1193" i="1"/>
  <c r="AK1193" i="1"/>
  <c r="AJ1193" i="1"/>
  <c r="AR1192" i="1"/>
  <c r="AQ1192" i="1"/>
  <c r="AP1192" i="1"/>
  <c r="AO1192" i="1"/>
  <c r="AN1192" i="1"/>
  <c r="AM1192" i="1"/>
  <c r="AL1192" i="1"/>
  <c r="AK1192" i="1"/>
  <c r="AJ1192" i="1"/>
  <c r="AR1191" i="1"/>
  <c r="AQ1191" i="1"/>
  <c r="AP1191" i="1"/>
  <c r="AO1191" i="1"/>
  <c r="AN1191" i="1"/>
  <c r="AM1191" i="1"/>
  <c r="AL1191" i="1"/>
  <c r="AK1191" i="1"/>
  <c r="AJ1191" i="1"/>
  <c r="AR1190" i="1"/>
  <c r="AQ1190" i="1"/>
  <c r="AP1190" i="1"/>
  <c r="AO1190" i="1"/>
  <c r="AN1190" i="1"/>
  <c r="AM1190" i="1"/>
  <c r="AL1190" i="1"/>
  <c r="AK1190" i="1"/>
  <c r="AJ1190" i="1"/>
  <c r="AR1189" i="1"/>
  <c r="AQ1189" i="1"/>
  <c r="AP1189" i="1"/>
  <c r="AO1189" i="1"/>
  <c r="AN1189" i="1"/>
  <c r="AM1189" i="1"/>
  <c r="AL1189" i="1"/>
  <c r="AK1189" i="1"/>
  <c r="AJ1189" i="1"/>
  <c r="AR1188" i="1"/>
  <c r="AQ1188" i="1"/>
  <c r="AP1188" i="1"/>
  <c r="AO1188" i="1"/>
  <c r="AN1188" i="1"/>
  <c r="AM1188" i="1"/>
  <c r="AL1188" i="1"/>
  <c r="AK1188" i="1"/>
  <c r="AJ1188" i="1"/>
  <c r="AR1187" i="1"/>
  <c r="AQ1187" i="1"/>
  <c r="AP1187" i="1"/>
  <c r="AO1187" i="1"/>
  <c r="AN1187" i="1"/>
  <c r="AM1187" i="1"/>
  <c r="AL1187" i="1"/>
  <c r="AK1187" i="1"/>
  <c r="AJ1187" i="1"/>
  <c r="AR1186" i="1"/>
  <c r="AQ1186" i="1"/>
  <c r="AP1186" i="1"/>
  <c r="AO1186" i="1"/>
  <c r="AN1186" i="1"/>
  <c r="AM1186" i="1"/>
  <c r="AL1186" i="1"/>
  <c r="AK1186" i="1"/>
  <c r="AJ1186" i="1"/>
  <c r="AR1185" i="1"/>
  <c r="AQ1185" i="1"/>
  <c r="AP1185" i="1"/>
  <c r="AO1185" i="1"/>
  <c r="AN1185" i="1"/>
  <c r="AM1185" i="1"/>
  <c r="AL1185" i="1"/>
  <c r="AK1185" i="1"/>
  <c r="AJ1185" i="1"/>
  <c r="AR1184" i="1"/>
  <c r="AQ1184" i="1"/>
  <c r="AP1184" i="1"/>
  <c r="AO1184" i="1"/>
  <c r="AN1184" i="1"/>
  <c r="AM1184" i="1"/>
  <c r="AL1184" i="1"/>
  <c r="AK1184" i="1"/>
  <c r="AJ1184" i="1"/>
  <c r="AR1183" i="1"/>
  <c r="AQ1183" i="1"/>
  <c r="AP1183" i="1"/>
  <c r="AO1183" i="1"/>
  <c r="AN1183" i="1"/>
  <c r="AM1183" i="1"/>
  <c r="AL1183" i="1"/>
  <c r="AK1183" i="1"/>
  <c r="AJ1183" i="1"/>
  <c r="AR1182" i="1"/>
  <c r="AQ1182" i="1"/>
  <c r="AP1182" i="1"/>
  <c r="AO1182" i="1"/>
  <c r="AN1182" i="1"/>
  <c r="AM1182" i="1"/>
  <c r="AL1182" i="1"/>
  <c r="AK1182" i="1"/>
  <c r="AJ1182" i="1"/>
  <c r="AR1181" i="1"/>
  <c r="AQ1181" i="1"/>
  <c r="AP1181" i="1"/>
  <c r="AO1181" i="1"/>
  <c r="AN1181" i="1"/>
  <c r="AM1181" i="1"/>
  <c r="AL1181" i="1"/>
  <c r="AK1181" i="1"/>
  <c r="AJ1181" i="1"/>
  <c r="AR1180" i="1"/>
  <c r="AQ1180" i="1"/>
  <c r="AP1180" i="1"/>
  <c r="AO1180" i="1"/>
  <c r="AN1180" i="1"/>
  <c r="AM1180" i="1"/>
  <c r="AL1180" i="1"/>
  <c r="AK1180" i="1"/>
  <c r="AJ1180" i="1"/>
  <c r="AR1179" i="1"/>
  <c r="AQ1179" i="1"/>
  <c r="AP1179" i="1"/>
  <c r="AO1179" i="1"/>
  <c r="AN1179" i="1"/>
  <c r="AM1179" i="1"/>
  <c r="AL1179" i="1"/>
  <c r="AK1179" i="1"/>
  <c r="AJ1179" i="1"/>
  <c r="AR1178" i="1"/>
  <c r="AQ1178" i="1"/>
  <c r="AP1178" i="1"/>
  <c r="AO1178" i="1"/>
  <c r="AN1178" i="1"/>
  <c r="AM1178" i="1"/>
  <c r="AL1178" i="1"/>
  <c r="AK1178" i="1"/>
  <c r="AJ1178" i="1"/>
  <c r="AR1177" i="1"/>
  <c r="AQ1177" i="1"/>
  <c r="AP1177" i="1"/>
  <c r="AO1177" i="1"/>
  <c r="AN1177" i="1"/>
  <c r="AM1177" i="1"/>
  <c r="AL1177" i="1"/>
  <c r="AK1177" i="1"/>
  <c r="AJ1177" i="1"/>
  <c r="AR1176" i="1"/>
  <c r="AQ1176" i="1"/>
  <c r="AP1176" i="1"/>
  <c r="AO1176" i="1"/>
  <c r="AN1176" i="1"/>
  <c r="AM1176" i="1"/>
  <c r="AL1176" i="1"/>
  <c r="AK1176" i="1"/>
  <c r="AJ1176" i="1"/>
  <c r="AR1175" i="1"/>
  <c r="AQ1175" i="1"/>
  <c r="AP1175" i="1"/>
  <c r="AO1175" i="1"/>
  <c r="AN1175" i="1"/>
  <c r="AM1175" i="1"/>
  <c r="AL1175" i="1"/>
  <c r="AK1175" i="1"/>
  <c r="AJ1175" i="1"/>
  <c r="AR1174" i="1"/>
  <c r="AQ1174" i="1"/>
  <c r="AP1174" i="1"/>
  <c r="AO1174" i="1"/>
  <c r="AN1174" i="1"/>
  <c r="AM1174" i="1"/>
  <c r="AL1174" i="1"/>
  <c r="AK1174" i="1"/>
  <c r="AJ1174" i="1"/>
  <c r="AR1173" i="1"/>
  <c r="AQ1173" i="1"/>
  <c r="AP1173" i="1"/>
  <c r="AO1173" i="1"/>
  <c r="AN1173" i="1"/>
  <c r="AM1173" i="1"/>
  <c r="AL1173" i="1"/>
  <c r="AK1173" i="1"/>
  <c r="AJ1173" i="1"/>
  <c r="AR1172" i="1"/>
  <c r="AQ1172" i="1"/>
  <c r="AP1172" i="1"/>
  <c r="AO1172" i="1"/>
  <c r="AN1172" i="1"/>
  <c r="AM1172" i="1"/>
  <c r="AL1172" i="1"/>
  <c r="AK1172" i="1"/>
  <c r="AJ1172" i="1"/>
  <c r="AR1171" i="1"/>
  <c r="AQ1171" i="1"/>
  <c r="AP1171" i="1"/>
  <c r="AO1171" i="1"/>
  <c r="AN1171" i="1"/>
  <c r="AM1171" i="1"/>
  <c r="AL1171" i="1"/>
  <c r="AK1171" i="1"/>
  <c r="AJ1171" i="1"/>
  <c r="AR1170" i="1"/>
  <c r="AQ1170" i="1"/>
  <c r="AP1170" i="1"/>
  <c r="AO1170" i="1"/>
  <c r="AN1170" i="1"/>
  <c r="AM1170" i="1"/>
  <c r="AL1170" i="1"/>
  <c r="AK1170" i="1"/>
  <c r="AJ1170" i="1"/>
  <c r="AR1169" i="1"/>
  <c r="AQ1169" i="1"/>
  <c r="AP1169" i="1"/>
  <c r="AO1169" i="1"/>
  <c r="AN1169" i="1"/>
  <c r="AM1169" i="1"/>
  <c r="AL1169" i="1"/>
  <c r="AK1169" i="1"/>
  <c r="AJ1169" i="1"/>
  <c r="AR1168" i="1"/>
  <c r="AQ1168" i="1"/>
  <c r="AP1168" i="1"/>
  <c r="AO1168" i="1"/>
  <c r="AN1168" i="1"/>
  <c r="AM1168" i="1"/>
  <c r="AL1168" i="1"/>
  <c r="AK1168" i="1"/>
  <c r="AJ1168" i="1"/>
  <c r="AR1167" i="1"/>
  <c r="AQ1167" i="1"/>
  <c r="AP1167" i="1"/>
  <c r="AO1167" i="1"/>
  <c r="AN1167" i="1"/>
  <c r="AM1167" i="1"/>
  <c r="AL1167" i="1"/>
  <c r="AK1167" i="1"/>
  <c r="AJ1167" i="1"/>
  <c r="AR1166" i="1"/>
  <c r="AQ1166" i="1"/>
  <c r="AP1166" i="1"/>
  <c r="AO1166" i="1"/>
  <c r="AN1166" i="1"/>
  <c r="AM1166" i="1"/>
  <c r="AL1166" i="1"/>
  <c r="AK1166" i="1"/>
  <c r="AJ1166" i="1"/>
  <c r="AR1165" i="1"/>
  <c r="AQ1165" i="1"/>
  <c r="AP1165" i="1"/>
  <c r="AO1165" i="1"/>
  <c r="AN1165" i="1"/>
  <c r="AM1165" i="1"/>
  <c r="AL1165" i="1"/>
  <c r="AK1165" i="1"/>
  <c r="AJ1165" i="1"/>
  <c r="AR1164" i="1"/>
  <c r="AQ1164" i="1"/>
  <c r="AP1164" i="1"/>
  <c r="AO1164" i="1"/>
  <c r="AN1164" i="1"/>
  <c r="AM1164" i="1"/>
  <c r="AL1164" i="1"/>
  <c r="AK1164" i="1"/>
  <c r="AJ1164" i="1"/>
  <c r="AR1163" i="1"/>
  <c r="AQ1163" i="1"/>
  <c r="AP1163" i="1"/>
  <c r="AO1163" i="1"/>
  <c r="AN1163" i="1"/>
  <c r="AM1163" i="1"/>
  <c r="AL1163" i="1"/>
  <c r="AK1163" i="1"/>
  <c r="AJ1163" i="1"/>
  <c r="AR1162" i="1"/>
  <c r="AQ1162" i="1"/>
  <c r="AP1162" i="1"/>
  <c r="AO1162" i="1"/>
  <c r="AN1162" i="1"/>
  <c r="AM1162" i="1"/>
  <c r="AL1162" i="1"/>
  <c r="AK1162" i="1"/>
  <c r="AJ1162" i="1"/>
  <c r="AR1161" i="1"/>
  <c r="AQ1161" i="1"/>
  <c r="AP1161" i="1"/>
  <c r="AO1161" i="1"/>
  <c r="AN1161" i="1"/>
  <c r="AM1161" i="1"/>
  <c r="AL1161" i="1"/>
  <c r="AK1161" i="1"/>
  <c r="AJ1161" i="1"/>
  <c r="AR1160" i="1"/>
  <c r="AQ1160" i="1"/>
  <c r="AP1160" i="1"/>
  <c r="AO1160" i="1"/>
  <c r="AN1160" i="1"/>
  <c r="AM1160" i="1"/>
  <c r="AL1160" i="1"/>
  <c r="AK1160" i="1"/>
  <c r="AJ1160" i="1"/>
  <c r="AR1159" i="1"/>
  <c r="AQ1159" i="1"/>
  <c r="AP1159" i="1"/>
  <c r="AO1159" i="1"/>
  <c r="AN1159" i="1"/>
  <c r="AM1159" i="1"/>
  <c r="AL1159" i="1"/>
  <c r="AK1159" i="1"/>
  <c r="AJ1159" i="1"/>
  <c r="AR1158" i="1"/>
  <c r="AQ1158" i="1"/>
  <c r="AP1158" i="1"/>
  <c r="AO1158" i="1"/>
  <c r="AN1158" i="1"/>
  <c r="AM1158" i="1"/>
  <c r="AL1158" i="1"/>
  <c r="AK1158" i="1"/>
  <c r="AJ1158" i="1"/>
  <c r="AR1157" i="1"/>
  <c r="AQ1157" i="1"/>
  <c r="AP1157" i="1"/>
  <c r="AO1157" i="1"/>
  <c r="AN1157" i="1"/>
  <c r="AM1157" i="1"/>
  <c r="AL1157" i="1"/>
  <c r="AK1157" i="1"/>
  <c r="AJ1157" i="1"/>
  <c r="AR1156" i="1"/>
  <c r="AQ1156" i="1"/>
  <c r="AP1156" i="1"/>
  <c r="AO1156" i="1"/>
  <c r="AN1156" i="1"/>
  <c r="AM1156" i="1"/>
  <c r="AL1156" i="1"/>
  <c r="AK1156" i="1"/>
  <c r="AJ1156" i="1"/>
  <c r="AR1155" i="1"/>
  <c r="AQ1155" i="1"/>
  <c r="AP1155" i="1"/>
  <c r="AO1155" i="1"/>
  <c r="AN1155" i="1"/>
  <c r="AM1155" i="1"/>
  <c r="AL1155" i="1"/>
  <c r="AK1155" i="1"/>
  <c r="AJ1155" i="1"/>
  <c r="AR1154" i="1"/>
  <c r="AQ1154" i="1"/>
  <c r="AP1154" i="1"/>
  <c r="AO1154" i="1"/>
  <c r="AN1154" i="1"/>
  <c r="AM1154" i="1"/>
  <c r="AL1154" i="1"/>
  <c r="AK1154" i="1"/>
  <c r="AJ1154" i="1"/>
  <c r="AR1153" i="1"/>
  <c r="AQ1153" i="1"/>
  <c r="AP1153" i="1"/>
  <c r="AO1153" i="1"/>
  <c r="AN1153" i="1"/>
  <c r="AM1153" i="1"/>
  <c r="AL1153" i="1"/>
  <c r="AK1153" i="1"/>
  <c r="AJ1153" i="1"/>
  <c r="AR1152" i="1"/>
  <c r="AQ1152" i="1"/>
  <c r="AP1152" i="1"/>
  <c r="AO1152" i="1"/>
  <c r="AN1152" i="1"/>
  <c r="AM1152" i="1"/>
  <c r="AL1152" i="1"/>
  <c r="AK1152" i="1"/>
  <c r="AJ1152" i="1"/>
  <c r="AR1151" i="1"/>
  <c r="AQ1151" i="1"/>
  <c r="AP1151" i="1"/>
  <c r="AO1151" i="1"/>
  <c r="AN1151" i="1"/>
  <c r="AM1151" i="1"/>
  <c r="AL1151" i="1"/>
  <c r="AK1151" i="1"/>
  <c r="AJ1151" i="1"/>
  <c r="AR1150" i="1"/>
  <c r="AQ1150" i="1"/>
  <c r="AP1150" i="1"/>
  <c r="AO1150" i="1"/>
  <c r="AN1150" i="1"/>
  <c r="AM1150" i="1"/>
  <c r="AL1150" i="1"/>
  <c r="AK1150" i="1"/>
  <c r="AJ1150" i="1"/>
  <c r="AR1149" i="1"/>
  <c r="AQ1149" i="1"/>
  <c r="AP1149" i="1"/>
  <c r="AO1149" i="1"/>
  <c r="AN1149" i="1"/>
  <c r="AM1149" i="1"/>
  <c r="AL1149" i="1"/>
  <c r="AK1149" i="1"/>
  <c r="AJ1149" i="1"/>
  <c r="AR1148" i="1"/>
  <c r="AQ1148" i="1"/>
  <c r="AP1148" i="1"/>
  <c r="AO1148" i="1"/>
  <c r="AN1148" i="1"/>
  <c r="AM1148" i="1"/>
  <c r="AL1148" i="1"/>
  <c r="AK1148" i="1"/>
  <c r="AJ1148" i="1"/>
  <c r="AR1147" i="1"/>
  <c r="AQ1147" i="1"/>
  <c r="AP1147" i="1"/>
  <c r="AO1147" i="1"/>
  <c r="AN1147" i="1"/>
  <c r="AM1147" i="1"/>
  <c r="AL1147" i="1"/>
  <c r="AK1147" i="1"/>
  <c r="AJ1147" i="1"/>
  <c r="AR1146" i="1"/>
  <c r="AQ1146" i="1"/>
  <c r="AP1146" i="1"/>
  <c r="AO1146" i="1"/>
  <c r="AN1146" i="1"/>
  <c r="AM1146" i="1"/>
  <c r="AL1146" i="1"/>
  <c r="AK1146" i="1"/>
  <c r="AJ1146" i="1"/>
  <c r="AR1145" i="1"/>
  <c r="AQ1145" i="1"/>
  <c r="AP1145" i="1"/>
  <c r="AO1145" i="1"/>
  <c r="AN1145" i="1"/>
  <c r="AM1145" i="1"/>
  <c r="AL1145" i="1"/>
  <c r="AK1145" i="1"/>
  <c r="AJ1145" i="1"/>
  <c r="AR1144" i="1"/>
  <c r="AQ1144" i="1"/>
  <c r="AP1144" i="1"/>
  <c r="AO1144" i="1"/>
  <c r="AN1144" i="1"/>
  <c r="AM1144" i="1"/>
  <c r="AL1144" i="1"/>
  <c r="AK1144" i="1"/>
  <c r="AJ1144" i="1"/>
  <c r="AR1143" i="1"/>
  <c r="AQ1143" i="1"/>
  <c r="AP1143" i="1"/>
  <c r="AO1143" i="1"/>
  <c r="AN1143" i="1"/>
  <c r="AM1143" i="1"/>
  <c r="AL1143" i="1"/>
  <c r="AK1143" i="1"/>
  <c r="AJ1143" i="1"/>
  <c r="AR1142" i="1"/>
  <c r="AQ1142" i="1"/>
  <c r="AP1142" i="1"/>
  <c r="AO1142" i="1"/>
  <c r="AN1142" i="1"/>
  <c r="AM1142" i="1"/>
  <c r="AL1142" i="1"/>
  <c r="AK1142" i="1"/>
  <c r="AJ1142" i="1"/>
  <c r="AR1141" i="1"/>
  <c r="AQ1141" i="1"/>
  <c r="AP1141" i="1"/>
  <c r="AO1141" i="1"/>
  <c r="AN1141" i="1"/>
  <c r="AM1141" i="1"/>
  <c r="AL1141" i="1"/>
  <c r="AK1141" i="1"/>
  <c r="AJ1141" i="1"/>
  <c r="AR1140" i="1"/>
  <c r="AQ1140" i="1"/>
  <c r="AP1140" i="1"/>
  <c r="AO1140" i="1"/>
  <c r="AN1140" i="1"/>
  <c r="AM1140" i="1"/>
  <c r="AL1140" i="1"/>
  <c r="AK1140" i="1"/>
  <c r="AJ1140" i="1"/>
  <c r="AR1139" i="1"/>
  <c r="AQ1139" i="1"/>
  <c r="AP1139" i="1"/>
  <c r="AO1139" i="1"/>
  <c r="AN1139" i="1"/>
  <c r="AM1139" i="1"/>
  <c r="AL1139" i="1"/>
  <c r="AK1139" i="1"/>
  <c r="AJ1139" i="1"/>
  <c r="AR1138" i="1"/>
  <c r="AQ1138" i="1"/>
  <c r="AP1138" i="1"/>
  <c r="AO1138" i="1"/>
  <c r="AN1138" i="1"/>
  <c r="AM1138" i="1"/>
  <c r="AL1138" i="1"/>
  <c r="AK1138" i="1"/>
  <c r="AJ1138" i="1"/>
  <c r="AR1137" i="1"/>
  <c r="AQ1137" i="1"/>
  <c r="AP1137" i="1"/>
  <c r="AO1137" i="1"/>
  <c r="AN1137" i="1"/>
  <c r="AM1137" i="1"/>
  <c r="AL1137" i="1"/>
  <c r="AK1137" i="1"/>
  <c r="AJ1137" i="1"/>
  <c r="AR1136" i="1"/>
  <c r="AQ1136" i="1"/>
  <c r="AP1136" i="1"/>
  <c r="AO1136" i="1"/>
  <c r="AN1136" i="1"/>
  <c r="AM1136" i="1"/>
  <c r="AL1136" i="1"/>
  <c r="AK1136" i="1"/>
  <c r="AJ1136" i="1"/>
  <c r="AR1135" i="1"/>
  <c r="AQ1135" i="1"/>
  <c r="AP1135" i="1"/>
  <c r="AO1135" i="1"/>
  <c r="AN1135" i="1"/>
  <c r="AM1135" i="1"/>
  <c r="AL1135" i="1"/>
  <c r="AK1135" i="1"/>
  <c r="AJ1135" i="1"/>
  <c r="AR1134" i="1"/>
  <c r="AQ1134" i="1"/>
  <c r="AP1134" i="1"/>
  <c r="AO1134" i="1"/>
  <c r="AN1134" i="1"/>
  <c r="AM1134" i="1"/>
  <c r="AL1134" i="1"/>
  <c r="AK1134" i="1"/>
  <c r="AJ1134" i="1"/>
  <c r="AR1133" i="1"/>
  <c r="AQ1133" i="1"/>
  <c r="AP1133" i="1"/>
  <c r="AO1133" i="1"/>
  <c r="AN1133" i="1"/>
  <c r="AM1133" i="1"/>
  <c r="AL1133" i="1"/>
  <c r="AK1133" i="1"/>
  <c r="AJ1133" i="1"/>
  <c r="AR1132" i="1"/>
  <c r="AQ1132" i="1"/>
  <c r="AP1132" i="1"/>
  <c r="AO1132" i="1"/>
  <c r="AN1132" i="1"/>
  <c r="AM1132" i="1"/>
  <c r="AL1132" i="1"/>
  <c r="AK1132" i="1"/>
  <c r="AJ1132" i="1"/>
  <c r="AR1131" i="1"/>
  <c r="AQ1131" i="1"/>
  <c r="AP1131" i="1"/>
  <c r="AO1131" i="1"/>
  <c r="AN1131" i="1"/>
  <c r="AM1131" i="1"/>
  <c r="AL1131" i="1"/>
  <c r="AK1131" i="1"/>
  <c r="AJ1131" i="1"/>
  <c r="AR1130" i="1"/>
  <c r="AQ1130" i="1"/>
  <c r="AP1130" i="1"/>
  <c r="AO1130" i="1"/>
  <c r="AN1130" i="1"/>
  <c r="AM1130" i="1"/>
  <c r="AL1130" i="1"/>
  <c r="AK1130" i="1"/>
  <c r="AJ1130" i="1"/>
  <c r="AR1129" i="1"/>
  <c r="AQ1129" i="1"/>
  <c r="AP1129" i="1"/>
  <c r="AO1129" i="1"/>
  <c r="AN1129" i="1"/>
  <c r="AM1129" i="1"/>
  <c r="AL1129" i="1"/>
  <c r="AK1129" i="1"/>
  <c r="AJ1129" i="1"/>
  <c r="AR1128" i="1"/>
  <c r="AQ1128" i="1"/>
  <c r="AP1128" i="1"/>
  <c r="AO1128" i="1"/>
  <c r="AN1128" i="1"/>
  <c r="AM1128" i="1"/>
  <c r="AL1128" i="1"/>
  <c r="AK1128" i="1"/>
  <c r="AJ1128" i="1"/>
  <c r="AR1127" i="1"/>
  <c r="AQ1127" i="1"/>
  <c r="AP1127" i="1"/>
  <c r="AO1127" i="1"/>
  <c r="AN1127" i="1"/>
  <c r="AM1127" i="1"/>
  <c r="AL1127" i="1"/>
  <c r="AK1127" i="1"/>
  <c r="AJ1127" i="1"/>
  <c r="AR1126" i="1"/>
  <c r="AQ1126" i="1"/>
  <c r="AP1126" i="1"/>
  <c r="AO1126" i="1"/>
  <c r="AN1126" i="1"/>
  <c r="AM1126" i="1"/>
  <c r="AL1126" i="1"/>
  <c r="AK1126" i="1"/>
  <c r="AJ1126" i="1"/>
  <c r="AR1125" i="1"/>
  <c r="AQ1125" i="1"/>
  <c r="AP1125" i="1"/>
  <c r="AO1125" i="1"/>
  <c r="AN1125" i="1"/>
  <c r="AM1125" i="1"/>
  <c r="AL1125" i="1"/>
  <c r="AK1125" i="1"/>
  <c r="AJ1125" i="1"/>
  <c r="AR1124" i="1"/>
  <c r="AQ1124" i="1"/>
  <c r="AP1124" i="1"/>
  <c r="AO1124" i="1"/>
  <c r="AN1124" i="1"/>
  <c r="AM1124" i="1"/>
  <c r="AL1124" i="1"/>
  <c r="AK1124" i="1"/>
  <c r="AJ1124" i="1"/>
  <c r="AR1123" i="1"/>
  <c r="AQ1123" i="1"/>
  <c r="AP1123" i="1"/>
  <c r="AO1123" i="1"/>
  <c r="AN1123" i="1"/>
  <c r="AM1123" i="1"/>
  <c r="AL1123" i="1"/>
  <c r="AK1123" i="1"/>
  <c r="AJ1123" i="1"/>
  <c r="AR1122" i="1"/>
  <c r="AQ1122" i="1"/>
  <c r="AP1122" i="1"/>
  <c r="AO1122" i="1"/>
  <c r="AN1122" i="1"/>
  <c r="AM1122" i="1"/>
  <c r="AL1122" i="1"/>
  <c r="AK1122" i="1"/>
  <c r="AJ1122" i="1"/>
  <c r="AR1121" i="1"/>
  <c r="AQ1121" i="1"/>
  <c r="AP1121" i="1"/>
  <c r="AO1121" i="1"/>
  <c r="AN1121" i="1"/>
  <c r="AM1121" i="1"/>
  <c r="AL1121" i="1"/>
  <c r="AK1121" i="1"/>
  <c r="AJ1121" i="1"/>
  <c r="AR1120" i="1"/>
  <c r="AQ1120" i="1"/>
  <c r="AP1120" i="1"/>
  <c r="AO1120" i="1"/>
  <c r="AN1120" i="1"/>
  <c r="AM1120" i="1"/>
  <c r="AL1120" i="1"/>
  <c r="AK1120" i="1"/>
  <c r="AJ1120" i="1"/>
  <c r="AR1119" i="1"/>
  <c r="AQ1119" i="1"/>
  <c r="AP1119" i="1"/>
  <c r="AO1119" i="1"/>
  <c r="AN1119" i="1"/>
  <c r="AM1119" i="1"/>
  <c r="AL1119" i="1"/>
  <c r="AK1119" i="1"/>
  <c r="AJ1119" i="1"/>
  <c r="AR1118" i="1"/>
  <c r="AQ1118" i="1"/>
  <c r="AP1118" i="1"/>
  <c r="AO1118" i="1"/>
  <c r="AN1118" i="1"/>
  <c r="AM1118" i="1"/>
  <c r="AL1118" i="1"/>
  <c r="AK1118" i="1"/>
  <c r="AJ1118" i="1"/>
  <c r="AR1117" i="1"/>
  <c r="AQ1117" i="1"/>
  <c r="AP1117" i="1"/>
  <c r="AO1117" i="1"/>
  <c r="AN1117" i="1"/>
  <c r="AM1117" i="1"/>
  <c r="AL1117" i="1"/>
  <c r="AK1117" i="1"/>
  <c r="AJ1117" i="1"/>
  <c r="AR1116" i="1"/>
  <c r="AQ1116" i="1"/>
  <c r="AP1116" i="1"/>
  <c r="AO1116" i="1"/>
  <c r="AN1116" i="1"/>
  <c r="AM1116" i="1"/>
  <c r="AL1116" i="1"/>
  <c r="AK1116" i="1"/>
  <c r="AJ1116" i="1"/>
  <c r="AR1115" i="1"/>
  <c r="AQ1115" i="1"/>
  <c r="AP1115" i="1"/>
  <c r="AO1115" i="1"/>
  <c r="AN1115" i="1"/>
  <c r="AM1115" i="1"/>
  <c r="AL1115" i="1"/>
  <c r="AK1115" i="1"/>
  <c r="AJ1115" i="1"/>
  <c r="AR1114" i="1"/>
  <c r="AQ1114" i="1"/>
  <c r="AP1114" i="1"/>
  <c r="AO1114" i="1"/>
  <c r="AN1114" i="1"/>
  <c r="AM1114" i="1"/>
  <c r="AL1114" i="1"/>
  <c r="AK1114" i="1"/>
  <c r="AJ1114" i="1"/>
  <c r="AR1113" i="1"/>
  <c r="AQ1113" i="1"/>
  <c r="AP1113" i="1"/>
  <c r="AO1113" i="1"/>
  <c r="AN1113" i="1"/>
  <c r="AM1113" i="1"/>
  <c r="AL1113" i="1"/>
  <c r="AK1113" i="1"/>
  <c r="AJ1113" i="1"/>
  <c r="AR1112" i="1"/>
  <c r="AQ1112" i="1"/>
  <c r="AP1112" i="1"/>
  <c r="AO1112" i="1"/>
  <c r="AN1112" i="1"/>
  <c r="AM1112" i="1"/>
  <c r="AL1112" i="1"/>
  <c r="AK1112" i="1"/>
  <c r="AJ1112" i="1"/>
  <c r="AR1111" i="1"/>
  <c r="AQ1111" i="1"/>
  <c r="AP1111" i="1"/>
  <c r="AO1111" i="1"/>
  <c r="AN1111" i="1"/>
  <c r="AM1111" i="1"/>
  <c r="AL1111" i="1"/>
  <c r="AK1111" i="1"/>
  <c r="AJ1111" i="1"/>
  <c r="AR1110" i="1"/>
  <c r="AQ1110" i="1"/>
  <c r="AP1110" i="1"/>
  <c r="AO1110" i="1"/>
  <c r="AN1110" i="1"/>
  <c r="AM1110" i="1"/>
  <c r="AL1110" i="1"/>
  <c r="AK1110" i="1"/>
  <c r="AJ1110" i="1"/>
  <c r="AR1109" i="1"/>
  <c r="AQ1109" i="1"/>
  <c r="AP1109" i="1"/>
  <c r="AO1109" i="1"/>
  <c r="AN1109" i="1"/>
  <c r="AM1109" i="1"/>
  <c r="AL1109" i="1"/>
  <c r="AK1109" i="1"/>
  <c r="AJ1109" i="1"/>
  <c r="AR1108" i="1"/>
  <c r="AQ1108" i="1"/>
  <c r="AP1108" i="1"/>
  <c r="AO1108" i="1"/>
  <c r="AN1108" i="1"/>
  <c r="AM1108" i="1"/>
  <c r="AL1108" i="1"/>
  <c r="AK1108" i="1"/>
  <c r="AJ1108" i="1"/>
  <c r="AR1107" i="1"/>
  <c r="AQ1107" i="1"/>
  <c r="AP1107" i="1"/>
  <c r="AO1107" i="1"/>
  <c r="AN1107" i="1"/>
  <c r="AM1107" i="1"/>
  <c r="AL1107" i="1"/>
  <c r="AK1107" i="1"/>
  <c r="AJ1107" i="1"/>
  <c r="AR1106" i="1"/>
  <c r="AQ1106" i="1"/>
  <c r="AP1106" i="1"/>
  <c r="AO1106" i="1"/>
  <c r="AN1106" i="1"/>
  <c r="AM1106" i="1"/>
  <c r="AL1106" i="1"/>
  <c r="AK1106" i="1"/>
  <c r="AJ1106" i="1"/>
  <c r="AR1105" i="1"/>
  <c r="AQ1105" i="1"/>
  <c r="AP1105" i="1"/>
  <c r="AO1105" i="1"/>
  <c r="AN1105" i="1"/>
  <c r="AM1105" i="1"/>
  <c r="AL1105" i="1"/>
  <c r="AK1105" i="1"/>
  <c r="AJ1105" i="1"/>
  <c r="AR1104" i="1"/>
  <c r="AQ1104" i="1"/>
  <c r="AP1104" i="1"/>
  <c r="AO1104" i="1"/>
  <c r="AN1104" i="1"/>
  <c r="AM1104" i="1"/>
  <c r="AL1104" i="1"/>
  <c r="AK1104" i="1"/>
  <c r="AJ1104" i="1"/>
  <c r="AR1103" i="1"/>
  <c r="AQ1103" i="1"/>
  <c r="AP1103" i="1"/>
  <c r="AO1103" i="1"/>
  <c r="AN1103" i="1"/>
  <c r="AM1103" i="1"/>
  <c r="AL1103" i="1"/>
  <c r="AK1103" i="1"/>
  <c r="AJ1103" i="1"/>
  <c r="AR1102" i="1"/>
  <c r="AQ1102" i="1"/>
  <c r="AP1102" i="1"/>
  <c r="AO1102" i="1"/>
  <c r="AN1102" i="1"/>
  <c r="AM1102" i="1"/>
  <c r="AL1102" i="1"/>
  <c r="AK1102" i="1"/>
  <c r="AJ1102" i="1"/>
  <c r="AR1101" i="1"/>
  <c r="AQ1101" i="1"/>
  <c r="AP1101" i="1"/>
  <c r="AO1101" i="1"/>
  <c r="AN1101" i="1"/>
  <c r="AM1101" i="1"/>
  <c r="AL1101" i="1"/>
  <c r="AK1101" i="1"/>
  <c r="AJ1101" i="1"/>
  <c r="AR1100" i="1"/>
  <c r="AQ1100" i="1"/>
  <c r="AP1100" i="1"/>
  <c r="AO1100" i="1"/>
  <c r="AN1100" i="1"/>
  <c r="AM1100" i="1"/>
  <c r="AL1100" i="1"/>
  <c r="AK1100" i="1"/>
  <c r="AJ1100" i="1"/>
  <c r="AR1099" i="1"/>
  <c r="AQ1099" i="1"/>
  <c r="AP1099" i="1"/>
  <c r="AO1099" i="1"/>
  <c r="AN1099" i="1"/>
  <c r="AM1099" i="1"/>
  <c r="AL1099" i="1"/>
  <c r="AK1099" i="1"/>
  <c r="AJ1099" i="1"/>
  <c r="AR1098" i="1"/>
  <c r="AQ1098" i="1"/>
  <c r="AP1098" i="1"/>
  <c r="AO1098" i="1"/>
  <c r="AN1098" i="1"/>
  <c r="AM1098" i="1"/>
  <c r="AL1098" i="1"/>
  <c r="AK1098" i="1"/>
  <c r="AJ1098" i="1"/>
  <c r="AR1097" i="1"/>
  <c r="AQ1097" i="1"/>
  <c r="AP1097" i="1"/>
  <c r="AO1097" i="1"/>
  <c r="AN1097" i="1"/>
  <c r="AM1097" i="1"/>
  <c r="AL1097" i="1"/>
  <c r="AK1097" i="1"/>
  <c r="AJ1097" i="1"/>
  <c r="AR1096" i="1"/>
  <c r="AQ1096" i="1"/>
  <c r="AP1096" i="1"/>
  <c r="AO1096" i="1"/>
  <c r="AN1096" i="1"/>
  <c r="AM1096" i="1"/>
  <c r="AL1096" i="1"/>
  <c r="AK1096" i="1"/>
  <c r="AJ1096" i="1"/>
  <c r="AR1095" i="1"/>
  <c r="AQ1095" i="1"/>
  <c r="AP1095" i="1"/>
  <c r="AO1095" i="1"/>
  <c r="AN1095" i="1"/>
  <c r="AM1095" i="1"/>
  <c r="AL1095" i="1"/>
  <c r="AK1095" i="1"/>
  <c r="AJ1095" i="1"/>
  <c r="AR1094" i="1"/>
  <c r="AQ1094" i="1"/>
  <c r="AP1094" i="1"/>
  <c r="AO1094" i="1"/>
  <c r="AN1094" i="1"/>
  <c r="AM1094" i="1"/>
  <c r="AL1094" i="1"/>
  <c r="AK1094" i="1"/>
  <c r="AJ1094" i="1"/>
  <c r="AR1093" i="1"/>
  <c r="AQ1093" i="1"/>
  <c r="AP1093" i="1"/>
  <c r="AO1093" i="1"/>
  <c r="AN1093" i="1"/>
  <c r="AM1093" i="1"/>
  <c r="AL1093" i="1"/>
  <c r="AK1093" i="1"/>
  <c r="AJ1093" i="1"/>
  <c r="AR1092" i="1"/>
  <c r="AQ1092" i="1"/>
  <c r="AP1092" i="1"/>
  <c r="AO1092" i="1"/>
  <c r="AN1092" i="1"/>
  <c r="AM1092" i="1"/>
  <c r="AL1092" i="1"/>
  <c r="AK1092" i="1"/>
  <c r="AJ1092" i="1"/>
  <c r="AR1091" i="1"/>
  <c r="AQ1091" i="1"/>
  <c r="AP1091" i="1"/>
  <c r="AO1091" i="1"/>
  <c r="AN1091" i="1"/>
  <c r="AM1091" i="1"/>
  <c r="AL1091" i="1"/>
  <c r="AK1091" i="1"/>
  <c r="AJ1091" i="1"/>
  <c r="AR1090" i="1"/>
  <c r="AQ1090" i="1"/>
  <c r="AP1090" i="1"/>
  <c r="AO1090" i="1"/>
  <c r="AN1090" i="1"/>
  <c r="AM1090" i="1"/>
  <c r="AL1090" i="1"/>
  <c r="AK1090" i="1"/>
  <c r="AJ1090" i="1"/>
  <c r="AR1089" i="1"/>
  <c r="AQ1089" i="1"/>
  <c r="AP1089" i="1"/>
  <c r="AO1089" i="1"/>
  <c r="AN1089" i="1"/>
  <c r="AM1089" i="1"/>
  <c r="AL1089" i="1"/>
  <c r="AK1089" i="1"/>
  <c r="AJ1089" i="1"/>
  <c r="AR1088" i="1"/>
  <c r="AQ1088" i="1"/>
  <c r="AP1088" i="1"/>
  <c r="AO1088" i="1"/>
  <c r="AN1088" i="1"/>
  <c r="AM1088" i="1"/>
  <c r="AL1088" i="1"/>
  <c r="AK1088" i="1"/>
  <c r="AJ1088" i="1"/>
  <c r="AR1087" i="1"/>
  <c r="AQ1087" i="1"/>
  <c r="AP1087" i="1"/>
  <c r="AO1087" i="1"/>
  <c r="AN1087" i="1"/>
  <c r="AM1087" i="1"/>
  <c r="AL1087" i="1"/>
  <c r="AK1087" i="1"/>
  <c r="AJ1087" i="1"/>
  <c r="AR1086" i="1"/>
  <c r="AQ1086" i="1"/>
  <c r="AP1086" i="1"/>
  <c r="AO1086" i="1"/>
  <c r="AN1086" i="1"/>
  <c r="AM1086" i="1"/>
  <c r="AL1086" i="1"/>
  <c r="AK1086" i="1"/>
  <c r="AJ1086" i="1"/>
  <c r="AR1085" i="1"/>
  <c r="AQ1085" i="1"/>
  <c r="AP1085" i="1"/>
  <c r="AO1085" i="1"/>
  <c r="AN1085" i="1"/>
  <c r="AM1085" i="1"/>
  <c r="AL1085" i="1"/>
  <c r="AK1085" i="1"/>
  <c r="AJ1085" i="1"/>
  <c r="AR1084" i="1"/>
  <c r="AQ1084" i="1"/>
  <c r="AP1084" i="1"/>
  <c r="AO1084" i="1"/>
  <c r="AN1084" i="1"/>
  <c r="AM1084" i="1"/>
  <c r="AL1084" i="1"/>
  <c r="AK1084" i="1"/>
  <c r="AJ1084" i="1"/>
  <c r="AR1083" i="1"/>
  <c r="AQ1083" i="1"/>
  <c r="AP1083" i="1"/>
  <c r="AO1083" i="1"/>
  <c r="AN1083" i="1"/>
  <c r="AM1083" i="1"/>
  <c r="AL1083" i="1"/>
  <c r="AK1083" i="1"/>
  <c r="AJ1083" i="1"/>
  <c r="AR1082" i="1"/>
  <c r="AQ1082" i="1"/>
  <c r="AP1082" i="1"/>
  <c r="AO1082" i="1"/>
  <c r="AN1082" i="1"/>
  <c r="AM1082" i="1"/>
  <c r="AL1082" i="1"/>
  <c r="AK1082" i="1"/>
  <c r="AJ1082" i="1"/>
  <c r="AR1081" i="1"/>
  <c r="AQ1081" i="1"/>
  <c r="AP1081" i="1"/>
  <c r="AO1081" i="1"/>
  <c r="AN1081" i="1"/>
  <c r="AM1081" i="1"/>
  <c r="AL1081" i="1"/>
  <c r="AK1081" i="1"/>
  <c r="AJ1081" i="1"/>
  <c r="AR1080" i="1"/>
  <c r="AQ1080" i="1"/>
  <c r="AP1080" i="1"/>
  <c r="AO1080" i="1"/>
  <c r="AN1080" i="1"/>
  <c r="AM1080" i="1"/>
  <c r="AL1080" i="1"/>
  <c r="AK1080" i="1"/>
  <c r="AJ1080" i="1"/>
  <c r="AR1079" i="1"/>
  <c r="AQ1079" i="1"/>
  <c r="AP1079" i="1"/>
  <c r="AO1079" i="1"/>
  <c r="AN1079" i="1"/>
  <c r="AM1079" i="1"/>
  <c r="AL1079" i="1"/>
  <c r="AK1079" i="1"/>
  <c r="AJ1079" i="1"/>
  <c r="AR1078" i="1"/>
  <c r="AQ1078" i="1"/>
  <c r="AP1078" i="1"/>
  <c r="AO1078" i="1"/>
  <c r="AN1078" i="1"/>
  <c r="AM1078" i="1"/>
  <c r="AL1078" i="1"/>
  <c r="AK1078" i="1"/>
  <c r="AJ1078" i="1"/>
  <c r="AR1077" i="1"/>
  <c r="AQ1077" i="1"/>
  <c r="AP1077" i="1"/>
  <c r="AO1077" i="1"/>
  <c r="AN1077" i="1"/>
  <c r="AM1077" i="1"/>
  <c r="AL1077" i="1"/>
  <c r="AK1077" i="1"/>
  <c r="AJ1077" i="1"/>
  <c r="AR1076" i="1"/>
  <c r="AQ1076" i="1"/>
  <c r="AP1076" i="1"/>
  <c r="AO1076" i="1"/>
  <c r="AN1076" i="1"/>
  <c r="AM1076" i="1"/>
  <c r="AL1076" i="1"/>
  <c r="AK1076" i="1"/>
  <c r="AJ1076" i="1"/>
  <c r="AR1075" i="1"/>
  <c r="AQ1075" i="1"/>
  <c r="AP1075" i="1"/>
  <c r="AO1075" i="1"/>
  <c r="AN1075" i="1"/>
  <c r="AM1075" i="1"/>
  <c r="AL1075" i="1"/>
  <c r="AK1075" i="1"/>
  <c r="AJ1075" i="1"/>
  <c r="AR1074" i="1"/>
  <c r="AQ1074" i="1"/>
  <c r="AP1074" i="1"/>
  <c r="AO1074" i="1"/>
  <c r="AN1074" i="1"/>
  <c r="AM1074" i="1"/>
  <c r="AL1074" i="1"/>
  <c r="AK1074" i="1"/>
  <c r="AJ1074" i="1"/>
  <c r="AR1073" i="1"/>
  <c r="AQ1073" i="1"/>
  <c r="AP1073" i="1"/>
  <c r="AO1073" i="1"/>
  <c r="AN1073" i="1"/>
  <c r="AM1073" i="1"/>
  <c r="AL1073" i="1"/>
  <c r="AK1073" i="1"/>
  <c r="AJ1073" i="1"/>
  <c r="AR1072" i="1"/>
  <c r="AQ1072" i="1"/>
  <c r="AP1072" i="1"/>
  <c r="AO1072" i="1"/>
  <c r="AN1072" i="1"/>
  <c r="AM1072" i="1"/>
  <c r="AL1072" i="1"/>
  <c r="AK1072" i="1"/>
  <c r="AJ1072" i="1"/>
  <c r="AR1071" i="1"/>
  <c r="AQ1071" i="1"/>
  <c r="AP1071" i="1"/>
  <c r="AO1071" i="1"/>
  <c r="AN1071" i="1"/>
  <c r="AM1071" i="1"/>
  <c r="AL1071" i="1"/>
  <c r="AK1071" i="1"/>
  <c r="AJ1071" i="1"/>
  <c r="AR1070" i="1"/>
  <c r="AQ1070" i="1"/>
  <c r="AP1070" i="1"/>
  <c r="AO1070" i="1"/>
  <c r="AN1070" i="1"/>
  <c r="AM1070" i="1"/>
  <c r="AL1070" i="1"/>
  <c r="AK1070" i="1"/>
  <c r="AJ1070" i="1"/>
  <c r="AR1069" i="1"/>
  <c r="AQ1069" i="1"/>
  <c r="AP1069" i="1"/>
  <c r="AO1069" i="1"/>
  <c r="AN1069" i="1"/>
  <c r="AM1069" i="1"/>
  <c r="AL1069" i="1"/>
  <c r="AK1069" i="1"/>
  <c r="AJ1069" i="1"/>
  <c r="AR1068" i="1"/>
  <c r="AQ1068" i="1"/>
  <c r="AP1068" i="1"/>
  <c r="AO1068" i="1"/>
  <c r="AN1068" i="1"/>
  <c r="AM1068" i="1"/>
  <c r="AL1068" i="1"/>
  <c r="AK1068" i="1"/>
  <c r="AJ1068" i="1"/>
  <c r="AR1067" i="1"/>
  <c r="AQ1067" i="1"/>
  <c r="AP1067" i="1"/>
  <c r="AO1067" i="1"/>
  <c r="AN1067" i="1"/>
  <c r="AM1067" i="1"/>
  <c r="AL1067" i="1"/>
  <c r="AK1067" i="1"/>
  <c r="AJ1067" i="1"/>
  <c r="AR1066" i="1"/>
  <c r="AQ1066" i="1"/>
  <c r="AP1066" i="1"/>
  <c r="AO1066" i="1"/>
  <c r="AN1066" i="1"/>
  <c r="AM1066" i="1"/>
  <c r="AL1066" i="1"/>
  <c r="AK1066" i="1"/>
  <c r="AJ1066" i="1"/>
  <c r="AR1065" i="1"/>
  <c r="AQ1065" i="1"/>
  <c r="AP1065" i="1"/>
  <c r="AO1065" i="1"/>
  <c r="AN1065" i="1"/>
  <c r="AM1065" i="1"/>
  <c r="AL1065" i="1"/>
  <c r="AK1065" i="1"/>
  <c r="AJ1065" i="1"/>
  <c r="AR1064" i="1"/>
  <c r="AQ1064" i="1"/>
  <c r="AP1064" i="1"/>
  <c r="AO1064" i="1"/>
  <c r="AN1064" i="1"/>
  <c r="AM1064" i="1"/>
  <c r="AL1064" i="1"/>
  <c r="AK1064" i="1"/>
  <c r="AJ1064" i="1"/>
  <c r="AR1063" i="1"/>
  <c r="AQ1063" i="1"/>
  <c r="AP1063" i="1"/>
  <c r="AO1063" i="1"/>
  <c r="AN1063" i="1"/>
  <c r="AM1063" i="1"/>
  <c r="AL1063" i="1"/>
  <c r="AK1063" i="1"/>
  <c r="AJ1063" i="1"/>
  <c r="AR1062" i="1"/>
  <c r="AQ1062" i="1"/>
  <c r="AP1062" i="1"/>
  <c r="AO1062" i="1"/>
  <c r="AN1062" i="1"/>
  <c r="AM1062" i="1"/>
  <c r="AL1062" i="1"/>
  <c r="AK1062" i="1"/>
  <c r="AJ1062" i="1"/>
  <c r="AR1061" i="1"/>
  <c r="AQ1061" i="1"/>
  <c r="AP1061" i="1"/>
  <c r="AO1061" i="1"/>
  <c r="AN1061" i="1"/>
  <c r="AM1061" i="1"/>
  <c r="AL1061" i="1"/>
  <c r="AK1061" i="1"/>
  <c r="AJ1061" i="1"/>
  <c r="AR1060" i="1"/>
  <c r="AQ1060" i="1"/>
  <c r="AP1060" i="1"/>
  <c r="AO1060" i="1"/>
  <c r="AN1060" i="1"/>
  <c r="AM1060" i="1"/>
  <c r="AL1060" i="1"/>
  <c r="AK1060" i="1"/>
  <c r="AJ1060" i="1"/>
  <c r="AR1059" i="1"/>
  <c r="AQ1059" i="1"/>
  <c r="AP1059" i="1"/>
  <c r="AO1059" i="1"/>
  <c r="AN1059" i="1"/>
  <c r="AM1059" i="1"/>
  <c r="AL1059" i="1"/>
  <c r="AK1059" i="1"/>
  <c r="AJ1059" i="1"/>
  <c r="AR1058" i="1"/>
  <c r="AQ1058" i="1"/>
  <c r="AP1058" i="1"/>
  <c r="AO1058" i="1"/>
  <c r="AN1058" i="1"/>
  <c r="AM1058" i="1"/>
  <c r="AL1058" i="1"/>
  <c r="AK1058" i="1"/>
  <c r="AJ1058" i="1"/>
  <c r="AR1057" i="1"/>
  <c r="AQ1057" i="1"/>
  <c r="AP1057" i="1"/>
  <c r="AO1057" i="1"/>
  <c r="AN1057" i="1"/>
  <c r="AM1057" i="1"/>
  <c r="AL1057" i="1"/>
  <c r="AK1057" i="1"/>
  <c r="AJ1057" i="1"/>
  <c r="AR1056" i="1"/>
  <c r="AQ1056" i="1"/>
  <c r="AP1056" i="1"/>
  <c r="AO1056" i="1"/>
  <c r="AN1056" i="1"/>
  <c r="AM1056" i="1"/>
  <c r="AL1056" i="1"/>
  <c r="AK1056" i="1"/>
  <c r="AJ1056" i="1"/>
  <c r="AR1055" i="1"/>
  <c r="AQ1055" i="1"/>
  <c r="AP1055" i="1"/>
  <c r="AO1055" i="1"/>
  <c r="AN1055" i="1"/>
  <c r="AM1055" i="1"/>
  <c r="AL1055" i="1"/>
  <c r="AK1055" i="1"/>
  <c r="AJ1055" i="1"/>
  <c r="AR1054" i="1"/>
  <c r="AQ1054" i="1"/>
  <c r="AP1054" i="1"/>
  <c r="AO1054" i="1"/>
  <c r="AN1054" i="1"/>
  <c r="AM1054" i="1"/>
  <c r="AL1054" i="1"/>
  <c r="AK1054" i="1"/>
  <c r="AJ1054" i="1"/>
  <c r="AR1053" i="1"/>
  <c r="AQ1053" i="1"/>
  <c r="AP1053" i="1"/>
  <c r="AO1053" i="1"/>
  <c r="AN1053" i="1"/>
  <c r="AM1053" i="1"/>
  <c r="AL1053" i="1"/>
  <c r="AK1053" i="1"/>
  <c r="AJ1053" i="1"/>
  <c r="AR1052" i="1"/>
  <c r="AQ1052" i="1"/>
  <c r="AP1052" i="1"/>
  <c r="AO1052" i="1"/>
  <c r="AN1052" i="1"/>
  <c r="AM1052" i="1"/>
  <c r="AL1052" i="1"/>
  <c r="AK1052" i="1"/>
  <c r="AJ1052" i="1"/>
  <c r="AR1051" i="1"/>
  <c r="AQ1051" i="1"/>
  <c r="AP1051" i="1"/>
  <c r="AO1051" i="1"/>
  <c r="AN1051" i="1"/>
  <c r="AM1051" i="1"/>
  <c r="AL1051" i="1"/>
  <c r="AK1051" i="1"/>
  <c r="AJ1051" i="1"/>
  <c r="AR1050" i="1"/>
  <c r="AQ1050" i="1"/>
  <c r="AP1050" i="1"/>
  <c r="AO1050" i="1"/>
  <c r="AN1050" i="1"/>
  <c r="AM1050" i="1"/>
  <c r="AL1050" i="1"/>
  <c r="AK1050" i="1"/>
  <c r="AJ1050" i="1"/>
  <c r="AR1049" i="1"/>
  <c r="AQ1049" i="1"/>
  <c r="AP1049" i="1"/>
  <c r="AO1049" i="1"/>
  <c r="AN1049" i="1"/>
  <c r="AM1049" i="1"/>
  <c r="AL1049" i="1"/>
  <c r="AK1049" i="1"/>
  <c r="AJ1049" i="1"/>
  <c r="AR1048" i="1"/>
  <c r="AQ1048" i="1"/>
  <c r="AP1048" i="1"/>
  <c r="AO1048" i="1"/>
  <c r="AN1048" i="1"/>
  <c r="AM1048" i="1"/>
  <c r="AL1048" i="1"/>
  <c r="AK1048" i="1"/>
  <c r="AJ1048" i="1"/>
  <c r="AR1047" i="1"/>
  <c r="AQ1047" i="1"/>
  <c r="AP1047" i="1"/>
  <c r="AO1047" i="1"/>
  <c r="AN1047" i="1"/>
  <c r="AM1047" i="1"/>
  <c r="AL1047" i="1"/>
  <c r="AK1047" i="1"/>
  <c r="AJ1047" i="1"/>
  <c r="AR1046" i="1"/>
  <c r="AQ1046" i="1"/>
  <c r="AP1046" i="1"/>
  <c r="AO1046" i="1"/>
  <c r="AN1046" i="1"/>
  <c r="AM1046" i="1"/>
  <c r="AL1046" i="1"/>
  <c r="AK1046" i="1"/>
  <c r="AJ1046" i="1"/>
  <c r="AR1045" i="1"/>
  <c r="AQ1045" i="1"/>
  <c r="AP1045" i="1"/>
  <c r="AO1045" i="1"/>
  <c r="AN1045" i="1"/>
  <c r="AM1045" i="1"/>
  <c r="AL1045" i="1"/>
  <c r="AK1045" i="1"/>
  <c r="AJ1045" i="1"/>
  <c r="AR1044" i="1"/>
  <c r="AQ1044" i="1"/>
  <c r="AP1044" i="1"/>
  <c r="AO1044" i="1"/>
  <c r="AN1044" i="1"/>
  <c r="AM1044" i="1"/>
  <c r="AL1044" i="1"/>
  <c r="AK1044" i="1"/>
  <c r="AJ1044" i="1"/>
  <c r="AR1043" i="1"/>
  <c r="AQ1043" i="1"/>
  <c r="AP1043" i="1"/>
  <c r="AO1043" i="1"/>
  <c r="AN1043" i="1"/>
  <c r="AM1043" i="1"/>
  <c r="AL1043" i="1"/>
  <c r="AK1043" i="1"/>
  <c r="AJ1043" i="1"/>
  <c r="AR1042" i="1"/>
  <c r="AQ1042" i="1"/>
  <c r="AP1042" i="1"/>
  <c r="AO1042" i="1"/>
  <c r="AN1042" i="1"/>
  <c r="AM1042" i="1"/>
  <c r="AL1042" i="1"/>
  <c r="AK1042" i="1"/>
  <c r="AJ1042" i="1"/>
  <c r="AR1041" i="1"/>
  <c r="AQ1041" i="1"/>
  <c r="AP1041" i="1"/>
  <c r="AO1041" i="1"/>
  <c r="AN1041" i="1"/>
  <c r="AM1041" i="1"/>
  <c r="AL1041" i="1"/>
  <c r="AK1041" i="1"/>
  <c r="AJ1041" i="1"/>
  <c r="AR1040" i="1"/>
  <c r="AQ1040" i="1"/>
  <c r="AP1040" i="1"/>
  <c r="AO1040" i="1"/>
  <c r="AN1040" i="1"/>
  <c r="AM1040" i="1"/>
  <c r="AL1040" i="1"/>
  <c r="AK1040" i="1"/>
  <c r="AJ1040" i="1"/>
  <c r="AR1039" i="1"/>
  <c r="AQ1039" i="1"/>
  <c r="AP1039" i="1"/>
  <c r="AO1039" i="1"/>
  <c r="AN1039" i="1"/>
  <c r="AM1039" i="1"/>
  <c r="AL1039" i="1"/>
  <c r="AK1039" i="1"/>
  <c r="AJ1039" i="1"/>
  <c r="AR1038" i="1"/>
  <c r="AQ1038" i="1"/>
  <c r="AP1038" i="1"/>
  <c r="AO1038" i="1"/>
  <c r="AN1038" i="1"/>
  <c r="AM1038" i="1"/>
  <c r="AL1038" i="1"/>
  <c r="AK1038" i="1"/>
  <c r="AJ1038" i="1"/>
  <c r="AR1037" i="1"/>
  <c r="AQ1037" i="1"/>
  <c r="AP1037" i="1"/>
  <c r="AO1037" i="1"/>
  <c r="AN1037" i="1"/>
  <c r="AM1037" i="1"/>
  <c r="AL1037" i="1"/>
  <c r="AK1037" i="1"/>
  <c r="AJ1037" i="1"/>
  <c r="AR1036" i="1"/>
  <c r="AQ1036" i="1"/>
  <c r="AP1036" i="1"/>
  <c r="AO1036" i="1"/>
  <c r="AN1036" i="1"/>
  <c r="AM1036" i="1"/>
  <c r="AL1036" i="1"/>
  <c r="AK1036" i="1"/>
  <c r="AJ1036" i="1"/>
  <c r="AR1035" i="1"/>
  <c r="AQ1035" i="1"/>
  <c r="AP1035" i="1"/>
  <c r="AO1035" i="1"/>
  <c r="AN1035" i="1"/>
  <c r="AM1035" i="1"/>
  <c r="AL1035" i="1"/>
  <c r="AK1035" i="1"/>
  <c r="AJ1035" i="1"/>
  <c r="AR1034" i="1"/>
  <c r="AQ1034" i="1"/>
  <c r="AP1034" i="1"/>
  <c r="AO1034" i="1"/>
  <c r="AN1034" i="1"/>
  <c r="AM1034" i="1"/>
  <c r="AL1034" i="1"/>
  <c r="AK1034" i="1"/>
  <c r="AJ1034" i="1"/>
  <c r="AR1033" i="1"/>
  <c r="AQ1033" i="1"/>
  <c r="AP1033" i="1"/>
  <c r="AO1033" i="1"/>
  <c r="AN1033" i="1"/>
  <c r="AM1033" i="1"/>
  <c r="AL1033" i="1"/>
  <c r="AK1033" i="1"/>
  <c r="AJ1033" i="1"/>
  <c r="AR1032" i="1"/>
  <c r="AQ1032" i="1"/>
  <c r="AP1032" i="1"/>
  <c r="AO1032" i="1"/>
  <c r="AN1032" i="1"/>
  <c r="AM1032" i="1"/>
  <c r="AL1032" i="1"/>
  <c r="AK1032" i="1"/>
  <c r="AJ1032" i="1"/>
  <c r="AR1031" i="1"/>
  <c r="AQ1031" i="1"/>
  <c r="AP1031" i="1"/>
  <c r="AO1031" i="1"/>
  <c r="AN1031" i="1"/>
  <c r="AM1031" i="1"/>
  <c r="AL1031" i="1"/>
  <c r="AK1031" i="1"/>
  <c r="AJ1031" i="1"/>
  <c r="AR1030" i="1"/>
  <c r="AQ1030" i="1"/>
  <c r="AP1030" i="1"/>
  <c r="AO1030" i="1"/>
  <c r="AN1030" i="1"/>
  <c r="AM1030" i="1"/>
  <c r="AL1030" i="1"/>
  <c r="AK1030" i="1"/>
  <c r="AJ1030" i="1"/>
  <c r="AR1029" i="1"/>
  <c r="AQ1029" i="1"/>
  <c r="AP1029" i="1"/>
  <c r="AO1029" i="1"/>
  <c r="AN1029" i="1"/>
  <c r="AM1029" i="1"/>
  <c r="AL1029" i="1"/>
  <c r="AK1029" i="1"/>
  <c r="AJ1029" i="1"/>
  <c r="AR1028" i="1"/>
  <c r="AQ1028" i="1"/>
  <c r="AP1028" i="1"/>
  <c r="AO1028" i="1"/>
  <c r="AN1028" i="1"/>
  <c r="AM1028" i="1"/>
  <c r="AL1028" i="1"/>
  <c r="AK1028" i="1"/>
  <c r="AJ1028" i="1"/>
  <c r="AR1027" i="1"/>
  <c r="AQ1027" i="1"/>
  <c r="AP1027" i="1"/>
  <c r="AO1027" i="1"/>
  <c r="AN1027" i="1"/>
  <c r="AM1027" i="1"/>
  <c r="AL1027" i="1"/>
  <c r="AK1027" i="1"/>
  <c r="AJ1027" i="1"/>
  <c r="AR1026" i="1"/>
  <c r="AQ1026" i="1"/>
  <c r="AP1026" i="1"/>
  <c r="AO1026" i="1"/>
  <c r="AN1026" i="1"/>
  <c r="AM1026" i="1"/>
  <c r="AL1026" i="1"/>
  <c r="AK1026" i="1"/>
  <c r="AJ1026" i="1"/>
  <c r="AR1025" i="1"/>
  <c r="AQ1025" i="1"/>
  <c r="AP1025" i="1"/>
  <c r="AO1025" i="1"/>
  <c r="AN1025" i="1"/>
  <c r="AM1025" i="1"/>
  <c r="AL1025" i="1"/>
  <c r="AK1025" i="1"/>
  <c r="AJ1025" i="1"/>
  <c r="AR1024" i="1"/>
  <c r="AQ1024" i="1"/>
  <c r="AP1024" i="1"/>
  <c r="AO1024" i="1"/>
  <c r="AN1024" i="1"/>
  <c r="AM1024" i="1"/>
  <c r="AL1024" i="1"/>
  <c r="AK1024" i="1"/>
  <c r="AJ1024" i="1"/>
  <c r="AR1023" i="1"/>
  <c r="AQ1023" i="1"/>
  <c r="AP1023" i="1"/>
  <c r="AO1023" i="1"/>
  <c r="AN1023" i="1"/>
  <c r="AM1023" i="1"/>
  <c r="AL1023" i="1"/>
  <c r="AK1023" i="1"/>
  <c r="AJ1023" i="1"/>
  <c r="AR1022" i="1"/>
  <c r="AQ1022" i="1"/>
  <c r="AP1022" i="1"/>
  <c r="AO1022" i="1"/>
  <c r="AN1022" i="1"/>
  <c r="AM1022" i="1"/>
  <c r="AL1022" i="1"/>
  <c r="AK1022" i="1"/>
  <c r="AJ1022" i="1"/>
  <c r="AR1021" i="1"/>
  <c r="AQ1021" i="1"/>
  <c r="AP1021" i="1"/>
  <c r="AO1021" i="1"/>
  <c r="AN1021" i="1"/>
  <c r="AM1021" i="1"/>
  <c r="AL1021" i="1"/>
  <c r="AK1021" i="1"/>
  <c r="AJ1021" i="1"/>
  <c r="AR1020" i="1"/>
  <c r="AQ1020" i="1"/>
  <c r="AP1020" i="1"/>
  <c r="AO1020" i="1"/>
  <c r="AN1020" i="1"/>
  <c r="AM1020" i="1"/>
  <c r="AL1020" i="1"/>
  <c r="AK1020" i="1"/>
  <c r="AJ1020" i="1"/>
  <c r="AR1019" i="1"/>
  <c r="AQ1019" i="1"/>
  <c r="AP1019" i="1"/>
  <c r="AO1019" i="1"/>
  <c r="AN1019" i="1"/>
  <c r="AM1019" i="1"/>
  <c r="AL1019" i="1"/>
  <c r="AK1019" i="1"/>
  <c r="AJ1019" i="1"/>
  <c r="AR1018" i="1"/>
  <c r="AQ1018" i="1"/>
  <c r="AP1018" i="1"/>
  <c r="AO1018" i="1"/>
  <c r="AN1018" i="1"/>
  <c r="AM1018" i="1"/>
  <c r="AL1018" i="1"/>
  <c r="AK1018" i="1"/>
  <c r="AJ1018" i="1"/>
  <c r="AR1017" i="1"/>
  <c r="AQ1017" i="1"/>
  <c r="AP1017" i="1"/>
  <c r="AO1017" i="1"/>
  <c r="AN1017" i="1"/>
  <c r="AM1017" i="1"/>
  <c r="AL1017" i="1"/>
  <c r="AK1017" i="1"/>
  <c r="AJ1017" i="1"/>
  <c r="AR1016" i="1"/>
  <c r="AQ1016" i="1"/>
  <c r="AP1016" i="1"/>
  <c r="AO1016" i="1"/>
  <c r="AN1016" i="1"/>
  <c r="AM1016" i="1"/>
  <c r="AL1016" i="1"/>
  <c r="AK1016" i="1"/>
  <c r="AJ1016" i="1"/>
  <c r="AR1015" i="1"/>
  <c r="AQ1015" i="1"/>
  <c r="AP1015" i="1"/>
  <c r="AO1015" i="1"/>
  <c r="AN1015" i="1"/>
  <c r="AM1015" i="1"/>
  <c r="AL1015" i="1"/>
  <c r="AK1015" i="1"/>
  <c r="AJ1015" i="1"/>
  <c r="AR1014" i="1"/>
  <c r="AQ1014" i="1"/>
  <c r="AP1014" i="1"/>
  <c r="AO1014" i="1"/>
  <c r="AN1014" i="1"/>
  <c r="AM1014" i="1"/>
  <c r="AL1014" i="1"/>
  <c r="AK1014" i="1"/>
  <c r="AJ1014" i="1"/>
  <c r="AR1013" i="1"/>
  <c r="AQ1013" i="1"/>
  <c r="AP1013" i="1"/>
  <c r="AO1013" i="1"/>
  <c r="AN1013" i="1"/>
  <c r="AM1013" i="1"/>
  <c r="AL1013" i="1"/>
  <c r="AK1013" i="1"/>
  <c r="AJ1013" i="1"/>
  <c r="AR1012" i="1"/>
  <c r="AQ1012" i="1"/>
  <c r="AP1012" i="1"/>
  <c r="AO1012" i="1"/>
  <c r="AN1012" i="1"/>
  <c r="AM1012" i="1"/>
  <c r="AL1012" i="1"/>
  <c r="AK1012" i="1"/>
  <c r="AJ1012" i="1"/>
  <c r="AR1011" i="1"/>
  <c r="AQ1011" i="1"/>
  <c r="AP1011" i="1"/>
  <c r="AO1011" i="1"/>
  <c r="AN1011" i="1"/>
  <c r="AM1011" i="1"/>
  <c r="AL1011" i="1"/>
  <c r="AK1011" i="1"/>
  <c r="AJ1011" i="1"/>
  <c r="AR1010" i="1"/>
  <c r="AQ1010" i="1"/>
  <c r="AP1010" i="1"/>
  <c r="AO1010" i="1"/>
  <c r="AN1010" i="1"/>
  <c r="AM1010" i="1"/>
  <c r="AL1010" i="1"/>
  <c r="AK1010" i="1"/>
  <c r="AJ1010" i="1"/>
  <c r="AR1009" i="1"/>
  <c r="AQ1009" i="1"/>
  <c r="AP1009" i="1"/>
  <c r="AO1009" i="1"/>
  <c r="AN1009" i="1"/>
  <c r="AM1009" i="1"/>
  <c r="AL1009" i="1"/>
  <c r="AK1009" i="1"/>
  <c r="AJ1009" i="1"/>
  <c r="AR1008" i="1"/>
  <c r="AQ1008" i="1"/>
  <c r="AP1008" i="1"/>
  <c r="AO1008" i="1"/>
  <c r="AN1008" i="1"/>
  <c r="AM1008" i="1"/>
  <c r="AL1008" i="1"/>
  <c r="AK1008" i="1"/>
  <c r="AJ1008" i="1"/>
  <c r="AR1007" i="1"/>
  <c r="AQ1007" i="1"/>
  <c r="AP1007" i="1"/>
  <c r="AO1007" i="1"/>
  <c r="AN1007" i="1"/>
  <c r="AM1007" i="1"/>
  <c r="AL1007" i="1"/>
  <c r="AK1007" i="1"/>
  <c r="AJ1007" i="1"/>
  <c r="AR1006" i="1"/>
  <c r="AQ1006" i="1"/>
  <c r="AP1006" i="1"/>
  <c r="AO1006" i="1"/>
  <c r="AN1006" i="1"/>
  <c r="AM1006" i="1"/>
  <c r="AL1006" i="1"/>
  <c r="AK1006" i="1"/>
  <c r="AJ1006" i="1"/>
  <c r="AR1005" i="1"/>
  <c r="AQ1005" i="1"/>
  <c r="AP1005" i="1"/>
  <c r="AO1005" i="1"/>
  <c r="AN1005" i="1"/>
  <c r="AM1005" i="1"/>
  <c r="AL1005" i="1"/>
  <c r="AK1005" i="1"/>
  <c r="AJ1005" i="1"/>
  <c r="AR1004" i="1"/>
  <c r="AQ1004" i="1"/>
  <c r="AP1004" i="1"/>
  <c r="AO1004" i="1"/>
  <c r="AN1004" i="1"/>
  <c r="AM1004" i="1"/>
  <c r="AL1004" i="1"/>
  <c r="AK1004" i="1"/>
  <c r="AJ1004" i="1"/>
  <c r="AR1003" i="1"/>
  <c r="AQ1003" i="1"/>
  <c r="AP1003" i="1"/>
  <c r="AO1003" i="1"/>
  <c r="AN1003" i="1"/>
  <c r="AM1003" i="1"/>
  <c r="AL1003" i="1"/>
  <c r="AK1003" i="1"/>
  <c r="AJ1003" i="1"/>
  <c r="AR1002" i="1"/>
  <c r="AQ1002" i="1"/>
  <c r="AP1002" i="1"/>
  <c r="AO1002" i="1"/>
  <c r="AN1002" i="1"/>
  <c r="AM1002" i="1"/>
  <c r="AL1002" i="1"/>
  <c r="AK1002" i="1"/>
  <c r="AJ1002" i="1"/>
  <c r="AR1001" i="1"/>
  <c r="AQ1001" i="1"/>
  <c r="AP1001" i="1"/>
  <c r="AO1001" i="1"/>
  <c r="AN1001" i="1"/>
  <c r="AM1001" i="1"/>
  <c r="AL1001" i="1"/>
  <c r="AK1001" i="1"/>
  <c r="AJ1001" i="1"/>
  <c r="AR1000" i="1"/>
  <c r="AQ1000" i="1"/>
  <c r="AP1000" i="1"/>
  <c r="AO1000" i="1"/>
  <c r="AN1000" i="1"/>
  <c r="AM1000" i="1"/>
  <c r="AL1000" i="1"/>
  <c r="AK1000" i="1"/>
  <c r="AJ1000" i="1"/>
  <c r="AR999" i="1"/>
  <c r="AQ999" i="1"/>
  <c r="AP999" i="1"/>
  <c r="AO999" i="1"/>
  <c r="AN999" i="1"/>
  <c r="AM999" i="1"/>
  <c r="AL999" i="1"/>
  <c r="AK999" i="1"/>
  <c r="AJ999" i="1"/>
  <c r="AR998" i="1"/>
  <c r="AQ998" i="1"/>
  <c r="AP998" i="1"/>
  <c r="AO998" i="1"/>
  <c r="AN998" i="1"/>
  <c r="AM998" i="1"/>
  <c r="AL998" i="1"/>
  <c r="AK998" i="1"/>
  <c r="AJ998" i="1"/>
  <c r="AR997" i="1"/>
  <c r="AQ997" i="1"/>
  <c r="AP997" i="1"/>
  <c r="AO997" i="1"/>
  <c r="AN997" i="1"/>
  <c r="AM997" i="1"/>
  <c r="AL997" i="1"/>
  <c r="AK997" i="1"/>
  <c r="AJ997" i="1"/>
  <c r="AR996" i="1"/>
  <c r="AQ996" i="1"/>
  <c r="AP996" i="1"/>
  <c r="AO996" i="1"/>
  <c r="AN996" i="1"/>
  <c r="AM996" i="1"/>
  <c r="AL996" i="1"/>
  <c r="AK996" i="1"/>
  <c r="AJ996" i="1"/>
  <c r="AR995" i="1"/>
  <c r="AQ995" i="1"/>
  <c r="AP995" i="1"/>
  <c r="AO995" i="1"/>
  <c r="AN995" i="1"/>
  <c r="AM995" i="1"/>
  <c r="AL995" i="1"/>
  <c r="AK995" i="1"/>
  <c r="AJ995" i="1"/>
  <c r="AR994" i="1"/>
  <c r="AQ994" i="1"/>
  <c r="AP994" i="1"/>
  <c r="AO994" i="1"/>
  <c r="AN994" i="1"/>
  <c r="AM994" i="1"/>
  <c r="AL994" i="1"/>
  <c r="AK994" i="1"/>
  <c r="AJ994" i="1"/>
  <c r="AR993" i="1"/>
  <c r="AQ993" i="1"/>
  <c r="AP993" i="1"/>
  <c r="AO993" i="1"/>
  <c r="AN993" i="1"/>
  <c r="AM993" i="1"/>
  <c r="AL993" i="1"/>
  <c r="AK993" i="1"/>
  <c r="AJ993" i="1"/>
  <c r="AR992" i="1"/>
  <c r="AQ992" i="1"/>
  <c r="AP992" i="1"/>
  <c r="AO992" i="1"/>
  <c r="AN992" i="1"/>
  <c r="AM992" i="1"/>
  <c r="AL992" i="1"/>
  <c r="AK992" i="1"/>
  <c r="AJ992" i="1"/>
  <c r="AR991" i="1"/>
  <c r="AQ991" i="1"/>
  <c r="AP991" i="1"/>
  <c r="AO991" i="1"/>
  <c r="AN991" i="1"/>
  <c r="AM991" i="1"/>
  <c r="AL991" i="1"/>
  <c r="AK991" i="1"/>
  <c r="AJ991" i="1"/>
  <c r="AR990" i="1"/>
  <c r="AQ990" i="1"/>
  <c r="AP990" i="1"/>
  <c r="AO990" i="1"/>
  <c r="AN990" i="1"/>
  <c r="AM990" i="1"/>
  <c r="AL990" i="1"/>
  <c r="AK990" i="1"/>
  <c r="AJ990" i="1"/>
  <c r="AR989" i="1"/>
  <c r="AQ989" i="1"/>
  <c r="AP989" i="1"/>
  <c r="AO989" i="1"/>
  <c r="AN989" i="1"/>
  <c r="AM989" i="1"/>
  <c r="AL989" i="1"/>
  <c r="AK989" i="1"/>
  <c r="AJ989" i="1"/>
  <c r="AR988" i="1"/>
  <c r="AQ988" i="1"/>
  <c r="AP988" i="1"/>
  <c r="AO988" i="1"/>
  <c r="AN988" i="1"/>
  <c r="AM988" i="1"/>
  <c r="AL988" i="1"/>
  <c r="AK988" i="1"/>
  <c r="AJ988" i="1"/>
  <c r="AR987" i="1"/>
  <c r="AQ987" i="1"/>
  <c r="AP987" i="1"/>
  <c r="AO987" i="1"/>
  <c r="AN987" i="1"/>
  <c r="AM987" i="1"/>
  <c r="AL987" i="1"/>
  <c r="AK987" i="1"/>
  <c r="AJ987" i="1"/>
  <c r="AR986" i="1"/>
  <c r="AQ986" i="1"/>
  <c r="AP986" i="1"/>
  <c r="AO986" i="1"/>
  <c r="AN986" i="1"/>
  <c r="AM986" i="1"/>
  <c r="AL986" i="1"/>
  <c r="AK986" i="1"/>
  <c r="AJ986" i="1"/>
  <c r="AR985" i="1"/>
  <c r="AQ985" i="1"/>
  <c r="AP985" i="1"/>
  <c r="AO985" i="1"/>
  <c r="AN985" i="1"/>
  <c r="AM985" i="1"/>
  <c r="AL985" i="1"/>
  <c r="AK985" i="1"/>
  <c r="AJ985" i="1"/>
  <c r="AR984" i="1"/>
  <c r="AQ984" i="1"/>
  <c r="AP984" i="1"/>
  <c r="AO984" i="1"/>
  <c r="AN984" i="1"/>
  <c r="AM984" i="1"/>
  <c r="AL984" i="1"/>
  <c r="AK984" i="1"/>
  <c r="AJ984" i="1"/>
  <c r="AR983" i="1"/>
  <c r="AQ983" i="1"/>
  <c r="AP983" i="1"/>
  <c r="AO983" i="1"/>
  <c r="AN983" i="1"/>
  <c r="AM983" i="1"/>
  <c r="AL983" i="1"/>
  <c r="AK983" i="1"/>
  <c r="AJ983" i="1"/>
  <c r="AR982" i="1"/>
  <c r="AQ982" i="1"/>
  <c r="AP982" i="1"/>
  <c r="AO982" i="1"/>
  <c r="AN982" i="1"/>
  <c r="AM982" i="1"/>
  <c r="AL982" i="1"/>
  <c r="AK982" i="1"/>
  <c r="AJ982" i="1"/>
  <c r="AR981" i="1"/>
  <c r="AQ981" i="1"/>
  <c r="AP981" i="1"/>
  <c r="AO981" i="1"/>
  <c r="AN981" i="1"/>
  <c r="AM981" i="1"/>
  <c r="AL981" i="1"/>
  <c r="AK981" i="1"/>
  <c r="AJ981" i="1"/>
  <c r="AR980" i="1"/>
  <c r="AQ980" i="1"/>
  <c r="AP980" i="1"/>
  <c r="AO980" i="1"/>
  <c r="AN980" i="1"/>
  <c r="AM980" i="1"/>
  <c r="AL980" i="1"/>
  <c r="AK980" i="1"/>
  <c r="AJ980" i="1"/>
  <c r="AR979" i="1"/>
  <c r="AQ979" i="1"/>
  <c r="AP979" i="1"/>
  <c r="AO979" i="1"/>
  <c r="AN979" i="1"/>
  <c r="AM979" i="1"/>
  <c r="AL979" i="1"/>
  <c r="AK979" i="1"/>
  <c r="AJ979" i="1"/>
  <c r="AR978" i="1"/>
  <c r="AQ978" i="1"/>
  <c r="AP978" i="1"/>
  <c r="AO978" i="1"/>
  <c r="AN978" i="1"/>
  <c r="AM978" i="1"/>
  <c r="AL978" i="1"/>
  <c r="AK978" i="1"/>
  <c r="AJ978" i="1"/>
  <c r="AR977" i="1"/>
  <c r="AQ977" i="1"/>
  <c r="AP977" i="1"/>
  <c r="AO977" i="1"/>
  <c r="AN977" i="1"/>
  <c r="AM977" i="1"/>
  <c r="AL977" i="1"/>
  <c r="AK977" i="1"/>
  <c r="AJ977" i="1"/>
  <c r="AR976" i="1"/>
  <c r="AQ976" i="1"/>
  <c r="AP976" i="1"/>
  <c r="AO976" i="1"/>
  <c r="AN976" i="1"/>
  <c r="AM976" i="1"/>
  <c r="AL976" i="1"/>
  <c r="AK976" i="1"/>
  <c r="AJ976" i="1"/>
  <c r="AR975" i="1"/>
  <c r="AQ975" i="1"/>
  <c r="AP975" i="1"/>
  <c r="AO975" i="1"/>
  <c r="AN975" i="1"/>
  <c r="AM975" i="1"/>
  <c r="AL975" i="1"/>
  <c r="AK975" i="1"/>
  <c r="AJ975" i="1"/>
  <c r="AR974" i="1"/>
  <c r="AQ974" i="1"/>
  <c r="AP974" i="1"/>
  <c r="AO974" i="1"/>
  <c r="AN974" i="1"/>
  <c r="AM974" i="1"/>
  <c r="AL974" i="1"/>
  <c r="AK974" i="1"/>
  <c r="AJ974" i="1"/>
  <c r="AR973" i="1"/>
  <c r="AQ973" i="1"/>
  <c r="AP973" i="1"/>
  <c r="AO973" i="1"/>
  <c r="AN973" i="1"/>
  <c r="AM973" i="1"/>
  <c r="AL973" i="1"/>
  <c r="AK973" i="1"/>
  <c r="AJ973" i="1"/>
  <c r="AR972" i="1"/>
  <c r="AQ972" i="1"/>
  <c r="AP972" i="1"/>
  <c r="AO972" i="1"/>
  <c r="AN972" i="1"/>
  <c r="AM972" i="1"/>
  <c r="AL972" i="1"/>
  <c r="AK972" i="1"/>
  <c r="AJ972" i="1"/>
  <c r="AR971" i="1"/>
  <c r="AQ971" i="1"/>
  <c r="AP971" i="1"/>
  <c r="AO971" i="1"/>
  <c r="AN971" i="1"/>
  <c r="AM971" i="1"/>
  <c r="AL971" i="1"/>
  <c r="AK971" i="1"/>
  <c r="AJ971" i="1"/>
  <c r="AR970" i="1"/>
  <c r="AQ970" i="1"/>
  <c r="AP970" i="1"/>
  <c r="AO970" i="1"/>
  <c r="AN970" i="1"/>
  <c r="AM970" i="1"/>
  <c r="AL970" i="1"/>
  <c r="AK970" i="1"/>
  <c r="AJ970" i="1"/>
  <c r="AR969" i="1"/>
  <c r="AQ969" i="1"/>
  <c r="AP969" i="1"/>
  <c r="AO969" i="1"/>
  <c r="AN969" i="1"/>
  <c r="AM969" i="1"/>
  <c r="AL969" i="1"/>
  <c r="AK969" i="1"/>
  <c r="AJ969" i="1"/>
  <c r="AR968" i="1"/>
  <c r="AQ968" i="1"/>
  <c r="AP968" i="1"/>
  <c r="AO968" i="1"/>
  <c r="AN968" i="1"/>
  <c r="AM968" i="1"/>
  <c r="AL968" i="1"/>
  <c r="AK968" i="1"/>
  <c r="AJ968" i="1"/>
  <c r="AR967" i="1"/>
  <c r="AQ967" i="1"/>
  <c r="AP967" i="1"/>
  <c r="AO967" i="1"/>
  <c r="AN967" i="1"/>
  <c r="AM967" i="1"/>
  <c r="AL967" i="1"/>
  <c r="AK967" i="1"/>
  <c r="AJ967" i="1"/>
  <c r="AR966" i="1"/>
  <c r="AQ966" i="1"/>
  <c r="AP966" i="1"/>
  <c r="AO966" i="1"/>
  <c r="AN966" i="1"/>
  <c r="AM966" i="1"/>
  <c r="AL966" i="1"/>
  <c r="AK966" i="1"/>
  <c r="AJ966" i="1"/>
  <c r="AR965" i="1"/>
  <c r="AQ965" i="1"/>
  <c r="AP965" i="1"/>
  <c r="AO965" i="1"/>
  <c r="AN965" i="1"/>
  <c r="AM965" i="1"/>
  <c r="AL965" i="1"/>
  <c r="AK965" i="1"/>
  <c r="AJ965" i="1"/>
  <c r="AR964" i="1"/>
  <c r="AQ964" i="1"/>
  <c r="AP964" i="1"/>
  <c r="AO964" i="1"/>
  <c r="AN964" i="1"/>
  <c r="AM964" i="1"/>
  <c r="AL964" i="1"/>
  <c r="AK964" i="1"/>
  <c r="AJ964" i="1"/>
  <c r="AR963" i="1"/>
  <c r="AQ963" i="1"/>
  <c r="AP963" i="1"/>
  <c r="AO963" i="1"/>
  <c r="AN963" i="1"/>
  <c r="AM963" i="1"/>
  <c r="AL963" i="1"/>
  <c r="AK963" i="1"/>
  <c r="AJ963" i="1"/>
  <c r="AR962" i="1"/>
  <c r="AQ962" i="1"/>
  <c r="AP962" i="1"/>
  <c r="AO962" i="1"/>
  <c r="AN962" i="1"/>
  <c r="AM962" i="1"/>
  <c r="AL962" i="1"/>
  <c r="AK962" i="1"/>
  <c r="AJ962" i="1"/>
  <c r="AR961" i="1"/>
  <c r="AQ961" i="1"/>
  <c r="AP961" i="1"/>
  <c r="AO961" i="1"/>
  <c r="AN961" i="1"/>
  <c r="AM961" i="1"/>
  <c r="AL961" i="1"/>
  <c r="AK961" i="1"/>
  <c r="AJ961" i="1"/>
  <c r="AR960" i="1"/>
  <c r="AQ960" i="1"/>
  <c r="AP960" i="1"/>
  <c r="AO960" i="1"/>
  <c r="AN960" i="1"/>
  <c r="AM960" i="1"/>
  <c r="AL960" i="1"/>
  <c r="AK960" i="1"/>
  <c r="AJ960" i="1"/>
  <c r="AR959" i="1"/>
  <c r="AQ959" i="1"/>
  <c r="AP959" i="1"/>
  <c r="AO959" i="1"/>
  <c r="AN959" i="1"/>
  <c r="AM959" i="1"/>
  <c r="AL959" i="1"/>
  <c r="AK959" i="1"/>
  <c r="AJ959" i="1"/>
  <c r="AR958" i="1"/>
  <c r="AQ958" i="1"/>
  <c r="AP958" i="1"/>
  <c r="AO958" i="1"/>
  <c r="AN958" i="1"/>
  <c r="AM958" i="1"/>
  <c r="AL958" i="1"/>
  <c r="AK958" i="1"/>
  <c r="AJ958" i="1"/>
  <c r="AR957" i="1"/>
  <c r="AQ957" i="1"/>
  <c r="AP957" i="1"/>
  <c r="AO957" i="1"/>
  <c r="AN957" i="1"/>
  <c r="AM957" i="1"/>
  <c r="AL957" i="1"/>
  <c r="AK957" i="1"/>
  <c r="AJ957" i="1"/>
  <c r="AR956" i="1"/>
  <c r="AQ956" i="1"/>
  <c r="AP956" i="1"/>
  <c r="AO956" i="1"/>
  <c r="AN956" i="1"/>
  <c r="AM956" i="1"/>
  <c r="AL956" i="1"/>
  <c r="AK956" i="1"/>
  <c r="AJ956" i="1"/>
  <c r="AR955" i="1"/>
  <c r="AQ955" i="1"/>
  <c r="AP955" i="1"/>
  <c r="AO955" i="1"/>
  <c r="AN955" i="1"/>
  <c r="AM955" i="1"/>
  <c r="AL955" i="1"/>
  <c r="AK955" i="1"/>
  <c r="AJ955" i="1"/>
  <c r="AR954" i="1"/>
  <c r="AQ954" i="1"/>
  <c r="AP954" i="1"/>
  <c r="AO954" i="1"/>
  <c r="AN954" i="1"/>
  <c r="AM954" i="1"/>
  <c r="AL954" i="1"/>
  <c r="AK954" i="1"/>
  <c r="AJ954" i="1"/>
  <c r="AR953" i="1"/>
  <c r="AQ953" i="1"/>
  <c r="AP953" i="1"/>
  <c r="AO953" i="1"/>
  <c r="AN953" i="1"/>
  <c r="AM953" i="1"/>
  <c r="AL953" i="1"/>
  <c r="AK953" i="1"/>
  <c r="AJ953" i="1"/>
  <c r="AR952" i="1"/>
  <c r="AQ952" i="1"/>
  <c r="AP952" i="1"/>
  <c r="AO952" i="1"/>
  <c r="AN952" i="1"/>
  <c r="AM952" i="1"/>
  <c r="AL952" i="1"/>
  <c r="AK952" i="1"/>
  <c r="AJ952" i="1"/>
  <c r="AR951" i="1"/>
  <c r="AQ951" i="1"/>
  <c r="AP951" i="1"/>
  <c r="AO951" i="1"/>
  <c r="AN951" i="1"/>
  <c r="AM951" i="1"/>
  <c r="AL951" i="1"/>
  <c r="AK951" i="1"/>
  <c r="AJ951" i="1"/>
  <c r="AR950" i="1"/>
  <c r="AQ950" i="1"/>
  <c r="AP950" i="1"/>
  <c r="AO950" i="1"/>
  <c r="AN950" i="1"/>
  <c r="AM950" i="1"/>
  <c r="AL950" i="1"/>
  <c r="AK950" i="1"/>
  <c r="AJ950" i="1"/>
  <c r="AR949" i="1"/>
  <c r="AQ949" i="1"/>
  <c r="AP949" i="1"/>
  <c r="AO949" i="1"/>
  <c r="AN949" i="1"/>
  <c r="AM949" i="1"/>
  <c r="AL949" i="1"/>
  <c r="AK949" i="1"/>
  <c r="AJ949" i="1"/>
  <c r="AR948" i="1"/>
  <c r="AQ948" i="1"/>
  <c r="AP948" i="1"/>
  <c r="AO948" i="1"/>
  <c r="AN948" i="1"/>
  <c r="AM948" i="1"/>
  <c r="AL948" i="1"/>
  <c r="AK948" i="1"/>
  <c r="AJ948" i="1"/>
  <c r="AR947" i="1"/>
  <c r="AQ947" i="1"/>
  <c r="AP947" i="1"/>
  <c r="AO947" i="1"/>
  <c r="AN947" i="1"/>
  <c r="AM947" i="1"/>
  <c r="AL947" i="1"/>
  <c r="AK947" i="1"/>
  <c r="AJ947" i="1"/>
  <c r="AR946" i="1"/>
  <c r="AQ946" i="1"/>
  <c r="AP946" i="1"/>
  <c r="AO946" i="1"/>
  <c r="AN946" i="1"/>
  <c r="AM946" i="1"/>
  <c r="AL946" i="1"/>
  <c r="AK946" i="1"/>
  <c r="AJ946" i="1"/>
  <c r="AR945" i="1"/>
  <c r="AQ945" i="1"/>
  <c r="AP945" i="1"/>
  <c r="AO945" i="1"/>
  <c r="AN945" i="1"/>
  <c r="AM945" i="1"/>
  <c r="AL945" i="1"/>
  <c r="AK945" i="1"/>
  <c r="AJ945" i="1"/>
  <c r="AR944" i="1"/>
  <c r="AQ944" i="1"/>
  <c r="AP944" i="1"/>
  <c r="AO944" i="1"/>
  <c r="AN944" i="1"/>
  <c r="AM944" i="1"/>
  <c r="AL944" i="1"/>
  <c r="AK944" i="1"/>
  <c r="AJ944" i="1"/>
  <c r="AR943" i="1"/>
  <c r="AQ943" i="1"/>
  <c r="AP943" i="1"/>
  <c r="AO943" i="1"/>
  <c r="AN943" i="1"/>
  <c r="AM943" i="1"/>
  <c r="AL943" i="1"/>
  <c r="AK943" i="1"/>
  <c r="AJ943" i="1"/>
  <c r="AR942" i="1"/>
  <c r="AQ942" i="1"/>
  <c r="AP942" i="1"/>
  <c r="AO942" i="1"/>
  <c r="AN942" i="1"/>
  <c r="AM942" i="1"/>
  <c r="AL942" i="1"/>
  <c r="AK942" i="1"/>
  <c r="AJ942" i="1"/>
  <c r="AR941" i="1"/>
  <c r="AQ941" i="1"/>
  <c r="AP941" i="1"/>
  <c r="AO941" i="1"/>
  <c r="AN941" i="1"/>
  <c r="AM941" i="1"/>
  <c r="AL941" i="1"/>
  <c r="AK941" i="1"/>
  <c r="AJ941" i="1"/>
  <c r="AR940" i="1"/>
  <c r="AQ940" i="1"/>
  <c r="AP940" i="1"/>
  <c r="AO940" i="1"/>
  <c r="AN940" i="1"/>
  <c r="AM940" i="1"/>
  <c r="AL940" i="1"/>
  <c r="AK940" i="1"/>
  <c r="AJ940" i="1"/>
  <c r="AR939" i="1"/>
  <c r="AQ939" i="1"/>
  <c r="AP939" i="1"/>
  <c r="AO939" i="1"/>
  <c r="AN939" i="1"/>
  <c r="AM939" i="1"/>
  <c r="AL939" i="1"/>
  <c r="AK939" i="1"/>
  <c r="AJ939" i="1"/>
  <c r="AR938" i="1"/>
  <c r="AQ938" i="1"/>
  <c r="AP938" i="1"/>
  <c r="AO938" i="1"/>
  <c r="AN938" i="1"/>
  <c r="AM938" i="1"/>
  <c r="AL938" i="1"/>
  <c r="AK938" i="1"/>
  <c r="AJ938" i="1"/>
  <c r="AR937" i="1"/>
  <c r="AQ937" i="1"/>
  <c r="AP937" i="1"/>
  <c r="AO937" i="1"/>
  <c r="AN937" i="1"/>
  <c r="AM937" i="1"/>
  <c r="AL937" i="1"/>
  <c r="AK937" i="1"/>
  <c r="AJ937" i="1"/>
  <c r="AR936" i="1"/>
  <c r="AQ936" i="1"/>
  <c r="AP936" i="1"/>
  <c r="AO936" i="1"/>
  <c r="AN936" i="1"/>
  <c r="AM936" i="1"/>
  <c r="AL936" i="1"/>
  <c r="AK936" i="1"/>
  <c r="AJ936" i="1"/>
  <c r="AR935" i="1"/>
  <c r="AQ935" i="1"/>
  <c r="AP935" i="1"/>
  <c r="AO935" i="1"/>
  <c r="AN935" i="1"/>
  <c r="AM935" i="1"/>
  <c r="AL935" i="1"/>
  <c r="AK935" i="1"/>
  <c r="AJ935" i="1"/>
  <c r="AR934" i="1"/>
  <c r="AQ934" i="1"/>
  <c r="AP934" i="1"/>
  <c r="AO934" i="1"/>
  <c r="AN934" i="1"/>
  <c r="AM934" i="1"/>
  <c r="AL934" i="1"/>
  <c r="AK934" i="1"/>
  <c r="AJ934" i="1"/>
  <c r="AR933" i="1"/>
  <c r="AQ933" i="1"/>
  <c r="AP933" i="1"/>
  <c r="AO933" i="1"/>
  <c r="AN933" i="1"/>
  <c r="AM933" i="1"/>
  <c r="AL933" i="1"/>
  <c r="AK933" i="1"/>
  <c r="AJ933" i="1"/>
  <c r="AR932" i="1"/>
  <c r="AQ932" i="1"/>
  <c r="AP932" i="1"/>
  <c r="AO932" i="1"/>
  <c r="AN932" i="1"/>
  <c r="AM932" i="1"/>
  <c r="AL932" i="1"/>
  <c r="AK932" i="1"/>
  <c r="AJ932" i="1"/>
  <c r="AR931" i="1"/>
  <c r="AQ931" i="1"/>
  <c r="AP931" i="1"/>
  <c r="AO931" i="1"/>
  <c r="AN931" i="1"/>
  <c r="AM931" i="1"/>
  <c r="AL931" i="1"/>
  <c r="AK931" i="1"/>
  <c r="AJ931" i="1"/>
  <c r="AR930" i="1"/>
  <c r="AQ930" i="1"/>
  <c r="AP930" i="1"/>
  <c r="AO930" i="1"/>
  <c r="AN930" i="1"/>
  <c r="AM930" i="1"/>
  <c r="AL930" i="1"/>
  <c r="AK930" i="1"/>
  <c r="AJ930" i="1"/>
  <c r="AR929" i="1"/>
  <c r="AQ929" i="1"/>
  <c r="AP929" i="1"/>
  <c r="AO929" i="1"/>
  <c r="AN929" i="1"/>
  <c r="AM929" i="1"/>
  <c r="AL929" i="1"/>
  <c r="AK929" i="1"/>
  <c r="AJ929" i="1"/>
  <c r="AR928" i="1"/>
  <c r="AQ928" i="1"/>
  <c r="AP928" i="1"/>
  <c r="AO928" i="1"/>
  <c r="AN928" i="1"/>
  <c r="AM928" i="1"/>
  <c r="AL928" i="1"/>
  <c r="AK928" i="1"/>
  <c r="AJ928" i="1"/>
  <c r="AR927" i="1"/>
  <c r="AQ927" i="1"/>
  <c r="AP927" i="1"/>
  <c r="AO927" i="1"/>
  <c r="AN927" i="1"/>
  <c r="AM927" i="1"/>
  <c r="AL927" i="1"/>
  <c r="AK927" i="1"/>
  <c r="AJ927" i="1"/>
  <c r="AR926" i="1"/>
  <c r="AQ926" i="1"/>
  <c r="AP926" i="1"/>
  <c r="AO926" i="1"/>
  <c r="AN926" i="1"/>
  <c r="AM926" i="1"/>
  <c r="AL926" i="1"/>
  <c r="AK926" i="1"/>
  <c r="AJ926" i="1"/>
  <c r="AR925" i="1"/>
  <c r="AQ925" i="1"/>
  <c r="AP925" i="1"/>
  <c r="AO925" i="1"/>
  <c r="AN925" i="1"/>
  <c r="AM925" i="1"/>
  <c r="AL925" i="1"/>
  <c r="AK925" i="1"/>
  <c r="AJ925" i="1"/>
  <c r="AR924" i="1"/>
  <c r="AQ924" i="1"/>
  <c r="AP924" i="1"/>
  <c r="AO924" i="1"/>
  <c r="AN924" i="1"/>
  <c r="AM924" i="1"/>
  <c r="AL924" i="1"/>
  <c r="AK924" i="1"/>
  <c r="AJ924" i="1"/>
  <c r="AR923" i="1"/>
  <c r="AQ923" i="1"/>
  <c r="AP923" i="1"/>
  <c r="AO923" i="1"/>
  <c r="AN923" i="1"/>
  <c r="AM923" i="1"/>
  <c r="AL923" i="1"/>
  <c r="AK923" i="1"/>
  <c r="AJ923" i="1"/>
  <c r="AR922" i="1"/>
  <c r="AQ922" i="1"/>
  <c r="AP922" i="1"/>
  <c r="AO922" i="1"/>
  <c r="AN922" i="1"/>
  <c r="AM922" i="1"/>
  <c r="AL922" i="1"/>
  <c r="AK922" i="1"/>
  <c r="AJ922" i="1"/>
  <c r="AR921" i="1"/>
  <c r="AQ921" i="1"/>
  <c r="AP921" i="1"/>
  <c r="AO921" i="1"/>
  <c r="AN921" i="1"/>
  <c r="AM921" i="1"/>
  <c r="AL921" i="1"/>
  <c r="AK921" i="1"/>
  <c r="AJ921" i="1"/>
  <c r="AR920" i="1"/>
  <c r="AQ920" i="1"/>
  <c r="AP920" i="1"/>
  <c r="AO920" i="1"/>
  <c r="AN920" i="1"/>
  <c r="AM920" i="1"/>
  <c r="AL920" i="1"/>
  <c r="AK920" i="1"/>
  <c r="AJ920" i="1"/>
  <c r="AR919" i="1"/>
  <c r="AQ919" i="1"/>
  <c r="AP919" i="1"/>
  <c r="AO919" i="1"/>
  <c r="AN919" i="1"/>
  <c r="AM919" i="1"/>
  <c r="AL919" i="1"/>
  <c r="AK919" i="1"/>
  <c r="AJ919" i="1"/>
  <c r="AR918" i="1"/>
  <c r="AQ918" i="1"/>
  <c r="AP918" i="1"/>
  <c r="AO918" i="1"/>
  <c r="AN918" i="1"/>
  <c r="AM918" i="1"/>
  <c r="AL918" i="1"/>
  <c r="AK918" i="1"/>
  <c r="AJ918" i="1"/>
  <c r="AR917" i="1"/>
  <c r="AQ917" i="1"/>
  <c r="AP917" i="1"/>
  <c r="AO917" i="1"/>
  <c r="AN917" i="1"/>
  <c r="AM917" i="1"/>
  <c r="AL917" i="1"/>
  <c r="AK917" i="1"/>
  <c r="AJ917" i="1"/>
  <c r="AR916" i="1"/>
  <c r="AQ916" i="1"/>
  <c r="AP916" i="1"/>
  <c r="AO916" i="1"/>
  <c r="AN916" i="1"/>
  <c r="AM916" i="1"/>
  <c r="AL916" i="1"/>
  <c r="AK916" i="1"/>
  <c r="AJ916" i="1"/>
  <c r="AR915" i="1"/>
  <c r="AQ915" i="1"/>
  <c r="AP915" i="1"/>
  <c r="AO915" i="1"/>
  <c r="AN915" i="1"/>
  <c r="AM915" i="1"/>
  <c r="AL915" i="1"/>
  <c r="AK915" i="1"/>
  <c r="AJ915" i="1"/>
  <c r="AR914" i="1"/>
  <c r="AQ914" i="1"/>
  <c r="AP914" i="1"/>
  <c r="AO914" i="1"/>
  <c r="AN914" i="1"/>
  <c r="AM914" i="1"/>
  <c r="AL914" i="1"/>
  <c r="AK914" i="1"/>
  <c r="AJ914" i="1"/>
  <c r="AR913" i="1"/>
  <c r="AQ913" i="1"/>
  <c r="AP913" i="1"/>
  <c r="AO913" i="1"/>
  <c r="AN913" i="1"/>
  <c r="AM913" i="1"/>
  <c r="AL913" i="1"/>
  <c r="AK913" i="1"/>
  <c r="AJ913" i="1"/>
  <c r="AR912" i="1"/>
  <c r="AQ912" i="1"/>
  <c r="AP912" i="1"/>
  <c r="AO912" i="1"/>
  <c r="AN912" i="1"/>
  <c r="AM912" i="1"/>
  <c r="AL912" i="1"/>
  <c r="AK912" i="1"/>
  <c r="AJ912" i="1"/>
  <c r="AR911" i="1"/>
  <c r="AQ911" i="1"/>
  <c r="AP911" i="1"/>
  <c r="AO911" i="1"/>
  <c r="AN911" i="1"/>
  <c r="AM911" i="1"/>
  <c r="AL911" i="1"/>
  <c r="AK911" i="1"/>
  <c r="AJ911" i="1"/>
  <c r="AR910" i="1"/>
  <c r="AQ910" i="1"/>
  <c r="AP910" i="1"/>
  <c r="AO910" i="1"/>
  <c r="AN910" i="1"/>
  <c r="AM910" i="1"/>
  <c r="AL910" i="1"/>
  <c r="AK910" i="1"/>
  <c r="AJ910" i="1"/>
  <c r="AR909" i="1"/>
  <c r="AQ909" i="1"/>
  <c r="AP909" i="1"/>
  <c r="AO909" i="1"/>
  <c r="AN909" i="1"/>
  <c r="AM909" i="1"/>
  <c r="AL909" i="1"/>
  <c r="AK909" i="1"/>
  <c r="AJ909" i="1"/>
  <c r="AR908" i="1"/>
  <c r="AQ908" i="1"/>
  <c r="AP908" i="1"/>
  <c r="AO908" i="1"/>
  <c r="AN908" i="1"/>
  <c r="AM908" i="1"/>
  <c r="AL908" i="1"/>
  <c r="AK908" i="1"/>
  <c r="AJ908" i="1"/>
  <c r="AR907" i="1"/>
  <c r="AQ907" i="1"/>
  <c r="AP907" i="1"/>
  <c r="AO907" i="1"/>
  <c r="AN907" i="1"/>
  <c r="AM907" i="1"/>
  <c r="AL907" i="1"/>
  <c r="AK907" i="1"/>
  <c r="AJ907" i="1"/>
  <c r="AR906" i="1"/>
  <c r="AQ906" i="1"/>
  <c r="AP906" i="1"/>
  <c r="AO906" i="1"/>
  <c r="AN906" i="1"/>
  <c r="AM906" i="1"/>
  <c r="AL906" i="1"/>
  <c r="AK906" i="1"/>
  <c r="AJ906" i="1"/>
  <c r="AR905" i="1"/>
  <c r="AQ905" i="1"/>
  <c r="AP905" i="1"/>
  <c r="AO905" i="1"/>
  <c r="AN905" i="1"/>
  <c r="AM905" i="1"/>
  <c r="AL905" i="1"/>
  <c r="AK905" i="1"/>
  <c r="AJ905" i="1"/>
  <c r="AR904" i="1"/>
  <c r="AQ904" i="1"/>
  <c r="AP904" i="1"/>
  <c r="AO904" i="1"/>
  <c r="AN904" i="1"/>
  <c r="AM904" i="1"/>
  <c r="AL904" i="1"/>
  <c r="AK904" i="1"/>
  <c r="AJ904" i="1"/>
  <c r="AR903" i="1"/>
  <c r="AQ903" i="1"/>
  <c r="AP903" i="1"/>
  <c r="AO903" i="1"/>
  <c r="AN903" i="1"/>
  <c r="AM903" i="1"/>
  <c r="AL903" i="1"/>
  <c r="AK903" i="1"/>
  <c r="AJ903" i="1"/>
  <c r="AR902" i="1"/>
  <c r="AQ902" i="1"/>
  <c r="AP902" i="1"/>
  <c r="AO902" i="1"/>
  <c r="AN902" i="1"/>
  <c r="AM902" i="1"/>
  <c r="AL902" i="1"/>
  <c r="AK902" i="1"/>
  <c r="AJ902" i="1"/>
  <c r="AR901" i="1"/>
  <c r="AQ901" i="1"/>
  <c r="AP901" i="1"/>
  <c r="AO901" i="1"/>
  <c r="AN901" i="1"/>
  <c r="AM901" i="1"/>
  <c r="AL901" i="1"/>
  <c r="AK901" i="1"/>
  <c r="AJ901" i="1"/>
  <c r="AR900" i="1"/>
  <c r="AQ900" i="1"/>
  <c r="AP900" i="1"/>
  <c r="AO900" i="1"/>
  <c r="AN900" i="1"/>
  <c r="AM900" i="1"/>
  <c r="AL900" i="1"/>
  <c r="AK900" i="1"/>
  <c r="AJ900" i="1"/>
  <c r="AR899" i="1"/>
  <c r="AQ899" i="1"/>
  <c r="AP899" i="1"/>
  <c r="AO899" i="1"/>
  <c r="AN899" i="1"/>
  <c r="AM899" i="1"/>
  <c r="AL899" i="1"/>
  <c r="AK899" i="1"/>
  <c r="AJ899" i="1"/>
  <c r="AR898" i="1"/>
  <c r="AQ898" i="1"/>
  <c r="AP898" i="1"/>
  <c r="AO898" i="1"/>
  <c r="AN898" i="1"/>
  <c r="AM898" i="1"/>
  <c r="AL898" i="1"/>
  <c r="AK898" i="1"/>
  <c r="AJ898" i="1"/>
  <c r="AR897" i="1"/>
  <c r="AQ897" i="1"/>
  <c r="AP897" i="1"/>
  <c r="AO897" i="1"/>
  <c r="AN897" i="1"/>
  <c r="AM897" i="1"/>
  <c r="AL897" i="1"/>
  <c r="AK897" i="1"/>
  <c r="AJ897" i="1"/>
  <c r="AR896" i="1"/>
  <c r="AQ896" i="1"/>
  <c r="AP896" i="1"/>
  <c r="AO896" i="1"/>
  <c r="AN896" i="1"/>
  <c r="AM896" i="1"/>
  <c r="AL896" i="1"/>
  <c r="AK896" i="1"/>
  <c r="AJ896" i="1"/>
  <c r="AR895" i="1"/>
  <c r="AQ895" i="1"/>
  <c r="AP895" i="1"/>
  <c r="AO895" i="1"/>
  <c r="AN895" i="1"/>
  <c r="AM895" i="1"/>
  <c r="AL895" i="1"/>
  <c r="AK895" i="1"/>
  <c r="AJ895" i="1"/>
  <c r="AR894" i="1"/>
  <c r="AQ894" i="1"/>
  <c r="AP894" i="1"/>
  <c r="AO894" i="1"/>
  <c r="AN894" i="1"/>
  <c r="AM894" i="1"/>
  <c r="AL894" i="1"/>
  <c r="AK894" i="1"/>
  <c r="AJ894" i="1"/>
  <c r="AR893" i="1"/>
  <c r="AQ893" i="1"/>
  <c r="AP893" i="1"/>
  <c r="AO893" i="1"/>
  <c r="AN893" i="1"/>
  <c r="AM893" i="1"/>
  <c r="AL893" i="1"/>
  <c r="AK893" i="1"/>
  <c r="AJ893" i="1"/>
  <c r="AR892" i="1"/>
  <c r="AQ892" i="1"/>
  <c r="AP892" i="1"/>
  <c r="AO892" i="1"/>
  <c r="AN892" i="1"/>
  <c r="AM892" i="1"/>
  <c r="AL892" i="1"/>
  <c r="AK892" i="1"/>
  <c r="AJ892" i="1"/>
  <c r="AR891" i="1"/>
  <c r="AQ891" i="1"/>
  <c r="AP891" i="1"/>
  <c r="AO891" i="1"/>
  <c r="AN891" i="1"/>
  <c r="AM891" i="1"/>
  <c r="AL891" i="1"/>
  <c r="AK891" i="1"/>
  <c r="AJ891" i="1"/>
  <c r="AR890" i="1"/>
  <c r="AQ890" i="1"/>
  <c r="AP890" i="1"/>
  <c r="AO890" i="1"/>
  <c r="AN890" i="1"/>
  <c r="AM890" i="1"/>
  <c r="AL890" i="1"/>
  <c r="AK890" i="1"/>
  <c r="AJ890" i="1"/>
  <c r="AR889" i="1"/>
  <c r="AQ889" i="1"/>
  <c r="AP889" i="1"/>
  <c r="AO889" i="1"/>
  <c r="AN889" i="1"/>
  <c r="AM889" i="1"/>
  <c r="AL889" i="1"/>
  <c r="AK889" i="1"/>
  <c r="AJ889" i="1"/>
  <c r="AR888" i="1"/>
  <c r="AQ888" i="1"/>
  <c r="AP888" i="1"/>
  <c r="AO888" i="1"/>
  <c r="AN888" i="1"/>
  <c r="AM888" i="1"/>
  <c r="AL888" i="1"/>
  <c r="AK888" i="1"/>
  <c r="AJ888" i="1"/>
  <c r="AR887" i="1"/>
  <c r="AQ887" i="1"/>
  <c r="AP887" i="1"/>
  <c r="AO887" i="1"/>
  <c r="AN887" i="1"/>
  <c r="AM887" i="1"/>
  <c r="AL887" i="1"/>
  <c r="AK887" i="1"/>
  <c r="AJ887" i="1"/>
  <c r="AR886" i="1"/>
  <c r="AQ886" i="1"/>
  <c r="AP886" i="1"/>
  <c r="AO886" i="1"/>
  <c r="AN886" i="1"/>
  <c r="AM886" i="1"/>
  <c r="AL886" i="1"/>
  <c r="AK886" i="1"/>
  <c r="AJ886" i="1"/>
  <c r="AR885" i="1"/>
  <c r="AQ885" i="1"/>
  <c r="AP885" i="1"/>
  <c r="AO885" i="1"/>
  <c r="AN885" i="1"/>
  <c r="AM885" i="1"/>
  <c r="AL885" i="1"/>
  <c r="AK885" i="1"/>
  <c r="AJ885" i="1"/>
  <c r="AR884" i="1"/>
  <c r="AQ884" i="1"/>
  <c r="AP884" i="1"/>
  <c r="AO884" i="1"/>
  <c r="AN884" i="1"/>
  <c r="AM884" i="1"/>
  <c r="AL884" i="1"/>
  <c r="AK884" i="1"/>
  <c r="AJ884" i="1"/>
  <c r="AR883" i="1"/>
  <c r="AQ883" i="1"/>
  <c r="AP883" i="1"/>
  <c r="AO883" i="1"/>
  <c r="AN883" i="1"/>
  <c r="AM883" i="1"/>
  <c r="AL883" i="1"/>
  <c r="AK883" i="1"/>
  <c r="AJ883" i="1"/>
  <c r="AR882" i="1"/>
  <c r="AQ882" i="1"/>
  <c r="AP882" i="1"/>
  <c r="AO882" i="1"/>
  <c r="AN882" i="1"/>
  <c r="AM882" i="1"/>
  <c r="AL882" i="1"/>
  <c r="AK882" i="1"/>
  <c r="AJ882" i="1"/>
  <c r="AR881" i="1"/>
  <c r="AQ881" i="1"/>
  <c r="AP881" i="1"/>
  <c r="AO881" i="1"/>
  <c r="AN881" i="1"/>
  <c r="AM881" i="1"/>
  <c r="AL881" i="1"/>
  <c r="AK881" i="1"/>
  <c r="AJ881" i="1"/>
  <c r="AR880" i="1"/>
  <c r="AQ880" i="1"/>
  <c r="AP880" i="1"/>
  <c r="AO880" i="1"/>
  <c r="AN880" i="1"/>
  <c r="AM880" i="1"/>
  <c r="AL880" i="1"/>
  <c r="AK880" i="1"/>
  <c r="AJ880" i="1"/>
  <c r="AR879" i="1"/>
  <c r="AQ879" i="1"/>
  <c r="AP879" i="1"/>
  <c r="AO879" i="1"/>
  <c r="AN879" i="1"/>
  <c r="AM879" i="1"/>
  <c r="AL879" i="1"/>
  <c r="AK879" i="1"/>
  <c r="AJ879" i="1"/>
  <c r="AR878" i="1"/>
  <c r="AQ878" i="1"/>
  <c r="AP878" i="1"/>
  <c r="AO878" i="1"/>
  <c r="AN878" i="1"/>
  <c r="AM878" i="1"/>
  <c r="AL878" i="1"/>
  <c r="AK878" i="1"/>
  <c r="AJ878" i="1"/>
  <c r="AR877" i="1"/>
  <c r="AQ877" i="1"/>
  <c r="AP877" i="1"/>
  <c r="AO877" i="1"/>
  <c r="AN877" i="1"/>
  <c r="AM877" i="1"/>
  <c r="AL877" i="1"/>
  <c r="AK877" i="1"/>
  <c r="AJ877" i="1"/>
  <c r="AR876" i="1"/>
  <c r="AQ876" i="1"/>
  <c r="AP876" i="1"/>
  <c r="AO876" i="1"/>
  <c r="AN876" i="1"/>
  <c r="AM876" i="1"/>
  <c r="AL876" i="1"/>
  <c r="AK876" i="1"/>
  <c r="AJ876" i="1"/>
  <c r="AR875" i="1"/>
  <c r="AQ875" i="1"/>
  <c r="AP875" i="1"/>
  <c r="AO875" i="1"/>
  <c r="AN875" i="1"/>
  <c r="AM875" i="1"/>
  <c r="AL875" i="1"/>
  <c r="AK875" i="1"/>
  <c r="AJ875" i="1"/>
  <c r="AR874" i="1"/>
  <c r="AQ874" i="1"/>
  <c r="AP874" i="1"/>
  <c r="AO874" i="1"/>
  <c r="AN874" i="1"/>
  <c r="AM874" i="1"/>
  <c r="AL874" i="1"/>
  <c r="AK874" i="1"/>
  <c r="AJ874" i="1"/>
  <c r="AR873" i="1"/>
  <c r="AQ873" i="1"/>
  <c r="AP873" i="1"/>
  <c r="AO873" i="1"/>
  <c r="AN873" i="1"/>
  <c r="AM873" i="1"/>
  <c r="AL873" i="1"/>
  <c r="AK873" i="1"/>
  <c r="AJ873" i="1"/>
  <c r="AR872" i="1"/>
  <c r="AQ872" i="1"/>
  <c r="AP872" i="1"/>
  <c r="AO872" i="1"/>
  <c r="AN872" i="1"/>
  <c r="AM872" i="1"/>
  <c r="AL872" i="1"/>
  <c r="AK872" i="1"/>
  <c r="AJ872" i="1"/>
  <c r="AR871" i="1"/>
  <c r="AQ871" i="1"/>
  <c r="AP871" i="1"/>
  <c r="AO871" i="1"/>
  <c r="AN871" i="1"/>
  <c r="AM871" i="1"/>
  <c r="AL871" i="1"/>
  <c r="AK871" i="1"/>
  <c r="AJ871" i="1"/>
  <c r="AR870" i="1"/>
  <c r="AQ870" i="1"/>
  <c r="AP870" i="1"/>
  <c r="AO870" i="1"/>
  <c r="AN870" i="1"/>
  <c r="AM870" i="1"/>
  <c r="AL870" i="1"/>
  <c r="AK870" i="1"/>
  <c r="AJ870" i="1"/>
  <c r="AR869" i="1"/>
  <c r="AQ869" i="1"/>
  <c r="AP869" i="1"/>
  <c r="AO869" i="1"/>
  <c r="AN869" i="1"/>
  <c r="AM869" i="1"/>
  <c r="AL869" i="1"/>
  <c r="AK869" i="1"/>
  <c r="AJ869" i="1"/>
  <c r="AR868" i="1"/>
  <c r="AQ868" i="1"/>
  <c r="AP868" i="1"/>
  <c r="AO868" i="1"/>
  <c r="AN868" i="1"/>
  <c r="AM868" i="1"/>
  <c r="AL868" i="1"/>
  <c r="AK868" i="1"/>
  <c r="AJ868" i="1"/>
  <c r="AR867" i="1"/>
  <c r="AQ867" i="1"/>
  <c r="AP867" i="1"/>
  <c r="AO867" i="1"/>
  <c r="AN867" i="1"/>
  <c r="AM867" i="1"/>
  <c r="AL867" i="1"/>
  <c r="AK867" i="1"/>
  <c r="AJ867" i="1"/>
  <c r="AR866" i="1"/>
  <c r="AQ866" i="1"/>
  <c r="AP866" i="1"/>
  <c r="AO866" i="1"/>
  <c r="AN866" i="1"/>
  <c r="AM866" i="1"/>
  <c r="AL866" i="1"/>
  <c r="AK866" i="1"/>
  <c r="AJ866" i="1"/>
  <c r="AR865" i="1"/>
  <c r="AQ865" i="1"/>
  <c r="AP865" i="1"/>
  <c r="AO865" i="1"/>
  <c r="AN865" i="1"/>
  <c r="AM865" i="1"/>
  <c r="AL865" i="1"/>
  <c r="AK865" i="1"/>
  <c r="AJ865" i="1"/>
  <c r="AR864" i="1"/>
  <c r="AQ864" i="1"/>
  <c r="AP864" i="1"/>
  <c r="AO864" i="1"/>
  <c r="AN864" i="1"/>
  <c r="AM864" i="1"/>
  <c r="AL864" i="1"/>
  <c r="AK864" i="1"/>
  <c r="AJ864" i="1"/>
  <c r="AR863" i="1"/>
  <c r="AQ863" i="1"/>
  <c r="AP863" i="1"/>
  <c r="AO863" i="1"/>
  <c r="AN863" i="1"/>
  <c r="AM863" i="1"/>
  <c r="AL863" i="1"/>
  <c r="AK863" i="1"/>
  <c r="AJ863" i="1"/>
  <c r="AR862" i="1"/>
  <c r="AQ862" i="1"/>
  <c r="AP862" i="1"/>
  <c r="AO862" i="1"/>
  <c r="AN862" i="1"/>
  <c r="AM862" i="1"/>
  <c r="AL862" i="1"/>
  <c r="AK862" i="1"/>
  <c r="AJ862" i="1"/>
  <c r="AR861" i="1"/>
  <c r="AQ861" i="1"/>
  <c r="AP861" i="1"/>
  <c r="AO861" i="1"/>
  <c r="AN861" i="1"/>
  <c r="AM861" i="1"/>
  <c r="AL861" i="1"/>
  <c r="AK861" i="1"/>
  <c r="AJ861" i="1"/>
  <c r="AR860" i="1"/>
  <c r="AQ860" i="1"/>
  <c r="AP860" i="1"/>
  <c r="AO860" i="1"/>
  <c r="AN860" i="1"/>
  <c r="AM860" i="1"/>
  <c r="AL860" i="1"/>
  <c r="AK860" i="1"/>
  <c r="AJ860" i="1"/>
  <c r="AR859" i="1"/>
  <c r="AQ859" i="1"/>
  <c r="AP859" i="1"/>
  <c r="AO859" i="1"/>
  <c r="AN859" i="1"/>
  <c r="AM859" i="1"/>
  <c r="AL859" i="1"/>
  <c r="AK859" i="1"/>
  <c r="AJ859" i="1"/>
  <c r="AR858" i="1"/>
  <c r="AQ858" i="1"/>
  <c r="AP858" i="1"/>
  <c r="AO858" i="1"/>
  <c r="AN858" i="1"/>
  <c r="AM858" i="1"/>
  <c r="AL858" i="1"/>
  <c r="AK858" i="1"/>
  <c r="AJ858" i="1"/>
  <c r="AR857" i="1"/>
  <c r="AQ857" i="1"/>
  <c r="AP857" i="1"/>
  <c r="AO857" i="1"/>
  <c r="AN857" i="1"/>
  <c r="AM857" i="1"/>
  <c r="AL857" i="1"/>
  <c r="AK857" i="1"/>
  <c r="AJ857" i="1"/>
  <c r="AR856" i="1"/>
  <c r="AQ856" i="1"/>
  <c r="AP856" i="1"/>
  <c r="AO856" i="1"/>
  <c r="AN856" i="1"/>
  <c r="AM856" i="1"/>
  <c r="AL856" i="1"/>
  <c r="AK856" i="1"/>
  <c r="AJ856" i="1"/>
  <c r="AR855" i="1"/>
  <c r="AQ855" i="1"/>
  <c r="AP855" i="1"/>
  <c r="AO855" i="1"/>
  <c r="AN855" i="1"/>
  <c r="AM855" i="1"/>
  <c r="AL855" i="1"/>
  <c r="AK855" i="1"/>
  <c r="AJ855" i="1"/>
  <c r="AR854" i="1"/>
  <c r="AQ854" i="1"/>
  <c r="AP854" i="1"/>
  <c r="AO854" i="1"/>
  <c r="AN854" i="1"/>
  <c r="AM854" i="1"/>
  <c r="AL854" i="1"/>
  <c r="AK854" i="1"/>
  <c r="AJ854" i="1"/>
  <c r="AR853" i="1"/>
  <c r="AQ853" i="1"/>
  <c r="AP853" i="1"/>
  <c r="AO853" i="1"/>
  <c r="AN853" i="1"/>
  <c r="AM853" i="1"/>
  <c r="AL853" i="1"/>
  <c r="AK853" i="1"/>
  <c r="AJ853" i="1"/>
  <c r="AR852" i="1"/>
  <c r="AQ852" i="1"/>
  <c r="AP852" i="1"/>
  <c r="AO852" i="1"/>
  <c r="AN852" i="1"/>
  <c r="AM852" i="1"/>
  <c r="AL852" i="1"/>
  <c r="AK852" i="1"/>
  <c r="AJ852" i="1"/>
  <c r="AR851" i="1"/>
  <c r="AQ851" i="1"/>
  <c r="AP851" i="1"/>
  <c r="AO851" i="1"/>
  <c r="AN851" i="1"/>
  <c r="AM851" i="1"/>
  <c r="AL851" i="1"/>
  <c r="AK851" i="1"/>
  <c r="AJ851" i="1"/>
  <c r="AR850" i="1"/>
  <c r="AQ850" i="1"/>
  <c r="AP850" i="1"/>
  <c r="AO850" i="1"/>
  <c r="AN850" i="1"/>
  <c r="AM850" i="1"/>
  <c r="AL850" i="1"/>
  <c r="AK850" i="1"/>
  <c r="AJ850" i="1"/>
  <c r="AR849" i="1"/>
  <c r="AQ849" i="1"/>
  <c r="AP849" i="1"/>
  <c r="AO849" i="1"/>
  <c r="AN849" i="1"/>
  <c r="AM849" i="1"/>
  <c r="AL849" i="1"/>
  <c r="AK849" i="1"/>
  <c r="AJ849" i="1"/>
  <c r="AR848" i="1"/>
  <c r="AQ848" i="1"/>
  <c r="AP848" i="1"/>
  <c r="AO848" i="1"/>
  <c r="AN848" i="1"/>
  <c r="AM848" i="1"/>
  <c r="AL848" i="1"/>
  <c r="AK848" i="1"/>
  <c r="AJ848" i="1"/>
  <c r="AR847" i="1"/>
  <c r="AQ847" i="1"/>
  <c r="AP847" i="1"/>
  <c r="AO847" i="1"/>
  <c r="AN847" i="1"/>
  <c r="AM847" i="1"/>
  <c r="AL847" i="1"/>
  <c r="AK847" i="1"/>
  <c r="AJ847" i="1"/>
  <c r="AR846" i="1"/>
  <c r="AQ846" i="1"/>
  <c r="AP846" i="1"/>
  <c r="AO846" i="1"/>
  <c r="AN846" i="1"/>
  <c r="AM846" i="1"/>
  <c r="AL846" i="1"/>
  <c r="AK846" i="1"/>
  <c r="AJ846" i="1"/>
  <c r="AR845" i="1"/>
  <c r="AQ845" i="1"/>
  <c r="AP845" i="1"/>
  <c r="AO845" i="1"/>
  <c r="AN845" i="1"/>
  <c r="AM845" i="1"/>
  <c r="AL845" i="1"/>
  <c r="AK845" i="1"/>
  <c r="AJ845" i="1"/>
  <c r="AR844" i="1"/>
  <c r="AQ844" i="1"/>
  <c r="AP844" i="1"/>
  <c r="AO844" i="1"/>
  <c r="AN844" i="1"/>
  <c r="AM844" i="1"/>
  <c r="AL844" i="1"/>
  <c r="AK844" i="1"/>
  <c r="AJ844" i="1"/>
  <c r="AR843" i="1"/>
  <c r="AQ843" i="1"/>
  <c r="AP843" i="1"/>
  <c r="AO843" i="1"/>
  <c r="AN843" i="1"/>
  <c r="AM843" i="1"/>
  <c r="AL843" i="1"/>
  <c r="AK843" i="1"/>
  <c r="AJ843" i="1"/>
  <c r="AR842" i="1"/>
  <c r="AQ842" i="1"/>
  <c r="AP842" i="1"/>
  <c r="AO842" i="1"/>
  <c r="AN842" i="1"/>
  <c r="AM842" i="1"/>
  <c r="AL842" i="1"/>
  <c r="AK842" i="1"/>
  <c r="AJ842" i="1"/>
  <c r="AR841" i="1"/>
  <c r="AQ841" i="1"/>
  <c r="AP841" i="1"/>
  <c r="AO841" i="1"/>
  <c r="AN841" i="1"/>
  <c r="AM841" i="1"/>
  <c r="AL841" i="1"/>
  <c r="AK841" i="1"/>
  <c r="AJ841" i="1"/>
  <c r="AR840" i="1"/>
  <c r="AQ840" i="1"/>
  <c r="AP840" i="1"/>
  <c r="AO840" i="1"/>
  <c r="AN840" i="1"/>
  <c r="AM840" i="1"/>
  <c r="AL840" i="1"/>
  <c r="AK840" i="1"/>
  <c r="AJ840" i="1"/>
  <c r="AR839" i="1"/>
  <c r="AQ839" i="1"/>
  <c r="AP839" i="1"/>
  <c r="AO839" i="1"/>
  <c r="AN839" i="1"/>
  <c r="AM839" i="1"/>
  <c r="AL839" i="1"/>
  <c r="AK839" i="1"/>
  <c r="AJ839" i="1"/>
  <c r="AR838" i="1"/>
  <c r="AQ838" i="1"/>
  <c r="AP838" i="1"/>
  <c r="AO838" i="1"/>
  <c r="AN838" i="1"/>
  <c r="AM838" i="1"/>
  <c r="AL838" i="1"/>
  <c r="AK838" i="1"/>
  <c r="AJ838" i="1"/>
  <c r="AR837" i="1"/>
  <c r="AQ837" i="1"/>
  <c r="AP837" i="1"/>
  <c r="AO837" i="1"/>
  <c r="AN837" i="1"/>
  <c r="AM837" i="1"/>
  <c r="AL837" i="1"/>
  <c r="AK837" i="1"/>
  <c r="AJ837" i="1"/>
  <c r="AR836" i="1"/>
  <c r="AQ836" i="1"/>
  <c r="AP836" i="1"/>
  <c r="AO836" i="1"/>
  <c r="AN836" i="1"/>
  <c r="AM836" i="1"/>
  <c r="AL836" i="1"/>
  <c r="AK836" i="1"/>
  <c r="AJ836" i="1"/>
  <c r="AR835" i="1"/>
  <c r="AQ835" i="1"/>
  <c r="AP835" i="1"/>
  <c r="AO835" i="1"/>
  <c r="AN835" i="1"/>
  <c r="AM835" i="1"/>
  <c r="AL835" i="1"/>
  <c r="AK835" i="1"/>
  <c r="AJ835" i="1"/>
  <c r="AR834" i="1"/>
  <c r="AQ834" i="1"/>
  <c r="AP834" i="1"/>
  <c r="AO834" i="1"/>
  <c r="AN834" i="1"/>
  <c r="AM834" i="1"/>
  <c r="AL834" i="1"/>
  <c r="AK834" i="1"/>
  <c r="AJ834" i="1"/>
  <c r="AR833" i="1"/>
  <c r="AQ833" i="1"/>
  <c r="AP833" i="1"/>
  <c r="AO833" i="1"/>
  <c r="AN833" i="1"/>
  <c r="AM833" i="1"/>
  <c r="AL833" i="1"/>
  <c r="AK833" i="1"/>
  <c r="AJ833" i="1"/>
  <c r="AR832" i="1"/>
  <c r="AQ832" i="1"/>
  <c r="AP832" i="1"/>
  <c r="AO832" i="1"/>
  <c r="AN832" i="1"/>
  <c r="AM832" i="1"/>
  <c r="AL832" i="1"/>
  <c r="AK832" i="1"/>
  <c r="AJ832" i="1"/>
  <c r="AR831" i="1"/>
  <c r="AQ831" i="1"/>
  <c r="AP831" i="1"/>
  <c r="AO831" i="1"/>
  <c r="AN831" i="1"/>
  <c r="AM831" i="1"/>
  <c r="AL831" i="1"/>
  <c r="AK831" i="1"/>
  <c r="AJ831" i="1"/>
  <c r="AR830" i="1"/>
  <c r="AQ830" i="1"/>
  <c r="AP830" i="1"/>
  <c r="AO830" i="1"/>
  <c r="AN830" i="1"/>
  <c r="AM830" i="1"/>
  <c r="AL830" i="1"/>
  <c r="AK830" i="1"/>
  <c r="AJ830" i="1"/>
  <c r="AR829" i="1"/>
  <c r="AQ829" i="1"/>
  <c r="AP829" i="1"/>
  <c r="AO829" i="1"/>
  <c r="AN829" i="1"/>
  <c r="AM829" i="1"/>
  <c r="AL829" i="1"/>
  <c r="AK829" i="1"/>
  <c r="AJ829" i="1"/>
  <c r="AR828" i="1"/>
  <c r="AQ828" i="1"/>
  <c r="AP828" i="1"/>
  <c r="AO828" i="1"/>
  <c r="AN828" i="1"/>
  <c r="AM828" i="1"/>
  <c r="AL828" i="1"/>
  <c r="AK828" i="1"/>
  <c r="AJ828" i="1"/>
  <c r="AR827" i="1"/>
  <c r="AQ827" i="1"/>
  <c r="AP827" i="1"/>
  <c r="AO827" i="1"/>
  <c r="AN827" i="1"/>
  <c r="AM827" i="1"/>
  <c r="AL827" i="1"/>
  <c r="AK827" i="1"/>
  <c r="AJ827" i="1"/>
  <c r="AR826" i="1"/>
  <c r="AQ826" i="1"/>
  <c r="AP826" i="1"/>
  <c r="AO826" i="1"/>
  <c r="AN826" i="1"/>
  <c r="AM826" i="1"/>
  <c r="AL826" i="1"/>
  <c r="AK826" i="1"/>
  <c r="AJ826" i="1"/>
  <c r="AR825" i="1"/>
  <c r="AQ825" i="1"/>
  <c r="AP825" i="1"/>
  <c r="AO825" i="1"/>
  <c r="AN825" i="1"/>
  <c r="AM825" i="1"/>
  <c r="AL825" i="1"/>
  <c r="AK825" i="1"/>
  <c r="AJ825" i="1"/>
  <c r="AR824" i="1"/>
  <c r="AQ824" i="1"/>
  <c r="AP824" i="1"/>
  <c r="AO824" i="1"/>
  <c r="AN824" i="1"/>
  <c r="AM824" i="1"/>
  <c r="AL824" i="1"/>
  <c r="AK824" i="1"/>
  <c r="AJ824" i="1"/>
  <c r="AR823" i="1"/>
  <c r="AQ823" i="1"/>
  <c r="AP823" i="1"/>
  <c r="AO823" i="1"/>
  <c r="AN823" i="1"/>
  <c r="AM823" i="1"/>
  <c r="AL823" i="1"/>
  <c r="AK823" i="1"/>
  <c r="AJ823" i="1"/>
  <c r="AR822" i="1"/>
  <c r="AQ822" i="1"/>
  <c r="AP822" i="1"/>
  <c r="AO822" i="1"/>
  <c r="AN822" i="1"/>
  <c r="AM822" i="1"/>
  <c r="AL822" i="1"/>
  <c r="AK822" i="1"/>
  <c r="AJ822" i="1"/>
  <c r="AR821" i="1"/>
  <c r="AQ821" i="1"/>
  <c r="AP821" i="1"/>
  <c r="AO821" i="1"/>
  <c r="AN821" i="1"/>
  <c r="AM821" i="1"/>
  <c r="AL821" i="1"/>
  <c r="AK821" i="1"/>
  <c r="AJ821" i="1"/>
  <c r="AR820" i="1"/>
  <c r="AQ820" i="1"/>
  <c r="AP820" i="1"/>
  <c r="AO820" i="1"/>
  <c r="AN820" i="1"/>
  <c r="AM820" i="1"/>
  <c r="AL820" i="1"/>
  <c r="AK820" i="1"/>
  <c r="AJ820" i="1"/>
  <c r="AR819" i="1"/>
  <c r="AQ819" i="1"/>
  <c r="AP819" i="1"/>
  <c r="AO819" i="1"/>
  <c r="AN819" i="1"/>
  <c r="AM819" i="1"/>
  <c r="AL819" i="1"/>
  <c r="AK819" i="1"/>
  <c r="AJ819" i="1"/>
  <c r="AR818" i="1"/>
  <c r="AQ818" i="1"/>
  <c r="AP818" i="1"/>
  <c r="AO818" i="1"/>
  <c r="AN818" i="1"/>
  <c r="AM818" i="1"/>
  <c r="AL818" i="1"/>
  <c r="AK818" i="1"/>
  <c r="AJ818" i="1"/>
  <c r="AR817" i="1"/>
  <c r="AQ817" i="1"/>
  <c r="AP817" i="1"/>
  <c r="AO817" i="1"/>
  <c r="AN817" i="1"/>
  <c r="AM817" i="1"/>
  <c r="AL817" i="1"/>
  <c r="AK817" i="1"/>
  <c r="AJ817" i="1"/>
  <c r="AR816" i="1"/>
  <c r="AQ816" i="1"/>
  <c r="AP816" i="1"/>
  <c r="AO816" i="1"/>
  <c r="AN816" i="1"/>
  <c r="AM816" i="1"/>
  <c r="AL816" i="1"/>
  <c r="AK816" i="1"/>
  <c r="AJ816" i="1"/>
  <c r="AR815" i="1"/>
  <c r="AQ815" i="1"/>
  <c r="AP815" i="1"/>
  <c r="AO815" i="1"/>
  <c r="AN815" i="1"/>
  <c r="AM815" i="1"/>
  <c r="AL815" i="1"/>
  <c r="AK815" i="1"/>
  <c r="AJ815" i="1"/>
  <c r="AR814" i="1"/>
  <c r="AQ814" i="1"/>
  <c r="AP814" i="1"/>
  <c r="AO814" i="1"/>
  <c r="AN814" i="1"/>
  <c r="AM814" i="1"/>
  <c r="AL814" i="1"/>
  <c r="AK814" i="1"/>
  <c r="AJ814" i="1"/>
  <c r="AR813" i="1"/>
  <c r="AQ813" i="1"/>
  <c r="AP813" i="1"/>
  <c r="AO813" i="1"/>
  <c r="AN813" i="1"/>
  <c r="AM813" i="1"/>
  <c r="AL813" i="1"/>
  <c r="AK813" i="1"/>
  <c r="AJ813" i="1"/>
  <c r="AR812" i="1"/>
  <c r="AQ812" i="1"/>
  <c r="AP812" i="1"/>
  <c r="AO812" i="1"/>
  <c r="AN812" i="1"/>
  <c r="AM812" i="1"/>
  <c r="AL812" i="1"/>
  <c r="AK812" i="1"/>
  <c r="AJ812" i="1"/>
  <c r="AR811" i="1"/>
  <c r="AQ811" i="1"/>
  <c r="AP811" i="1"/>
  <c r="AO811" i="1"/>
  <c r="AN811" i="1"/>
  <c r="AM811" i="1"/>
  <c r="AL811" i="1"/>
  <c r="AK811" i="1"/>
  <c r="AJ811" i="1"/>
  <c r="AR810" i="1"/>
  <c r="AQ810" i="1"/>
  <c r="AP810" i="1"/>
  <c r="AO810" i="1"/>
  <c r="AN810" i="1"/>
  <c r="AM810" i="1"/>
  <c r="AL810" i="1"/>
  <c r="AK810" i="1"/>
  <c r="AJ810" i="1"/>
  <c r="AR809" i="1"/>
  <c r="AQ809" i="1"/>
  <c r="AP809" i="1"/>
  <c r="AO809" i="1"/>
  <c r="AN809" i="1"/>
  <c r="AM809" i="1"/>
  <c r="AL809" i="1"/>
  <c r="AK809" i="1"/>
  <c r="AJ809" i="1"/>
  <c r="AR808" i="1"/>
  <c r="AQ808" i="1"/>
  <c r="AP808" i="1"/>
  <c r="AO808" i="1"/>
  <c r="AN808" i="1"/>
  <c r="AM808" i="1"/>
  <c r="AL808" i="1"/>
  <c r="AK808" i="1"/>
  <c r="AJ808" i="1"/>
  <c r="AR807" i="1"/>
  <c r="AQ807" i="1"/>
  <c r="AP807" i="1"/>
  <c r="AO807" i="1"/>
  <c r="AN807" i="1"/>
  <c r="AM807" i="1"/>
  <c r="AL807" i="1"/>
  <c r="AK807" i="1"/>
  <c r="AJ807" i="1"/>
  <c r="AR806" i="1"/>
  <c r="AQ806" i="1"/>
  <c r="AP806" i="1"/>
  <c r="AO806" i="1"/>
  <c r="AN806" i="1"/>
  <c r="AM806" i="1"/>
  <c r="AL806" i="1"/>
  <c r="AK806" i="1"/>
  <c r="AJ806" i="1"/>
  <c r="AR805" i="1"/>
  <c r="AQ805" i="1"/>
  <c r="AP805" i="1"/>
  <c r="AO805" i="1"/>
  <c r="AN805" i="1"/>
  <c r="AM805" i="1"/>
  <c r="AL805" i="1"/>
  <c r="AK805" i="1"/>
  <c r="AJ805" i="1"/>
  <c r="AR804" i="1"/>
  <c r="AQ804" i="1"/>
  <c r="AP804" i="1"/>
  <c r="AO804" i="1"/>
  <c r="AN804" i="1"/>
  <c r="AM804" i="1"/>
  <c r="AL804" i="1"/>
  <c r="AK804" i="1"/>
  <c r="AJ804" i="1"/>
  <c r="AR803" i="1"/>
  <c r="AQ803" i="1"/>
  <c r="AP803" i="1"/>
  <c r="AO803" i="1"/>
  <c r="AN803" i="1"/>
  <c r="AM803" i="1"/>
  <c r="AL803" i="1"/>
  <c r="AK803" i="1"/>
  <c r="AJ803" i="1"/>
  <c r="AR802" i="1"/>
  <c r="AQ802" i="1"/>
  <c r="AP802" i="1"/>
  <c r="AO802" i="1"/>
  <c r="AN802" i="1"/>
  <c r="AM802" i="1"/>
  <c r="AL802" i="1"/>
  <c r="AK802" i="1"/>
  <c r="AJ802" i="1"/>
  <c r="AR801" i="1"/>
  <c r="AQ801" i="1"/>
  <c r="AP801" i="1"/>
  <c r="AO801" i="1"/>
  <c r="AN801" i="1"/>
  <c r="AM801" i="1"/>
  <c r="AL801" i="1"/>
  <c r="AK801" i="1"/>
  <c r="AJ801" i="1"/>
  <c r="AR800" i="1"/>
  <c r="AQ800" i="1"/>
  <c r="AP800" i="1"/>
  <c r="AO800" i="1"/>
  <c r="AN800" i="1"/>
  <c r="AM800" i="1"/>
  <c r="AL800" i="1"/>
  <c r="AK800" i="1"/>
  <c r="AJ800" i="1"/>
  <c r="AR799" i="1"/>
  <c r="AQ799" i="1"/>
  <c r="AP799" i="1"/>
  <c r="AO799" i="1"/>
  <c r="AN799" i="1"/>
  <c r="AM799" i="1"/>
  <c r="AL799" i="1"/>
  <c r="AK799" i="1"/>
  <c r="AJ799" i="1"/>
  <c r="AR798" i="1"/>
  <c r="AQ798" i="1"/>
  <c r="AP798" i="1"/>
  <c r="AO798" i="1"/>
  <c r="AN798" i="1"/>
  <c r="AM798" i="1"/>
  <c r="AL798" i="1"/>
  <c r="AK798" i="1"/>
  <c r="AJ798" i="1"/>
  <c r="AR797" i="1"/>
  <c r="AQ797" i="1"/>
  <c r="AP797" i="1"/>
  <c r="AO797" i="1"/>
  <c r="AN797" i="1"/>
  <c r="AM797" i="1"/>
  <c r="AL797" i="1"/>
  <c r="AK797" i="1"/>
  <c r="AJ797" i="1"/>
  <c r="AR796" i="1"/>
  <c r="AQ796" i="1"/>
  <c r="AP796" i="1"/>
  <c r="AO796" i="1"/>
  <c r="AN796" i="1"/>
  <c r="AM796" i="1"/>
  <c r="AL796" i="1"/>
  <c r="AK796" i="1"/>
  <c r="AJ796" i="1"/>
  <c r="AR795" i="1"/>
  <c r="AQ795" i="1"/>
  <c r="AP795" i="1"/>
  <c r="AO795" i="1"/>
  <c r="AN795" i="1"/>
  <c r="AM795" i="1"/>
  <c r="AL795" i="1"/>
  <c r="AK795" i="1"/>
  <c r="AJ795" i="1"/>
  <c r="AR794" i="1"/>
  <c r="AQ794" i="1"/>
  <c r="AP794" i="1"/>
  <c r="AO794" i="1"/>
  <c r="AN794" i="1"/>
  <c r="AM794" i="1"/>
  <c r="AL794" i="1"/>
  <c r="AK794" i="1"/>
  <c r="AJ794" i="1"/>
  <c r="AR793" i="1"/>
  <c r="AQ793" i="1"/>
  <c r="AP793" i="1"/>
  <c r="AO793" i="1"/>
  <c r="AN793" i="1"/>
  <c r="AM793" i="1"/>
  <c r="AL793" i="1"/>
  <c r="AK793" i="1"/>
  <c r="AJ793" i="1"/>
  <c r="AR792" i="1"/>
  <c r="AQ792" i="1"/>
  <c r="AP792" i="1"/>
  <c r="AO792" i="1"/>
  <c r="AN792" i="1"/>
  <c r="AM792" i="1"/>
  <c r="AL792" i="1"/>
  <c r="AK792" i="1"/>
  <c r="AJ792" i="1"/>
  <c r="AR791" i="1"/>
  <c r="AQ791" i="1"/>
  <c r="AP791" i="1"/>
  <c r="AO791" i="1"/>
  <c r="AN791" i="1"/>
  <c r="AM791" i="1"/>
  <c r="AL791" i="1"/>
  <c r="AK791" i="1"/>
  <c r="AJ791" i="1"/>
  <c r="AR790" i="1"/>
  <c r="AQ790" i="1"/>
  <c r="AP790" i="1"/>
  <c r="AO790" i="1"/>
  <c r="AN790" i="1"/>
  <c r="AM790" i="1"/>
  <c r="AL790" i="1"/>
  <c r="AK790" i="1"/>
  <c r="AJ790" i="1"/>
  <c r="AR789" i="1"/>
  <c r="AQ789" i="1"/>
  <c r="AP789" i="1"/>
  <c r="AO789" i="1"/>
  <c r="AN789" i="1"/>
  <c r="AM789" i="1"/>
  <c r="AL789" i="1"/>
  <c r="AK789" i="1"/>
  <c r="AJ789" i="1"/>
  <c r="AR788" i="1"/>
  <c r="AQ788" i="1"/>
  <c r="AP788" i="1"/>
  <c r="AO788" i="1"/>
  <c r="AN788" i="1"/>
  <c r="AM788" i="1"/>
  <c r="AL788" i="1"/>
  <c r="AK788" i="1"/>
  <c r="AJ788" i="1"/>
  <c r="AR787" i="1"/>
  <c r="AQ787" i="1"/>
  <c r="AP787" i="1"/>
  <c r="AO787" i="1"/>
  <c r="AN787" i="1"/>
  <c r="AM787" i="1"/>
  <c r="AL787" i="1"/>
  <c r="AK787" i="1"/>
  <c r="AJ787" i="1"/>
  <c r="AR786" i="1"/>
  <c r="AQ786" i="1"/>
  <c r="AP786" i="1"/>
  <c r="AO786" i="1"/>
  <c r="AN786" i="1"/>
  <c r="AM786" i="1"/>
  <c r="AL786" i="1"/>
  <c r="AK786" i="1"/>
  <c r="AJ786" i="1"/>
  <c r="AR785" i="1"/>
  <c r="AQ785" i="1"/>
  <c r="AP785" i="1"/>
  <c r="AO785" i="1"/>
  <c r="AN785" i="1"/>
  <c r="AM785" i="1"/>
  <c r="AL785" i="1"/>
  <c r="AK785" i="1"/>
  <c r="AJ785" i="1"/>
  <c r="AR784" i="1"/>
  <c r="AQ784" i="1"/>
  <c r="AP784" i="1"/>
  <c r="AO784" i="1"/>
  <c r="AN784" i="1"/>
  <c r="AM784" i="1"/>
  <c r="AL784" i="1"/>
  <c r="AK784" i="1"/>
  <c r="AJ784" i="1"/>
  <c r="AR783" i="1"/>
  <c r="AQ783" i="1"/>
  <c r="AP783" i="1"/>
  <c r="AO783" i="1"/>
  <c r="AN783" i="1"/>
  <c r="AM783" i="1"/>
  <c r="AL783" i="1"/>
  <c r="AK783" i="1"/>
  <c r="AJ783" i="1"/>
  <c r="AR782" i="1"/>
  <c r="AQ782" i="1"/>
  <c r="AP782" i="1"/>
  <c r="AO782" i="1"/>
  <c r="AN782" i="1"/>
  <c r="AM782" i="1"/>
  <c r="AL782" i="1"/>
  <c r="AK782" i="1"/>
  <c r="AJ782" i="1"/>
  <c r="AR781" i="1"/>
  <c r="AQ781" i="1"/>
  <c r="AP781" i="1"/>
  <c r="AO781" i="1"/>
  <c r="AN781" i="1"/>
  <c r="AM781" i="1"/>
  <c r="AL781" i="1"/>
  <c r="AK781" i="1"/>
  <c r="AJ781" i="1"/>
  <c r="AR780" i="1"/>
  <c r="AQ780" i="1"/>
  <c r="AP780" i="1"/>
  <c r="AO780" i="1"/>
  <c r="AN780" i="1"/>
  <c r="AM780" i="1"/>
  <c r="AL780" i="1"/>
  <c r="AK780" i="1"/>
  <c r="AJ780" i="1"/>
  <c r="AR779" i="1"/>
  <c r="AQ779" i="1"/>
  <c r="AP779" i="1"/>
  <c r="AO779" i="1"/>
  <c r="AN779" i="1"/>
  <c r="AM779" i="1"/>
  <c r="AL779" i="1"/>
  <c r="AK779" i="1"/>
  <c r="AJ779" i="1"/>
  <c r="AR778" i="1"/>
  <c r="AQ778" i="1"/>
  <c r="AP778" i="1"/>
  <c r="AO778" i="1"/>
  <c r="AN778" i="1"/>
  <c r="AM778" i="1"/>
  <c r="AL778" i="1"/>
  <c r="AK778" i="1"/>
  <c r="AJ778" i="1"/>
  <c r="AR777" i="1"/>
  <c r="AQ777" i="1"/>
  <c r="AP777" i="1"/>
  <c r="AO777" i="1"/>
  <c r="AN777" i="1"/>
  <c r="AM777" i="1"/>
  <c r="AL777" i="1"/>
  <c r="AK777" i="1"/>
  <c r="AJ777" i="1"/>
  <c r="AR776" i="1"/>
  <c r="AQ776" i="1"/>
  <c r="AP776" i="1"/>
  <c r="AO776" i="1"/>
  <c r="AN776" i="1"/>
  <c r="AM776" i="1"/>
  <c r="AL776" i="1"/>
  <c r="AK776" i="1"/>
  <c r="AJ776" i="1"/>
  <c r="AR775" i="1"/>
  <c r="AQ775" i="1"/>
  <c r="AP775" i="1"/>
  <c r="AO775" i="1"/>
  <c r="AN775" i="1"/>
  <c r="AM775" i="1"/>
  <c r="AL775" i="1"/>
  <c r="AK775" i="1"/>
  <c r="AJ775" i="1"/>
  <c r="AR774" i="1"/>
  <c r="AQ774" i="1"/>
  <c r="AP774" i="1"/>
  <c r="AO774" i="1"/>
  <c r="AN774" i="1"/>
  <c r="AM774" i="1"/>
  <c r="AL774" i="1"/>
  <c r="AK774" i="1"/>
  <c r="AJ774" i="1"/>
  <c r="AR773" i="1"/>
  <c r="AQ773" i="1"/>
  <c r="AP773" i="1"/>
  <c r="AO773" i="1"/>
  <c r="AN773" i="1"/>
  <c r="AM773" i="1"/>
  <c r="AL773" i="1"/>
  <c r="AK773" i="1"/>
  <c r="AJ773" i="1"/>
  <c r="AR772" i="1"/>
  <c r="AQ772" i="1"/>
  <c r="AP772" i="1"/>
  <c r="AO772" i="1"/>
  <c r="AN772" i="1"/>
  <c r="AM772" i="1"/>
  <c r="AL772" i="1"/>
  <c r="AK772" i="1"/>
  <c r="AJ772" i="1"/>
  <c r="AR771" i="1"/>
  <c r="AQ771" i="1"/>
  <c r="AP771" i="1"/>
  <c r="AO771" i="1"/>
  <c r="AN771" i="1"/>
  <c r="AM771" i="1"/>
  <c r="AL771" i="1"/>
  <c r="AK771" i="1"/>
  <c r="AJ771" i="1"/>
  <c r="AR770" i="1"/>
  <c r="AQ770" i="1"/>
  <c r="AP770" i="1"/>
  <c r="AO770" i="1"/>
  <c r="AN770" i="1"/>
  <c r="AM770" i="1"/>
  <c r="AL770" i="1"/>
  <c r="AK770" i="1"/>
  <c r="AJ770" i="1"/>
  <c r="AR769" i="1"/>
  <c r="AQ769" i="1"/>
  <c r="AP769" i="1"/>
  <c r="AO769" i="1"/>
  <c r="AN769" i="1"/>
  <c r="AM769" i="1"/>
  <c r="AL769" i="1"/>
  <c r="AK769" i="1"/>
  <c r="AJ769" i="1"/>
  <c r="AR768" i="1"/>
  <c r="AQ768" i="1"/>
  <c r="AP768" i="1"/>
  <c r="AO768" i="1"/>
  <c r="AN768" i="1"/>
  <c r="AM768" i="1"/>
  <c r="AL768" i="1"/>
  <c r="AK768" i="1"/>
  <c r="AJ768" i="1"/>
  <c r="AR767" i="1"/>
  <c r="AQ767" i="1"/>
  <c r="AP767" i="1"/>
  <c r="AO767" i="1"/>
  <c r="AN767" i="1"/>
  <c r="AM767" i="1"/>
  <c r="AL767" i="1"/>
  <c r="AK767" i="1"/>
  <c r="AJ767" i="1"/>
  <c r="AR766" i="1"/>
  <c r="AQ766" i="1"/>
  <c r="AP766" i="1"/>
  <c r="AO766" i="1"/>
  <c r="AN766" i="1"/>
  <c r="AM766" i="1"/>
  <c r="AL766" i="1"/>
  <c r="AK766" i="1"/>
  <c r="AJ766" i="1"/>
  <c r="AR765" i="1"/>
  <c r="AQ765" i="1"/>
  <c r="AP765" i="1"/>
  <c r="AO765" i="1"/>
  <c r="AN765" i="1"/>
  <c r="AM765" i="1"/>
  <c r="AL765" i="1"/>
  <c r="AK765" i="1"/>
  <c r="AJ765" i="1"/>
  <c r="AR764" i="1"/>
  <c r="AQ764" i="1"/>
  <c r="AP764" i="1"/>
  <c r="AO764" i="1"/>
  <c r="AN764" i="1"/>
  <c r="AM764" i="1"/>
  <c r="AL764" i="1"/>
  <c r="AK764" i="1"/>
  <c r="AJ764" i="1"/>
  <c r="AR763" i="1"/>
  <c r="AQ763" i="1"/>
  <c r="AP763" i="1"/>
  <c r="AO763" i="1"/>
  <c r="AN763" i="1"/>
  <c r="AM763" i="1"/>
  <c r="AL763" i="1"/>
  <c r="AK763" i="1"/>
  <c r="AJ763" i="1"/>
  <c r="AR762" i="1"/>
  <c r="AQ762" i="1"/>
  <c r="AP762" i="1"/>
  <c r="AO762" i="1"/>
  <c r="AN762" i="1"/>
  <c r="AM762" i="1"/>
  <c r="AL762" i="1"/>
  <c r="AK762" i="1"/>
  <c r="AJ762" i="1"/>
  <c r="AR761" i="1"/>
  <c r="AQ761" i="1"/>
  <c r="AP761" i="1"/>
  <c r="AO761" i="1"/>
  <c r="AN761" i="1"/>
  <c r="AM761" i="1"/>
  <c r="AL761" i="1"/>
  <c r="AK761" i="1"/>
  <c r="AJ761" i="1"/>
  <c r="AR760" i="1"/>
  <c r="AQ760" i="1"/>
  <c r="AP760" i="1"/>
  <c r="AO760" i="1"/>
  <c r="AN760" i="1"/>
  <c r="AM760" i="1"/>
  <c r="AL760" i="1"/>
  <c r="AK760" i="1"/>
  <c r="AJ760" i="1"/>
  <c r="AR759" i="1"/>
  <c r="AQ759" i="1"/>
  <c r="AP759" i="1"/>
  <c r="AO759" i="1"/>
  <c r="AN759" i="1"/>
  <c r="AM759" i="1"/>
  <c r="AL759" i="1"/>
  <c r="AK759" i="1"/>
  <c r="AJ759" i="1"/>
  <c r="AR758" i="1"/>
  <c r="AQ758" i="1"/>
  <c r="AP758" i="1"/>
  <c r="AO758" i="1"/>
  <c r="AN758" i="1"/>
  <c r="AM758" i="1"/>
  <c r="AL758" i="1"/>
  <c r="AK758" i="1"/>
  <c r="AJ758" i="1"/>
  <c r="AR757" i="1"/>
  <c r="AQ757" i="1"/>
  <c r="AP757" i="1"/>
  <c r="AO757" i="1"/>
  <c r="AN757" i="1"/>
  <c r="AM757" i="1"/>
  <c r="AL757" i="1"/>
  <c r="AK757" i="1"/>
  <c r="AJ757" i="1"/>
  <c r="AR756" i="1"/>
  <c r="AQ756" i="1"/>
  <c r="AP756" i="1"/>
  <c r="AO756" i="1"/>
  <c r="AN756" i="1"/>
  <c r="AM756" i="1"/>
  <c r="AL756" i="1"/>
  <c r="AK756" i="1"/>
  <c r="AJ756" i="1"/>
  <c r="AR755" i="1"/>
  <c r="AQ755" i="1"/>
  <c r="AP755" i="1"/>
  <c r="AO755" i="1"/>
  <c r="AN755" i="1"/>
  <c r="AM755" i="1"/>
  <c r="AL755" i="1"/>
  <c r="AK755" i="1"/>
  <c r="AJ755" i="1"/>
  <c r="AR754" i="1"/>
  <c r="AQ754" i="1"/>
  <c r="AP754" i="1"/>
  <c r="AO754" i="1"/>
  <c r="AN754" i="1"/>
  <c r="AM754" i="1"/>
  <c r="AL754" i="1"/>
  <c r="AK754" i="1"/>
  <c r="AJ754" i="1"/>
  <c r="AR753" i="1"/>
  <c r="AQ753" i="1"/>
  <c r="AP753" i="1"/>
  <c r="AO753" i="1"/>
  <c r="AN753" i="1"/>
  <c r="AM753" i="1"/>
  <c r="AL753" i="1"/>
  <c r="AK753" i="1"/>
  <c r="AJ753" i="1"/>
  <c r="AR752" i="1"/>
  <c r="AQ752" i="1"/>
  <c r="AP752" i="1"/>
  <c r="AO752" i="1"/>
  <c r="AN752" i="1"/>
  <c r="AM752" i="1"/>
  <c r="AL752" i="1"/>
  <c r="AK752" i="1"/>
  <c r="AJ752" i="1"/>
  <c r="AR751" i="1"/>
  <c r="AQ751" i="1"/>
  <c r="AP751" i="1"/>
  <c r="AO751" i="1"/>
  <c r="AN751" i="1"/>
  <c r="AM751" i="1"/>
  <c r="AL751" i="1"/>
  <c r="AK751" i="1"/>
  <c r="AJ751" i="1"/>
  <c r="AR750" i="1"/>
  <c r="AQ750" i="1"/>
  <c r="AP750" i="1"/>
  <c r="AO750" i="1"/>
  <c r="AN750" i="1"/>
  <c r="AM750" i="1"/>
  <c r="AL750" i="1"/>
  <c r="AK750" i="1"/>
  <c r="AJ750" i="1"/>
  <c r="AR749" i="1"/>
  <c r="AQ749" i="1"/>
  <c r="AP749" i="1"/>
  <c r="AO749" i="1"/>
  <c r="AN749" i="1"/>
  <c r="AM749" i="1"/>
  <c r="AL749" i="1"/>
  <c r="AK749" i="1"/>
  <c r="AJ749" i="1"/>
  <c r="AR748" i="1"/>
  <c r="AQ748" i="1"/>
  <c r="AP748" i="1"/>
  <c r="AO748" i="1"/>
  <c r="AN748" i="1"/>
  <c r="AM748" i="1"/>
  <c r="AL748" i="1"/>
  <c r="AK748" i="1"/>
  <c r="AJ748" i="1"/>
  <c r="AR747" i="1"/>
  <c r="AQ747" i="1"/>
  <c r="AP747" i="1"/>
  <c r="AO747" i="1"/>
  <c r="AN747" i="1"/>
  <c r="AM747" i="1"/>
  <c r="AL747" i="1"/>
  <c r="AK747" i="1"/>
  <c r="AJ747" i="1"/>
  <c r="AR746" i="1"/>
  <c r="AQ746" i="1"/>
  <c r="AP746" i="1"/>
  <c r="AO746" i="1"/>
  <c r="AN746" i="1"/>
  <c r="AM746" i="1"/>
  <c r="AL746" i="1"/>
  <c r="AK746" i="1"/>
  <c r="AJ746" i="1"/>
  <c r="AR745" i="1"/>
  <c r="AQ745" i="1"/>
  <c r="AP745" i="1"/>
  <c r="AO745" i="1"/>
  <c r="AN745" i="1"/>
  <c r="AM745" i="1"/>
  <c r="AL745" i="1"/>
  <c r="AK745" i="1"/>
  <c r="AJ745" i="1"/>
  <c r="AR744" i="1"/>
  <c r="AQ744" i="1"/>
  <c r="AP744" i="1"/>
  <c r="AO744" i="1"/>
  <c r="AN744" i="1"/>
  <c r="AM744" i="1"/>
  <c r="AL744" i="1"/>
  <c r="AK744" i="1"/>
  <c r="AJ744" i="1"/>
  <c r="AR743" i="1"/>
  <c r="AQ743" i="1"/>
  <c r="AP743" i="1"/>
  <c r="AO743" i="1"/>
  <c r="AN743" i="1"/>
  <c r="AM743" i="1"/>
  <c r="AL743" i="1"/>
  <c r="AK743" i="1"/>
  <c r="AJ743" i="1"/>
  <c r="AR742" i="1"/>
  <c r="AQ742" i="1"/>
  <c r="AP742" i="1"/>
  <c r="AO742" i="1"/>
  <c r="AN742" i="1"/>
  <c r="AM742" i="1"/>
  <c r="AL742" i="1"/>
  <c r="AK742" i="1"/>
  <c r="AJ742" i="1"/>
  <c r="AR741" i="1"/>
  <c r="AQ741" i="1"/>
  <c r="AP741" i="1"/>
  <c r="AO741" i="1"/>
  <c r="AN741" i="1"/>
  <c r="AM741" i="1"/>
  <c r="AL741" i="1"/>
  <c r="AK741" i="1"/>
  <c r="AJ741" i="1"/>
  <c r="AR740" i="1"/>
  <c r="AQ740" i="1"/>
  <c r="AP740" i="1"/>
  <c r="AO740" i="1"/>
  <c r="AN740" i="1"/>
  <c r="AM740" i="1"/>
  <c r="AL740" i="1"/>
  <c r="AK740" i="1"/>
  <c r="AJ740" i="1"/>
  <c r="AR739" i="1"/>
  <c r="AQ739" i="1"/>
  <c r="AP739" i="1"/>
  <c r="AO739" i="1"/>
  <c r="AN739" i="1"/>
  <c r="AM739" i="1"/>
  <c r="AL739" i="1"/>
  <c r="AK739" i="1"/>
  <c r="AJ739" i="1"/>
  <c r="AR738" i="1"/>
  <c r="AQ738" i="1"/>
  <c r="AP738" i="1"/>
  <c r="AO738" i="1"/>
  <c r="AN738" i="1"/>
  <c r="AM738" i="1"/>
  <c r="AL738" i="1"/>
  <c r="AK738" i="1"/>
  <c r="AJ738" i="1"/>
  <c r="AR737" i="1"/>
  <c r="AQ737" i="1"/>
  <c r="AP737" i="1"/>
  <c r="AO737" i="1"/>
  <c r="AN737" i="1"/>
  <c r="AM737" i="1"/>
  <c r="AL737" i="1"/>
  <c r="AK737" i="1"/>
  <c r="AJ737" i="1"/>
  <c r="AR736" i="1"/>
  <c r="AQ736" i="1"/>
  <c r="AP736" i="1"/>
  <c r="AO736" i="1"/>
  <c r="AN736" i="1"/>
  <c r="AM736" i="1"/>
  <c r="AL736" i="1"/>
  <c r="AK736" i="1"/>
  <c r="AJ736" i="1"/>
  <c r="AR735" i="1"/>
  <c r="AQ735" i="1"/>
  <c r="AP735" i="1"/>
  <c r="AO735" i="1"/>
  <c r="AN735" i="1"/>
  <c r="AM735" i="1"/>
  <c r="AL735" i="1"/>
  <c r="AK735" i="1"/>
  <c r="AJ735" i="1"/>
  <c r="AR734" i="1"/>
  <c r="AQ734" i="1"/>
  <c r="AP734" i="1"/>
  <c r="AO734" i="1"/>
  <c r="AN734" i="1"/>
  <c r="AM734" i="1"/>
  <c r="AL734" i="1"/>
  <c r="AK734" i="1"/>
  <c r="AJ734" i="1"/>
  <c r="AR733" i="1"/>
  <c r="AQ733" i="1"/>
  <c r="AP733" i="1"/>
  <c r="AO733" i="1"/>
  <c r="AN733" i="1"/>
  <c r="AM733" i="1"/>
  <c r="AL733" i="1"/>
  <c r="AK733" i="1"/>
  <c r="AJ733" i="1"/>
  <c r="AR732" i="1"/>
  <c r="AQ732" i="1"/>
  <c r="AP732" i="1"/>
  <c r="AO732" i="1"/>
  <c r="AN732" i="1"/>
  <c r="AM732" i="1"/>
  <c r="AL732" i="1"/>
  <c r="AK732" i="1"/>
  <c r="AJ732" i="1"/>
  <c r="AR731" i="1"/>
  <c r="AQ731" i="1"/>
  <c r="AP731" i="1"/>
  <c r="AO731" i="1"/>
  <c r="AN731" i="1"/>
  <c r="AM731" i="1"/>
  <c r="AL731" i="1"/>
  <c r="AK731" i="1"/>
  <c r="AJ731" i="1"/>
  <c r="AR730" i="1"/>
  <c r="AQ730" i="1"/>
  <c r="AP730" i="1"/>
  <c r="AO730" i="1"/>
  <c r="AN730" i="1"/>
  <c r="AM730" i="1"/>
  <c r="AL730" i="1"/>
  <c r="AK730" i="1"/>
  <c r="AJ730" i="1"/>
  <c r="AR729" i="1"/>
  <c r="AQ729" i="1"/>
  <c r="AP729" i="1"/>
  <c r="AO729" i="1"/>
  <c r="AN729" i="1"/>
  <c r="AM729" i="1"/>
  <c r="AL729" i="1"/>
  <c r="AK729" i="1"/>
  <c r="AJ729" i="1"/>
  <c r="AR728" i="1"/>
  <c r="AQ728" i="1"/>
  <c r="AP728" i="1"/>
  <c r="AO728" i="1"/>
  <c r="AN728" i="1"/>
  <c r="AM728" i="1"/>
  <c r="AL728" i="1"/>
  <c r="AK728" i="1"/>
  <c r="AJ728" i="1"/>
  <c r="AR727" i="1"/>
  <c r="AQ727" i="1"/>
  <c r="AP727" i="1"/>
  <c r="AO727" i="1"/>
  <c r="AN727" i="1"/>
  <c r="AM727" i="1"/>
  <c r="AL727" i="1"/>
  <c r="AK727" i="1"/>
  <c r="AJ727" i="1"/>
  <c r="AR726" i="1"/>
  <c r="AQ726" i="1"/>
  <c r="AP726" i="1"/>
  <c r="AO726" i="1"/>
  <c r="AN726" i="1"/>
  <c r="AM726" i="1"/>
  <c r="AL726" i="1"/>
  <c r="AK726" i="1"/>
  <c r="AJ726" i="1"/>
  <c r="AR725" i="1"/>
  <c r="AQ725" i="1"/>
  <c r="AP725" i="1"/>
  <c r="AO725" i="1"/>
  <c r="AN725" i="1"/>
  <c r="AM725" i="1"/>
  <c r="AL725" i="1"/>
  <c r="AK725" i="1"/>
  <c r="AJ725" i="1"/>
  <c r="AR724" i="1"/>
  <c r="AQ724" i="1"/>
  <c r="AP724" i="1"/>
  <c r="AO724" i="1"/>
  <c r="AN724" i="1"/>
  <c r="AM724" i="1"/>
  <c r="AL724" i="1"/>
  <c r="AK724" i="1"/>
  <c r="AJ724" i="1"/>
  <c r="AR723" i="1"/>
  <c r="AQ723" i="1"/>
  <c r="AP723" i="1"/>
  <c r="AO723" i="1"/>
  <c r="AN723" i="1"/>
  <c r="AM723" i="1"/>
  <c r="AL723" i="1"/>
  <c r="AK723" i="1"/>
  <c r="AJ723" i="1"/>
  <c r="AR722" i="1"/>
  <c r="AQ722" i="1"/>
  <c r="AP722" i="1"/>
  <c r="AO722" i="1"/>
  <c r="AN722" i="1"/>
  <c r="AM722" i="1"/>
  <c r="AL722" i="1"/>
  <c r="AK722" i="1"/>
  <c r="AJ722" i="1"/>
  <c r="AR721" i="1"/>
  <c r="AQ721" i="1"/>
  <c r="AP721" i="1"/>
  <c r="AO721" i="1"/>
  <c r="AN721" i="1"/>
  <c r="AM721" i="1"/>
  <c r="AL721" i="1"/>
  <c r="AK721" i="1"/>
  <c r="AJ721" i="1"/>
  <c r="AR720" i="1"/>
  <c r="AQ720" i="1"/>
  <c r="AP720" i="1"/>
  <c r="AO720" i="1"/>
  <c r="AN720" i="1"/>
  <c r="AM720" i="1"/>
  <c r="AL720" i="1"/>
  <c r="AK720" i="1"/>
  <c r="AJ720" i="1"/>
  <c r="AR719" i="1"/>
  <c r="AQ719" i="1"/>
  <c r="AP719" i="1"/>
  <c r="AO719" i="1"/>
  <c r="AN719" i="1"/>
  <c r="AM719" i="1"/>
  <c r="AL719" i="1"/>
  <c r="AK719" i="1"/>
  <c r="AJ719" i="1"/>
  <c r="AR718" i="1"/>
  <c r="AQ718" i="1"/>
  <c r="AP718" i="1"/>
  <c r="AO718" i="1"/>
  <c r="AN718" i="1"/>
  <c r="AM718" i="1"/>
  <c r="AL718" i="1"/>
  <c r="AK718" i="1"/>
  <c r="AJ718" i="1"/>
  <c r="AR717" i="1"/>
  <c r="AQ717" i="1"/>
  <c r="AP717" i="1"/>
  <c r="AO717" i="1"/>
  <c r="AN717" i="1"/>
  <c r="AM717" i="1"/>
  <c r="AL717" i="1"/>
  <c r="AK717" i="1"/>
  <c r="AJ717" i="1"/>
  <c r="AR716" i="1"/>
  <c r="AQ716" i="1"/>
  <c r="AP716" i="1"/>
  <c r="AO716" i="1"/>
  <c r="AN716" i="1"/>
  <c r="AM716" i="1"/>
  <c r="AL716" i="1"/>
  <c r="AK716" i="1"/>
  <c r="AJ716" i="1"/>
  <c r="AR715" i="1"/>
  <c r="AQ715" i="1"/>
  <c r="AP715" i="1"/>
  <c r="AO715" i="1"/>
  <c r="AN715" i="1"/>
  <c r="AM715" i="1"/>
  <c r="AL715" i="1"/>
  <c r="AK715" i="1"/>
  <c r="AJ715" i="1"/>
  <c r="AR714" i="1"/>
  <c r="AQ714" i="1"/>
  <c r="AP714" i="1"/>
  <c r="AO714" i="1"/>
  <c r="AN714" i="1"/>
  <c r="AM714" i="1"/>
  <c r="AL714" i="1"/>
  <c r="AK714" i="1"/>
  <c r="AJ714" i="1"/>
  <c r="AR713" i="1"/>
  <c r="AQ713" i="1"/>
  <c r="AP713" i="1"/>
  <c r="AO713" i="1"/>
  <c r="AN713" i="1"/>
  <c r="AM713" i="1"/>
  <c r="AL713" i="1"/>
  <c r="AK713" i="1"/>
  <c r="AJ713" i="1"/>
  <c r="AR712" i="1"/>
  <c r="AQ712" i="1"/>
  <c r="AP712" i="1"/>
  <c r="AO712" i="1"/>
  <c r="AN712" i="1"/>
  <c r="AM712" i="1"/>
  <c r="AL712" i="1"/>
  <c r="AK712" i="1"/>
  <c r="AJ712" i="1"/>
  <c r="AR711" i="1"/>
  <c r="AQ711" i="1"/>
  <c r="AP711" i="1"/>
  <c r="AO711" i="1"/>
  <c r="AN711" i="1"/>
  <c r="AM711" i="1"/>
  <c r="AL711" i="1"/>
  <c r="AK711" i="1"/>
  <c r="AJ711" i="1"/>
  <c r="AR710" i="1"/>
  <c r="AQ710" i="1"/>
  <c r="AP710" i="1"/>
  <c r="AO710" i="1"/>
  <c r="AN710" i="1"/>
  <c r="AM710" i="1"/>
  <c r="AL710" i="1"/>
  <c r="AK710" i="1"/>
  <c r="AJ710" i="1"/>
  <c r="AR709" i="1"/>
  <c r="AQ709" i="1"/>
  <c r="AP709" i="1"/>
  <c r="AO709" i="1"/>
  <c r="AN709" i="1"/>
  <c r="AM709" i="1"/>
  <c r="AL709" i="1"/>
  <c r="AK709" i="1"/>
  <c r="AJ709" i="1"/>
  <c r="AR708" i="1"/>
  <c r="AQ708" i="1"/>
  <c r="AP708" i="1"/>
  <c r="AO708" i="1"/>
  <c r="AN708" i="1"/>
  <c r="AM708" i="1"/>
  <c r="AL708" i="1"/>
  <c r="AK708" i="1"/>
  <c r="AJ708" i="1"/>
  <c r="AR707" i="1"/>
  <c r="AQ707" i="1"/>
  <c r="AP707" i="1"/>
  <c r="AO707" i="1"/>
  <c r="AN707" i="1"/>
  <c r="AM707" i="1"/>
  <c r="AL707" i="1"/>
  <c r="AK707" i="1"/>
  <c r="AJ707" i="1"/>
  <c r="AR706" i="1"/>
  <c r="AQ706" i="1"/>
  <c r="AP706" i="1"/>
  <c r="AO706" i="1"/>
  <c r="AN706" i="1"/>
  <c r="AM706" i="1"/>
  <c r="AL706" i="1"/>
  <c r="AK706" i="1"/>
  <c r="AJ706" i="1"/>
  <c r="AR705" i="1"/>
  <c r="AQ705" i="1"/>
  <c r="AP705" i="1"/>
  <c r="AO705" i="1"/>
  <c r="AN705" i="1"/>
  <c r="AM705" i="1"/>
  <c r="AL705" i="1"/>
  <c r="AK705" i="1"/>
  <c r="AJ705" i="1"/>
  <c r="AR704" i="1"/>
  <c r="AQ704" i="1"/>
  <c r="AP704" i="1"/>
  <c r="AO704" i="1"/>
  <c r="AN704" i="1"/>
  <c r="AM704" i="1"/>
  <c r="AL704" i="1"/>
  <c r="AK704" i="1"/>
  <c r="AJ704" i="1"/>
  <c r="AR703" i="1"/>
  <c r="AQ703" i="1"/>
  <c r="AP703" i="1"/>
  <c r="AO703" i="1"/>
  <c r="AN703" i="1"/>
  <c r="AM703" i="1"/>
  <c r="AL703" i="1"/>
  <c r="AK703" i="1"/>
  <c r="AJ703" i="1"/>
  <c r="AR702" i="1"/>
  <c r="AQ702" i="1"/>
  <c r="AP702" i="1"/>
  <c r="AO702" i="1"/>
  <c r="AN702" i="1"/>
  <c r="AM702" i="1"/>
  <c r="AL702" i="1"/>
  <c r="AK702" i="1"/>
  <c r="AJ702" i="1"/>
  <c r="AR701" i="1"/>
  <c r="AQ701" i="1"/>
  <c r="AP701" i="1"/>
  <c r="AO701" i="1"/>
  <c r="AN701" i="1"/>
  <c r="AM701" i="1"/>
  <c r="AL701" i="1"/>
  <c r="AK701" i="1"/>
  <c r="AJ701" i="1"/>
  <c r="AR700" i="1"/>
  <c r="AQ700" i="1"/>
  <c r="AP700" i="1"/>
  <c r="AO700" i="1"/>
  <c r="AN700" i="1"/>
  <c r="AM700" i="1"/>
  <c r="AL700" i="1"/>
  <c r="AK700" i="1"/>
  <c r="AJ700" i="1"/>
  <c r="AR699" i="1"/>
  <c r="AQ699" i="1"/>
  <c r="AP699" i="1"/>
  <c r="AO699" i="1"/>
  <c r="AN699" i="1"/>
  <c r="AM699" i="1"/>
  <c r="AL699" i="1"/>
  <c r="AK699" i="1"/>
  <c r="AJ699" i="1"/>
  <c r="AR698" i="1"/>
  <c r="AQ698" i="1"/>
  <c r="AP698" i="1"/>
  <c r="AO698" i="1"/>
  <c r="AN698" i="1"/>
  <c r="AM698" i="1"/>
  <c r="AL698" i="1"/>
  <c r="AK698" i="1"/>
  <c r="AJ698" i="1"/>
  <c r="AR697" i="1"/>
  <c r="AQ697" i="1"/>
  <c r="AP697" i="1"/>
  <c r="AO697" i="1"/>
  <c r="AN697" i="1"/>
  <c r="AM697" i="1"/>
  <c r="AL697" i="1"/>
  <c r="AK697" i="1"/>
  <c r="AJ697" i="1"/>
  <c r="AR696" i="1"/>
  <c r="AQ696" i="1"/>
  <c r="AP696" i="1"/>
  <c r="AO696" i="1"/>
  <c r="AN696" i="1"/>
  <c r="AM696" i="1"/>
  <c r="AL696" i="1"/>
  <c r="AK696" i="1"/>
  <c r="AJ696" i="1"/>
  <c r="AR695" i="1"/>
  <c r="AQ695" i="1"/>
  <c r="AP695" i="1"/>
  <c r="AO695" i="1"/>
  <c r="AN695" i="1"/>
  <c r="AM695" i="1"/>
  <c r="AL695" i="1"/>
  <c r="AK695" i="1"/>
  <c r="AJ695" i="1"/>
  <c r="AR694" i="1"/>
  <c r="AQ694" i="1"/>
  <c r="AP694" i="1"/>
  <c r="AO694" i="1"/>
  <c r="AN694" i="1"/>
  <c r="AM694" i="1"/>
  <c r="AL694" i="1"/>
  <c r="AK694" i="1"/>
  <c r="AJ694" i="1"/>
  <c r="AR693" i="1"/>
  <c r="AQ693" i="1"/>
  <c r="AP693" i="1"/>
  <c r="AO693" i="1"/>
  <c r="AN693" i="1"/>
  <c r="AM693" i="1"/>
  <c r="AL693" i="1"/>
  <c r="AK693" i="1"/>
  <c r="AJ693" i="1"/>
  <c r="AR692" i="1"/>
  <c r="AQ692" i="1"/>
  <c r="AP692" i="1"/>
  <c r="AO692" i="1"/>
  <c r="AN692" i="1"/>
  <c r="AM692" i="1"/>
  <c r="AL692" i="1"/>
  <c r="AK692" i="1"/>
  <c r="AJ692" i="1"/>
  <c r="AR691" i="1"/>
  <c r="AQ691" i="1"/>
  <c r="AP691" i="1"/>
  <c r="AO691" i="1"/>
  <c r="AN691" i="1"/>
  <c r="AM691" i="1"/>
  <c r="AL691" i="1"/>
  <c r="AK691" i="1"/>
  <c r="AJ691" i="1"/>
  <c r="AR690" i="1"/>
  <c r="AQ690" i="1"/>
  <c r="AP690" i="1"/>
  <c r="AO690" i="1"/>
  <c r="AN690" i="1"/>
  <c r="AM690" i="1"/>
  <c r="AL690" i="1"/>
  <c r="AK690" i="1"/>
  <c r="AJ690" i="1"/>
  <c r="AR689" i="1"/>
  <c r="AQ689" i="1"/>
  <c r="AP689" i="1"/>
  <c r="AO689" i="1"/>
  <c r="AN689" i="1"/>
  <c r="AM689" i="1"/>
  <c r="AL689" i="1"/>
  <c r="AK689" i="1"/>
  <c r="AJ689" i="1"/>
  <c r="AR688" i="1"/>
  <c r="AQ688" i="1"/>
  <c r="AP688" i="1"/>
  <c r="AO688" i="1"/>
  <c r="AN688" i="1"/>
  <c r="AM688" i="1"/>
  <c r="AL688" i="1"/>
  <c r="AK688" i="1"/>
  <c r="AJ688" i="1"/>
  <c r="AR687" i="1"/>
  <c r="AQ687" i="1"/>
  <c r="AP687" i="1"/>
  <c r="AO687" i="1"/>
  <c r="AN687" i="1"/>
  <c r="AM687" i="1"/>
  <c r="AL687" i="1"/>
  <c r="AK687" i="1"/>
  <c r="AJ687" i="1"/>
  <c r="AR686" i="1"/>
  <c r="AQ686" i="1"/>
  <c r="AP686" i="1"/>
  <c r="AO686" i="1"/>
  <c r="AN686" i="1"/>
  <c r="AM686" i="1"/>
  <c r="AL686" i="1"/>
  <c r="AK686" i="1"/>
  <c r="AJ686" i="1"/>
  <c r="AR685" i="1"/>
  <c r="AQ685" i="1"/>
  <c r="AP685" i="1"/>
  <c r="AO685" i="1"/>
  <c r="AN685" i="1"/>
  <c r="AM685" i="1"/>
  <c r="AL685" i="1"/>
  <c r="AK685" i="1"/>
  <c r="AJ685" i="1"/>
  <c r="AR684" i="1"/>
  <c r="AQ684" i="1"/>
  <c r="AP684" i="1"/>
  <c r="AO684" i="1"/>
  <c r="AN684" i="1"/>
  <c r="AM684" i="1"/>
  <c r="AL684" i="1"/>
  <c r="AK684" i="1"/>
  <c r="AJ684" i="1"/>
  <c r="AR683" i="1"/>
  <c r="AQ683" i="1"/>
  <c r="AP683" i="1"/>
  <c r="AO683" i="1"/>
  <c r="AN683" i="1"/>
  <c r="AM683" i="1"/>
  <c r="AL683" i="1"/>
  <c r="AK683" i="1"/>
  <c r="AJ683" i="1"/>
  <c r="AR682" i="1"/>
  <c r="AQ682" i="1"/>
  <c r="AP682" i="1"/>
  <c r="AO682" i="1"/>
  <c r="AN682" i="1"/>
  <c r="AM682" i="1"/>
  <c r="AL682" i="1"/>
  <c r="AK682" i="1"/>
  <c r="AJ682" i="1"/>
  <c r="AR681" i="1"/>
  <c r="AQ681" i="1"/>
  <c r="AP681" i="1"/>
  <c r="AO681" i="1"/>
  <c r="AN681" i="1"/>
  <c r="AM681" i="1"/>
  <c r="AL681" i="1"/>
  <c r="AK681" i="1"/>
  <c r="AJ681" i="1"/>
  <c r="AR680" i="1"/>
  <c r="AQ680" i="1"/>
  <c r="AP680" i="1"/>
  <c r="AO680" i="1"/>
  <c r="AN680" i="1"/>
  <c r="AM680" i="1"/>
  <c r="AL680" i="1"/>
  <c r="AK680" i="1"/>
  <c r="AJ680" i="1"/>
  <c r="AR679" i="1"/>
  <c r="AQ679" i="1"/>
  <c r="AP679" i="1"/>
  <c r="AO679" i="1"/>
  <c r="AN679" i="1"/>
  <c r="AM679" i="1"/>
  <c r="AL679" i="1"/>
  <c r="AK679" i="1"/>
  <c r="AJ679" i="1"/>
  <c r="AR678" i="1"/>
  <c r="AQ678" i="1"/>
  <c r="AP678" i="1"/>
  <c r="AO678" i="1"/>
  <c r="AN678" i="1"/>
  <c r="AM678" i="1"/>
  <c r="AL678" i="1"/>
  <c r="AK678" i="1"/>
  <c r="AJ678" i="1"/>
  <c r="AR677" i="1"/>
  <c r="AQ677" i="1"/>
  <c r="AP677" i="1"/>
  <c r="AO677" i="1"/>
  <c r="AN677" i="1"/>
  <c r="AM677" i="1"/>
  <c r="AL677" i="1"/>
  <c r="AK677" i="1"/>
  <c r="AJ677" i="1"/>
  <c r="AR676" i="1"/>
  <c r="AQ676" i="1"/>
  <c r="AP676" i="1"/>
  <c r="AO676" i="1"/>
  <c r="AN676" i="1"/>
  <c r="AM676" i="1"/>
  <c r="AL676" i="1"/>
  <c r="AK676" i="1"/>
  <c r="AJ676" i="1"/>
  <c r="AR675" i="1"/>
  <c r="AQ675" i="1"/>
  <c r="AP675" i="1"/>
  <c r="AO675" i="1"/>
  <c r="AN675" i="1"/>
  <c r="AM675" i="1"/>
  <c r="AL675" i="1"/>
  <c r="AK675" i="1"/>
  <c r="AJ675" i="1"/>
  <c r="AR674" i="1"/>
  <c r="AQ674" i="1"/>
  <c r="AP674" i="1"/>
  <c r="AO674" i="1"/>
  <c r="AN674" i="1"/>
  <c r="AM674" i="1"/>
  <c r="AL674" i="1"/>
  <c r="AK674" i="1"/>
  <c r="AJ674" i="1"/>
  <c r="AR673" i="1"/>
  <c r="AQ673" i="1"/>
  <c r="AP673" i="1"/>
  <c r="AO673" i="1"/>
  <c r="AN673" i="1"/>
  <c r="AM673" i="1"/>
  <c r="AL673" i="1"/>
  <c r="AK673" i="1"/>
  <c r="AJ673" i="1"/>
  <c r="AR672" i="1"/>
  <c r="AQ672" i="1"/>
  <c r="AP672" i="1"/>
  <c r="AO672" i="1"/>
  <c r="AN672" i="1"/>
  <c r="AM672" i="1"/>
  <c r="AL672" i="1"/>
  <c r="AK672" i="1"/>
  <c r="AJ672" i="1"/>
  <c r="AR671" i="1"/>
  <c r="AQ671" i="1"/>
  <c r="AP671" i="1"/>
  <c r="AO671" i="1"/>
  <c r="AN671" i="1"/>
  <c r="AM671" i="1"/>
  <c r="AL671" i="1"/>
  <c r="AK671" i="1"/>
  <c r="AJ671" i="1"/>
  <c r="AR670" i="1"/>
  <c r="AQ670" i="1"/>
  <c r="AP670" i="1"/>
  <c r="AO670" i="1"/>
  <c r="AN670" i="1"/>
  <c r="AM670" i="1"/>
  <c r="AL670" i="1"/>
  <c r="AK670" i="1"/>
  <c r="AJ670" i="1"/>
  <c r="AR669" i="1"/>
  <c r="AQ669" i="1"/>
  <c r="AP669" i="1"/>
  <c r="AO669" i="1"/>
  <c r="AN669" i="1"/>
  <c r="AM669" i="1"/>
  <c r="AL669" i="1"/>
  <c r="AK669" i="1"/>
  <c r="AJ669" i="1"/>
  <c r="AR668" i="1"/>
  <c r="AQ668" i="1"/>
  <c r="AP668" i="1"/>
  <c r="AO668" i="1"/>
  <c r="AN668" i="1"/>
  <c r="AM668" i="1"/>
  <c r="AL668" i="1"/>
  <c r="AK668" i="1"/>
  <c r="AJ668" i="1"/>
  <c r="AR667" i="1"/>
  <c r="AQ667" i="1"/>
  <c r="AP667" i="1"/>
  <c r="AO667" i="1"/>
  <c r="AN667" i="1"/>
  <c r="AM667" i="1"/>
  <c r="AL667" i="1"/>
  <c r="AK667" i="1"/>
  <c r="AJ667" i="1"/>
  <c r="AR666" i="1"/>
  <c r="AQ666" i="1"/>
  <c r="AP666" i="1"/>
  <c r="AO666" i="1"/>
  <c r="AN666" i="1"/>
  <c r="AM666" i="1"/>
  <c r="AL666" i="1"/>
  <c r="AK666" i="1"/>
  <c r="AJ666" i="1"/>
  <c r="AR665" i="1"/>
  <c r="AQ665" i="1"/>
  <c r="AP665" i="1"/>
  <c r="AO665" i="1"/>
  <c r="AN665" i="1"/>
  <c r="AM665" i="1"/>
  <c r="AL665" i="1"/>
  <c r="AK665" i="1"/>
  <c r="AJ665" i="1"/>
  <c r="AR664" i="1"/>
  <c r="AQ664" i="1"/>
  <c r="AP664" i="1"/>
  <c r="AO664" i="1"/>
  <c r="AN664" i="1"/>
  <c r="AM664" i="1"/>
  <c r="AL664" i="1"/>
  <c r="AK664" i="1"/>
  <c r="AJ664" i="1"/>
  <c r="AR663" i="1"/>
  <c r="AQ663" i="1"/>
  <c r="AP663" i="1"/>
  <c r="AO663" i="1"/>
  <c r="AN663" i="1"/>
  <c r="AM663" i="1"/>
  <c r="AL663" i="1"/>
  <c r="AK663" i="1"/>
  <c r="AJ663" i="1"/>
  <c r="AR662" i="1"/>
  <c r="AQ662" i="1"/>
  <c r="AP662" i="1"/>
  <c r="AO662" i="1"/>
  <c r="AN662" i="1"/>
  <c r="AM662" i="1"/>
  <c r="AL662" i="1"/>
  <c r="AK662" i="1"/>
  <c r="AJ662" i="1"/>
  <c r="AR661" i="1"/>
  <c r="AQ661" i="1"/>
  <c r="AP661" i="1"/>
  <c r="AO661" i="1"/>
  <c r="AN661" i="1"/>
  <c r="AM661" i="1"/>
  <c r="AL661" i="1"/>
  <c r="AK661" i="1"/>
  <c r="AJ661" i="1"/>
  <c r="AR660" i="1"/>
  <c r="AQ660" i="1"/>
  <c r="AP660" i="1"/>
  <c r="AO660" i="1"/>
  <c r="AN660" i="1"/>
  <c r="AM660" i="1"/>
  <c r="AL660" i="1"/>
  <c r="AK660" i="1"/>
  <c r="AJ660" i="1"/>
  <c r="AR659" i="1"/>
  <c r="AQ659" i="1"/>
  <c r="AP659" i="1"/>
  <c r="AO659" i="1"/>
  <c r="AN659" i="1"/>
  <c r="AM659" i="1"/>
  <c r="AL659" i="1"/>
  <c r="AK659" i="1"/>
  <c r="AJ659" i="1"/>
  <c r="AR658" i="1"/>
  <c r="AQ658" i="1"/>
  <c r="AP658" i="1"/>
  <c r="AO658" i="1"/>
  <c r="AN658" i="1"/>
  <c r="AM658" i="1"/>
  <c r="AL658" i="1"/>
  <c r="AK658" i="1"/>
  <c r="AJ658" i="1"/>
  <c r="AR657" i="1"/>
  <c r="AQ657" i="1"/>
  <c r="AP657" i="1"/>
  <c r="AO657" i="1"/>
  <c r="AN657" i="1"/>
  <c r="AM657" i="1"/>
  <c r="AL657" i="1"/>
  <c r="AK657" i="1"/>
  <c r="AJ657" i="1"/>
  <c r="AR656" i="1"/>
  <c r="AQ656" i="1"/>
  <c r="AP656" i="1"/>
  <c r="AO656" i="1"/>
  <c r="AN656" i="1"/>
  <c r="AM656" i="1"/>
  <c r="AL656" i="1"/>
  <c r="AK656" i="1"/>
  <c r="AJ656" i="1"/>
  <c r="AR655" i="1"/>
  <c r="AQ655" i="1"/>
  <c r="AP655" i="1"/>
  <c r="AO655" i="1"/>
  <c r="AN655" i="1"/>
  <c r="AM655" i="1"/>
  <c r="AL655" i="1"/>
  <c r="AK655" i="1"/>
  <c r="AJ655" i="1"/>
  <c r="AR654" i="1"/>
  <c r="AQ654" i="1"/>
  <c r="AP654" i="1"/>
  <c r="AO654" i="1"/>
  <c r="AN654" i="1"/>
  <c r="AM654" i="1"/>
  <c r="AL654" i="1"/>
  <c r="AK654" i="1"/>
  <c r="AJ654" i="1"/>
  <c r="AR653" i="1"/>
  <c r="AQ653" i="1"/>
  <c r="AP653" i="1"/>
  <c r="AO653" i="1"/>
  <c r="AN653" i="1"/>
  <c r="AM653" i="1"/>
  <c r="AL653" i="1"/>
  <c r="AK653" i="1"/>
  <c r="AJ653" i="1"/>
  <c r="AR652" i="1"/>
  <c r="AQ652" i="1"/>
  <c r="AP652" i="1"/>
  <c r="AO652" i="1"/>
  <c r="AN652" i="1"/>
  <c r="AM652" i="1"/>
  <c r="AL652" i="1"/>
  <c r="AK652" i="1"/>
  <c r="AJ652" i="1"/>
  <c r="AR651" i="1"/>
  <c r="AQ651" i="1"/>
  <c r="AP651" i="1"/>
  <c r="AO651" i="1"/>
  <c r="AN651" i="1"/>
  <c r="AM651" i="1"/>
  <c r="AL651" i="1"/>
  <c r="AK651" i="1"/>
  <c r="AJ651" i="1"/>
  <c r="AR650" i="1"/>
  <c r="AQ650" i="1"/>
  <c r="AP650" i="1"/>
  <c r="AO650" i="1"/>
  <c r="AN650" i="1"/>
  <c r="AM650" i="1"/>
  <c r="AL650" i="1"/>
  <c r="AK650" i="1"/>
  <c r="AJ650" i="1"/>
  <c r="AR649" i="1"/>
  <c r="AQ649" i="1"/>
  <c r="AP649" i="1"/>
  <c r="AO649" i="1"/>
  <c r="AN649" i="1"/>
  <c r="AM649" i="1"/>
  <c r="AL649" i="1"/>
  <c r="AK649" i="1"/>
  <c r="AJ649" i="1"/>
  <c r="AR648" i="1"/>
  <c r="AQ648" i="1"/>
  <c r="AP648" i="1"/>
  <c r="AO648" i="1"/>
  <c r="AN648" i="1"/>
  <c r="AM648" i="1"/>
  <c r="AL648" i="1"/>
  <c r="AK648" i="1"/>
  <c r="AJ648" i="1"/>
  <c r="AR647" i="1"/>
  <c r="AQ647" i="1"/>
  <c r="AP647" i="1"/>
  <c r="AO647" i="1"/>
  <c r="AN647" i="1"/>
  <c r="AM647" i="1"/>
  <c r="AL647" i="1"/>
  <c r="AK647" i="1"/>
  <c r="AJ647" i="1"/>
  <c r="AR646" i="1"/>
  <c r="AQ646" i="1"/>
  <c r="AP646" i="1"/>
  <c r="AO646" i="1"/>
  <c r="AN646" i="1"/>
  <c r="AM646" i="1"/>
  <c r="AL646" i="1"/>
  <c r="AK646" i="1"/>
  <c r="AJ646" i="1"/>
  <c r="AR645" i="1"/>
  <c r="AQ645" i="1"/>
  <c r="AP645" i="1"/>
  <c r="AO645" i="1"/>
  <c r="AN645" i="1"/>
  <c r="AM645" i="1"/>
  <c r="AL645" i="1"/>
  <c r="AK645" i="1"/>
  <c r="AJ645" i="1"/>
  <c r="AR644" i="1"/>
  <c r="AQ644" i="1"/>
  <c r="AP644" i="1"/>
  <c r="AO644" i="1"/>
  <c r="AN644" i="1"/>
  <c r="AM644" i="1"/>
  <c r="AL644" i="1"/>
  <c r="AK644" i="1"/>
  <c r="AJ644" i="1"/>
  <c r="AR643" i="1"/>
  <c r="AQ643" i="1"/>
  <c r="AP643" i="1"/>
  <c r="AO643" i="1"/>
  <c r="AN643" i="1"/>
  <c r="AM643" i="1"/>
  <c r="AL643" i="1"/>
  <c r="AK643" i="1"/>
  <c r="AJ643" i="1"/>
  <c r="AR642" i="1"/>
  <c r="AQ642" i="1"/>
  <c r="AP642" i="1"/>
  <c r="AO642" i="1"/>
  <c r="AN642" i="1"/>
  <c r="AM642" i="1"/>
  <c r="AL642" i="1"/>
  <c r="AK642" i="1"/>
  <c r="AJ642" i="1"/>
  <c r="AR641" i="1"/>
  <c r="AQ641" i="1"/>
  <c r="AP641" i="1"/>
  <c r="AO641" i="1"/>
  <c r="AN641" i="1"/>
  <c r="AM641" i="1"/>
  <c r="AL641" i="1"/>
  <c r="AK641" i="1"/>
  <c r="AJ641" i="1"/>
  <c r="AR640" i="1"/>
  <c r="AQ640" i="1"/>
  <c r="AP640" i="1"/>
  <c r="AO640" i="1"/>
  <c r="AN640" i="1"/>
  <c r="AM640" i="1"/>
  <c r="AL640" i="1"/>
  <c r="AK640" i="1"/>
  <c r="AJ640" i="1"/>
  <c r="AR639" i="1"/>
  <c r="AQ639" i="1"/>
  <c r="AP639" i="1"/>
  <c r="AO639" i="1"/>
  <c r="AN639" i="1"/>
  <c r="AM639" i="1"/>
  <c r="AL639" i="1"/>
  <c r="AK639" i="1"/>
  <c r="AJ639" i="1"/>
  <c r="AR638" i="1"/>
  <c r="AQ638" i="1"/>
  <c r="AP638" i="1"/>
  <c r="AO638" i="1"/>
  <c r="AN638" i="1"/>
  <c r="AM638" i="1"/>
  <c r="AL638" i="1"/>
  <c r="AK638" i="1"/>
  <c r="AJ638" i="1"/>
  <c r="AR637" i="1"/>
  <c r="AQ637" i="1"/>
  <c r="AP637" i="1"/>
  <c r="AO637" i="1"/>
  <c r="AN637" i="1"/>
  <c r="AM637" i="1"/>
  <c r="AL637" i="1"/>
  <c r="AK637" i="1"/>
  <c r="AJ637" i="1"/>
  <c r="AR636" i="1"/>
  <c r="AQ636" i="1"/>
  <c r="AP636" i="1"/>
  <c r="AO636" i="1"/>
  <c r="AN636" i="1"/>
  <c r="AM636" i="1"/>
  <c r="AL636" i="1"/>
  <c r="AK636" i="1"/>
  <c r="AJ636" i="1"/>
  <c r="AR635" i="1"/>
  <c r="AQ635" i="1"/>
  <c r="AP635" i="1"/>
  <c r="AO635" i="1"/>
  <c r="AN635" i="1"/>
  <c r="AM635" i="1"/>
  <c r="AL635" i="1"/>
  <c r="AK635" i="1"/>
  <c r="AJ635" i="1"/>
  <c r="AR634" i="1"/>
  <c r="AQ634" i="1"/>
  <c r="AP634" i="1"/>
  <c r="AO634" i="1"/>
  <c r="AN634" i="1"/>
  <c r="AM634" i="1"/>
  <c r="AL634" i="1"/>
  <c r="AK634" i="1"/>
  <c r="AJ634" i="1"/>
  <c r="AR633" i="1"/>
  <c r="AQ633" i="1"/>
  <c r="AP633" i="1"/>
  <c r="AO633" i="1"/>
  <c r="AN633" i="1"/>
  <c r="AM633" i="1"/>
  <c r="AL633" i="1"/>
  <c r="AK633" i="1"/>
  <c r="AJ633" i="1"/>
  <c r="AR632" i="1"/>
  <c r="AQ632" i="1"/>
  <c r="AP632" i="1"/>
  <c r="AO632" i="1"/>
  <c r="AN632" i="1"/>
  <c r="AM632" i="1"/>
  <c r="AL632" i="1"/>
  <c r="AK632" i="1"/>
  <c r="AJ632" i="1"/>
  <c r="AR631" i="1"/>
  <c r="AQ631" i="1"/>
  <c r="AP631" i="1"/>
  <c r="AO631" i="1"/>
  <c r="AN631" i="1"/>
  <c r="AM631" i="1"/>
  <c r="AL631" i="1"/>
  <c r="AK631" i="1"/>
  <c r="AJ631" i="1"/>
  <c r="AR630" i="1"/>
  <c r="AQ630" i="1"/>
  <c r="AP630" i="1"/>
  <c r="AO630" i="1"/>
  <c r="AN630" i="1"/>
  <c r="AM630" i="1"/>
  <c r="AL630" i="1"/>
  <c r="AK630" i="1"/>
  <c r="AJ630" i="1"/>
  <c r="AR629" i="1"/>
  <c r="AQ629" i="1"/>
  <c r="AP629" i="1"/>
  <c r="AO629" i="1"/>
  <c r="AN629" i="1"/>
  <c r="AM629" i="1"/>
  <c r="AL629" i="1"/>
  <c r="AK629" i="1"/>
  <c r="AJ629" i="1"/>
  <c r="AR628" i="1"/>
  <c r="AQ628" i="1"/>
  <c r="AP628" i="1"/>
  <c r="AO628" i="1"/>
  <c r="AN628" i="1"/>
  <c r="AM628" i="1"/>
  <c r="AL628" i="1"/>
  <c r="AK628" i="1"/>
  <c r="AJ628" i="1"/>
  <c r="AR627" i="1"/>
  <c r="AQ627" i="1"/>
  <c r="AP627" i="1"/>
  <c r="AO627" i="1"/>
  <c r="AN627" i="1"/>
  <c r="AM627" i="1"/>
  <c r="AL627" i="1"/>
  <c r="AK627" i="1"/>
  <c r="AJ627" i="1"/>
  <c r="AR626" i="1"/>
  <c r="AQ626" i="1"/>
  <c r="AP626" i="1"/>
  <c r="AO626" i="1"/>
  <c r="AN626" i="1"/>
  <c r="AM626" i="1"/>
  <c r="AL626" i="1"/>
  <c r="AK626" i="1"/>
  <c r="AJ626" i="1"/>
  <c r="AR625" i="1"/>
  <c r="AQ625" i="1"/>
  <c r="AP625" i="1"/>
  <c r="AO625" i="1"/>
  <c r="AN625" i="1"/>
  <c r="AM625" i="1"/>
  <c r="AL625" i="1"/>
  <c r="AK625" i="1"/>
  <c r="AJ625" i="1"/>
  <c r="AR624" i="1"/>
  <c r="AQ624" i="1"/>
  <c r="AP624" i="1"/>
  <c r="AO624" i="1"/>
  <c r="AN624" i="1"/>
  <c r="AM624" i="1"/>
  <c r="AL624" i="1"/>
  <c r="AK624" i="1"/>
  <c r="AJ624" i="1"/>
  <c r="AR623" i="1"/>
  <c r="AQ623" i="1"/>
  <c r="AP623" i="1"/>
  <c r="AO623" i="1"/>
  <c r="AN623" i="1"/>
  <c r="AM623" i="1"/>
  <c r="AL623" i="1"/>
  <c r="AK623" i="1"/>
  <c r="AJ623" i="1"/>
  <c r="AR622" i="1"/>
  <c r="AQ622" i="1"/>
  <c r="AP622" i="1"/>
  <c r="AO622" i="1"/>
  <c r="AN622" i="1"/>
  <c r="AM622" i="1"/>
  <c r="AL622" i="1"/>
  <c r="AK622" i="1"/>
  <c r="AJ622" i="1"/>
  <c r="AR621" i="1"/>
  <c r="AQ621" i="1"/>
  <c r="AP621" i="1"/>
  <c r="AO621" i="1"/>
  <c r="AN621" i="1"/>
  <c r="AM621" i="1"/>
  <c r="AL621" i="1"/>
  <c r="AK621" i="1"/>
  <c r="AJ621" i="1"/>
  <c r="AR620" i="1"/>
  <c r="AQ620" i="1"/>
  <c r="AP620" i="1"/>
  <c r="AO620" i="1"/>
  <c r="AN620" i="1"/>
  <c r="AM620" i="1"/>
  <c r="AL620" i="1"/>
  <c r="AK620" i="1"/>
  <c r="AJ620" i="1"/>
  <c r="AR619" i="1"/>
  <c r="AQ619" i="1"/>
  <c r="AP619" i="1"/>
  <c r="AO619" i="1"/>
  <c r="AN619" i="1"/>
  <c r="AM619" i="1"/>
  <c r="AL619" i="1"/>
  <c r="AK619" i="1"/>
  <c r="AJ619" i="1"/>
  <c r="AR618" i="1"/>
  <c r="AQ618" i="1"/>
  <c r="AP618" i="1"/>
  <c r="AO618" i="1"/>
  <c r="AN618" i="1"/>
  <c r="AM618" i="1"/>
  <c r="AL618" i="1"/>
  <c r="AK618" i="1"/>
  <c r="AJ618" i="1"/>
  <c r="AR617" i="1"/>
  <c r="AQ617" i="1"/>
  <c r="AP617" i="1"/>
  <c r="AO617" i="1"/>
  <c r="AN617" i="1"/>
  <c r="AM617" i="1"/>
  <c r="AL617" i="1"/>
  <c r="AK617" i="1"/>
  <c r="AJ617" i="1"/>
  <c r="AR616" i="1"/>
  <c r="AQ616" i="1"/>
  <c r="AP616" i="1"/>
  <c r="AO616" i="1"/>
  <c r="AN616" i="1"/>
  <c r="AM616" i="1"/>
  <c r="AL616" i="1"/>
  <c r="AK616" i="1"/>
  <c r="AJ616" i="1"/>
  <c r="AR615" i="1"/>
  <c r="AQ615" i="1"/>
  <c r="AP615" i="1"/>
  <c r="AO615" i="1"/>
  <c r="AN615" i="1"/>
  <c r="AM615" i="1"/>
  <c r="AL615" i="1"/>
  <c r="AK615" i="1"/>
  <c r="AJ615" i="1"/>
  <c r="AR614" i="1"/>
  <c r="AQ614" i="1"/>
  <c r="AP614" i="1"/>
  <c r="AO614" i="1"/>
  <c r="AN614" i="1"/>
  <c r="AM614" i="1"/>
  <c r="AL614" i="1"/>
  <c r="AK614" i="1"/>
  <c r="AJ614" i="1"/>
  <c r="AR613" i="1"/>
  <c r="AQ613" i="1"/>
  <c r="AP613" i="1"/>
  <c r="AO613" i="1"/>
  <c r="AN613" i="1"/>
  <c r="AM613" i="1"/>
  <c r="AL613" i="1"/>
  <c r="AK613" i="1"/>
  <c r="AJ613" i="1"/>
  <c r="AR612" i="1"/>
  <c r="AQ612" i="1"/>
  <c r="AP612" i="1"/>
  <c r="AO612" i="1"/>
  <c r="AN612" i="1"/>
  <c r="AM612" i="1"/>
  <c r="AL612" i="1"/>
  <c r="AK612" i="1"/>
  <c r="AJ612" i="1"/>
  <c r="AR611" i="1"/>
  <c r="AQ611" i="1"/>
  <c r="AP611" i="1"/>
  <c r="AO611" i="1"/>
  <c r="AN611" i="1"/>
  <c r="AM611" i="1"/>
  <c r="AL611" i="1"/>
  <c r="AK611" i="1"/>
  <c r="AJ611" i="1"/>
  <c r="AR610" i="1"/>
  <c r="AQ610" i="1"/>
  <c r="AP610" i="1"/>
  <c r="AO610" i="1"/>
  <c r="AN610" i="1"/>
  <c r="AM610" i="1"/>
  <c r="AL610" i="1"/>
  <c r="AK610" i="1"/>
  <c r="AJ610" i="1"/>
  <c r="AR609" i="1"/>
  <c r="AQ609" i="1"/>
  <c r="AP609" i="1"/>
  <c r="AO609" i="1"/>
  <c r="AN609" i="1"/>
  <c r="AM609" i="1"/>
  <c r="AL609" i="1"/>
  <c r="AK609" i="1"/>
  <c r="AJ609" i="1"/>
  <c r="AR608" i="1"/>
  <c r="AQ608" i="1"/>
  <c r="AP608" i="1"/>
  <c r="AO608" i="1"/>
  <c r="AN608" i="1"/>
  <c r="AM608" i="1"/>
  <c r="AL608" i="1"/>
  <c r="AK608" i="1"/>
  <c r="AJ608" i="1"/>
  <c r="AR607" i="1"/>
  <c r="AQ607" i="1"/>
  <c r="AP607" i="1"/>
  <c r="AO607" i="1"/>
  <c r="AN607" i="1"/>
  <c r="AM607" i="1"/>
  <c r="AL607" i="1"/>
  <c r="AK607" i="1"/>
  <c r="AJ607" i="1"/>
  <c r="AR606" i="1"/>
  <c r="AQ606" i="1"/>
  <c r="AP606" i="1"/>
  <c r="AO606" i="1"/>
  <c r="AN606" i="1"/>
  <c r="AM606" i="1"/>
  <c r="AL606" i="1"/>
  <c r="AK606" i="1"/>
  <c r="AJ606" i="1"/>
  <c r="AR605" i="1"/>
  <c r="AQ605" i="1"/>
  <c r="AP605" i="1"/>
  <c r="AO605" i="1"/>
  <c r="AN605" i="1"/>
  <c r="AM605" i="1"/>
  <c r="AL605" i="1"/>
  <c r="AK605" i="1"/>
  <c r="AJ605" i="1"/>
  <c r="AR604" i="1"/>
  <c r="AQ604" i="1"/>
  <c r="AP604" i="1"/>
  <c r="AO604" i="1"/>
  <c r="AN604" i="1"/>
  <c r="AM604" i="1"/>
  <c r="AL604" i="1"/>
  <c r="AK604" i="1"/>
  <c r="AJ604" i="1"/>
  <c r="AR603" i="1"/>
  <c r="AQ603" i="1"/>
  <c r="AP603" i="1"/>
  <c r="AO603" i="1"/>
  <c r="AN603" i="1"/>
  <c r="AM603" i="1"/>
  <c r="AL603" i="1"/>
  <c r="AK603" i="1"/>
  <c r="AJ603" i="1"/>
  <c r="AR602" i="1"/>
  <c r="AQ602" i="1"/>
  <c r="AP602" i="1"/>
  <c r="AO602" i="1"/>
  <c r="AN602" i="1"/>
  <c r="AM602" i="1"/>
  <c r="AL602" i="1"/>
  <c r="AK602" i="1"/>
  <c r="AJ602" i="1"/>
  <c r="AR601" i="1"/>
  <c r="AQ601" i="1"/>
  <c r="AP601" i="1"/>
  <c r="AO601" i="1"/>
  <c r="AN601" i="1"/>
  <c r="AM601" i="1"/>
  <c r="AL601" i="1"/>
  <c r="AK601" i="1"/>
  <c r="AJ601" i="1"/>
  <c r="AR600" i="1"/>
  <c r="AQ600" i="1"/>
  <c r="AP600" i="1"/>
  <c r="AO600" i="1"/>
  <c r="AN600" i="1"/>
  <c r="AM600" i="1"/>
  <c r="AL600" i="1"/>
  <c r="AK600" i="1"/>
  <c r="AJ600" i="1"/>
  <c r="AR599" i="1"/>
  <c r="AQ599" i="1"/>
  <c r="AP599" i="1"/>
  <c r="AO599" i="1"/>
  <c r="AN599" i="1"/>
  <c r="AM599" i="1"/>
  <c r="AL599" i="1"/>
  <c r="AK599" i="1"/>
  <c r="AJ599" i="1"/>
  <c r="AR598" i="1"/>
  <c r="AQ598" i="1"/>
  <c r="AP598" i="1"/>
  <c r="AO598" i="1"/>
  <c r="AN598" i="1"/>
  <c r="AM598" i="1"/>
  <c r="AL598" i="1"/>
  <c r="AK598" i="1"/>
  <c r="AJ598" i="1"/>
  <c r="AR597" i="1"/>
  <c r="AQ597" i="1"/>
  <c r="AP597" i="1"/>
  <c r="AO597" i="1"/>
  <c r="AN597" i="1"/>
  <c r="AM597" i="1"/>
  <c r="AL597" i="1"/>
  <c r="AK597" i="1"/>
  <c r="AJ597" i="1"/>
  <c r="AR596" i="1"/>
  <c r="AQ596" i="1"/>
  <c r="AP596" i="1"/>
  <c r="AO596" i="1"/>
  <c r="AN596" i="1"/>
  <c r="AM596" i="1"/>
  <c r="AL596" i="1"/>
  <c r="AK596" i="1"/>
  <c r="AJ596" i="1"/>
  <c r="AR595" i="1"/>
  <c r="AQ595" i="1"/>
  <c r="AP595" i="1"/>
  <c r="AO595" i="1"/>
  <c r="AN595" i="1"/>
  <c r="AM595" i="1"/>
  <c r="AL595" i="1"/>
  <c r="AK595" i="1"/>
  <c r="AJ595" i="1"/>
  <c r="AR594" i="1"/>
  <c r="AQ594" i="1"/>
  <c r="AP594" i="1"/>
  <c r="AO594" i="1"/>
  <c r="AN594" i="1"/>
  <c r="AM594" i="1"/>
  <c r="AL594" i="1"/>
  <c r="AK594" i="1"/>
  <c r="AJ594" i="1"/>
  <c r="AR593" i="1"/>
  <c r="AQ593" i="1"/>
  <c r="AP593" i="1"/>
  <c r="AO593" i="1"/>
  <c r="AN593" i="1"/>
  <c r="AM593" i="1"/>
  <c r="AL593" i="1"/>
  <c r="AK593" i="1"/>
  <c r="AJ593" i="1"/>
  <c r="AR592" i="1"/>
  <c r="AQ592" i="1"/>
  <c r="AP592" i="1"/>
  <c r="AO592" i="1"/>
  <c r="AN592" i="1"/>
  <c r="AM592" i="1"/>
  <c r="AL592" i="1"/>
  <c r="AK592" i="1"/>
  <c r="AJ592" i="1"/>
  <c r="AR591" i="1"/>
  <c r="AQ591" i="1"/>
  <c r="AP591" i="1"/>
  <c r="AO591" i="1"/>
  <c r="AN591" i="1"/>
  <c r="AM591" i="1"/>
  <c r="AL591" i="1"/>
  <c r="AK591" i="1"/>
  <c r="AJ591" i="1"/>
  <c r="AR590" i="1"/>
  <c r="AQ590" i="1"/>
  <c r="AP590" i="1"/>
  <c r="AO590" i="1"/>
  <c r="AN590" i="1"/>
  <c r="AM590" i="1"/>
  <c r="AL590" i="1"/>
  <c r="AK590" i="1"/>
  <c r="AJ590" i="1"/>
  <c r="AR589" i="1"/>
  <c r="AQ589" i="1"/>
  <c r="AP589" i="1"/>
  <c r="AO589" i="1"/>
  <c r="AN589" i="1"/>
  <c r="AM589" i="1"/>
  <c r="AL589" i="1"/>
  <c r="AK589" i="1"/>
  <c r="AJ589" i="1"/>
  <c r="AR588" i="1"/>
  <c r="AQ588" i="1"/>
  <c r="AP588" i="1"/>
  <c r="AO588" i="1"/>
  <c r="AN588" i="1"/>
  <c r="AM588" i="1"/>
  <c r="AL588" i="1"/>
  <c r="AK588" i="1"/>
  <c r="AJ588" i="1"/>
  <c r="AR587" i="1"/>
  <c r="AQ587" i="1"/>
  <c r="AP587" i="1"/>
  <c r="AO587" i="1"/>
  <c r="AN587" i="1"/>
  <c r="AM587" i="1"/>
  <c r="AL587" i="1"/>
  <c r="AK587" i="1"/>
  <c r="AJ587" i="1"/>
  <c r="AR586" i="1"/>
  <c r="AQ586" i="1"/>
  <c r="AP586" i="1"/>
  <c r="AO586" i="1"/>
  <c r="AN586" i="1"/>
  <c r="AM586" i="1"/>
  <c r="AL586" i="1"/>
  <c r="AK586" i="1"/>
  <c r="AJ586" i="1"/>
  <c r="AR585" i="1"/>
  <c r="AQ585" i="1"/>
  <c r="AP585" i="1"/>
  <c r="AO585" i="1"/>
  <c r="AN585" i="1"/>
  <c r="AM585" i="1"/>
  <c r="AL585" i="1"/>
  <c r="AK585" i="1"/>
  <c r="AJ585" i="1"/>
  <c r="AR584" i="1"/>
  <c r="AQ584" i="1"/>
  <c r="AP584" i="1"/>
  <c r="AO584" i="1"/>
  <c r="AN584" i="1"/>
  <c r="AM584" i="1"/>
  <c r="AL584" i="1"/>
  <c r="AK584" i="1"/>
  <c r="AJ584" i="1"/>
  <c r="AR583" i="1"/>
  <c r="AQ583" i="1"/>
  <c r="AP583" i="1"/>
  <c r="AO583" i="1"/>
  <c r="AN583" i="1"/>
  <c r="AM583" i="1"/>
  <c r="AL583" i="1"/>
  <c r="AK583" i="1"/>
  <c r="AJ583" i="1"/>
  <c r="AR582" i="1"/>
  <c r="AQ582" i="1"/>
  <c r="AP582" i="1"/>
  <c r="AO582" i="1"/>
  <c r="AN582" i="1"/>
  <c r="AM582" i="1"/>
  <c r="AL582" i="1"/>
  <c r="AK582" i="1"/>
  <c r="AJ582" i="1"/>
  <c r="AR581" i="1"/>
  <c r="AQ581" i="1"/>
  <c r="AP581" i="1"/>
  <c r="AO581" i="1"/>
  <c r="AN581" i="1"/>
  <c r="AM581" i="1"/>
  <c r="AL581" i="1"/>
  <c r="AK581" i="1"/>
  <c r="AJ581" i="1"/>
  <c r="AR580" i="1"/>
  <c r="AQ580" i="1"/>
  <c r="AP580" i="1"/>
  <c r="AO580" i="1"/>
  <c r="AN580" i="1"/>
  <c r="AM580" i="1"/>
  <c r="AL580" i="1"/>
  <c r="AK580" i="1"/>
  <c r="AJ580" i="1"/>
  <c r="AR579" i="1"/>
  <c r="AQ579" i="1"/>
  <c r="AP579" i="1"/>
  <c r="AO579" i="1"/>
  <c r="AN579" i="1"/>
  <c r="AM579" i="1"/>
  <c r="AL579" i="1"/>
  <c r="AK579" i="1"/>
  <c r="AJ579" i="1"/>
  <c r="AR578" i="1"/>
  <c r="AQ578" i="1"/>
  <c r="AP578" i="1"/>
  <c r="AO578" i="1"/>
  <c r="AN578" i="1"/>
  <c r="AM578" i="1"/>
  <c r="AL578" i="1"/>
  <c r="AK578" i="1"/>
  <c r="AJ578" i="1"/>
  <c r="AR577" i="1"/>
  <c r="AQ577" i="1"/>
  <c r="AP577" i="1"/>
  <c r="AO577" i="1"/>
  <c r="AN577" i="1"/>
  <c r="AM577" i="1"/>
  <c r="AL577" i="1"/>
  <c r="AK577" i="1"/>
  <c r="AJ577" i="1"/>
  <c r="AR576" i="1"/>
  <c r="AQ576" i="1"/>
  <c r="AP576" i="1"/>
  <c r="AO576" i="1"/>
  <c r="AN576" i="1"/>
  <c r="AM576" i="1"/>
  <c r="AL576" i="1"/>
  <c r="AK576" i="1"/>
  <c r="AJ576" i="1"/>
  <c r="AR575" i="1"/>
  <c r="AQ575" i="1"/>
  <c r="AP575" i="1"/>
  <c r="AO575" i="1"/>
  <c r="AN575" i="1"/>
  <c r="AM575" i="1"/>
  <c r="AL575" i="1"/>
  <c r="AK575" i="1"/>
  <c r="AJ575" i="1"/>
  <c r="AR574" i="1"/>
  <c r="AQ574" i="1"/>
  <c r="AP574" i="1"/>
  <c r="AO574" i="1"/>
  <c r="AN574" i="1"/>
  <c r="AM574" i="1"/>
  <c r="AL574" i="1"/>
  <c r="AK574" i="1"/>
  <c r="AJ574" i="1"/>
  <c r="AR573" i="1"/>
  <c r="AQ573" i="1"/>
  <c r="AP573" i="1"/>
  <c r="AO573" i="1"/>
  <c r="AN573" i="1"/>
  <c r="AM573" i="1"/>
  <c r="AL573" i="1"/>
  <c r="AK573" i="1"/>
  <c r="AJ573" i="1"/>
  <c r="AR572" i="1"/>
  <c r="AQ572" i="1"/>
  <c r="AP572" i="1"/>
  <c r="AO572" i="1"/>
  <c r="AN572" i="1"/>
  <c r="AM572" i="1"/>
  <c r="AL572" i="1"/>
  <c r="AK572" i="1"/>
  <c r="AJ572" i="1"/>
  <c r="AR571" i="1"/>
  <c r="AQ571" i="1"/>
  <c r="AP571" i="1"/>
  <c r="AO571" i="1"/>
  <c r="AN571" i="1"/>
  <c r="AM571" i="1"/>
  <c r="AL571" i="1"/>
  <c r="AK571" i="1"/>
  <c r="AJ571" i="1"/>
  <c r="AR570" i="1"/>
  <c r="AQ570" i="1"/>
  <c r="AP570" i="1"/>
  <c r="AO570" i="1"/>
  <c r="AN570" i="1"/>
  <c r="AM570" i="1"/>
  <c r="AL570" i="1"/>
  <c r="AK570" i="1"/>
  <c r="AJ570" i="1"/>
  <c r="AR569" i="1"/>
  <c r="AQ569" i="1"/>
  <c r="AP569" i="1"/>
  <c r="AO569" i="1"/>
  <c r="AN569" i="1"/>
  <c r="AM569" i="1"/>
  <c r="AL569" i="1"/>
  <c r="AK569" i="1"/>
  <c r="AJ569" i="1"/>
  <c r="AR568" i="1"/>
  <c r="AQ568" i="1"/>
  <c r="AP568" i="1"/>
  <c r="AO568" i="1"/>
  <c r="AN568" i="1"/>
  <c r="AM568" i="1"/>
  <c r="AL568" i="1"/>
  <c r="AK568" i="1"/>
  <c r="AJ568" i="1"/>
  <c r="AR567" i="1"/>
  <c r="AQ567" i="1"/>
  <c r="AP567" i="1"/>
  <c r="AO567" i="1"/>
  <c r="AN567" i="1"/>
  <c r="AM567" i="1"/>
  <c r="AL567" i="1"/>
  <c r="AK567" i="1"/>
  <c r="AJ567" i="1"/>
  <c r="AR566" i="1"/>
  <c r="AQ566" i="1"/>
  <c r="AP566" i="1"/>
  <c r="AO566" i="1"/>
  <c r="AN566" i="1"/>
  <c r="AM566" i="1"/>
  <c r="AL566" i="1"/>
  <c r="AK566" i="1"/>
  <c r="AJ566" i="1"/>
  <c r="AR565" i="1"/>
  <c r="AQ565" i="1"/>
  <c r="AP565" i="1"/>
  <c r="AO565" i="1"/>
  <c r="AN565" i="1"/>
  <c r="AM565" i="1"/>
  <c r="AL565" i="1"/>
  <c r="AK565" i="1"/>
  <c r="AJ565" i="1"/>
  <c r="AR564" i="1"/>
  <c r="AQ564" i="1"/>
  <c r="AP564" i="1"/>
  <c r="AO564" i="1"/>
  <c r="AN564" i="1"/>
  <c r="AM564" i="1"/>
  <c r="AL564" i="1"/>
  <c r="AK564" i="1"/>
  <c r="AJ564" i="1"/>
  <c r="AR563" i="1"/>
  <c r="AQ563" i="1"/>
  <c r="AP563" i="1"/>
  <c r="AO563" i="1"/>
  <c r="AN563" i="1"/>
  <c r="AM563" i="1"/>
  <c r="AL563" i="1"/>
  <c r="AK563" i="1"/>
  <c r="AJ563" i="1"/>
  <c r="AR562" i="1"/>
  <c r="AQ562" i="1"/>
  <c r="AP562" i="1"/>
  <c r="AO562" i="1"/>
  <c r="AN562" i="1"/>
  <c r="AM562" i="1"/>
  <c r="AL562" i="1"/>
  <c r="AK562" i="1"/>
  <c r="AJ562" i="1"/>
  <c r="AR561" i="1"/>
  <c r="AQ561" i="1"/>
  <c r="AP561" i="1"/>
  <c r="AO561" i="1"/>
  <c r="AN561" i="1"/>
  <c r="AM561" i="1"/>
  <c r="AL561" i="1"/>
  <c r="AK561" i="1"/>
  <c r="AJ561" i="1"/>
  <c r="AR560" i="1"/>
  <c r="AQ560" i="1"/>
  <c r="AP560" i="1"/>
  <c r="AO560" i="1"/>
  <c r="AN560" i="1"/>
  <c r="AM560" i="1"/>
  <c r="AL560" i="1"/>
  <c r="AK560" i="1"/>
  <c r="AJ560" i="1"/>
  <c r="AR559" i="1"/>
  <c r="AQ559" i="1"/>
  <c r="AP559" i="1"/>
  <c r="AO559" i="1"/>
  <c r="AN559" i="1"/>
  <c r="AM559" i="1"/>
  <c r="AL559" i="1"/>
  <c r="AK559" i="1"/>
  <c r="AJ559" i="1"/>
  <c r="AR558" i="1"/>
  <c r="AQ558" i="1"/>
  <c r="AP558" i="1"/>
  <c r="AO558" i="1"/>
  <c r="AN558" i="1"/>
  <c r="AM558" i="1"/>
  <c r="AL558" i="1"/>
  <c r="AK558" i="1"/>
  <c r="AJ558" i="1"/>
  <c r="AR557" i="1"/>
  <c r="AQ557" i="1"/>
  <c r="AP557" i="1"/>
  <c r="AO557" i="1"/>
  <c r="AN557" i="1"/>
  <c r="AM557" i="1"/>
  <c r="AL557" i="1"/>
  <c r="AK557" i="1"/>
  <c r="AJ557" i="1"/>
  <c r="AR556" i="1"/>
  <c r="AQ556" i="1"/>
  <c r="AP556" i="1"/>
  <c r="AO556" i="1"/>
  <c r="AN556" i="1"/>
  <c r="AM556" i="1"/>
  <c r="AL556" i="1"/>
  <c r="AK556" i="1"/>
  <c r="AJ556" i="1"/>
  <c r="AR555" i="1"/>
  <c r="AQ555" i="1"/>
  <c r="AP555" i="1"/>
  <c r="AO555" i="1"/>
  <c r="AN555" i="1"/>
  <c r="AM555" i="1"/>
  <c r="AL555" i="1"/>
  <c r="AK555" i="1"/>
  <c r="AJ555" i="1"/>
  <c r="AR554" i="1"/>
  <c r="AQ554" i="1"/>
  <c r="AP554" i="1"/>
  <c r="AO554" i="1"/>
  <c r="AN554" i="1"/>
  <c r="AM554" i="1"/>
  <c r="AL554" i="1"/>
  <c r="AK554" i="1"/>
  <c r="AJ554" i="1"/>
  <c r="AR553" i="1"/>
  <c r="AQ553" i="1"/>
  <c r="AP553" i="1"/>
  <c r="AO553" i="1"/>
  <c r="AN553" i="1"/>
  <c r="AM553" i="1"/>
  <c r="AL553" i="1"/>
  <c r="AK553" i="1"/>
  <c r="AJ553" i="1"/>
  <c r="AR552" i="1"/>
  <c r="AQ552" i="1"/>
  <c r="AP552" i="1"/>
  <c r="AO552" i="1"/>
  <c r="AN552" i="1"/>
  <c r="AM552" i="1"/>
  <c r="AL552" i="1"/>
  <c r="AK552" i="1"/>
  <c r="AJ552" i="1"/>
  <c r="AR551" i="1"/>
  <c r="AQ551" i="1"/>
  <c r="AP551" i="1"/>
  <c r="AO551" i="1"/>
  <c r="AN551" i="1"/>
  <c r="AM551" i="1"/>
  <c r="AL551" i="1"/>
  <c r="AK551" i="1"/>
  <c r="AJ551" i="1"/>
  <c r="AR550" i="1"/>
  <c r="AQ550" i="1"/>
  <c r="AP550" i="1"/>
  <c r="AO550" i="1"/>
  <c r="AN550" i="1"/>
  <c r="AM550" i="1"/>
  <c r="AL550" i="1"/>
  <c r="AK550" i="1"/>
  <c r="AJ550" i="1"/>
  <c r="AR549" i="1"/>
  <c r="AQ549" i="1"/>
  <c r="AP549" i="1"/>
  <c r="AO549" i="1"/>
  <c r="AN549" i="1"/>
  <c r="AM549" i="1"/>
  <c r="AL549" i="1"/>
  <c r="AK549" i="1"/>
  <c r="AJ549" i="1"/>
  <c r="AR548" i="1"/>
  <c r="AQ548" i="1"/>
  <c r="AP548" i="1"/>
  <c r="AO548" i="1"/>
  <c r="AN548" i="1"/>
  <c r="AM548" i="1"/>
  <c r="AL548" i="1"/>
  <c r="AK548" i="1"/>
  <c r="AJ548" i="1"/>
  <c r="AR547" i="1"/>
  <c r="AQ547" i="1"/>
  <c r="AP547" i="1"/>
  <c r="AO547" i="1"/>
  <c r="AN547" i="1"/>
  <c r="AM547" i="1"/>
  <c r="AL547" i="1"/>
  <c r="AK547" i="1"/>
  <c r="AJ547" i="1"/>
  <c r="AR546" i="1"/>
  <c r="AQ546" i="1"/>
  <c r="AP546" i="1"/>
  <c r="AO546" i="1"/>
  <c r="AN546" i="1"/>
  <c r="AM546" i="1"/>
  <c r="AL546" i="1"/>
  <c r="AK546" i="1"/>
  <c r="AJ546" i="1"/>
  <c r="AR545" i="1"/>
  <c r="AQ545" i="1"/>
  <c r="AP545" i="1"/>
  <c r="AO545" i="1"/>
  <c r="AN545" i="1"/>
  <c r="AM545" i="1"/>
  <c r="AL545" i="1"/>
  <c r="AK545" i="1"/>
  <c r="AJ545" i="1"/>
  <c r="AR544" i="1"/>
  <c r="AQ544" i="1"/>
  <c r="AP544" i="1"/>
  <c r="AO544" i="1"/>
  <c r="AN544" i="1"/>
  <c r="AM544" i="1"/>
  <c r="AL544" i="1"/>
  <c r="AK544" i="1"/>
  <c r="AJ544" i="1"/>
  <c r="AR543" i="1"/>
  <c r="AQ543" i="1"/>
  <c r="AP543" i="1"/>
  <c r="AO543" i="1"/>
  <c r="AN543" i="1"/>
  <c r="AM543" i="1"/>
  <c r="AL543" i="1"/>
  <c r="AK543" i="1"/>
  <c r="AJ543" i="1"/>
  <c r="AR542" i="1"/>
  <c r="AQ542" i="1"/>
  <c r="AP542" i="1"/>
  <c r="AO542" i="1"/>
  <c r="AN542" i="1"/>
  <c r="AM542" i="1"/>
  <c r="AL542" i="1"/>
  <c r="AK542" i="1"/>
  <c r="AJ542" i="1"/>
  <c r="AR541" i="1"/>
  <c r="AQ541" i="1"/>
  <c r="AP541" i="1"/>
  <c r="AO541" i="1"/>
  <c r="AN541" i="1"/>
  <c r="AM541" i="1"/>
  <c r="AL541" i="1"/>
  <c r="AK541" i="1"/>
  <c r="AJ541" i="1"/>
  <c r="AR540" i="1"/>
  <c r="AQ540" i="1"/>
  <c r="AP540" i="1"/>
  <c r="AO540" i="1"/>
  <c r="AN540" i="1"/>
  <c r="AM540" i="1"/>
  <c r="AL540" i="1"/>
  <c r="AK540" i="1"/>
  <c r="AJ540" i="1"/>
  <c r="AR539" i="1"/>
  <c r="AQ539" i="1"/>
  <c r="AP539" i="1"/>
  <c r="AO539" i="1"/>
  <c r="AN539" i="1"/>
  <c r="AM539" i="1"/>
  <c r="AL539" i="1"/>
  <c r="AK539" i="1"/>
  <c r="AJ539" i="1"/>
  <c r="AR538" i="1"/>
  <c r="AQ538" i="1"/>
  <c r="AP538" i="1"/>
  <c r="AO538" i="1"/>
  <c r="AN538" i="1"/>
  <c r="AM538" i="1"/>
  <c r="AL538" i="1"/>
  <c r="AK538" i="1"/>
  <c r="AJ538" i="1"/>
  <c r="AR537" i="1"/>
  <c r="AQ537" i="1"/>
  <c r="AP537" i="1"/>
  <c r="AO537" i="1"/>
  <c r="AN537" i="1"/>
  <c r="AM537" i="1"/>
  <c r="AL537" i="1"/>
  <c r="AK537" i="1"/>
  <c r="AJ537" i="1"/>
  <c r="AR536" i="1"/>
  <c r="AQ536" i="1"/>
  <c r="AP536" i="1"/>
  <c r="AO536" i="1"/>
  <c r="AN536" i="1"/>
  <c r="AM536" i="1"/>
  <c r="AL536" i="1"/>
  <c r="AK536" i="1"/>
  <c r="AJ536" i="1"/>
  <c r="AR535" i="1"/>
  <c r="AQ535" i="1"/>
  <c r="AP535" i="1"/>
  <c r="AO535" i="1"/>
  <c r="AN535" i="1"/>
  <c r="AM535" i="1"/>
  <c r="AL535" i="1"/>
  <c r="AK535" i="1"/>
  <c r="AJ535" i="1"/>
  <c r="AR534" i="1"/>
  <c r="AQ534" i="1"/>
  <c r="AP534" i="1"/>
  <c r="AO534" i="1"/>
  <c r="AN534" i="1"/>
  <c r="AM534" i="1"/>
  <c r="AL534" i="1"/>
  <c r="AK534" i="1"/>
  <c r="AJ534" i="1"/>
  <c r="AR533" i="1"/>
  <c r="AQ533" i="1"/>
  <c r="AP533" i="1"/>
  <c r="AO533" i="1"/>
  <c r="AN533" i="1"/>
  <c r="AM533" i="1"/>
  <c r="AL533" i="1"/>
  <c r="AK533" i="1"/>
  <c r="AJ533" i="1"/>
  <c r="AR532" i="1"/>
  <c r="AQ532" i="1"/>
  <c r="AP532" i="1"/>
  <c r="AO532" i="1"/>
  <c r="AN532" i="1"/>
  <c r="AM532" i="1"/>
  <c r="AL532" i="1"/>
  <c r="AK532" i="1"/>
  <c r="AJ532" i="1"/>
  <c r="AR531" i="1"/>
  <c r="AQ531" i="1"/>
  <c r="AP531" i="1"/>
  <c r="AO531" i="1"/>
  <c r="AN531" i="1"/>
  <c r="AM531" i="1"/>
  <c r="AL531" i="1"/>
  <c r="AK531" i="1"/>
  <c r="AJ531" i="1"/>
  <c r="AR530" i="1"/>
  <c r="AQ530" i="1"/>
  <c r="AP530" i="1"/>
  <c r="AO530" i="1"/>
  <c r="AN530" i="1"/>
  <c r="AM530" i="1"/>
  <c r="AL530" i="1"/>
  <c r="AK530" i="1"/>
  <c r="AJ530" i="1"/>
  <c r="AR529" i="1"/>
  <c r="AQ529" i="1"/>
  <c r="AP529" i="1"/>
  <c r="AO529" i="1"/>
  <c r="AN529" i="1"/>
  <c r="AM529" i="1"/>
  <c r="AL529" i="1"/>
  <c r="AK529" i="1"/>
  <c r="AJ529" i="1"/>
  <c r="AR528" i="1"/>
  <c r="AQ528" i="1"/>
  <c r="AP528" i="1"/>
  <c r="AO528" i="1"/>
  <c r="AN528" i="1"/>
  <c r="AM528" i="1"/>
  <c r="AL528" i="1"/>
  <c r="AK528" i="1"/>
  <c r="AJ528" i="1"/>
  <c r="AR527" i="1"/>
  <c r="AQ527" i="1"/>
  <c r="AP527" i="1"/>
  <c r="AO527" i="1"/>
  <c r="AN527" i="1"/>
  <c r="AM527" i="1"/>
  <c r="AL527" i="1"/>
  <c r="AK527" i="1"/>
  <c r="AJ527" i="1"/>
  <c r="AR526" i="1"/>
  <c r="AQ526" i="1"/>
  <c r="AP526" i="1"/>
  <c r="AO526" i="1"/>
  <c r="AN526" i="1"/>
  <c r="AM526" i="1"/>
  <c r="AL526" i="1"/>
  <c r="AK526" i="1"/>
  <c r="AJ526" i="1"/>
  <c r="AR525" i="1"/>
  <c r="AQ525" i="1"/>
  <c r="AP525" i="1"/>
  <c r="AO525" i="1"/>
  <c r="AN525" i="1"/>
  <c r="AM525" i="1"/>
  <c r="AL525" i="1"/>
  <c r="AK525" i="1"/>
  <c r="AJ525" i="1"/>
  <c r="AR524" i="1"/>
  <c r="AQ524" i="1"/>
  <c r="AP524" i="1"/>
  <c r="AO524" i="1"/>
  <c r="AN524" i="1"/>
  <c r="AM524" i="1"/>
  <c r="AL524" i="1"/>
  <c r="AK524" i="1"/>
  <c r="AJ524" i="1"/>
  <c r="AR523" i="1"/>
  <c r="AQ523" i="1"/>
  <c r="AP523" i="1"/>
  <c r="AO523" i="1"/>
  <c r="AN523" i="1"/>
  <c r="AM523" i="1"/>
  <c r="AL523" i="1"/>
  <c r="AK523" i="1"/>
  <c r="AJ523" i="1"/>
  <c r="AR522" i="1"/>
  <c r="AQ522" i="1"/>
  <c r="AP522" i="1"/>
  <c r="AO522" i="1"/>
  <c r="AN522" i="1"/>
  <c r="AM522" i="1"/>
  <c r="AL522" i="1"/>
  <c r="AK522" i="1"/>
  <c r="AJ522" i="1"/>
  <c r="AR521" i="1"/>
  <c r="AQ521" i="1"/>
  <c r="AP521" i="1"/>
  <c r="AO521" i="1"/>
  <c r="AN521" i="1"/>
  <c r="AM521" i="1"/>
  <c r="AL521" i="1"/>
  <c r="AK521" i="1"/>
  <c r="AJ521" i="1"/>
  <c r="AR520" i="1"/>
  <c r="AQ520" i="1"/>
  <c r="AP520" i="1"/>
  <c r="AO520" i="1"/>
  <c r="AN520" i="1"/>
  <c r="AM520" i="1"/>
  <c r="AL520" i="1"/>
  <c r="AK520" i="1"/>
  <c r="AJ520" i="1"/>
  <c r="AR519" i="1"/>
  <c r="AQ519" i="1"/>
  <c r="AP519" i="1"/>
  <c r="AO519" i="1"/>
  <c r="AN519" i="1"/>
  <c r="AM519" i="1"/>
  <c r="AL519" i="1"/>
  <c r="AK519" i="1"/>
  <c r="AJ519" i="1"/>
  <c r="AR518" i="1"/>
  <c r="AQ518" i="1"/>
  <c r="AP518" i="1"/>
  <c r="AO518" i="1"/>
  <c r="AN518" i="1"/>
  <c r="AM518" i="1"/>
  <c r="AL518" i="1"/>
  <c r="AK518" i="1"/>
  <c r="AJ518" i="1"/>
  <c r="AR517" i="1"/>
  <c r="AQ517" i="1"/>
  <c r="AP517" i="1"/>
  <c r="AO517" i="1"/>
  <c r="AN517" i="1"/>
  <c r="AM517" i="1"/>
  <c r="AL517" i="1"/>
  <c r="AK517" i="1"/>
  <c r="AJ517" i="1"/>
  <c r="AR516" i="1"/>
  <c r="AQ516" i="1"/>
  <c r="AP516" i="1"/>
  <c r="AO516" i="1"/>
  <c r="AN516" i="1"/>
  <c r="AM516" i="1"/>
  <c r="AL516" i="1"/>
  <c r="AK516" i="1"/>
  <c r="AJ516" i="1"/>
  <c r="AR515" i="1"/>
  <c r="AQ515" i="1"/>
  <c r="AP515" i="1"/>
  <c r="AO515" i="1"/>
  <c r="AN515" i="1"/>
  <c r="AM515" i="1"/>
  <c r="AL515" i="1"/>
  <c r="AK515" i="1"/>
  <c r="AJ515" i="1"/>
  <c r="AR514" i="1"/>
  <c r="AQ514" i="1"/>
  <c r="AP514" i="1"/>
  <c r="AO514" i="1"/>
  <c r="AN514" i="1"/>
  <c r="AM514" i="1"/>
  <c r="AL514" i="1"/>
  <c r="AK514" i="1"/>
  <c r="AJ514" i="1"/>
  <c r="AR513" i="1"/>
  <c r="AQ513" i="1"/>
  <c r="AP513" i="1"/>
  <c r="AO513" i="1"/>
  <c r="AN513" i="1"/>
  <c r="AM513" i="1"/>
  <c r="AL513" i="1"/>
  <c r="AK513" i="1"/>
  <c r="AJ513" i="1"/>
  <c r="AR512" i="1"/>
  <c r="AQ512" i="1"/>
  <c r="AP512" i="1"/>
  <c r="AO512" i="1"/>
  <c r="AN512" i="1"/>
  <c r="AM512" i="1"/>
  <c r="AL512" i="1"/>
  <c r="AK512" i="1"/>
  <c r="AJ512" i="1"/>
  <c r="AR511" i="1"/>
  <c r="AQ511" i="1"/>
  <c r="AP511" i="1"/>
  <c r="AO511" i="1"/>
  <c r="AN511" i="1"/>
  <c r="AM511" i="1"/>
  <c r="AL511" i="1"/>
  <c r="AK511" i="1"/>
  <c r="AJ511" i="1"/>
  <c r="AR510" i="1"/>
  <c r="AQ510" i="1"/>
  <c r="AP510" i="1"/>
  <c r="AO510" i="1"/>
  <c r="AN510" i="1"/>
  <c r="AM510" i="1"/>
  <c r="AL510" i="1"/>
  <c r="AK510" i="1"/>
  <c r="AJ510" i="1"/>
  <c r="AR509" i="1"/>
  <c r="AQ509" i="1"/>
  <c r="AP509" i="1"/>
  <c r="AO509" i="1"/>
  <c r="AN509" i="1"/>
  <c r="AM509" i="1"/>
  <c r="AL509" i="1"/>
  <c r="AK509" i="1"/>
  <c r="AJ509" i="1"/>
  <c r="AR508" i="1"/>
  <c r="AQ508" i="1"/>
  <c r="AP508" i="1"/>
  <c r="AO508" i="1"/>
  <c r="AN508" i="1"/>
  <c r="AM508" i="1"/>
  <c r="AL508" i="1"/>
  <c r="AK508" i="1"/>
  <c r="AJ508" i="1"/>
  <c r="AR507" i="1"/>
  <c r="AQ507" i="1"/>
  <c r="AP507" i="1"/>
  <c r="AO507" i="1"/>
  <c r="AN507" i="1"/>
  <c r="AM507" i="1"/>
  <c r="AL507" i="1"/>
  <c r="AK507" i="1"/>
  <c r="AJ507" i="1"/>
  <c r="AR506" i="1"/>
  <c r="AQ506" i="1"/>
  <c r="AP506" i="1"/>
  <c r="AO506" i="1"/>
  <c r="AN506" i="1"/>
  <c r="AM506" i="1"/>
  <c r="AL506" i="1"/>
  <c r="AK506" i="1"/>
  <c r="AJ506" i="1"/>
  <c r="AR505" i="1"/>
  <c r="AQ505" i="1"/>
  <c r="AP505" i="1"/>
  <c r="AO505" i="1"/>
  <c r="AN505" i="1"/>
  <c r="AM505" i="1"/>
  <c r="AL505" i="1"/>
  <c r="AK505" i="1"/>
  <c r="AJ505" i="1"/>
  <c r="AR504" i="1"/>
  <c r="AQ504" i="1"/>
  <c r="AP504" i="1"/>
  <c r="AO504" i="1"/>
  <c r="AN504" i="1"/>
  <c r="AM504" i="1"/>
  <c r="AL504" i="1"/>
  <c r="AK504" i="1"/>
  <c r="AJ504" i="1"/>
  <c r="AR503" i="1"/>
  <c r="AQ503" i="1"/>
  <c r="AP503" i="1"/>
  <c r="AO503" i="1"/>
  <c r="AN503" i="1"/>
  <c r="AM503" i="1"/>
  <c r="AL503" i="1"/>
  <c r="AK503" i="1"/>
  <c r="AJ503" i="1"/>
  <c r="AR502" i="1"/>
  <c r="AQ502" i="1"/>
  <c r="AP502" i="1"/>
  <c r="AO502" i="1"/>
  <c r="AN502" i="1"/>
  <c r="AM502" i="1"/>
  <c r="AL502" i="1"/>
  <c r="AK502" i="1"/>
  <c r="AJ502" i="1"/>
  <c r="AR501" i="1"/>
  <c r="AQ501" i="1"/>
  <c r="AP501" i="1"/>
  <c r="AO501" i="1"/>
  <c r="AN501" i="1"/>
  <c r="AM501" i="1"/>
  <c r="AL501" i="1"/>
  <c r="AK501" i="1"/>
  <c r="AJ501" i="1"/>
  <c r="AR500" i="1"/>
  <c r="AQ500" i="1"/>
  <c r="AP500" i="1"/>
  <c r="AO500" i="1"/>
  <c r="AN500" i="1"/>
  <c r="AM500" i="1"/>
  <c r="AL500" i="1"/>
  <c r="AK500" i="1"/>
  <c r="AJ500" i="1"/>
  <c r="AR499" i="1"/>
  <c r="AQ499" i="1"/>
  <c r="AP499" i="1"/>
  <c r="AO499" i="1"/>
  <c r="AN499" i="1"/>
  <c r="AM499" i="1"/>
  <c r="AL499" i="1"/>
  <c r="AK499" i="1"/>
  <c r="AJ499" i="1"/>
  <c r="AR498" i="1"/>
  <c r="AQ498" i="1"/>
  <c r="AP498" i="1"/>
  <c r="AO498" i="1"/>
  <c r="AN498" i="1"/>
  <c r="AM498" i="1"/>
  <c r="AL498" i="1"/>
  <c r="AK498" i="1"/>
  <c r="AJ498" i="1"/>
  <c r="AR497" i="1"/>
  <c r="AQ497" i="1"/>
  <c r="AP497" i="1"/>
  <c r="AO497" i="1"/>
  <c r="AN497" i="1"/>
  <c r="AM497" i="1"/>
  <c r="AL497" i="1"/>
  <c r="AK497" i="1"/>
  <c r="AJ497" i="1"/>
  <c r="AR496" i="1"/>
  <c r="AQ496" i="1"/>
  <c r="AP496" i="1"/>
  <c r="AO496" i="1"/>
  <c r="AN496" i="1"/>
  <c r="AM496" i="1"/>
  <c r="AL496" i="1"/>
  <c r="AK496" i="1"/>
  <c r="AJ496" i="1"/>
  <c r="AR495" i="1"/>
  <c r="AQ495" i="1"/>
  <c r="AP495" i="1"/>
  <c r="AO495" i="1"/>
  <c r="AN495" i="1"/>
  <c r="AM495" i="1"/>
  <c r="AL495" i="1"/>
  <c r="AK495" i="1"/>
  <c r="AJ495" i="1"/>
  <c r="AR494" i="1"/>
  <c r="AQ494" i="1"/>
  <c r="AP494" i="1"/>
  <c r="AO494" i="1"/>
  <c r="AN494" i="1"/>
  <c r="AM494" i="1"/>
  <c r="AL494" i="1"/>
  <c r="AK494" i="1"/>
  <c r="AJ494" i="1"/>
  <c r="AR493" i="1"/>
  <c r="AQ493" i="1"/>
  <c r="AP493" i="1"/>
  <c r="AO493" i="1"/>
  <c r="AN493" i="1"/>
  <c r="AM493" i="1"/>
  <c r="AL493" i="1"/>
  <c r="AK493" i="1"/>
  <c r="AJ493" i="1"/>
  <c r="AR492" i="1"/>
  <c r="AQ492" i="1"/>
  <c r="AP492" i="1"/>
  <c r="AO492" i="1"/>
  <c r="AN492" i="1"/>
  <c r="AM492" i="1"/>
  <c r="AL492" i="1"/>
  <c r="AK492" i="1"/>
  <c r="AJ492" i="1"/>
  <c r="AR491" i="1"/>
  <c r="AQ491" i="1"/>
  <c r="AP491" i="1"/>
  <c r="AO491" i="1"/>
  <c r="AN491" i="1"/>
  <c r="AM491" i="1"/>
  <c r="AL491" i="1"/>
  <c r="AK491" i="1"/>
  <c r="AJ491" i="1"/>
  <c r="AR490" i="1"/>
  <c r="AQ490" i="1"/>
  <c r="AP490" i="1"/>
  <c r="AO490" i="1"/>
  <c r="AN490" i="1"/>
  <c r="AM490" i="1"/>
  <c r="AL490" i="1"/>
  <c r="AK490" i="1"/>
  <c r="AJ490" i="1"/>
  <c r="AR489" i="1"/>
  <c r="AQ489" i="1"/>
  <c r="AP489" i="1"/>
  <c r="AO489" i="1"/>
  <c r="AN489" i="1"/>
  <c r="AM489" i="1"/>
  <c r="AL489" i="1"/>
  <c r="AK489" i="1"/>
  <c r="AJ489" i="1"/>
  <c r="AR488" i="1"/>
  <c r="AQ488" i="1"/>
  <c r="AP488" i="1"/>
  <c r="AO488" i="1"/>
  <c r="AN488" i="1"/>
  <c r="AM488" i="1"/>
  <c r="AL488" i="1"/>
  <c r="AK488" i="1"/>
  <c r="AJ488" i="1"/>
  <c r="AR487" i="1"/>
  <c r="AQ487" i="1"/>
  <c r="AP487" i="1"/>
  <c r="AO487" i="1"/>
  <c r="AN487" i="1"/>
  <c r="AM487" i="1"/>
  <c r="AL487" i="1"/>
  <c r="AK487" i="1"/>
  <c r="AJ487" i="1"/>
  <c r="AR486" i="1"/>
  <c r="AQ486" i="1"/>
  <c r="AP486" i="1"/>
  <c r="AO486" i="1"/>
  <c r="AN486" i="1"/>
  <c r="AM486" i="1"/>
  <c r="AL486" i="1"/>
  <c r="AK486" i="1"/>
  <c r="AJ486" i="1"/>
  <c r="AR485" i="1"/>
  <c r="AQ485" i="1"/>
  <c r="AP485" i="1"/>
  <c r="AO485" i="1"/>
  <c r="AN485" i="1"/>
  <c r="AM485" i="1"/>
  <c r="AL485" i="1"/>
  <c r="AK485" i="1"/>
  <c r="AJ485" i="1"/>
  <c r="AR484" i="1"/>
  <c r="AQ484" i="1"/>
  <c r="AP484" i="1"/>
  <c r="AO484" i="1"/>
  <c r="AN484" i="1"/>
  <c r="AM484" i="1"/>
  <c r="AL484" i="1"/>
  <c r="AK484" i="1"/>
  <c r="AJ484" i="1"/>
  <c r="AR483" i="1"/>
  <c r="AQ483" i="1"/>
  <c r="AP483" i="1"/>
  <c r="AO483" i="1"/>
  <c r="AN483" i="1"/>
  <c r="AM483" i="1"/>
  <c r="AL483" i="1"/>
  <c r="AK483" i="1"/>
  <c r="AJ483" i="1"/>
  <c r="AR482" i="1"/>
  <c r="AQ482" i="1"/>
  <c r="AP482" i="1"/>
  <c r="AO482" i="1"/>
  <c r="AN482" i="1"/>
  <c r="AM482" i="1"/>
  <c r="AL482" i="1"/>
  <c r="AK482" i="1"/>
  <c r="AJ482" i="1"/>
  <c r="AR481" i="1"/>
  <c r="AQ481" i="1"/>
  <c r="AP481" i="1"/>
  <c r="AO481" i="1"/>
  <c r="AN481" i="1"/>
  <c r="AM481" i="1"/>
  <c r="AL481" i="1"/>
  <c r="AK481" i="1"/>
  <c r="AJ481" i="1"/>
  <c r="AR480" i="1"/>
  <c r="AQ480" i="1"/>
  <c r="AP480" i="1"/>
  <c r="AO480" i="1"/>
  <c r="AN480" i="1"/>
  <c r="AM480" i="1"/>
  <c r="AL480" i="1"/>
  <c r="AK480" i="1"/>
  <c r="AJ480" i="1"/>
  <c r="AR479" i="1"/>
  <c r="AQ479" i="1"/>
  <c r="AP479" i="1"/>
  <c r="AO479" i="1"/>
  <c r="AN479" i="1"/>
  <c r="AM479" i="1"/>
  <c r="AL479" i="1"/>
  <c r="AK479" i="1"/>
  <c r="AJ479" i="1"/>
  <c r="AR478" i="1"/>
  <c r="AQ478" i="1"/>
  <c r="AP478" i="1"/>
  <c r="AO478" i="1"/>
  <c r="AN478" i="1"/>
  <c r="AM478" i="1"/>
  <c r="AL478" i="1"/>
  <c r="AK478" i="1"/>
  <c r="AJ478" i="1"/>
  <c r="AR477" i="1"/>
  <c r="AQ477" i="1"/>
  <c r="AP477" i="1"/>
  <c r="AO477" i="1"/>
  <c r="AN477" i="1"/>
  <c r="AM477" i="1"/>
  <c r="AL477" i="1"/>
  <c r="AK477" i="1"/>
  <c r="AJ477" i="1"/>
  <c r="AR476" i="1"/>
  <c r="AQ476" i="1"/>
  <c r="AP476" i="1"/>
  <c r="AO476" i="1"/>
  <c r="AN476" i="1"/>
  <c r="AM476" i="1"/>
  <c r="AL476" i="1"/>
  <c r="AK476" i="1"/>
  <c r="AJ476" i="1"/>
  <c r="AR475" i="1"/>
  <c r="AQ475" i="1"/>
  <c r="AP475" i="1"/>
  <c r="AO475" i="1"/>
  <c r="AN475" i="1"/>
  <c r="AM475" i="1"/>
  <c r="AL475" i="1"/>
  <c r="AK475" i="1"/>
  <c r="AJ475" i="1"/>
  <c r="AR474" i="1"/>
  <c r="AQ474" i="1"/>
  <c r="AP474" i="1"/>
  <c r="AO474" i="1"/>
  <c r="AN474" i="1"/>
  <c r="AM474" i="1"/>
  <c r="AL474" i="1"/>
  <c r="AK474" i="1"/>
  <c r="AJ474" i="1"/>
  <c r="AR473" i="1"/>
  <c r="AQ473" i="1"/>
  <c r="AP473" i="1"/>
  <c r="AO473" i="1"/>
  <c r="AN473" i="1"/>
  <c r="AM473" i="1"/>
  <c r="AL473" i="1"/>
  <c r="AK473" i="1"/>
  <c r="AJ473" i="1"/>
  <c r="AR472" i="1"/>
  <c r="AQ472" i="1"/>
  <c r="AP472" i="1"/>
  <c r="AO472" i="1"/>
  <c r="AN472" i="1"/>
  <c r="AM472" i="1"/>
  <c r="AL472" i="1"/>
  <c r="AK472" i="1"/>
  <c r="AJ472" i="1"/>
  <c r="AR471" i="1"/>
  <c r="AQ471" i="1"/>
  <c r="AP471" i="1"/>
  <c r="AO471" i="1"/>
  <c r="AN471" i="1"/>
  <c r="AM471" i="1"/>
  <c r="AL471" i="1"/>
  <c r="AK471" i="1"/>
  <c r="AJ471" i="1"/>
  <c r="AR470" i="1"/>
  <c r="AQ470" i="1"/>
  <c r="AP470" i="1"/>
  <c r="AO470" i="1"/>
  <c r="AN470" i="1"/>
  <c r="AM470" i="1"/>
  <c r="AL470" i="1"/>
  <c r="AK470" i="1"/>
  <c r="AJ470" i="1"/>
  <c r="AR469" i="1"/>
  <c r="AQ469" i="1"/>
  <c r="AP469" i="1"/>
  <c r="AO469" i="1"/>
  <c r="AN469" i="1"/>
  <c r="AM469" i="1"/>
  <c r="AL469" i="1"/>
  <c r="AK469" i="1"/>
  <c r="AJ469" i="1"/>
  <c r="AR468" i="1"/>
  <c r="AQ468" i="1"/>
  <c r="AP468" i="1"/>
  <c r="AO468" i="1"/>
  <c r="AN468" i="1"/>
  <c r="AM468" i="1"/>
  <c r="AL468" i="1"/>
  <c r="AK468" i="1"/>
  <c r="AJ468" i="1"/>
  <c r="AR467" i="1"/>
  <c r="AQ467" i="1"/>
  <c r="AP467" i="1"/>
  <c r="AO467" i="1"/>
  <c r="AN467" i="1"/>
  <c r="AM467" i="1"/>
  <c r="AL467" i="1"/>
  <c r="AK467" i="1"/>
  <c r="AJ467" i="1"/>
  <c r="AR466" i="1"/>
  <c r="AQ466" i="1"/>
  <c r="AP466" i="1"/>
  <c r="AO466" i="1"/>
  <c r="AN466" i="1"/>
  <c r="AM466" i="1"/>
  <c r="AL466" i="1"/>
  <c r="AK466" i="1"/>
  <c r="AJ466" i="1"/>
  <c r="AR465" i="1"/>
  <c r="AQ465" i="1"/>
  <c r="AP465" i="1"/>
  <c r="AO465" i="1"/>
  <c r="AN465" i="1"/>
  <c r="AM465" i="1"/>
  <c r="AL465" i="1"/>
  <c r="AK465" i="1"/>
  <c r="AJ465" i="1"/>
  <c r="AR464" i="1"/>
  <c r="AQ464" i="1"/>
  <c r="AP464" i="1"/>
  <c r="AO464" i="1"/>
  <c r="AN464" i="1"/>
  <c r="AM464" i="1"/>
  <c r="AL464" i="1"/>
  <c r="AK464" i="1"/>
  <c r="AJ464" i="1"/>
  <c r="AR463" i="1"/>
  <c r="AQ463" i="1"/>
  <c r="AP463" i="1"/>
  <c r="AO463" i="1"/>
  <c r="AN463" i="1"/>
  <c r="AM463" i="1"/>
  <c r="AL463" i="1"/>
  <c r="AK463" i="1"/>
  <c r="AJ463" i="1"/>
  <c r="AR462" i="1"/>
  <c r="AQ462" i="1"/>
  <c r="AP462" i="1"/>
  <c r="AO462" i="1"/>
  <c r="AN462" i="1"/>
  <c r="AM462" i="1"/>
  <c r="AL462" i="1"/>
  <c r="AK462" i="1"/>
  <c r="AJ462" i="1"/>
  <c r="AR461" i="1"/>
  <c r="AQ461" i="1"/>
  <c r="AP461" i="1"/>
  <c r="AO461" i="1"/>
  <c r="AN461" i="1"/>
  <c r="AM461" i="1"/>
  <c r="AL461" i="1"/>
  <c r="AK461" i="1"/>
  <c r="AJ461" i="1"/>
  <c r="AR460" i="1"/>
  <c r="AQ460" i="1"/>
  <c r="AP460" i="1"/>
  <c r="AO460" i="1"/>
  <c r="AN460" i="1"/>
  <c r="AM460" i="1"/>
  <c r="AL460" i="1"/>
  <c r="AK460" i="1"/>
  <c r="AJ460" i="1"/>
  <c r="AR459" i="1"/>
  <c r="AQ459" i="1"/>
  <c r="AP459" i="1"/>
  <c r="AO459" i="1"/>
  <c r="AN459" i="1"/>
  <c r="AM459" i="1"/>
  <c r="AL459" i="1"/>
  <c r="AK459" i="1"/>
  <c r="AJ459" i="1"/>
  <c r="AR458" i="1"/>
  <c r="AQ458" i="1"/>
  <c r="AP458" i="1"/>
  <c r="AO458" i="1"/>
  <c r="AN458" i="1"/>
  <c r="AM458" i="1"/>
  <c r="AL458" i="1"/>
  <c r="AK458" i="1"/>
  <c r="AJ458" i="1"/>
  <c r="AR457" i="1"/>
  <c r="AQ457" i="1"/>
  <c r="AP457" i="1"/>
  <c r="AO457" i="1"/>
  <c r="AN457" i="1"/>
  <c r="AM457" i="1"/>
  <c r="AL457" i="1"/>
  <c r="AK457" i="1"/>
  <c r="AJ457" i="1"/>
  <c r="AR456" i="1"/>
  <c r="AQ456" i="1"/>
  <c r="AP456" i="1"/>
  <c r="AO456" i="1"/>
  <c r="AN456" i="1"/>
  <c r="AM456" i="1"/>
  <c r="AL456" i="1"/>
  <c r="AK456" i="1"/>
  <c r="AJ456" i="1"/>
  <c r="AR455" i="1"/>
  <c r="AQ455" i="1"/>
  <c r="AP455" i="1"/>
  <c r="AO455" i="1"/>
  <c r="AN455" i="1"/>
  <c r="AM455" i="1"/>
  <c r="AL455" i="1"/>
  <c r="AK455" i="1"/>
  <c r="AJ455" i="1"/>
  <c r="AR454" i="1"/>
  <c r="AQ454" i="1"/>
  <c r="AP454" i="1"/>
  <c r="AO454" i="1"/>
  <c r="AN454" i="1"/>
  <c r="AM454" i="1"/>
  <c r="AL454" i="1"/>
  <c r="AK454" i="1"/>
  <c r="AJ454" i="1"/>
  <c r="AR453" i="1"/>
  <c r="AQ453" i="1"/>
  <c r="AP453" i="1"/>
  <c r="AO453" i="1"/>
  <c r="AN453" i="1"/>
  <c r="AM453" i="1"/>
  <c r="AL453" i="1"/>
  <c r="AK453" i="1"/>
  <c r="AJ453" i="1"/>
  <c r="AR452" i="1"/>
  <c r="AQ452" i="1"/>
  <c r="AP452" i="1"/>
  <c r="AO452" i="1"/>
  <c r="AN452" i="1"/>
  <c r="AM452" i="1"/>
  <c r="AL452" i="1"/>
  <c r="AK452" i="1"/>
  <c r="AJ452" i="1"/>
  <c r="AR451" i="1"/>
  <c r="AQ451" i="1"/>
  <c r="AP451" i="1"/>
  <c r="AO451" i="1"/>
  <c r="AN451" i="1"/>
  <c r="AM451" i="1"/>
  <c r="AL451" i="1"/>
  <c r="AK451" i="1"/>
  <c r="AJ451" i="1"/>
  <c r="AR450" i="1"/>
  <c r="AQ450" i="1"/>
  <c r="AP450" i="1"/>
  <c r="AO450" i="1"/>
  <c r="AN450" i="1"/>
  <c r="AM450" i="1"/>
  <c r="AL450" i="1"/>
  <c r="AK450" i="1"/>
  <c r="AJ450" i="1"/>
  <c r="AR449" i="1"/>
  <c r="AQ449" i="1"/>
  <c r="AP449" i="1"/>
  <c r="AO449" i="1"/>
  <c r="AN449" i="1"/>
  <c r="AM449" i="1"/>
  <c r="AL449" i="1"/>
  <c r="AK449" i="1"/>
  <c r="AJ449" i="1"/>
  <c r="AR448" i="1"/>
  <c r="AQ448" i="1"/>
  <c r="AP448" i="1"/>
  <c r="AO448" i="1"/>
  <c r="AN448" i="1"/>
  <c r="AM448" i="1"/>
  <c r="AL448" i="1"/>
  <c r="AK448" i="1"/>
  <c r="AJ448" i="1"/>
  <c r="AR447" i="1"/>
  <c r="AQ447" i="1"/>
  <c r="AP447" i="1"/>
  <c r="AO447" i="1"/>
  <c r="AN447" i="1"/>
  <c r="AM447" i="1"/>
  <c r="AL447" i="1"/>
  <c r="AK447" i="1"/>
  <c r="AJ447" i="1"/>
  <c r="AR446" i="1"/>
  <c r="AQ446" i="1"/>
  <c r="AP446" i="1"/>
  <c r="AO446" i="1"/>
  <c r="AN446" i="1"/>
  <c r="AM446" i="1"/>
  <c r="AL446" i="1"/>
  <c r="AK446" i="1"/>
  <c r="AJ446" i="1"/>
  <c r="AR445" i="1"/>
  <c r="AQ445" i="1"/>
  <c r="AP445" i="1"/>
  <c r="AO445" i="1"/>
  <c r="AN445" i="1"/>
  <c r="AM445" i="1"/>
  <c r="AL445" i="1"/>
  <c r="AK445" i="1"/>
  <c r="AJ445" i="1"/>
  <c r="AR444" i="1"/>
  <c r="AQ444" i="1"/>
  <c r="AP444" i="1"/>
  <c r="AO444" i="1"/>
  <c r="AN444" i="1"/>
  <c r="AM444" i="1"/>
  <c r="AL444" i="1"/>
  <c r="AK444" i="1"/>
  <c r="AJ444" i="1"/>
  <c r="AR443" i="1"/>
  <c r="AQ443" i="1"/>
  <c r="AP443" i="1"/>
  <c r="AO443" i="1"/>
  <c r="AN443" i="1"/>
  <c r="AM443" i="1"/>
  <c r="AL443" i="1"/>
  <c r="AK443" i="1"/>
  <c r="AJ443" i="1"/>
  <c r="AR442" i="1"/>
  <c r="AQ442" i="1"/>
  <c r="AP442" i="1"/>
  <c r="AO442" i="1"/>
  <c r="AN442" i="1"/>
  <c r="AM442" i="1"/>
  <c r="AL442" i="1"/>
  <c r="AK442" i="1"/>
  <c r="AJ442" i="1"/>
  <c r="AR441" i="1"/>
  <c r="AQ441" i="1"/>
  <c r="AP441" i="1"/>
  <c r="AO441" i="1"/>
  <c r="AN441" i="1"/>
  <c r="AM441" i="1"/>
  <c r="AL441" i="1"/>
  <c r="AK441" i="1"/>
  <c r="AJ441" i="1"/>
  <c r="AR440" i="1"/>
  <c r="AQ440" i="1"/>
  <c r="AP440" i="1"/>
  <c r="AO440" i="1"/>
  <c r="AN440" i="1"/>
  <c r="AM440" i="1"/>
  <c r="AL440" i="1"/>
  <c r="AK440" i="1"/>
  <c r="AJ440" i="1"/>
  <c r="AR439" i="1"/>
  <c r="AQ439" i="1"/>
  <c r="AP439" i="1"/>
  <c r="AO439" i="1"/>
  <c r="AN439" i="1"/>
  <c r="AM439" i="1"/>
  <c r="AL439" i="1"/>
  <c r="AK439" i="1"/>
  <c r="AJ439" i="1"/>
  <c r="AR438" i="1"/>
  <c r="AQ438" i="1"/>
  <c r="AP438" i="1"/>
  <c r="AO438" i="1"/>
  <c r="AN438" i="1"/>
  <c r="AM438" i="1"/>
  <c r="AL438" i="1"/>
  <c r="AK438" i="1"/>
  <c r="AJ438" i="1"/>
  <c r="AR437" i="1"/>
  <c r="AQ437" i="1"/>
  <c r="AP437" i="1"/>
  <c r="AO437" i="1"/>
  <c r="AN437" i="1"/>
  <c r="AM437" i="1"/>
  <c r="AL437" i="1"/>
  <c r="AK437" i="1"/>
  <c r="AJ437" i="1"/>
  <c r="AR436" i="1"/>
  <c r="AQ436" i="1"/>
  <c r="AP436" i="1"/>
  <c r="AO436" i="1"/>
  <c r="AN436" i="1"/>
  <c r="AM436" i="1"/>
  <c r="AL436" i="1"/>
  <c r="AK436" i="1"/>
  <c r="AJ436" i="1"/>
  <c r="AR435" i="1"/>
  <c r="AQ435" i="1"/>
  <c r="AP435" i="1"/>
  <c r="AO435" i="1"/>
  <c r="AN435" i="1"/>
  <c r="AM435" i="1"/>
  <c r="AL435" i="1"/>
  <c r="AK435" i="1"/>
  <c r="AJ435" i="1"/>
  <c r="AR434" i="1"/>
  <c r="AQ434" i="1"/>
  <c r="AP434" i="1"/>
  <c r="AO434" i="1"/>
  <c r="AN434" i="1"/>
  <c r="AM434" i="1"/>
  <c r="AL434" i="1"/>
  <c r="AK434" i="1"/>
  <c r="AJ434" i="1"/>
  <c r="AR433" i="1"/>
  <c r="AQ433" i="1"/>
  <c r="AP433" i="1"/>
  <c r="AO433" i="1"/>
  <c r="AN433" i="1"/>
  <c r="AM433" i="1"/>
  <c r="AL433" i="1"/>
  <c r="AK433" i="1"/>
  <c r="AJ433" i="1"/>
  <c r="AR432" i="1"/>
  <c r="AQ432" i="1"/>
  <c r="AP432" i="1"/>
  <c r="AO432" i="1"/>
  <c r="AN432" i="1"/>
  <c r="AM432" i="1"/>
  <c r="AL432" i="1"/>
  <c r="AK432" i="1"/>
  <c r="AJ432" i="1"/>
  <c r="AR431" i="1"/>
  <c r="AQ431" i="1"/>
  <c r="AP431" i="1"/>
  <c r="AO431" i="1"/>
  <c r="AN431" i="1"/>
  <c r="AM431" i="1"/>
  <c r="AL431" i="1"/>
  <c r="AK431" i="1"/>
  <c r="AJ431" i="1"/>
  <c r="AR430" i="1"/>
  <c r="AQ430" i="1"/>
  <c r="AP430" i="1"/>
  <c r="AO430" i="1"/>
  <c r="AN430" i="1"/>
  <c r="AM430" i="1"/>
  <c r="AL430" i="1"/>
  <c r="AK430" i="1"/>
  <c r="AJ430" i="1"/>
  <c r="AR429" i="1"/>
  <c r="AQ429" i="1"/>
  <c r="AP429" i="1"/>
  <c r="AO429" i="1"/>
  <c r="AN429" i="1"/>
  <c r="AM429" i="1"/>
  <c r="AL429" i="1"/>
  <c r="AK429" i="1"/>
  <c r="AJ429" i="1"/>
  <c r="AR428" i="1"/>
  <c r="AQ428" i="1"/>
  <c r="AP428" i="1"/>
  <c r="AO428" i="1"/>
  <c r="AN428" i="1"/>
  <c r="AM428" i="1"/>
  <c r="AL428" i="1"/>
  <c r="AK428" i="1"/>
  <c r="AJ428" i="1"/>
  <c r="AR427" i="1"/>
  <c r="AQ427" i="1"/>
  <c r="AP427" i="1"/>
  <c r="AO427" i="1"/>
  <c r="AN427" i="1"/>
  <c r="AM427" i="1"/>
  <c r="AL427" i="1"/>
  <c r="AK427" i="1"/>
  <c r="AJ427" i="1"/>
  <c r="AR426" i="1"/>
  <c r="AQ426" i="1"/>
  <c r="AP426" i="1"/>
  <c r="AO426" i="1"/>
  <c r="AN426" i="1"/>
  <c r="AM426" i="1"/>
  <c r="AL426" i="1"/>
  <c r="AK426" i="1"/>
  <c r="AJ426" i="1"/>
  <c r="AR425" i="1"/>
  <c r="AQ425" i="1"/>
  <c r="AP425" i="1"/>
  <c r="AO425" i="1"/>
  <c r="AN425" i="1"/>
  <c r="AM425" i="1"/>
  <c r="AL425" i="1"/>
  <c r="AK425" i="1"/>
  <c r="AJ425" i="1"/>
  <c r="AR424" i="1"/>
  <c r="AQ424" i="1"/>
  <c r="AP424" i="1"/>
  <c r="AO424" i="1"/>
  <c r="AN424" i="1"/>
  <c r="AM424" i="1"/>
  <c r="AL424" i="1"/>
  <c r="AK424" i="1"/>
  <c r="AJ424" i="1"/>
  <c r="AR423" i="1"/>
  <c r="AQ423" i="1"/>
  <c r="AP423" i="1"/>
  <c r="AO423" i="1"/>
  <c r="AN423" i="1"/>
  <c r="AM423" i="1"/>
  <c r="AL423" i="1"/>
  <c r="AK423" i="1"/>
  <c r="AJ423" i="1"/>
  <c r="AR422" i="1"/>
  <c r="AQ422" i="1"/>
  <c r="AP422" i="1"/>
  <c r="AO422" i="1"/>
  <c r="AN422" i="1"/>
  <c r="AM422" i="1"/>
  <c r="AL422" i="1"/>
  <c r="AK422" i="1"/>
  <c r="AJ422" i="1"/>
  <c r="AR421" i="1"/>
  <c r="AQ421" i="1"/>
  <c r="AP421" i="1"/>
  <c r="AO421" i="1"/>
  <c r="AN421" i="1"/>
  <c r="AM421" i="1"/>
  <c r="AL421" i="1"/>
  <c r="AK421" i="1"/>
  <c r="AJ421" i="1"/>
  <c r="AR420" i="1"/>
  <c r="AQ420" i="1"/>
  <c r="AP420" i="1"/>
  <c r="AO420" i="1"/>
  <c r="AN420" i="1"/>
  <c r="AM420" i="1"/>
  <c r="AL420" i="1"/>
  <c r="AK420" i="1"/>
  <c r="AJ420" i="1"/>
  <c r="AR419" i="1"/>
  <c r="AQ419" i="1"/>
  <c r="AP419" i="1"/>
  <c r="AO419" i="1"/>
  <c r="AN419" i="1"/>
  <c r="AM419" i="1"/>
  <c r="AL419" i="1"/>
  <c r="AK419" i="1"/>
  <c r="AJ419" i="1"/>
  <c r="AR418" i="1"/>
  <c r="AQ418" i="1"/>
  <c r="AP418" i="1"/>
  <c r="AO418" i="1"/>
  <c r="AN418" i="1"/>
  <c r="AM418" i="1"/>
  <c r="AL418" i="1"/>
  <c r="AK418" i="1"/>
  <c r="AJ418" i="1"/>
  <c r="AR417" i="1"/>
  <c r="AQ417" i="1"/>
  <c r="AP417" i="1"/>
  <c r="AO417" i="1"/>
  <c r="AN417" i="1"/>
  <c r="AM417" i="1"/>
  <c r="AL417" i="1"/>
  <c r="AK417" i="1"/>
  <c r="AJ417" i="1"/>
  <c r="AR416" i="1"/>
  <c r="AQ416" i="1"/>
  <c r="AP416" i="1"/>
  <c r="AO416" i="1"/>
  <c r="AN416" i="1"/>
  <c r="AM416" i="1"/>
  <c r="AL416" i="1"/>
  <c r="AK416" i="1"/>
  <c r="AJ416" i="1"/>
  <c r="AR415" i="1"/>
  <c r="AQ415" i="1"/>
  <c r="AP415" i="1"/>
  <c r="AO415" i="1"/>
  <c r="AN415" i="1"/>
  <c r="AM415" i="1"/>
  <c r="AL415" i="1"/>
  <c r="AK415" i="1"/>
  <c r="AJ415" i="1"/>
  <c r="AR414" i="1"/>
  <c r="AQ414" i="1"/>
  <c r="AP414" i="1"/>
  <c r="AO414" i="1"/>
  <c r="AN414" i="1"/>
  <c r="AM414" i="1"/>
  <c r="AL414" i="1"/>
  <c r="AK414" i="1"/>
  <c r="AJ414" i="1"/>
  <c r="AR413" i="1"/>
  <c r="AQ413" i="1"/>
  <c r="AP413" i="1"/>
  <c r="AO413" i="1"/>
  <c r="AN413" i="1"/>
  <c r="AM413" i="1"/>
  <c r="AL413" i="1"/>
  <c r="AK413" i="1"/>
  <c r="AJ413" i="1"/>
  <c r="AR412" i="1"/>
  <c r="AQ412" i="1"/>
  <c r="AP412" i="1"/>
  <c r="AO412" i="1"/>
  <c r="AN412" i="1"/>
  <c r="AM412" i="1"/>
  <c r="AL412" i="1"/>
  <c r="AK412" i="1"/>
  <c r="AJ412" i="1"/>
  <c r="AR411" i="1"/>
  <c r="AQ411" i="1"/>
  <c r="AP411" i="1"/>
  <c r="AO411" i="1"/>
  <c r="AN411" i="1"/>
  <c r="AM411" i="1"/>
  <c r="AL411" i="1"/>
  <c r="AK411" i="1"/>
  <c r="AJ411" i="1"/>
  <c r="AR410" i="1"/>
  <c r="AQ410" i="1"/>
  <c r="AP410" i="1"/>
  <c r="AO410" i="1"/>
  <c r="AN410" i="1"/>
  <c r="AM410" i="1"/>
  <c r="AL410" i="1"/>
  <c r="AK410" i="1"/>
  <c r="AJ410" i="1"/>
  <c r="AR409" i="1"/>
  <c r="AQ409" i="1"/>
  <c r="AP409" i="1"/>
  <c r="AO409" i="1"/>
  <c r="AN409" i="1"/>
  <c r="AM409" i="1"/>
  <c r="AL409" i="1"/>
  <c r="AK409" i="1"/>
  <c r="AJ409" i="1"/>
  <c r="AR408" i="1"/>
  <c r="AQ408" i="1"/>
  <c r="AP408" i="1"/>
  <c r="AO408" i="1"/>
  <c r="AN408" i="1"/>
  <c r="AM408" i="1"/>
  <c r="AL408" i="1"/>
  <c r="AK408" i="1"/>
  <c r="AJ408" i="1"/>
  <c r="AR407" i="1"/>
  <c r="AQ407" i="1"/>
  <c r="AP407" i="1"/>
  <c r="AO407" i="1"/>
  <c r="AN407" i="1"/>
  <c r="AM407" i="1"/>
  <c r="AL407" i="1"/>
  <c r="AK407" i="1"/>
  <c r="AJ407" i="1"/>
  <c r="AR406" i="1"/>
  <c r="AQ406" i="1"/>
  <c r="AP406" i="1"/>
  <c r="AO406" i="1"/>
  <c r="AN406" i="1"/>
  <c r="AM406" i="1"/>
  <c r="AL406" i="1"/>
  <c r="AK406" i="1"/>
  <c r="AJ406" i="1"/>
  <c r="AR405" i="1"/>
  <c r="AQ405" i="1"/>
  <c r="AP405" i="1"/>
  <c r="AO405" i="1"/>
  <c r="AN405" i="1"/>
  <c r="AM405" i="1"/>
  <c r="AL405" i="1"/>
  <c r="AK405" i="1"/>
  <c r="AJ405" i="1"/>
  <c r="AR404" i="1"/>
  <c r="AQ404" i="1"/>
  <c r="AP404" i="1"/>
  <c r="AO404" i="1"/>
  <c r="AN404" i="1"/>
  <c r="AM404" i="1"/>
  <c r="AL404" i="1"/>
  <c r="AK404" i="1"/>
  <c r="AJ404" i="1"/>
  <c r="AR403" i="1"/>
  <c r="AQ403" i="1"/>
  <c r="AP403" i="1"/>
  <c r="AO403" i="1"/>
  <c r="AN403" i="1"/>
  <c r="AM403" i="1"/>
  <c r="AL403" i="1"/>
  <c r="AK403" i="1"/>
  <c r="AJ403" i="1"/>
  <c r="AR402" i="1"/>
  <c r="AQ402" i="1"/>
  <c r="AP402" i="1"/>
  <c r="AO402" i="1"/>
  <c r="AN402" i="1"/>
  <c r="AM402" i="1"/>
  <c r="AL402" i="1"/>
  <c r="AK402" i="1"/>
  <c r="AJ402" i="1"/>
  <c r="AR401" i="1"/>
  <c r="AQ401" i="1"/>
  <c r="AP401" i="1"/>
  <c r="AO401" i="1"/>
  <c r="AN401" i="1"/>
  <c r="AM401" i="1"/>
  <c r="AL401" i="1"/>
  <c r="AK401" i="1"/>
  <c r="AJ401" i="1"/>
  <c r="AR400" i="1"/>
  <c r="AQ400" i="1"/>
  <c r="AP400" i="1"/>
  <c r="AO400" i="1"/>
  <c r="AN400" i="1"/>
  <c r="AM400" i="1"/>
  <c r="AL400" i="1"/>
  <c r="AK400" i="1"/>
  <c r="AJ400" i="1"/>
  <c r="AR399" i="1"/>
  <c r="AQ399" i="1"/>
  <c r="AP399" i="1"/>
  <c r="AO399" i="1"/>
  <c r="AN399" i="1"/>
  <c r="AM399" i="1"/>
  <c r="AL399" i="1"/>
  <c r="AK399" i="1"/>
  <c r="AJ399" i="1"/>
  <c r="AR398" i="1"/>
  <c r="AQ398" i="1"/>
  <c r="AP398" i="1"/>
  <c r="AO398" i="1"/>
  <c r="AN398" i="1"/>
  <c r="AM398" i="1"/>
  <c r="AL398" i="1"/>
  <c r="AK398" i="1"/>
  <c r="AJ398" i="1"/>
  <c r="AR397" i="1"/>
  <c r="AQ397" i="1"/>
  <c r="AP397" i="1"/>
  <c r="AO397" i="1"/>
  <c r="AN397" i="1"/>
  <c r="AM397" i="1"/>
  <c r="AL397" i="1"/>
  <c r="AK397" i="1"/>
  <c r="AJ397" i="1"/>
  <c r="AR396" i="1"/>
  <c r="AQ396" i="1"/>
  <c r="AP396" i="1"/>
  <c r="AO396" i="1"/>
  <c r="AN396" i="1"/>
  <c r="AM396" i="1"/>
  <c r="AL396" i="1"/>
  <c r="AK396" i="1"/>
  <c r="AJ396" i="1"/>
  <c r="AR395" i="1"/>
  <c r="AQ395" i="1"/>
  <c r="AP395" i="1"/>
  <c r="AO395" i="1"/>
  <c r="AN395" i="1"/>
  <c r="AM395" i="1"/>
  <c r="AL395" i="1"/>
  <c r="AK395" i="1"/>
  <c r="AJ395" i="1"/>
  <c r="AR394" i="1"/>
  <c r="AQ394" i="1"/>
  <c r="AP394" i="1"/>
  <c r="AO394" i="1"/>
  <c r="AN394" i="1"/>
  <c r="AM394" i="1"/>
  <c r="AL394" i="1"/>
  <c r="AK394" i="1"/>
  <c r="AJ394" i="1"/>
  <c r="AR393" i="1"/>
  <c r="AQ393" i="1"/>
  <c r="AP393" i="1"/>
  <c r="AO393" i="1"/>
  <c r="AN393" i="1"/>
  <c r="AM393" i="1"/>
  <c r="AL393" i="1"/>
  <c r="AK393" i="1"/>
  <c r="AJ393" i="1"/>
  <c r="AR392" i="1"/>
  <c r="AQ392" i="1"/>
  <c r="AP392" i="1"/>
  <c r="AO392" i="1"/>
  <c r="AN392" i="1"/>
  <c r="AM392" i="1"/>
  <c r="AL392" i="1"/>
  <c r="AK392" i="1"/>
  <c r="AJ392" i="1"/>
  <c r="AR391" i="1"/>
  <c r="AQ391" i="1"/>
  <c r="AP391" i="1"/>
  <c r="AO391" i="1"/>
  <c r="AN391" i="1"/>
  <c r="AM391" i="1"/>
  <c r="AL391" i="1"/>
  <c r="AK391" i="1"/>
  <c r="AJ391" i="1"/>
  <c r="AR390" i="1"/>
  <c r="AQ390" i="1"/>
  <c r="AP390" i="1"/>
  <c r="AO390" i="1"/>
  <c r="AN390" i="1"/>
  <c r="AM390" i="1"/>
  <c r="AL390" i="1"/>
  <c r="AK390" i="1"/>
  <c r="AJ390" i="1"/>
  <c r="AR389" i="1"/>
  <c r="AQ389" i="1"/>
  <c r="AP389" i="1"/>
  <c r="AO389" i="1"/>
  <c r="AN389" i="1"/>
  <c r="AM389" i="1"/>
  <c r="AL389" i="1"/>
  <c r="AK389" i="1"/>
  <c r="AJ389" i="1"/>
  <c r="AR388" i="1"/>
  <c r="AQ388" i="1"/>
  <c r="AP388" i="1"/>
  <c r="AO388" i="1"/>
  <c r="AN388" i="1"/>
  <c r="AM388" i="1"/>
  <c r="AL388" i="1"/>
  <c r="AK388" i="1"/>
  <c r="AJ388" i="1"/>
  <c r="AR387" i="1"/>
  <c r="AQ387" i="1"/>
  <c r="AP387" i="1"/>
  <c r="AO387" i="1"/>
  <c r="AN387" i="1"/>
  <c r="AM387" i="1"/>
  <c r="AL387" i="1"/>
  <c r="AK387" i="1"/>
  <c r="AJ387" i="1"/>
  <c r="AR386" i="1"/>
  <c r="AQ386" i="1"/>
  <c r="AP386" i="1"/>
  <c r="AO386" i="1"/>
  <c r="AN386" i="1"/>
  <c r="AM386" i="1"/>
  <c r="AL386" i="1"/>
  <c r="AK386" i="1"/>
  <c r="AJ386" i="1"/>
  <c r="AR385" i="1"/>
  <c r="AQ385" i="1"/>
  <c r="AP385" i="1"/>
  <c r="AO385" i="1"/>
  <c r="AN385" i="1"/>
  <c r="AM385" i="1"/>
  <c r="AL385" i="1"/>
  <c r="AK385" i="1"/>
  <c r="AJ385" i="1"/>
  <c r="AR384" i="1"/>
  <c r="AQ384" i="1"/>
  <c r="AP384" i="1"/>
  <c r="AO384" i="1"/>
  <c r="AN384" i="1"/>
  <c r="AM384" i="1"/>
  <c r="AL384" i="1"/>
  <c r="AK384" i="1"/>
  <c r="AJ384" i="1"/>
  <c r="AR383" i="1"/>
  <c r="AQ383" i="1"/>
  <c r="AP383" i="1"/>
  <c r="AO383" i="1"/>
  <c r="AN383" i="1"/>
  <c r="AM383" i="1"/>
  <c r="AL383" i="1"/>
  <c r="AK383" i="1"/>
  <c r="AJ383" i="1"/>
  <c r="AR382" i="1"/>
  <c r="AQ382" i="1"/>
  <c r="AP382" i="1"/>
  <c r="AO382" i="1"/>
  <c r="AN382" i="1"/>
  <c r="AM382" i="1"/>
  <c r="AL382" i="1"/>
  <c r="AK382" i="1"/>
  <c r="AJ382" i="1"/>
  <c r="AR381" i="1"/>
  <c r="AQ381" i="1"/>
  <c r="AP381" i="1"/>
  <c r="AO381" i="1"/>
  <c r="AN381" i="1"/>
  <c r="AM381" i="1"/>
  <c r="AL381" i="1"/>
  <c r="AK381" i="1"/>
  <c r="AJ381" i="1"/>
  <c r="AR380" i="1"/>
  <c r="AQ380" i="1"/>
  <c r="AP380" i="1"/>
  <c r="AO380" i="1"/>
  <c r="AN380" i="1"/>
  <c r="AM380" i="1"/>
  <c r="AL380" i="1"/>
  <c r="AK380" i="1"/>
  <c r="AJ380" i="1"/>
  <c r="AR379" i="1"/>
  <c r="AQ379" i="1"/>
  <c r="AP379" i="1"/>
  <c r="AO379" i="1"/>
  <c r="AN379" i="1"/>
  <c r="AM379" i="1"/>
  <c r="AL379" i="1"/>
  <c r="AK379" i="1"/>
  <c r="AJ379" i="1"/>
  <c r="AR378" i="1"/>
  <c r="AQ378" i="1"/>
  <c r="AP378" i="1"/>
  <c r="AO378" i="1"/>
  <c r="AN378" i="1"/>
  <c r="AM378" i="1"/>
  <c r="AL378" i="1"/>
  <c r="AK378" i="1"/>
  <c r="AJ378" i="1"/>
  <c r="AR377" i="1"/>
  <c r="AQ377" i="1"/>
  <c r="AP377" i="1"/>
  <c r="AO377" i="1"/>
  <c r="AN377" i="1"/>
  <c r="AM377" i="1"/>
  <c r="AL377" i="1"/>
  <c r="AK377" i="1"/>
  <c r="AJ377" i="1"/>
  <c r="AR376" i="1"/>
  <c r="AQ376" i="1"/>
  <c r="AP376" i="1"/>
  <c r="AO376" i="1"/>
  <c r="AN376" i="1"/>
  <c r="AM376" i="1"/>
  <c r="AL376" i="1"/>
  <c r="AK376" i="1"/>
  <c r="AJ376" i="1"/>
  <c r="AR375" i="1"/>
  <c r="AQ375" i="1"/>
  <c r="AP375" i="1"/>
  <c r="AO375" i="1"/>
  <c r="AN375" i="1"/>
  <c r="AM375" i="1"/>
  <c r="AL375" i="1"/>
  <c r="AK375" i="1"/>
  <c r="AJ375" i="1"/>
  <c r="AR374" i="1"/>
  <c r="AQ374" i="1"/>
  <c r="AP374" i="1"/>
  <c r="AO374" i="1"/>
  <c r="AN374" i="1"/>
  <c r="AM374" i="1"/>
  <c r="AL374" i="1"/>
  <c r="AK374" i="1"/>
  <c r="AJ374" i="1"/>
  <c r="AR373" i="1"/>
  <c r="AQ373" i="1"/>
  <c r="AP373" i="1"/>
  <c r="AO373" i="1"/>
  <c r="AN373" i="1"/>
  <c r="AM373" i="1"/>
  <c r="AL373" i="1"/>
  <c r="AK373" i="1"/>
  <c r="AJ373" i="1"/>
  <c r="AR372" i="1"/>
  <c r="AQ372" i="1"/>
  <c r="AP372" i="1"/>
  <c r="AO372" i="1"/>
  <c r="AN372" i="1"/>
  <c r="AM372" i="1"/>
  <c r="AL372" i="1"/>
  <c r="AK372" i="1"/>
  <c r="AJ372" i="1"/>
  <c r="AR371" i="1"/>
  <c r="AQ371" i="1"/>
  <c r="AP371" i="1"/>
  <c r="AO371" i="1"/>
  <c r="AN371" i="1"/>
  <c r="AM371" i="1"/>
  <c r="AL371" i="1"/>
  <c r="AK371" i="1"/>
  <c r="AJ371" i="1"/>
  <c r="AR370" i="1"/>
  <c r="AQ370" i="1"/>
  <c r="AP370" i="1"/>
  <c r="AO370" i="1"/>
  <c r="AN370" i="1"/>
  <c r="AM370" i="1"/>
  <c r="AL370" i="1"/>
  <c r="AK370" i="1"/>
  <c r="AJ370" i="1"/>
  <c r="AR369" i="1"/>
  <c r="AQ369" i="1"/>
  <c r="AP369" i="1"/>
  <c r="AO369" i="1"/>
  <c r="AN369" i="1"/>
  <c r="AM369" i="1"/>
  <c r="AL369" i="1"/>
  <c r="AK369" i="1"/>
  <c r="AJ369" i="1"/>
  <c r="AR368" i="1"/>
  <c r="AQ368" i="1"/>
  <c r="AP368" i="1"/>
  <c r="AO368" i="1"/>
  <c r="AN368" i="1"/>
  <c r="AM368" i="1"/>
  <c r="AL368" i="1"/>
  <c r="AK368" i="1"/>
  <c r="AJ368" i="1"/>
  <c r="AR367" i="1"/>
  <c r="AQ367" i="1"/>
  <c r="AP367" i="1"/>
  <c r="AO367" i="1"/>
  <c r="AN367" i="1"/>
  <c r="AM367" i="1"/>
  <c r="AL367" i="1"/>
  <c r="AK367" i="1"/>
  <c r="AJ367" i="1"/>
  <c r="AR366" i="1"/>
  <c r="AQ366" i="1"/>
  <c r="AP366" i="1"/>
  <c r="AO366" i="1"/>
  <c r="AN366" i="1"/>
  <c r="AM366" i="1"/>
  <c r="AL366" i="1"/>
  <c r="AK366" i="1"/>
  <c r="AJ366" i="1"/>
  <c r="AR365" i="1"/>
  <c r="AQ365" i="1"/>
  <c r="AP365" i="1"/>
  <c r="AO365" i="1"/>
  <c r="AN365" i="1"/>
  <c r="AM365" i="1"/>
  <c r="AL365" i="1"/>
  <c r="AK365" i="1"/>
  <c r="AJ365" i="1"/>
  <c r="AR364" i="1"/>
  <c r="AQ364" i="1"/>
  <c r="AP364" i="1"/>
  <c r="AO364" i="1"/>
  <c r="AN364" i="1"/>
  <c r="AM364" i="1"/>
  <c r="AL364" i="1"/>
  <c r="AK364" i="1"/>
  <c r="AJ364" i="1"/>
  <c r="AR363" i="1"/>
  <c r="AQ363" i="1"/>
  <c r="AP363" i="1"/>
  <c r="AO363" i="1"/>
  <c r="AN363" i="1"/>
  <c r="AM363" i="1"/>
  <c r="AL363" i="1"/>
  <c r="AK363" i="1"/>
  <c r="AJ363" i="1"/>
  <c r="AR362" i="1"/>
  <c r="AQ362" i="1"/>
  <c r="AP362" i="1"/>
  <c r="AO362" i="1"/>
  <c r="AN362" i="1"/>
  <c r="AM362" i="1"/>
  <c r="AL362" i="1"/>
  <c r="AK362" i="1"/>
  <c r="AJ362" i="1"/>
  <c r="AR361" i="1"/>
  <c r="AQ361" i="1"/>
  <c r="AP361" i="1"/>
  <c r="AO361" i="1"/>
  <c r="AN361" i="1"/>
  <c r="AM361" i="1"/>
  <c r="AL361" i="1"/>
  <c r="AK361" i="1"/>
  <c r="AJ361" i="1"/>
  <c r="AR360" i="1"/>
  <c r="AQ360" i="1"/>
  <c r="AP360" i="1"/>
  <c r="AO360" i="1"/>
  <c r="AN360" i="1"/>
  <c r="AM360" i="1"/>
  <c r="AL360" i="1"/>
  <c r="AK360" i="1"/>
  <c r="AJ360" i="1"/>
  <c r="AR359" i="1"/>
  <c r="AQ359" i="1"/>
  <c r="AP359" i="1"/>
  <c r="AO359" i="1"/>
  <c r="AN359" i="1"/>
  <c r="AM359" i="1"/>
  <c r="AL359" i="1"/>
  <c r="AK359" i="1"/>
  <c r="AJ359" i="1"/>
  <c r="AR358" i="1"/>
  <c r="AQ358" i="1"/>
  <c r="AP358" i="1"/>
  <c r="AO358" i="1"/>
  <c r="AN358" i="1"/>
  <c r="AM358" i="1"/>
  <c r="AL358" i="1"/>
  <c r="AK358" i="1"/>
  <c r="AJ358" i="1"/>
  <c r="AR357" i="1"/>
  <c r="AQ357" i="1"/>
  <c r="AP357" i="1"/>
  <c r="AO357" i="1"/>
  <c r="AN357" i="1"/>
  <c r="AM357" i="1"/>
  <c r="AL357" i="1"/>
  <c r="AK357" i="1"/>
  <c r="AJ357" i="1"/>
  <c r="AR356" i="1"/>
  <c r="AQ356" i="1"/>
  <c r="AP356" i="1"/>
  <c r="AO356" i="1"/>
  <c r="AN356" i="1"/>
  <c r="AM356" i="1"/>
  <c r="AL356" i="1"/>
  <c r="AK356" i="1"/>
  <c r="AJ356" i="1"/>
  <c r="AR355" i="1"/>
  <c r="AQ355" i="1"/>
  <c r="AP355" i="1"/>
  <c r="AO355" i="1"/>
  <c r="AN355" i="1"/>
  <c r="AM355" i="1"/>
  <c r="AL355" i="1"/>
  <c r="AK355" i="1"/>
  <c r="AJ355" i="1"/>
  <c r="AR354" i="1"/>
  <c r="AQ354" i="1"/>
  <c r="AP354" i="1"/>
  <c r="AO354" i="1"/>
  <c r="AN354" i="1"/>
  <c r="AM354" i="1"/>
  <c r="AL354" i="1"/>
  <c r="AK354" i="1"/>
  <c r="AJ354" i="1"/>
  <c r="AR353" i="1"/>
  <c r="AQ353" i="1"/>
  <c r="AP353" i="1"/>
  <c r="AO353" i="1"/>
  <c r="AN353" i="1"/>
  <c r="AM353" i="1"/>
  <c r="AL353" i="1"/>
  <c r="AK353" i="1"/>
  <c r="AJ353" i="1"/>
  <c r="AR352" i="1"/>
  <c r="AQ352" i="1"/>
  <c r="AP352" i="1"/>
  <c r="AO352" i="1"/>
  <c r="AN352" i="1"/>
  <c r="AM352" i="1"/>
  <c r="AL352" i="1"/>
  <c r="AK352" i="1"/>
  <c r="AJ352" i="1"/>
  <c r="AR351" i="1"/>
  <c r="AQ351" i="1"/>
  <c r="AP351" i="1"/>
  <c r="AO351" i="1"/>
  <c r="AN351" i="1"/>
  <c r="AM351" i="1"/>
  <c r="AL351" i="1"/>
  <c r="AK351" i="1"/>
  <c r="AJ351" i="1"/>
  <c r="AR350" i="1"/>
  <c r="AQ350" i="1"/>
  <c r="AP350" i="1"/>
  <c r="AO350" i="1"/>
  <c r="AN350" i="1"/>
  <c r="AM350" i="1"/>
  <c r="AL350" i="1"/>
  <c r="AK350" i="1"/>
  <c r="AJ350" i="1"/>
  <c r="AR349" i="1"/>
  <c r="AQ349" i="1"/>
  <c r="AP349" i="1"/>
  <c r="AO349" i="1"/>
  <c r="AN349" i="1"/>
  <c r="AM349" i="1"/>
  <c r="AL349" i="1"/>
  <c r="AK349" i="1"/>
  <c r="AJ349" i="1"/>
  <c r="AR348" i="1"/>
  <c r="AQ348" i="1"/>
  <c r="AP348" i="1"/>
  <c r="AO348" i="1"/>
  <c r="AN348" i="1"/>
  <c r="AM348" i="1"/>
  <c r="AL348" i="1"/>
  <c r="AK348" i="1"/>
  <c r="AJ348" i="1"/>
  <c r="AR347" i="1"/>
  <c r="AQ347" i="1"/>
  <c r="AP347" i="1"/>
  <c r="AO347" i="1"/>
  <c r="AN347" i="1"/>
  <c r="AM347" i="1"/>
  <c r="AL347" i="1"/>
  <c r="AK347" i="1"/>
  <c r="AJ347" i="1"/>
  <c r="AR346" i="1"/>
  <c r="AQ346" i="1"/>
  <c r="AP346" i="1"/>
  <c r="AO346" i="1"/>
  <c r="AN346" i="1"/>
  <c r="AM346" i="1"/>
  <c r="AL346" i="1"/>
  <c r="AK346" i="1"/>
  <c r="AJ346" i="1"/>
  <c r="AR345" i="1"/>
  <c r="AQ345" i="1"/>
  <c r="AP345" i="1"/>
  <c r="AO345" i="1"/>
  <c r="AN345" i="1"/>
  <c r="AM345" i="1"/>
  <c r="AL345" i="1"/>
  <c r="AK345" i="1"/>
  <c r="AJ345" i="1"/>
  <c r="AR344" i="1"/>
  <c r="AQ344" i="1"/>
  <c r="AP344" i="1"/>
  <c r="AO344" i="1"/>
  <c r="AN344" i="1"/>
  <c r="AM344" i="1"/>
  <c r="AL344" i="1"/>
  <c r="AK344" i="1"/>
  <c r="AJ344" i="1"/>
  <c r="AR343" i="1"/>
  <c r="AQ343" i="1"/>
  <c r="AP343" i="1"/>
  <c r="AO343" i="1"/>
  <c r="AN343" i="1"/>
  <c r="AM343" i="1"/>
  <c r="AL343" i="1"/>
  <c r="AK343" i="1"/>
  <c r="AJ343" i="1"/>
  <c r="AR342" i="1"/>
  <c r="AQ342" i="1"/>
  <c r="AP342" i="1"/>
  <c r="AO342" i="1"/>
  <c r="AN342" i="1"/>
  <c r="AM342" i="1"/>
  <c r="AL342" i="1"/>
  <c r="AK342" i="1"/>
  <c r="AJ342" i="1"/>
  <c r="AR341" i="1"/>
  <c r="AQ341" i="1"/>
  <c r="AP341" i="1"/>
  <c r="AO341" i="1"/>
  <c r="AN341" i="1"/>
  <c r="AM341" i="1"/>
  <c r="AL341" i="1"/>
  <c r="AK341" i="1"/>
  <c r="AJ341" i="1"/>
  <c r="AR340" i="1"/>
  <c r="AQ340" i="1"/>
  <c r="AP340" i="1"/>
  <c r="AO340" i="1"/>
  <c r="AN340" i="1"/>
  <c r="AM340" i="1"/>
  <c r="AL340" i="1"/>
  <c r="AK340" i="1"/>
  <c r="AJ340" i="1"/>
  <c r="AR339" i="1"/>
  <c r="AQ339" i="1"/>
  <c r="AP339" i="1"/>
  <c r="AO339" i="1"/>
  <c r="AN339" i="1"/>
  <c r="AM339" i="1"/>
  <c r="AL339" i="1"/>
  <c r="AK339" i="1"/>
  <c r="AJ339" i="1"/>
  <c r="AR338" i="1"/>
  <c r="AQ338" i="1"/>
  <c r="AP338" i="1"/>
  <c r="AO338" i="1"/>
  <c r="AN338" i="1"/>
  <c r="AM338" i="1"/>
  <c r="AL338" i="1"/>
  <c r="AK338" i="1"/>
  <c r="AJ338" i="1"/>
  <c r="AR337" i="1"/>
  <c r="AQ337" i="1"/>
  <c r="AP337" i="1"/>
  <c r="AO337" i="1"/>
  <c r="AN337" i="1"/>
  <c r="AM337" i="1"/>
  <c r="AL337" i="1"/>
  <c r="AK337" i="1"/>
  <c r="AJ337" i="1"/>
  <c r="AR336" i="1"/>
  <c r="AQ336" i="1"/>
  <c r="AP336" i="1"/>
  <c r="AO336" i="1"/>
  <c r="AN336" i="1"/>
  <c r="AM336" i="1"/>
  <c r="AL336" i="1"/>
  <c r="AK336" i="1"/>
  <c r="AJ336" i="1"/>
  <c r="AR335" i="1"/>
  <c r="AQ335" i="1"/>
  <c r="AP335" i="1"/>
  <c r="AO335" i="1"/>
  <c r="AN335" i="1"/>
  <c r="AM335" i="1"/>
  <c r="AL335" i="1"/>
  <c r="AK335" i="1"/>
  <c r="AJ335" i="1"/>
  <c r="AR334" i="1"/>
  <c r="AQ334" i="1"/>
  <c r="AP334" i="1"/>
  <c r="AO334" i="1"/>
  <c r="AN334" i="1"/>
  <c r="AM334" i="1"/>
  <c r="AL334" i="1"/>
  <c r="AK334" i="1"/>
  <c r="AJ334" i="1"/>
  <c r="AR333" i="1"/>
  <c r="AQ333" i="1"/>
  <c r="AP333" i="1"/>
  <c r="AO333" i="1"/>
  <c r="AN333" i="1"/>
  <c r="AM333" i="1"/>
  <c r="AL333" i="1"/>
  <c r="AK333" i="1"/>
  <c r="AJ333" i="1"/>
  <c r="AR332" i="1"/>
  <c r="AQ332" i="1"/>
  <c r="AP332" i="1"/>
  <c r="AO332" i="1"/>
  <c r="AN332" i="1"/>
  <c r="AM332" i="1"/>
  <c r="AL332" i="1"/>
  <c r="AK332" i="1"/>
  <c r="AJ332" i="1"/>
  <c r="AR331" i="1"/>
  <c r="AQ331" i="1"/>
  <c r="AP331" i="1"/>
  <c r="AO331" i="1"/>
  <c r="AN331" i="1"/>
  <c r="AM331" i="1"/>
  <c r="AL331" i="1"/>
  <c r="AK331" i="1"/>
  <c r="AJ331" i="1"/>
  <c r="AR330" i="1"/>
  <c r="AQ330" i="1"/>
  <c r="AP330" i="1"/>
  <c r="AO330" i="1"/>
  <c r="AN330" i="1"/>
  <c r="AM330" i="1"/>
  <c r="AL330" i="1"/>
  <c r="AK330" i="1"/>
  <c r="AJ330" i="1"/>
  <c r="AR329" i="1"/>
  <c r="AQ329" i="1"/>
  <c r="AP329" i="1"/>
  <c r="AO329" i="1"/>
  <c r="AN329" i="1"/>
  <c r="AM329" i="1"/>
  <c r="AL329" i="1"/>
  <c r="AK329" i="1"/>
  <c r="AJ329" i="1"/>
  <c r="AR328" i="1"/>
  <c r="AQ328" i="1"/>
  <c r="AP328" i="1"/>
  <c r="AO328" i="1"/>
  <c r="AN328" i="1"/>
  <c r="AM328" i="1"/>
  <c r="AL328" i="1"/>
  <c r="AK328" i="1"/>
  <c r="AJ328" i="1"/>
  <c r="AR327" i="1"/>
  <c r="AQ327" i="1"/>
  <c r="AP327" i="1"/>
  <c r="AO327" i="1"/>
  <c r="AN327" i="1"/>
  <c r="AM327" i="1"/>
  <c r="AL327" i="1"/>
  <c r="AK327" i="1"/>
  <c r="AJ327" i="1"/>
  <c r="AR326" i="1"/>
  <c r="AQ326" i="1"/>
  <c r="AP326" i="1"/>
  <c r="AO326" i="1"/>
  <c r="AN326" i="1"/>
  <c r="AM326" i="1"/>
  <c r="AL326" i="1"/>
  <c r="AK326" i="1"/>
  <c r="AJ326" i="1"/>
  <c r="AR325" i="1"/>
  <c r="AQ325" i="1"/>
  <c r="AP325" i="1"/>
  <c r="AO325" i="1"/>
  <c r="AN325" i="1"/>
  <c r="AM325" i="1"/>
  <c r="AL325" i="1"/>
  <c r="AK325" i="1"/>
  <c r="AJ325" i="1"/>
  <c r="AR324" i="1"/>
  <c r="AQ324" i="1"/>
  <c r="AP324" i="1"/>
  <c r="AO324" i="1"/>
  <c r="AN324" i="1"/>
  <c r="AM324" i="1"/>
  <c r="AL324" i="1"/>
  <c r="AK324" i="1"/>
  <c r="AJ324" i="1"/>
  <c r="AR323" i="1"/>
  <c r="AQ323" i="1"/>
  <c r="AP323" i="1"/>
  <c r="AO323" i="1"/>
  <c r="AN323" i="1"/>
  <c r="AM323" i="1"/>
  <c r="AL323" i="1"/>
  <c r="AK323" i="1"/>
  <c r="AJ323" i="1"/>
  <c r="AR322" i="1"/>
  <c r="AQ322" i="1"/>
  <c r="AP322" i="1"/>
  <c r="AO322" i="1"/>
  <c r="AN322" i="1"/>
  <c r="AM322" i="1"/>
  <c r="AL322" i="1"/>
  <c r="AK322" i="1"/>
  <c r="AJ322" i="1"/>
  <c r="AR321" i="1"/>
  <c r="AQ321" i="1"/>
  <c r="AP321" i="1"/>
  <c r="AO321" i="1"/>
  <c r="AN321" i="1"/>
  <c r="AM321" i="1"/>
  <c r="AL321" i="1"/>
  <c r="AK321" i="1"/>
  <c r="AJ321" i="1"/>
  <c r="AR320" i="1"/>
  <c r="AQ320" i="1"/>
  <c r="AP320" i="1"/>
  <c r="AO320" i="1"/>
  <c r="AN320" i="1"/>
  <c r="AM320" i="1"/>
  <c r="AL320" i="1"/>
  <c r="AK320" i="1"/>
  <c r="AJ320" i="1"/>
  <c r="AR319" i="1"/>
  <c r="AQ319" i="1"/>
  <c r="AP319" i="1"/>
  <c r="AO319" i="1"/>
  <c r="AN319" i="1"/>
  <c r="AM319" i="1"/>
  <c r="AL319" i="1"/>
  <c r="AK319" i="1"/>
  <c r="AJ319" i="1"/>
  <c r="AR318" i="1"/>
  <c r="AQ318" i="1"/>
  <c r="AP318" i="1"/>
  <c r="AO318" i="1"/>
  <c r="AN318" i="1"/>
  <c r="AM318" i="1"/>
  <c r="AL318" i="1"/>
  <c r="AK318" i="1"/>
  <c r="AJ318" i="1"/>
  <c r="AR317" i="1"/>
  <c r="AQ317" i="1"/>
  <c r="AP317" i="1"/>
  <c r="AO317" i="1"/>
  <c r="AN317" i="1"/>
  <c r="AM317" i="1"/>
  <c r="AL317" i="1"/>
  <c r="AK317" i="1"/>
  <c r="AJ317" i="1"/>
  <c r="AR316" i="1"/>
  <c r="AQ316" i="1"/>
  <c r="AP316" i="1"/>
  <c r="AO316" i="1"/>
  <c r="AN316" i="1"/>
  <c r="AM316" i="1"/>
  <c r="AL316" i="1"/>
  <c r="AK316" i="1"/>
  <c r="AJ316" i="1"/>
  <c r="AR315" i="1"/>
  <c r="AQ315" i="1"/>
  <c r="AP315" i="1"/>
  <c r="AO315" i="1"/>
  <c r="AN315" i="1"/>
  <c r="AM315" i="1"/>
  <c r="AL315" i="1"/>
  <c r="AK315" i="1"/>
  <c r="AJ315" i="1"/>
  <c r="AR314" i="1"/>
  <c r="AQ314" i="1"/>
  <c r="AP314" i="1"/>
  <c r="AO314" i="1"/>
  <c r="AN314" i="1"/>
  <c r="AM314" i="1"/>
  <c r="AL314" i="1"/>
  <c r="AK314" i="1"/>
  <c r="AJ314" i="1"/>
  <c r="AR313" i="1"/>
  <c r="AQ313" i="1"/>
  <c r="AP313" i="1"/>
  <c r="AO313" i="1"/>
  <c r="AN313" i="1"/>
  <c r="AM313" i="1"/>
  <c r="AL313" i="1"/>
  <c r="AK313" i="1"/>
  <c r="AJ313" i="1"/>
  <c r="AR312" i="1"/>
  <c r="AQ312" i="1"/>
  <c r="AP312" i="1"/>
  <c r="AO312" i="1"/>
  <c r="AN312" i="1"/>
  <c r="AM312" i="1"/>
  <c r="AL312" i="1"/>
  <c r="AK312" i="1"/>
  <c r="AJ312" i="1"/>
  <c r="AR311" i="1"/>
  <c r="AQ311" i="1"/>
  <c r="AP311" i="1"/>
  <c r="AO311" i="1"/>
  <c r="AN311" i="1"/>
  <c r="AM311" i="1"/>
  <c r="AL311" i="1"/>
  <c r="AK311" i="1"/>
  <c r="AJ311" i="1"/>
  <c r="AR310" i="1"/>
  <c r="AQ310" i="1"/>
  <c r="AP310" i="1"/>
  <c r="AO310" i="1"/>
  <c r="AN310" i="1"/>
  <c r="AM310" i="1"/>
  <c r="AL310" i="1"/>
  <c r="AK310" i="1"/>
  <c r="AJ310" i="1"/>
  <c r="AR309" i="1"/>
  <c r="AQ309" i="1"/>
  <c r="AP309" i="1"/>
  <c r="AO309" i="1"/>
  <c r="AN309" i="1"/>
  <c r="AM309" i="1"/>
  <c r="AL309" i="1"/>
  <c r="AK309" i="1"/>
  <c r="AJ309" i="1"/>
  <c r="AR308" i="1"/>
  <c r="AQ308" i="1"/>
  <c r="AP308" i="1"/>
  <c r="AO308" i="1"/>
  <c r="AN308" i="1"/>
  <c r="AM308" i="1"/>
  <c r="AL308" i="1"/>
  <c r="AK308" i="1"/>
  <c r="AJ308" i="1"/>
  <c r="AR307" i="1"/>
  <c r="AQ307" i="1"/>
  <c r="AP307" i="1"/>
  <c r="AO307" i="1"/>
  <c r="AN307" i="1"/>
  <c r="AM307" i="1"/>
  <c r="AL307" i="1"/>
  <c r="AK307" i="1"/>
  <c r="AJ307" i="1"/>
  <c r="AR306" i="1"/>
  <c r="AQ306" i="1"/>
  <c r="AP306" i="1"/>
  <c r="AO306" i="1"/>
  <c r="AN306" i="1"/>
  <c r="AM306" i="1"/>
  <c r="AL306" i="1"/>
  <c r="AK306" i="1"/>
  <c r="AJ306" i="1"/>
  <c r="AR305" i="1"/>
  <c r="AQ305" i="1"/>
  <c r="AP305" i="1"/>
  <c r="AO305" i="1"/>
  <c r="AN305" i="1"/>
  <c r="AM305" i="1"/>
  <c r="AL305" i="1"/>
  <c r="AK305" i="1"/>
  <c r="AJ305" i="1"/>
  <c r="AR304" i="1"/>
  <c r="AQ304" i="1"/>
  <c r="AP304" i="1"/>
  <c r="AO304" i="1"/>
  <c r="AN304" i="1"/>
  <c r="AM304" i="1"/>
  <c r="AL304" i="1"/>
  <c r="AK304" i="1"/>
  <c r="AJ304" i="1"/>
  <c r="AR303" i="1"/>
  <c r="AQ303" i="1"/>
  <c r="AP303" i="1"/>
  <c r="AO303" i="1"/>
  <c r="AN303" i="1"/>
  <c r="AM303" i="1"/>
  <c r="AL303" i="1"/>
  <c r="AK303" i="1"/>
  <c r="AJ303" i="1"/>
  <c r="AR302" i="1"/>
  <c r="AQ302" i="1"/>
  <c r="AP302" i="1"/>
  <c r="AO302" i="1"/>
  <c r="AN302" i="1"/>
  <c r="AM302" i="1"/>
  <c r="AL302" i="1"/>
  <c r="AK302" i="1"/>
  <c r="AJ302" i="1"/>
  <c r="AR301" i="1"/>
  <c r="AQ301" i="1"/>
  <c r="AP301" i="1"/>
  <c r="AO301" i="1"/>
  <c r="AN301" i="1"/>
  <c r="AM301" i="1"/>
  <c r="AL301" i="1"/>
  <c r="AK301" i="1"/>
  <c r="AJ301" i="1"/>
  <c r="AR300" i="1"/>
  <c r="AQ300" i="1"/>
  <c r="AP300" i="1"/>
  <c r="AO300" i="1"/>
  <c r="AN300" i="1"/>
  <c r="AM300" i="1"/>
  <c r="AL300" i="1"/>
  <c r="AK300" i="1"/>
  <c r="AJ300" i="1"/>
  <c r="AR299" i="1"/>
  <c r="AQ299" i="1"/>
  <c r="AP299" i="1"/>
  <c r="AO299" i="1"/>
  <c r="AN299" i="1"/>
  <c r="AM299" i="1"/>
  <c r="AL299" i="1"/>
  <c r="AK299" i="1"/>
  <c r="AJ299" i="1"/>
  <c r="AR298" i="1"/>
  <c r="AQ298" i="1"/>
  <c r="AP298" i="1"/>
  <c r="AO298" i="1"/>
  <c r="AN298" i="1"/>
  <c r="AM298" i="1"/>
  <c r="AL298" i="1"/>
  <c r="AK298" i="1"/>
  <c r="AJ298" i="1"/>
  <c r="AR297" i="1"/>
  <c r="AQ297" i="1"/>
  <c r="AP297" i="1"/>
  <c r="AO297" i="1"/>
  <c r="AN297" i="1"/>
  <c r="AM297" i="1"/>
  <c r="AL297" i="1"/>
  <c r="AK297" i="1"/>
  <c r="AJ297" i="1"/>
  <c r="AR296" i="1"/>
  <c r="AQ296" i="1"/>
  <c r="AP296" i="1"/>
  <c r="AO296" i="1"/>
  <c r="AN296" i="1"/>
  <c r="AM296" i="1"/>
  <c r="AL296" i="1"/>
  <c r="AK296" i="1"/>
  <c r="AJ296" i="1"/>
  <c r="AR295" i="1"/>
  <c r="AQ295" i="1"/>
  <c r="AP295" i="1"/>
  <c r="AO295" i="1"/>
  <c r="AN295" i="1"/>
  <c r="AM295" i="1"/>
  <c r="AL295" i="1"/>
  <c r="AK295" i="1"/>
  <c r="AJ295" i="1"/>
  <c r="AR294" i="1"/>
  <c r="AQ294" i="1"/>
  <c r="AP294" i="1"/>
  <c r="AO294" i="1"/>
  <c r="AN294" i="1"/>
  <c r="AM294" i="1"/>
  <c r="AL294" i="1"/>
  <c r="AK294" i="1"/>
  <c r="AJ294" i="1"/>
  <c r="AR293" i="1"/>
  <c r="AQ293" i="1"/>
  <c r="AP293" i="1"/>
  <c r="AO293" i="1"/>
  <c r="AN293" i="1"/>
  <c r="AM293" i="1"/>
  <c r="AL293" i="1"/>
  <c r="AK293" i="1"/>
  <c r="AJ293" i="1"/>
  <c r="AR292" i="1"/>
  <c r="AQ292" i="1"/>
  <c r="AP292" i="1"/>
  <c r="AO292" i="1"/>
  <c r="AN292" i="1"/>
  <c r="AM292" i="1"/>
  <c r="AL292" i="1"/>
  <c r="AK292" i="1"/>
  <c r="AJ292" i="1"/>
  <c r="AR291" i="1"/>
  <c r="AQ291" i="1"/>
  <c r="AP291" i="1"/>
  <c r="AO291" i="1"/>
  <c r="AN291" i="1"/>
  <c r="AM291" i="1"/>
  <c r="AL291" i="1"/>
  <c r="AK291" i="1"/>
  <c r="AJ291" i="1"/>
  <c r="AR290" i="1"/>
  <c r="AQ290" i="1"/>
  <c r="AP290" i="1"/>
  <c r="AO290" i="1"/>
  <c r="AN290" i="1"/>
  <c r="AM290" i="1"/>
  <c r="AL290" i="1"/>
  <c r="AK290" i="1"/>
  <c r="AJ290" i="1"/>
  <c r="AR289" i="1"/>
  <c r="AQ289" i="1"/>
  <c r="AP289" i="1"/>
  <c r="AO289" i="1"/>
  <c r="AN289" i="1"/>
  <c r="AM289" i="1"/>
  <c r="AL289" i="1"/>
  <c r="AK289" i="1"/>
  <c r="AJ289" i="1"/>
  <c r="AR288" i="1"/>
  <c r="AQ288" i="1"/>
  <c r="AP288" i="1"/>
  <c r="AO288" i="1"/>
  <c r="AN288" i="1"/>
  <c r="AM288" i="1"/>
  <c r="AL288" i="1"/>
  <c r="AK288" i="1"/>
  <c r="AJ288" i="1"/>
  <c r="AR287" i="1"/>
  <c r="AQ287" i="1"/>
  <c r="AP287" i="1"/>
  <c r="AO287" i="1"/>
  <c r="AN287" i="1"/>
  <c r="AM287" i="1"/>
  <c r="AL287" i="1"/>
  <c r="AK287" i="1"/>
  <c r="AJ287" i="1"/>
  <c r="AR286" i="1"/>
  <c r="AQ286" i="1"/>
  <c r="AP286" i="1"/>
  <c r="AO286" i="1"/>
  <c r="AN286" i="1"/>
  <c r="AM286" i="1"/>
  <c r="AL286" i="1"/>
  <c r="AK286" i="1"/>
  <c r="AJ286" i="1"/>
  <c r="AR285" i="1"/>
  <c r="AQ285" i="1"/>
  <c r="AP285" i="1"/>
  <c r="AO285" i="1"/>
  <c r="AN285" i="1"/>
  <c r="AM285" i="1"/>
  <c r="AL285" i="1"/>
  <c r="AK285" i="1"/>
  <c r="AJ285" i="1"/>
  <c r="AR284" i="1"/>
  <c r="AQ284" i="1"/>
  <c r="AP284" i="1"/>
  <c r="AO284" i="1"/>
  <c r="AN284" i="1"/>
  <c r="AM284" i="1"/>
  <c r="AL284" i="1"/>
  <c r="AK284" i="1"/>
  <c r="AJ284" i="1"/>
  <c r="AR283" i="1"/>
  <c r="AQ283" i="1"/>
  <c r="AP283" i="1"/>
  <c r="AO283" i="1"/>
  <c r="AN283" i="1"/>
  <c r="AM283" i="1"/>
  <c r="AL283" i="1"/>
  <c r="AK283" i="1"/>
  <c r="AJ283" i="1"/>
  <c r="AR282" i="1"/>
  <c r="AQ282" i="1"/>
  <c r="AP282" i="1"/>
  <c r="AO282" i="1"/>
  <c r="AN282" i="1"/>
  <c r="AM282" i="1"/>
  <c r="AL282" i="1"/>
  <c r="AK282" i="1"/>
  <c r="AJ282" i="1"/>
  <c r="AR281" i="1"/>
  <c r="AQ281" i="1"/>
  <c r="AP281" i="1"/>
  <c r="AO281" i="1"/>
  <c r="AN281" i="1"/>
  <c r="AM281" i="1"/>
  <c r="AL281" i="1"/>
  <c r="AK281" i="1"/>
  <c r="AJ281" i="1"/>
  <c r="AR280" i="1"/>
  <c r="AQ280" i="1"/>
  <c r="AP280" i="1"/>
  <c r="AO280" i="1"/>
  <c r="AN280" i="1"/>
  <c r="AM280" i="1"/>
  <c r="AL280" i="1"/>
  <c r="AK280" i="1"/>
  <c r="AJ280" i="1"/>
  <c r="AR279" i="1"/>
  <c r="AQ279" i="1"/>
  <c r="AP279" i="1"/>
  <c r="AO279" i="1"/>
  <c r="AN279" i="1"/>
  <c r="AM279" i="1"/>
  <c r="AL279" i="1"/>
  <c r="AK279" i="1"/>
  <c r="AJ279" i="1"/>
  <c r="AR278" i="1"/>
  <c r="AQ278" i="1"/>
  <c r="AP278" i="1"/>
  <c r="AO278" i="1"/>
  <c r="AN278" i="1"/>
  <c r="AM278" i="1"/>
  <c r="AL278" i="1"/>
  <c r="AK278" i="1"/>
  <c r="AJ278" i="1"/>
  <c r="AR277" i="1"/>
  <c r="AQ277" i="1"/>
  <c r="AP277" i="1"/>
  <c r="AO277" i="1"/>
  <c r="AN277" i="1"/>
  <c r="AM277" i="1"/>
  <c r="AL277" i="1"/>
  <c r="AK277" i="1"/>
  <c r="AJ277" i="1"/>
  <c r="AR276" i="1"/>
  <c r="AQ276" i="1"/>
  <c r="AP276" i="1"/>
  <c r="AO276" i="1"/>
  <c r="AN276" i="1"/>
  <c r="AM276" i="1"/>
  <c r="AL276" i="1"/>
  <c r="AK276" i="1"/>
  <c r="AJ276" i="1"/>
  <c r="AR275" i="1"/>
  <c r="AQ275" i="1"/>
  <c r="AP275" i="1"/>
  <c r="AO275" i="1"/>
  <c r="AN275" i="1"/>
  <c r="AM275" i="1"/>
  <c r="AL275" i="1"/>
  <c r="AK275" i="1"/>
  <c r="AJ275" i="1"/>
  <c r="AR274" i="1"/>
  <c r="AQ274" i="1"/>
  <c r="AP274" i="1"/>
  <c r="AO274" i="1"/>
  <c r="AN274" i="1"/>
  <c r="AM274" i="1"/>
  <c r="AL274" i="1"/>
  <c r="AK274" i="1"/>
  <c r="AJ274" i="1"/>
  <c r="AR273" i="1"/>
  <c r="AQ273" i="1"/>
  <c r="AP273" i="1"/>
  <c r="AO273" i="1"/>
  <c r="AN273" i="1"/>
  <c r="AM273" i="1"/>
  <c r="AL273" i="1"/>
  <c r="AK273" i="1"/>
  <c r="AJ273" i="1"/>
  <c r="AR272" i="1"/>
  <c r="AQ272" i="1"/>
  <c r="AP272" i="1"/>
  <c r="AO272" i="1"/>
  <c r="AN272" i="1"/>
  <c r="AM272" i="1"/>
  <c r="AL272" i="1"/>
  <c r="AK272" i="1"/>
  <c r="AJ272" i="1"/>
  <c r="AR271" i="1"/>
  <c r="AQ271" i="1"/>
  <c r="AP271" i="1"/>
  <c r="AO271" i="1"/>
  <c r="AN271" i="1"/>
  <c r="AM271" i="1"/>
  <c r="AL271" i="1"/>
  <c r="AK271" i="1"/>
  <c r="AJ271" i="1"/>
  <c r="AR270" i="1"/>
  <c r="AQ270" i="1"/>
  <c r="AP270" i="1"/>
  <c r="AO270" i="1"/>
  <c r="AN270" i="1"/>
  <c r="AM270" i="1"/>
  <c r="AL270" i="1"/>
  <c r="AK270" i="1"/>
  <c r="AJ270" i="1"/>
  <c r="AR269" i="1"/>
  <c r="AQ269" i="1"/>
  <c r="AP269" i="1"/>
  <c r="AO269" i="1"/>
  <c r="AN269" i="1"/>
  <c r="AM269" i="1"/>
  <c r="AL269" i="1"/>
  <c r="AK269" i="1"/>
  <c r="AJ269" i="1"/>
  <c r="AR268" i="1"/>
  <c r="AQ268" i="1"/>
  <c r="AP268" i="1"/>
  <c r="AO268" i="1"/>
  <c r="AN268" i="1"/>
  <c r="AM268" i="1"/>
  <c r="AL268" i="1"/>
  <c r="AK268" i="1"/>
  <c r="AJ268" i="1"/>
  <c r="AR267" i="1"/>
  <c r="AQ267" i="1"/>
  <c r="AP267" i="1"/>
  <c r="AO267" i="1"/>
  <c r="AN267" i="1"/>
  <c r="AM267" i="1"/>
  <c r="AL267" i="1"/>
  <c r="AK267" i="1"/>
  <c r="AJ267" i="1"/>
  <c r="AR266" i="1"/>
  <c r="AQ266" i="1"/>
  <c r="AP266" i="1"/>
  <c r="AO266" i="1"/>
  <c r="AN266" i="1"/>
  <c r="AM266" i="1"/>
  <c r="AL266" i="1"/>
  <c r="AK266" i="1"/>
  <c r="AJ266" i="1"/>
  <c r="AR265" i="1"/>
  <c r="AQ265" i="1"/>
  <c r="AP265" i="1"/>
  <c r="AO265" i="1"/>
  <c r="AN265" i="1"/>
  <c r="AM265" i="1"/>
  <c r="AL265" i="1"/>
  <c r="AK265" i="1"/>
  <c r="AJ265" i="1"/>
  <c r="AR264" i="1"/>
  <c r="AQ264" i="1"/>
  <c r="AP264" i="1"/>
  <c r="AO264" i="1"/>
  <c r="AN264" i="1"/>
  <c r="AM264" i="1"/>
  <c r="AL264" i="1"/>
  <c r="AK264" i="1"/>
  <c r="AJ264" i="1"/>
  <c r="AR263" i="1"/>
  <c r="AQ263" i="1"/>
  <c r="AP263" i="1"/>
  <c r="AO263" i="1"/>
  <c r="AN263" i="1"/>
  <c r="AM263" i="1"/>
  <c r="AL263" i="1"/>
  <c r="AK263" i="1"/>
  <c r="AJ263" i="1"/>
  <c r="AR262" i="1"/>
  <c r="AQ262" i="1"/>
  <c r="AP262" i="1"/>
  <c r="AO262" i="1"/>
  <c r="AN262" i="1"/>
  <c r="AM262" i="1"/>
  <c r="AL262" i="1"/>
  <c r="AK262" i="1"/>
  <c r="AJ262" i="1"/>
  <c r="AR261" i="1"/>
  <c r="AQ261" i="1"/>
  <c r="AP261" i="1"/>
  <c r="AO261" i="1"/>
  <c r="AN261" i="1"/>
  <c r="AM261" i="1"/>
  <c r="AL261" i="1"/>
  <c r="AK261" i="1"/>
  <c r="AJ261" i="1"/>
  <c r="AR260" i="1"/>
  <c r="AQ260" i="1"/>
  <c r="AP260" i="1"/>
  <c r="AO260" i="1"/>
  <c r="AN260" i="1"/>
  <c r="AM260" i="1"/>
  <c r="AL260" i="1"/>
  <c r="AK260" i="1"/>
  <c r="AJ260" i="1"/>
  <c r="AR259" i="1"/>
  <c r="AQ259" i="1"/>
  <c r="AP259" i="1"/>
  <c r="AO259" i="1"/>
  <c r="AN259" i="1"/>
  <c r="AM259" i="1"/>
  <c r="AL259" i="1"/>
  <c r="AK259" i="1"/>
  <c r="AJ259" i="1"/>
  <c r="AR258" i="1"/>
  <c r="AQ258" i="1"/>
  <c r="AP258" i="1"/>
  <c r="AO258" i="1"/>
  <c r="AN258" i="1"/>
  <c r="AM258" i="1"/>
  <c r="AL258" i="1"/>
  <c r="AK258" i="1"/>
  <c r="AJ258" i="1"/>
  <c r="AR257" i="1"/>
  <c r="AQ257" i="1"/>
  <c r="AP257" i="1"/>
  <c r="AO257" i="1"/>
  <c r="AN257" i="1"/>
  <c r="AM257" i="1"/>
  <c r="AL257" i="1"/>
  <c r="AK257" i="1"/>
  <c r="AJ257" i="1"/>
  <c r="AR256" i="1"/>
  <c r="AQ256" i="1"/>
  <c r="AP256" i="1"/>
  <c r="AO256" i="1"/>
  <c r="AN256" i="1"/>
  <c r="AM256" i="1"/>
  <c r="AL256" i="1"/>
  <c r="AK256" i="1"/>
  <c r="AJ256" i="1"/>
  <c r="AR255" i="1"/>
  <c r="AQ255" i="1"/>
  <c r="AP255" i="1"/>
  <c r="AO255" i="1"/>
  <c r="AN255" i="1"/>
  <c r="AM255" i="1"/>
  <c r="AL255" i="1"/>
  <c r="AK255" i="1"/>
  <c r="AJ255" i="1"/>
  <c r="AR254" i="1"/>
  <c r="AQ254" i="1"/>
  <c r="AP254" i="1"/>
  <c r="AO254" i="1"/>
  <c r="AN254" i="1"/>
  <c r="AM254" i="1"/>
  <c r="AL254" i="1"/>
  <c r="AK254" i="1"/>
  <c r="AJ254" i="1"/>
  <c r="AR253" i="1"/>
  <c r="AQ253" i="1"/>
  <c r="AP253" i="1"/>
  <c r="AO253" i="1"/>
  <c r="AN253" i="1"/>
  <c r="AM253" i="1"/>
  <c r="AL253" i="1"/>
  <c r="AK253" i="1"/>
  <c r="AJ253" i="1"/>
  <c r="AR252" i="1"/>
  <c r="AQ252" i="1"/>
  <c r="AP252" i="1"/>
  <c r="AO252" i="1"/>
  <c r="AN252" i="1"/>
  <c r="AM252" i="1"/>
  <c r="AL252" i="1"/>
  <c r="AK252" i="1"/>
  <c r="AJ252" i="1"/>
  <c r="AR251" i="1"/>
  <c r="AQ251" i="1"/>
  <c r="AP251" i="1"/>
  <c r="AO251" i="1"/>
  <c r="AN251" i="1"/>
  <c r="AM251" i="1"/>
  <c r="AL251" i="1"/>
  <c r="AK251" i="1"/>
  <c r="AJ251" i="1"/>
  <c r="AR250" i="1"/>
  <c r="AQ250" i="1"/>
  <c r="AP250" i="1"/>
  <c r="AO250" i="1"/>
  <c r="AN250" i="1"/>
  <c r="AM250" i="1"/>
  <c r="AL250" i="1"/>
  <c r="AK250" i="1"/>
  <c r="AJ250" i="1"/>
  <c r="AR249" i="1"/>
  <c r="AQ249" i="1"/>
  <c r="AP249" i="1"/>
  <c r="AO249" i="1"/>
  <c r="AN249" i="1"/>
  <c r="AM249" i="1"/>
  <c r="AL249" i="1"/>
  <c r="AK249" i="1"/>
  <c r="AJ249" i="1"/>
  <c r="AR248" i="1"/>
  <c r="AQ248" i="1"/>
  <c r="AP248" i="1"/>
  <c r="AO248" i="1"/>
  <c r="AN248" i="1"/>
  <c r="AM248" i="1"/>
  <c r="AL248" i="1"/>
  <c r="AK248" i="1"/>
  <c r="AJ248" i="1"/>
  <c r="AR247" i="1"/>
  <c r="AQ247" i="1"/>
  <c r="AP247" i="1"/>
  <c r="AO247" i="1"/>
  <c r="AN247" i="1"/>
  <c r="AM247" i="1"/>
  <c r="AL247" i="1"/>
  <c r="AK247" i="1"/>
  <c r="AJ247" i="1"/>
  <c r="AR246" i="1"/>
  <c r="AQ246" i="1"/>
  <c r="AP246" i="1"/>
  <c r="AO246" i="1"/>
  <c r="AN246" i="1"/>
  <c r="AM246" i="1"/>
  <c r="AL246" i="1"/>
  <c r="AK246" i="1"/>
  <c r="AJ246" i="1"/>
  <c r="AR245" i="1"/>
  <c r="AQ245" i="1"/>
  <c r="AP245" i="1"/>
  <c r="AO245" i="1"/>
  <c r="AN245" i="1"/>
  <c r="AM245" i="1"/>
  <c r="AL245" i="1"/>
  <c r="AK245" i="1"/>
  <c r="AJ245" i="1"/>
  <c r="AR244" i="1"/>
  <c r="AQ244" i="1"/>
  <c r="AP244" i="1"/>
  <c r="AO244" i="1"/>
  <c r="AN244" i="1"/>
  <c r="AM244" i="1"/>
  <c r="AL244" i="1"/>
  <c r="AK244" i="1"/>
  <c r="AJ244" i="1"/>
  <c r="AR243" i="1"/>
  <c r="AQ243" i="1"/>
  <c r="AP243" i="1"/>
  <c r="AO243" i="1"/>
  <c r="AN243" i="1"/>
  <c r="AM243" i="1"/>
  <c r="AL243" i="1"/>
  <c r="AK243" i="1"/>
  <c r="AJ243" i="1"/>
  <c r="AR242" i="1"/>
  <c r="AQ242" i="1"/>
  <c r="AP242" i="1"/>
  <c r="AO242" i="1"/>
  <c r="AN242" i="1"/>
  <c r="AM242" i="1"/>
  <c r="AL242" i="1"/>
  <c r="AK242" i="1"/>
  <c r="AJ242" i="1"/>
  <c r="AR241" i="1"/>
  <c r="AQ241" i="1"/>
  <c r="AP241" i="1"/>
  <c r="AO241" i="1"/>
  <c r="AN241" i="1"/>
  <c r="AM241" i="1"/>
  <c r="AL241" i="1"/>
  <c r="AK241" i="1"/>
  <c r="AJ241" i="1"/>
  <c r="AR240" i="1"/>
  <c r="AQ240" i="1"/>
  <c r="AP240" i="1"/>
  <c r="AO240" i="1"/>
  <c r="AN240" i="1"/>
  <c r="AM240" i="1"/>
  <c r="AL240" i="1"/>
  <c r="AK240" i="1"/>
  <c r="AJ240" i="1"/>
  <c r="AR239" i="1"/>
  <c r="AQ239" i="1"/>
  <c r="AP239" i="1"/>
  <c r="AO239" i="1"/>
  <c r="AN239" i="1"/>
  <c r="AM239" i="1"/>
  <c r="AL239" i="1"/>
  <c r="AK239" i="1"/>
  <c r="AJ239" i="1"/>
  <c r="AR238" i="1"/>
  <c r="AQ238" i="1"/>
  <c r="AP238" i="1"/>
  <c r="AO238" i="1"/>
  <c r="AN238" i="1"/>
  <c r="AM238" i="1"/>
  <c r="AL238" i="1"/>
  <c r="AK238" i="1"/>
  <c r="AJ238" i="1"/>
  <c r="AR237" i="1"/>
  <c r="AQ237" i="1"/>
  <c r="AP237" i="1"/>
  <c r="AO237" i="1"/>
  <c r="AN237" i="1"/>
  <c r="AM237" i="1"/>
  <c r="AL237" i="1"/>
  <c r="AK237" i="1"/>
  <c r="AJ237" i="1"/>
  <c r="AR236" i="1"/>
  <c r="AQ236" i="1"/>
  <c r="AP236" i="1"/>
  <c r="AO236" i="1"/>
  <c r="AN236" i="1"/>
  <c r="AM236" i="1"/>
  <c r="AL236" i="1"/>
  <c r="AK236" i="1"/>
  <c r="AJ236" i="1"/>
  <c r="AR235" i="1"/>
  <c r="AQ235" i="1"/>
  <c r="AP235" i="1"/>
  <c r="AO235" i="1"/>
  <c r="AN235" i="1"/>
  <c r="AM235" i="1"/>
  <c r="AL235" i="1"/>
  <c r="AK235" i="1"/>
  <c r="AJ235" i="1"/>
  <c r="AR234" i="1"/>
  <c r="AQ234" i="1"/>
  <c r="AP234" i="1"/>
  <c r="AO234" i="1"/>
  <c r="AN234" i="1"/>
  <c r="AM234" i="1"/>
  <c r="AL234" i="1"/>
  <c r="AK234" i="1"/>
  <c r="AJ234" i="1"/>
  <c r="AR233" i="1"/>
  <c r="AQ233" i="1"/>
  <c r="AP233" i="1"/>
  <c r="AO233" i="1"/>
  <c r="AN233" i="1"/>
  <c r="AM233" i="1"/>
  <c r="AL233" i="1"/>
  <c r="AK233" i="1"/>
  <c r="AJ233" i="1"/>
  <c r="AR232" i="1"/>
  <c r="AQ232" i="1"/>
  <c r="AP232" i="1"/>
  <c r="AO232" i="1"/>
  <c r="AN232" i="1"/>
  <c r="AM232" i="1"/>
  <c r="AL232" i="1"/>
  <c r="AK232" i="1"/>
  <c r="AJ232" i="1"/>
  <c r="AR231" i="1"/>
  <c r="AQ231" i="1"/>
  <c r="AP231" i="1"/>
  <c r="AO231" i="1"/>
  <c r="AN231" i="1"/>
  <c r="AM231" i="1"/>
  <c r="AL231" i="1"/>
  <c r="AK231" i="1"/>
  <c r="AJ231" i="1"/>
  <c r="AR230" i="1"/>
  <c r="AQ230" i="1"/>
  <c r="AP230" i="1"/>
  <c r="AO230" i="1"/>
  <c r="AN230" i="1"/>
  <c r="AM230" i="1"/>
  <c r="AL230" i="1"/>
  <c r="AK230" i="1"/>
  <c r="AJ230" i="1"/>
  <c r="AR229" i="1"/>
  <c r="AQ229" i="1"/>
  <c r="AP229" i="1"/>
  <c r="AO229" i="1"/>
  <c r="AN229" i="1"/>
  <c r="AM229" i="1"/>
  <c r="AL229" i="1"/>
  <c r="AK229" i="1"/>
  <c r="AJ229" i="1"/>
  <c r="AR228" i="1"/>
  <c r="AQ228" i="1"/>
  <c r="AP228" i="1"/>
  <c r="AO228" i="1"/>
  <c r="AN228" i="1"/>
  <c r="AM228" i="1"/>
  <c r="AL228" i="1"/>
  <c r="AK228" i="1"/>
  <c r="AJ228" i="1"/>
  <c r="AR227" i="1"/>
  <c r="AQ227" i="1"/>
  <c r="AP227" i="1"/>
  <c r="AO227" i="1"/>
  <c r="AN227" i="1"/>
  <c r="AM227" i="1"/>
  <c r="AL227" i="1"/>
  <c r="AK227" i="1"/>
  <c r="AJ227" i="1"/>
  <c r="AR226" i="1"/>
  <c r="AQ226" i="1"/>
  <c r="AP226" i="1"/>
  <c r="AO226" i="1"/>
  <c r="AN226" i="1"/>
  <c r="AM226" i="1"/>
  <c r="AL226" i="1"/>
  <c r="AK226" i="1"/>
  <c r="AJ226" i="1"/>
  <c r="AR225" i="1"/>
  <c r="AQ225" i="1"/>
  <c r="AP225" i="1"/>
  <c r="AO225" i="1"/>
  <c r="AN225" i="1"/>
  <c r="AM225" i="1"/>
  <c r="AL225" i="1"/>
  <c r="AK225" i="1"/>
  <c r="AJ225" i="1"/>
  <c r="AR224" i="1"/>
  <c r="AQ224" i="1"/>
  <c r="AP224" i="1"/>
  <c r="AO224" i="1"/>
  <c r="AN224" i="1"/>
  <c r="AM224" i="1"/>
  <c r="AL224" i="1"/>
  <c r="AK224" i="1"/>
  <c r="AJ224" i="1"/>
  <c r="AR223" i="1"/>
  <c r="AQ223" i="1"/>
  <c r="AP223" i="1"/>
  <c r="AO223" i="1"/>
  <c r="AN223" i="1"/>
  <c r="AM223" i="1"/>
  <c r="AL223" i="1"/>
  <c r="AK223" i="1"/>
  <c r="AJ223" i="1"/>
  <c r="AR222" i="1"/>
  <c r="AQ222" i="1"/>
  <c r="AP222" i="1"/>
  <c r="AO222" i="1"/>
  <c r="AN222" i="1"/>
  <c r="AM222" i="1"/>
  <c r="AL222" i="1"/>
  <c r="AK222" i="1"/>
  <c r="AJ222" i="1"/>
  <c r="AR221" i="1"/>
  <c r="AQ221" i="1"/>
  <c r="AP221" i="1"/>
  <c r="AO221" i="1"/>
  <c r="AN221" i="1"/>
  <c r="AM221" i="1"/>
  <c r="AL221" i="1"/>
  <c r="AK221" i="1"/>
  <c r="AJ221" i="1"/>
  <c r="AR220" i="1"/>
  <c r="AQ220" i="1"/>
  <c r="AP220" i="1"/>
  <c r="AO220" i="1"/>
  <c r="AN220" i="1"/>
  <c r="AM220" i="1"/>
  <c r="AL220" i="1"/>
  <c r="AK220" i="1"/>
  <c r="AJ220" i="1"/>
  <c r="AR219" i="1"/>
  <c r="AQ219" i="1"/>
  <c r="AP219" i="1"/>
  <c r="AO219" i="1"/>
  <c r="AN219" i="1"/>
  <c r="AM219" i="1"/>
  <c r="AL219" i="1"/>
  <c r="AK219" i="1"/>
  <c r="AJ219" i="1"/>
  <c r="AR218" i="1"/>
  <c r="AQ218" i="1"/>
  <c r="AP218" i="1"/>
  <c r="AO218" i="1"/>
  <c r="AN218" i="1"/>
  <c r="AM218" i="1"/>
  <c r="AL218" i="1"/>
  <c r="AK218" i="1"/>
  <c r="AJ218" i="1"/>
  <c r="AR217" i="1"/>
  <c r="AQ217" i="1"/>
  <c r="AP217" i="1"/>
  <c r="AO217" i="1"/>
  <c r="AN217" i="1"/>
  <c r="AM217" i="1"/>
  <c r="AL217" i="1"/>
  <c r="AK217" i="1"/>
  <c r="AJ217" i="1"/>
  <c r="AR216" i="1"/>
  <c r="AQ216" i="1"/>
  <c r="AP216" i="1"/>
  <c r="AO216" i="1"/>
  <c r="AN216" i="1"/>
  <c r="AM216" i="1"/>
  <c r="AL216" i="1"/>
  <c r="AK216" i="1"/>
  <c r="AJ216" i="1"/>
  <c r="AR215" i="1"/>
  <c r="AQ215" i="1"/>
  <c r="AP215" i="1"/>
  <c r="AO215" i="1"/>
  <c r="AN215" i="1"/>
  <c r="AM215" i="1"/>
  <c r="AL215" i="1"/>
  <c r="AK215" i="1"/>
  <c r="AJ215" i="1"/>
  <c r="AR214" i="1"/>
  <c r="AQ214" i="1"/>
  <c r="AP214" i="1"/>
  <c r="AO214" i="1"/>
  <c r="AN214" i="1"/>
  <c r="AM214" i="1"/>
  <c r="AL214" i="1"/>
  <c r="AK214" i="1"/>
  <c r="AJ214" i="1"/>
  <c r="AR213" i="1"/>
  <c r="AQ213" i="1"/>
  <c r="AP213" i="1"/>
  <c r="AO213" i="1"/>
  <c r="AN213" i="1"/>
  <c r="AM213" i="1"/>
  <c r="AL213" i="1"/>
  <c r="AK213" i="1"/>
  <c r="AJ213" i="1"/>
  <c r="AR212" i="1"/>
  <c r="AQ212" i="1"/>
  <c r="AP212" i="1"/>
  <c r="AO212" i="1"/>
  <c r="AN212" i="1"/>
  <c r="AM212" i="1"/>
  <c r="AL212" i="1"/>
  <c r="AK212" i="1"/>
  <c r="AJ212" i="1"/>
  <c r="AR211" i="1"/>
  <c r="AQ211" i="1"/>
  <c r="AP211" i="1"/>
  <c r="AO211" i="1"/>
  <c r="AN211" i="1"/>
  <c r="AM211" i="1"/>
  <c r="AL211" i="1"/>
  <c r="AK211" i="1"/>
  <c r="AJ211" i="1"/>
  <c r="AR210" i="1"/>
  <c r="AQ210" i="1"/>
  <c r="AP210" i="1"/>
  <c r="AO210" i="1"/>
  <c r="AN210" i="1"/>
  <c r="AM210" i="1"/>
  <c r="AL210" i="1"/>
  <c r="AK210" i="1"/>
  <c r="AJ210" i="1"/>
  <c r="AR209" i="1"/>
  <c r="AQ209" i="1"/>
  <c r="AP209" i="1"/>
  <c r="AO209" i="1"/>
  <c r="AN209" i="1"/>
  <c r="AM209" i="1"/>
  <c r="AL209" i="1"/>
  <c r="AK209" i="1"/>
  <c r="AJ209" i="1"/>
  <c r="AR208" i="1"/>
  <c r="AQ208" i="1"/>
  <c r="AP208" i="1"/>
  <c r="AO208" i="1"/>
  <c r="AN208" i="1"/>
  <c r="AM208" i="1"/>
  <c r="AL208" i="1"/>
  <c r="AK208" i="1"/>
  <c r="AJ208" i="1"/>
  <c r="AR207" i="1"/>
  <c r="AQ207" i="1"/>
  <c r="AP207" i="1"/>
  <c r="AO207" i="1"/>
  <c r="AN207" i="1"/>
  <c r="AM207" i="1"/>
  <c r="AL207" i="1"/>
  <c r="AK207" i="1"/>
  <c r="AJ207" i="1"/>
  <c r="AR206" i="1"/>
  <c r="AQ206" i="1"/>
  <c r="AP206" i="1"/>
  <c r="AO206" i="1"/>
  <c r="AN206" i="1"/>
  <c r="AM206" i="1"/>
  <c r="AL206" i="1"/>
  <c r="AK206" i="1"/>
  <c r="AJ206" i="1"/>
  <c r="AR205" i="1"/>
  <c r="AQ205" i="1"/>
  <c r="AP205" i="1"/>
  <c r="AO205" i="1"/>
  <c r="AN205" i="1"/>
  <c r="AM205" i="1"/>
  <c r="AL205" i="1"/>
  <c r="AK205" i="1"/>
  <c r="AJ205" i="1"/>
  <c r="AR204" i="1"/>
  <c r="AQ204" i="1"/>
  <c r="AP204" i="1"/>
  <c r="AO204" i="1"/>
  <c r="AN204" i="1"/>
  <c r="AM204" i="1"/>
  <c r="AL204" i="1"/>
  <c r="AK204" i="1"/>
  <c r="AJ204" i="1"/>
  <c r="AR203" i="1"/>
  <c r="AQ203" i="1"/>
  <c r="AP203" i="1"/>
  <c r="AO203" i="1"/>
  <c r="AN203" i="1"/>
  <c r="AM203" i="1"/>
  <c r="AL203" i="1"/>
  <c r="AK203" i="1"/>
  <c r="AJ203" i="1"/>
  <c r="AR202" i="1"/>
  <c r="AQ202" i="1"/>
  <c r="AP202" i="1"/>
  <c r="AO202" i="1"/>
  <c r="AN202" i="1"/>
  <c r="AM202" i="1"/>
  <c r="AL202" i="1"/>
  <c r="AK202" i="1"/>
  <c r="AJ202" i="1"/>
  <c r="AR201" i="1"/>
  <c r="AQ201" i="1"/>
  <c r="AP201" i="1"/>
  <c r="AO201" i="1"/>
  <c r="AN201" i="1"/>
  <c r="AM201" i="1"/>
  <c r="AL201" i="1"/>
  <c r="AK201" i="1"/>
  <c r="AJ201" i="1"/>
  <c r="AR200" i="1"/>
  <c r="AQ200" i="1"/>
  <c r="AP200" i="1"/>
  <c r="AO200" i="1"/>
  <c r="AN200" i="1"/>
  <c r="AM200" i="1"/>
  <c r="AL200" i="1"/>
  <c r="AK200" i="1"/>
  <c r="AJ200" i="1"/>
  <c r="AR199" i="1"/>
  <c r="AQ199" i="1"/>
  <c r="AP199" i="1"/>
  <c r="AO199" i="1"/>
  <c r="AN199" i="1"/>
  <c r="AM199" i="1"/>
  <c r="AL199" i="1"/>
  <c r="AK199" i="1"/>
  <c r="AJ199" i="1"/>
  <c r="AR198" i="1"/>
  <c r="AQ198" i="1"/>
  <c r="AP198" i="1"/>
  <c r="AO198" i="1"/>
  <c r="AN198" i="1"/>
  <c r="AM198" i="1"/>
  <c r="AL198" i="1"/>
  <c r="AK198" i="1"/>
  <c r="AJ198" i="1"/>
  <c r="AR197" i="1"/>
  <c r="AQ197" i="1"/>
  <c r="AP197" i="1"/>
  <c r="AO197" i="1"/>
  <c r="AN197" i="1"/>
  <c r="AM197" i="1"/>
  <c r="AL197" i="1"/>
  <c r="AK197" i="1"/>
  <c r="AJ197" i="1"/>
  <c r="AR196" i="1"/>
  <c r="AQ196" i="1"/>
  <c r="AP196" i="1"/>
  <c r="AO196" i="1"/>
  <c r="AN196" i="1"/>
  <c r="AM196" i="1"/>
  <c r="AL196" i="1"/>
  <c r="AK196" i="1"/>
  <c r="AJ196" i="1"/>
  <c r="AR195" i="1"/>
  <c r="AQ195" i="1"/>
  <c r="AP195" i="1"/>
  <c r="AO195" i="1"/>
  <c r="AN195" i="1"/>
  <c r="AM195" i="1"/>
  <c r="AL195" i="1"/>
  <c r="AK195" i="1"/>
  <c r="AJ195" i="1"/>
  <c r="AR194" i="1"/>
  <c r="AQ194" i="1"/>
  <c r="AP194" i="1"/>
  <c r="AO194" i="1"/>
  <c r="AN194" i="1"/>
  <c r="AM194" i="1"/>
  <c r="AL194" i="1"/>
  <c r="AK194" i="1"/>
  <c r="AJ194" i="1"/>
  <c r="AR193" i="1"/>
  <c r="AQ193" i="1"/>
  <c r="AP193" i="1"/>
  <c r="AO193" i="1"/>
  <c r="AN193" i="1"/>
  <c r="AM193" i="1"/>
  <c r="AL193" i="1"/>
  <c r="AK193" i="1"/>
  <c r="AJ193" i="1"/>
  <c r="AR192" i="1"/>
  <c r="AQ192" i="1"/>
  <c r="AP192" i="1"/>
  <c r="AO192" i="1"/>
  <c r="AN192" i="1"/>
  <c r="AM192" i="1"/>
  <c r="AL192" i="1"/>
  <c r="AK192" i="1"/>
  <c r="AJ192" i="1"/>
  <c r="AR191" i="1"/>
  <c r="AQ191" i="1"/>
  <c r="AP191" i="1"/>
  <c r="AO191" i="1"/>
  <c r="AN191" i="1"/>
  <c r="AM191" i="1"/>
  <c r="AL191" i="1"/>
  <c r="AK191" i="1"/>
  <c r="AJ191" i="1"/>
  <c r="AR190" i="1"/>
  <c r="AQ190" i="1"/>
  <c r="AP190" i="1"/>
  <c r="AO190" i="1"/>
  <c r="AN190" i="1"/>
  <c r="AM190" i="1"/>
  <c r="AL190" i="1"/>
  <c r="AK190" i="1"/>
  <c r="AJ190" i="1"/>
  <c r="AR189" i="1"/>
  <c r="AQ189" i="1"/>
  <c r="AP189" i="1"/>
  <c r="AO189" i="1"/>
  <c r="AN189" i="1"/>
  <c r="AM189" i="1"/>
  <c r="AL189" i="1"/>
  <c r="AK189" i="1"/>
  <c r="AJ189" i="1"/>
  <c r="AR188" i="1"/>
  <c r="AQ188" i="1"/>
  <c r="AP188" i="1"/>
  <c r="AO188" i="1"/>
  <c r="AN188" i="1"/>
  <c r="AM188" i="1"/>
  <c r="AL188" i="1"/>
  <c r="AK188" i="1"/>
  <c r="AJ188" i="1"/>
  <c r="AR187" i="1"/>
  <c r="AQ187" i="1"/>
  <c r="AP187" i="1"/>
  <c r="AO187" i="1"/>
  <c r="AN187" i="1"/>
  <c r="AM187" i="1"/>
  <c r="AL187" i="1"/>
  <c r="AK187" i="1"/>
  <c r="AJ187" i="1"/>
  <c r="AR186" i="1"/>
  <c r="AQ186" i="1"/>
  <c r="AP186" i="1"/>
  <c r="AO186" i="1"/>
  <c r="AN186" i="1"/>
  <c r="AM186" i="1"/>
  <c r="AL186" i="1"/>
  <c r="AK186" i="1"/>
  <c r="AJ186" i="1"/>
  <c r="AR185" i="1"/>
  <c r="AQ185" i="1"/>
  <c r="AP185" i="1"/>
  <c r="AO185" i="1"/>
  <c r="AN185" i="1"/>
  <c r="AM185" i="1"/>
  <c r="AL185" i="1"/>
  <c r="AK185" i="1"/>
  <c r="AJ185" i="1"/>
  <c r="AR184" i="1"/>
  <c r="AQ184" i="1"/>
  <c r="AP184" i="1"/>
  <c r="AO184" i="1"/>
  <c r="AN184" i="1"/>
  <c r="AM184" i="1"/>
  <c r="AL184" i="1"/>
  <c r="AK184" i="1"/>
  <c r="AJ184" i="1"/>
  <c r="AR183" i="1"/>
  <c r="AQ183" i="1"/>
  <c r="AP183" i="1"/>
  <c r="AO183" i="1"/>
  <c r="AN183" i="1"/>
  <c r="AM183" i="1"/>
  <c r="AL183" i="1"/>
  <c r="AK183" i="1"/>
  <c r="AJ183" i="1"/>
  <c r="AR182" i="1"/>
  <c r="AQ182" i="1"/>
  <c r="AP182" i="1"/>
  <c r="AO182" i="1"/>
  <c r="AN182" i="1"/>
  <c r="AM182" i="1"/>
  <c r="AL182" i="1"/>
  <c r="AK182" i="1"/>
  <c r="AJ182" i="1"/>
  <c r="AR181" i="1"/>
  <c r="AQ181" i="1"/>
  <c r="AP181" i="1"/>
  <c r="AO181" i="1"/>
  <c r="AN181" i="1"/>
  <c r="AM181" i="1"/>
  <c r="AL181" i="1"/>
  <c r="AK181" i="1"/>
  <c r="AJ181" i="1"/>
  <c r="AR180" i="1"/>
  <c r="AQ180" i="1"/>
  <c r="AP180" i="1"/>
  <c r="AO180" i="1"/>
  <c r="AN180" i="1"/>
  <c r="AM180" i="1"/>
  <c r="AL180" i="1"/>
  <c r="AK180" i="1"/>
  <c r="AJ180" i="1"/>
  <c r="AR179" i="1"/>
  <c r="AQ179" i="1"/>
  <c r="AP179" i="1"/>
  <c r="AO179" i="1"/>
  <c r="AN179" i="1"/>
  <c r="AM179" i="1"/>
  <c r="AL179" i="1"/>
  <c r="AK179" i="1"/>
  <c r="AJ179" i="1"/>
  <c r="AR178" i="1"/>
  <c r="AQ178" i="1"/>
  <c r="AP178" i="1"/>
  <c r="AO178" i="1"/>
  <c r="AN178" i="1"/>
  <c r="AM178" i="1"/>
  <c r="AL178" i="1"/>
  <c r="AK178" i="1"/>
  <c r="AJ178" i="1"/>
  <c r="AR177" i="1"/>
  <c r="AQ177" i="1"/>
  <c r="AP177" i="1"/>
  <c r="AO177" i="1"/>
  <c r="AN177" i="1"/>
  <c r="AM177" i="1"/>
  <c r="AL177" i="1"/>
  <c r="AK177" i="1"/>
  <c r="AJ177" i="1"/>
  <c r="AR176" i="1"/>
  <c r="AQ176" i="1"/>
  <c r="AP176" i="1"/>
  <c r="AO176" i="1"/>
  <c r="AN176" i="1"/>
  <c r="AM176" i="1"/>
  <c r="AL176" i="1"/>
  <c r="AK176" i="1"/>
  <c r="AJ176" i="1"/>
  <c r="AR175" i="1"/>
  <c r="AQ175" i="1"/>
  <c r="AP175" i="1"/>
  <c r="AO175" i="1"/>
  <c r="AN175" i="1"/>
  <c r="AM175" i="1"/>
  <c r="AL175" i="1"/>
  <c r="AK175" i="1"/>
  <c r="AJ175" i="1"/>
  <c r="AR174" i="1"/>
  <c r="AQ174" i="1"/>
  <c r="AP174" i="1"/>
  <c r="AO174" i="1"/>
  <c r="AN174" i="1"/>
  <c r="AM174" i="1"/>
  <c r="AL174" i="1"/>
  <c r="AK174" i="1"/>
  <c r="AJ174" i="1"/>
  <c r="AR173" i="1"/>
  <c r="AQ173" i="1"/>
  <c r="AP173" i="1"/>
  <c r="AO173" i="1"/>
  <c r="AN173" i="1"/>
  <c r="AM173" i="1"/>
  <c r="AL173" i="1"/>
  <c r="AK173" i="1"/>
  <c r="AJ173" i="1"/>
  <c r="AR172" i="1"/>
  <c r="AQ172" i="1"/>
  <c r="AP172" i="1"/>
  <c r="AO172" i="1"/>
  <c r="AN172" i="1"/>
  <c r="AM172" i="1"/>
  <c r="AL172" i="1"/>
  <c r="AK172" i="1"/>
  <c r="AJ172" i="1"/>
  <c r="AR171" i="1"/>
  <c r="AQ171" i="1"/>
  <c r="AP171" i="1"/>
  <c r="AO171" i="1"/>
  <c r="AN171" i="1"/>
  <c r="AM171" i="1"/>
  <c r="AL171" i="1"/>
  <c r="AK171" i="1"/>
  <c r="AJ171" i="1"/>
  <c r="AR170" i="1"/>
  <c r="AQ170" i="1"/>
  <c r="AP170" i="1"/>
  <c r="AO170" i="1"/>
  <c r="AN170" i="1"/>
  <c r="AM170" i="1"/>
  <c r="AL170" i="1"/>
  <c r="AK170" i="1"/>
  <c r="AJ170" i="1"/>
  <c r="AR169" i="1"/>
  <c r="AQ169" i="1"/>
  <c r="AP169" i="1"/>
  <c r="AO169" i="1"/>
  <c r="AN169" i="1"/>
  <c r="AM169" i="1"/>
  <c r="AL169" i="1"/>
  <c r="AK169" i="1"/>
  <c r="AJ169" i="1"/>
  <c r="AR168" i="1"/>
  <c r="AQ168" i="1"/>
  <c r="AP168" i="1"/>
  <c r="AO168" i="1"/>
  <c r="AN168" i="1"/>
  <c r="AM168" i="1"/>
  <c r="AL168" i="1"/>
  <c r="AK168" i="1"/>
  <c r="AJ168" i="1"/>
  <c r="AR167" i="1"/>
  <c r="AQ167" i="1"/>
  <c r="AP167" i="1"/>
  <c r="AO167" i="1"/>
  <c r="AN167" i="1"/>
  <c r="AM167" i="1"/>
  <c r="AL167" i="1"/>
  <c r="AK167" i="1"/>
  <c r="AJ167" i="1"/>
  <c r="AR166" i="1"/>
  <c r="AQ166" i="1"/>
  <c r="AP166" i="1"/>
  <c r="AO166" i="1"/>
  <c r="AN166" i="1"/>
  <c r="AM166" i="1"/>
  <c r="AL166" i="1"/>
  <c r="AK166" i="1"/>
  <c r="AJ166" i="1"/>
  <c r="AR165" i="1"/>
  <c r="AQ165" i="1"/>
  <c r="AP165" i="1"/>
  <c r="AO165" i="1"/>
  <c r="AN165" i="1"/>
  <c r="AM165" i="1"/>
  <c r="AL165" i="1"/>
  <c r="AK165" i="1"/>
  <c r="AJ165" i="1"/>
  <c r="AR164" i="1"/>
  <c r="AQ164" i="1"/>
  <c r="AP164" i="1"/>
  <c r="AO164" i="1"/>
  <c r="AN164" i="1"/>
  <c r="AM164" i="1"/>
  <c r="AL164" i="1"/>
  <c r="AK164" i="1"/>
  <c r="AJ164" i="1"/>
  <c r="AR163" i="1"/>
  <c r="AQ163" i="1"/>
  <c r="AP163" i="1"/>
  <c r="AO163" i="1"/>
  <c r="AN163" i="1"/>
  <c r="AM163" i="1"/>
  <c r="AL163" i="1"/>
  <c r="AK163" i="1"/>
  <c r="AJ163" i="1"/>
  <c r="AR162" i="1"/>
  <c r="AQ162" i="1"/>
  <c r="AP162" i="1"/>
  <c r="AO162" i="1"/>
  <c r="AN162" i="1"/>
  <c r="AM162" i="1"/>
  <c r="AL162" i="1"/>
  <c r="AK162" i="1"/>
  <c r="AJ162" i="1"/>
  <c r="AR161" i="1"/>
  <c r="AQ161" i="1"/>
  <c r="AP161" i="1"/>
  <c r="AO161" i="1"/>
  <c r="AN161" i="1"/>
  <c r="AM161" i="1"/>
  <c r="AL161" i="1"/>
  <c r="AK161" i="1"/>
  <c r="AJ161" i="1"/>
  <c r="AR160" i="1"/>
  <c r="AQ160" i="1"/>
  <c r="AP160" i="1"/>
  <c r="AO160" i="1"/>
  <c r="AN160" i="1"/>
  <c r="AM160" i="1"/>
  <c r="AL160" i="1"/>
  <c r="AK160" i="1"/>
  <c r="AJ160" i="1"/>
  <c r="AR159" i="1"/>
  <c r="AQ159" i="1"/>
  <c r="AP159" i="1"/>
  <c r="AO159" i="1"/>
  <c r="AN159" i="1"/>
  <c r="AM159" i="1"/>
  <c r="AL159" i="1"/>
  <c r="AK159" i="1"/>
  <c r="AJ159" i="1"/>
  <c r="AR158" i="1"/>
  <c r="AQ158" i="1"/>
  <c r="AP158" i="1"/>
  <c r="AO158" i="1"/>
  <c r="AN158" i="1"/>
  <c r="AM158" i="1"/>
  <c r="AL158" i="1"/>
  <c r="AK158" i="1"/>
  <c r="AJ158" i="1"/>
  <c r="AR157" i="1"/>
  <c r="AQ157" i="1"/>
  <c r="AP157" i="1"/>
  <c r="AO157" i="1"/>
  <c r="AN157" i="1"/>
  <c r="AM157" i="1"/>
  <c r="AL157" i="1"/>
  <c r="AK157" i="1"/>
  <c r="AJ157" i="1"/>
  <c r="AR156" i="1"/>
  <c r="AQ156" i="1"/>
  <c r="AP156" i="1"/>
  <c r="AO156" i="1"/>
  <c r="AN156" i="1"/>
  <c r="AM156" i="1"/>
  <c r="AL156" i="1"/>
  <c r="AK156" i="1"/>
  <c r="AJ156" i="1"/>
  <c r="AR155" i="1"/>
  <c r="AQ155" i="1"/>
  <c r="AP155" i="1"/>
  <c r="AO155" i="1"/>
  <c r="AN155" i="1"/>
  <c r="AM155" i="1"/>
  <c r="AL155" i="1"/>
  <c r="AK155" i="1"/>
  <c r="AJ155" i="1"/>
  <c r="AR154" i="1"/>
  <c r="AQ154" i="1"/>
  <c r="AP154" i="1"/>
  <c r="AO154" i="1"/>
  <c r="AN154" i="1"/>
  <c r="AM154" i="1"/>
  <c r="AL154" i="1"/>
  <c r="AK154" i="1"/>
  <c r="AJ154" i="1"/>
  <c r="AR153" i="1"/>
  <c r="AQ153" i="1"/>
  <c r="AP153" i="1"/>
  <c r="AO153" i="1"/>
  <c r="AN153" i="1"/>
  <c r="AM153" i="1"/>
  <c r="AL153" i="1"/>
  <c r="AK153" i="1"/>
  <c r="AJ153" i="1"/>
  <c r="AR152" i="1"/>
  <c r="AQ152" i="1"/>
  <c r="AP152" i="1"/>
  <c r="AO152" i="1"/>
  <c r="AN152" i="1"/>
  <c r="AM152" i="1"/>
  <c r="AL152" i="1"/>
  <c r="AK152" i="1"/>
  <c r="AJ152" i="1"/>
  <c r="AR151" i="1"/>
  <c r="AQ151" i="1"/>
  <c r="AP151" i="1"/>
  <c r="AO151" i="1"/>
  <c r="AN151" i="1"/>
  <c r="AM151" i="1"/>
  <c r="AL151" i="1"/>
  <c r="AK151" i="1"/>
  <c r="AJ151" i="1"/>
  <c r="AR150" i="1"/>
  <c r="AQ150" i="1"/>
  <c r="AP150" i="1"/>
  <c r="AO150" i="1"/>
  <c r="AN150" i="1"/>
  <c r="AM150" i="1"/>
  <c r="AL150" i="1"/>
  <c r="AK150" i="1"/>
  <c r="AJ150" i="1"/>
  <c r="AR149" i="1"/>
  <c r="AQ149" i="1"/>
  <c r="AP149" i="1"/>
  <c r="AO149" i="1"/>
  <c r="AN149" i="1"/>
  <c r="AM149" i="1"/>
  <c r="AL149" i="1"/>
  <c r="AK149" i="1"/>
  <c r="AJ149" i="1"/>
  <c r="AR148" i="1"/>
  <c r="AQ148" i="1"/>
  <c r="AP148" i="1"/>
  <c r="AO148" i="1"/>
  <c r="AN148" i="1"/>
  <c r="AM148" i="1"/>
  <c r="AL148" i="1"/>
  <c r="AK148" i="1"/>
  <c r="AJ148" i="1"/>
  <c r="AR147" i="1"/>
  <c r="AQ147" i="1"/>
  <c r="AP147" i="1"/>
  <c r="AO147" i="1"/>
  <c r="AN147" i="1"/>
  <c r="AM147" i="1"/>
  <c r="AL147" i="1"/>
  <c r="AK147" i="1"/>
  <c r="AJ147" i="1"/>
  <c r="AR146" i="1"/>
  <c r="AQ146" i="1"/>
  <c r="AP146" i="1"/>
  <c r="AO146" i="1"/>
  <c r="AN146" i="1"/>
  <c r="AM146" i="1"/>
  <c r="AL146" i="1"/>
  <c r="AK146" i="1"/>
  <c r="AJ146" i="1"/>
  <c r="AR145" i="1"/>
  <c r="AQ145" i="1"/>
  <c r="AP145" i="1"/>
  <c r="AO145" i="1"/>
  <c r="AN145" i="1"/>
  <c r="AM145" i="1"/>
  <c r="AL145" i="1"/>
  <c r="AK145" i="1"/>
  <c r="AJ145" i="1"/>
  <c r="AR144" i="1"/>
  <c r="AQ144" i="1"/>
  <c r="AP144" i="1"/>
  <c r="AO144" i="1"/>
  <c r="AN144" i="1"/>
  <c r="AM144" i="1"/>
  <c r="AL144" i="1"/>
  <c r="AK144" i="1"/>
  <c r="AJ144" i="1"/>
  <c r="AR143" i="1"/>
  <c r="AQ143" i="1"/>
  <c r="AP143" i="1"/>
  <c r="AO143" i="1"/>
  <c r="AN143" i="1"/>
  <c r="AM143" i="1"/>
  <c r="AL143" i="1"/>
  <c r="AK143" i="1"/>
  <c r="AJ143" i="1"/>
  <c r="AR142" i="1"/>
  <c r="AQ142" i="1"/>
  <c r="AP142" i="1"/>
  <c r="AO142" i="1"/>
  <c r="AN142" i="1"/>
  <c r="AM142" i="1"/>
  <c r="AL142" i="1"/>
  <c r="AK142" i="1"/>
  <c r="AJ142" i="1"/>
  <c r="AR141" i="1"/>
  <c r="AQ141" i="1"/>
  <c r="AP141" i="1"/>
  <c r="AO141" i="1"/>
  <c r="AN141" i="1"/>
  <c r="AM141" i="1"/>
  <c r="AL141" i="1"/>
  <c r="AK141" i="1"/>
  <c r="AJ141" i="1"/>
  <c r="AR140" i="1"/>
  <c r="AQ140" i="1"/>
  <c r="AP140" i="1"/>
  <c r="AO140" i="1"/>
  <c r="AN140" i="1"/>
  <c r="AM140" i="1"/>
  <c r="AL140" i="1"/>
  <c r="AK140" i="1"/>
  <c r="AJ140" i="1"/>
  <c r="AR139" i="1"/>
  <c r="AQ139" i="1"/>
  <c r="AP139" i="1"/>
  <c r="AO139" i="1"/>
  <c r="AN139" i="1"/>
  <c r="AM139" i="1"/>
  <c r="AL139" i="1"/>
  <c r="AK139" i="1"/>
  <c r="AJ139" i="1"/>
  <c r="AR138" i="1"/>
  <c r="AQ138" i="1"/>
  <c r="AP138" i="1"/>
  <c r="AO138" i="1"/>
  <c r="AN138" i="1"/>
  <c r="AM138" i="1"/>
  <c r="AL138" i="1"/>
  <c r="AK138" i="1"/>
  <c r="AJ138" i="1"/>
  <c r="AR137" i="1"/>
  <c r="AQ137" i="1"/>
  <c r="AP137" i="1"/>
  <c r="AO137" i="1"/>
  <c r="AN137" i="1"/>
  <c r="AM137" i="1"/>
  <c r="AL137" i="1"/>
  <c r="AK137" i="1"/>
  <c r="AJ137" i="1"/>
  <c r="AR136" i="1"/>
  <c r="AQ136" i="1"/>
  <c r="AP136" i="1"/>
  <c r="AO136" i="1"/>
  <c r="AN136" i="1"/>
  <c r="AM136" i="1"/>
  <c r="AL136" i="1"/>
  <c r="AK136" i="1"/>
  <c r="AJ136" i="1"/>
  <c r="AR135" i="1"/>
  <c r="AQ135" i="1"/>
  <c r="AP135" i="1"/>
  <c r="AO135" i="1"/>
  <c r="AN135" i="1"/>
  <c r="AM135" i="1"/>
  <c r="AL135" i="1"/>
  <c r="AK135" i="1"/>
  <c r="AJ135" i="1"/>
  <c r="AR134" i="1"/>
  <c r="AQ134" i="1"/>
  <c r="AP134" i="1"/>
  <c r="AO134" i="1"/>
  <c r="AN134" i="1"/>
  <c r="AM134" i="1"/>
  <c r="AL134" i="1"/>
  <c r="AK134" i="1"/>
  <c r="AJ134" i="1"/>
  <c r="AR133" i="1"/>
  <c r="AQ133" i="1"/>
  <c r="AP133" i="1"/>
  <c r="AO133" i="1"/>
  <c r="AN133" i="1"/>
  <c r="AM133" i="1"/>
  <c r="AL133" i="1"/>
  <c r="AK133" i="1"/>
  <c r="AJ133" i="1"/>
  <c r="AR132" i="1"/>
  <c r="AQ132" i="1"/>
  <c r="AP132" i="1"/>
  <c r="AO132" i="1"/>
  <c r="AN132" i="1"/>
  <c r="AM132" i="1"/>
  <c r="AL132" i="1"/>
  <c r="AK132" i="1"/>
  <c r="AJ132" i="1"/>
  <c r="AR131" i="1"/>
  <c r="AQ131" i="1"/>
  <c r="AP131" i="1"/>
  <c r="AO131" i="1"/>
  <c r="AN131" i="1"/>
  <c r="AM131" i="1"/>
  <c r="AL131" i="1"/>
  <c r="AK131" i="1"/>
  <c r="AJ131" i="1"/>
  <c r="AR130" i="1"/>
  <c r="AQ130" i="1"/>
  <c r="AP130" i="1"/>
  <c r="AO130" i="1"/>
  <c r="AN130" i="1"/>
  <c r="AM130" i="1"/>
  <c r="AL130" i="1"/>
  <c r="AK130" i="1"/>
  <c r="AJ130" i="1"/>
  <c r="AR129" i="1"/>
  <c r="AQ129" i="1"/>
  <c r="AP129" i="1"/>
  <c r="AO129" i="1"/>
  <c r="AN129" i="1"/>
  <c r="AM129" i="1"/>
  <c r="AL129" i="1"/>
  <c r="AK129" i="1"/>
  <c r="AJ129" i="1"/>
  <c r="AR128" i="1"/>
  <c r="AQ128" i="1"/>
  <c r="AP128" i="1"/>
  <c r="AO128" i="1"/>
  <c r="AN128" i="1"/>
  <c r="AM128" i="1"/>
  <c r="AL128" i="1"/>
  <c r="AK128" i="1"/>
  <c r="AJ128" i="1"/>
  <c r="AR127" i="1"/>
  <c r="AQ127" i="1"/>
  <c r="AP127" i="1"/>
  <c r="AO127" i="1"/>
  <c r="AN127" i="1"/>
  <c r="AM127" i="1"/>
  <c r="AL127" i="1"/>
  <c r="AK127" i="1"/>
  <c r="AJ127" i="1"/>
  <c r="AR126" i="1"/>
  <c r="AQ126" i="1"/>
  <c r="AP126" i="1"/>
  <c r="AO126" i="1"/>
  <c r="AN126" i="1"/>
  <c r="AM126" i="1"/>
  <c r="AL126" i="1"/>
  <c r="AK126" i="1"/>
  <c r="AJ126" i="1"/>
  <c r="AR125" i="1"/>
  <c r="AQ125" i="1"/>
  <c r="AP125" i="1"/>
  <c r="AO125" i="1"/>
  <c r="AN125" i="1"/>
  <c r="AM125" i="1"/>
  <c r="AL125" i="1"/>
  <c r="AK125" i="1"/>
  <c r="AJ125" i="1"/>
  <c r="AR124" i="1"/>
  <c r="AQ124" i="1"/>
  <c r="AP124" i="1"/>
  <c r="AO124" i="1"/>
  <c r="AN124" i="1"/>
  <c r="AM124" i="1"/>
  <c r="AL124" i="1"/>
  <c r="AK124" i="1"/>
  <c r="AJ124" i="1"/>
  <c r="AR123" i="1"/>
  <c r="AQ123" i="1"/>
  <c r="AP123" i="1"/>
  <c r="AO123" i="1"/>
  <c r="AN123" i="1"/>
  <c r="AM123" i="1"/>
  <c r="AL123" i="1"/>
  <c r="AK123" i="1"/>
  <c r="AJ123" i="1"/>
  <c r="AR122" i="1"/>
  <c r="AQ122" i="1"/>
  <c r="AP122" i="1"/>
  <c r="AO122" i="1"/>
  <c r="AN122" i="1"/>
  <c r="AM122" i="1"/>
  <c r="AL122" i="1"/>
  <c r="AK122" i="1"/>
  <c r="AJ122" i="1"/>
  <c r="AR121" i="1"/>
  <c r="AQ121" i="1"/>
  <c r="AP121" i="1"/>
  <c r="AO121" i="1"/>
  <c r="AN121" i="1"/>
  <c r="AM121" i="1"/>
  <c r="AL121" i="1"/>
  <c r="AK121" i="1"/>
  <c r="AJ121" i="1"/>
  <c r="AR120" i="1"/>
  <c r="AQ120" i="1"/>
  <c r="AP120" i="1"/>
  <c r="AO120" i="1"/>
  <c r="AN120" i="1"/>
  <c r="AM120" i="1"/>
  <c r="AL120" i="1"/>
  <c r="AK120" i="1"/>
  <c r="AJ120" i="1"/>
  <c r="AR119" i="1"/>
  <c r="AQ119" i="1"/>
  <c r="AP119" i="1"/>
  <c r="AO119" i="1"/>
  <c r="AN119" i="1"/>
  <c r="AM119" i="1"/>
  <c r="AL119" i="1"/>
  <c r="AK119" i="1"/>
  <c r="AJ119" i="1"/>
  <c r="AR118" i="1"/>
  <c r="AQ118" i="1"/>
  <c r="AP118" i="1"/>
  <c r="AO118" i="1"/>
  <c r="AN118" i="1"/>
  <c r="AM118" i="1"/>
  <c r="AL118" i="1"/>
  <c r="AK118" i="1"/>
  <c r="AJ118" i="1"/>
  <c r="AR117" i="1"/>
  <c r="AQ117" i="1"/>
  <c r="AP117" i="1"/>
  <c r="AO117" i="1"/>
  <c r="AN117" i="1"/>
  <c r="AM117" i="1"/>
  <c r="AL117" i="1"/>
  <c r="AK117" i="1"/>
  <c r="AJ117" i="1"/>
  <c r="AR116" i="1"/>
  <c r="AQ116" i="1"/>
  <c r="AP116" i="1"/>
  <c r="AO116" i="1"/>
  <c r="AN116" i="1"/>
  <c r="AM116" i="1"/>
  <c r="AL116" i="1"/>
  <c r="AK116" i="1"/>
  <c r="AJ116" i="1"/>
  <c r="AR115" i="1"/>
  <c r="AQ115" i="1"/>
  <c r="AP115" i="1"/>
  <c r="AO115" i="1"/>
  <c r="AN115" i="1"/>
  <c r="AM115" i="1"/>
  <c r="AL115" i="1"/>
  <c r="AK115" i="1"/>
  <c r="AJ115" i="1"/>
  <c r="AR114" i="1"/>
  <c r="AQ114" i="1"/>
  <c r="AP114" i="1"/>
  <c r="AO114" i="1"/>
  <c r="AN114" i="1"/>
  <c r="AM114" i="1"/>
  <c r="AL114" i="1"/>
  <c r="AK114" i="1"/>
  <c r="AJ114" i="1"/>
  <c r="AR113" i="1"/>
  <c r="AQ113" i="1"/>
  <c r="AP113" i="1"/>
  <c r="AO113" i="1"/>
  <c r="AN113" i="1"/>
  <c r="AM113" i="1"/>
  <c r="AL113" i="1"/>
  <c r="AK113" i="1"/>
  <c r="AJ113" i="1"/>
  <c r="AR112" i="1"/>
  <c r="AQ112" i="1"/>
  <c r="AP112" i="1"/>
  <c r="AO112" i="1"/>
  <c r="AN112" i="1"/>
  <c r="AM112" i="1"/>
  <c r="AL112" i="1"/>
  <c r="AK112" i="1"/>
  <c r="AJ112" i="1"/>
  <c r="AR111" i="1"/>
  <c r="AQ111" i="1"/>
  <c r="AP111" i="1"/>
  <c r="AO111" i="1"/>
  <c r="AN111" i="1"/>
  <c r="AM111" i="1"/>
  <c r="AL111" i="1"/>
  <c r="AK111" i="1"/>
  <c r="AJ111" i="1"/>
  <c r="AR110" i="1"/>
  <c r="AQ110" i="1"/>
  <c r="AP110" i="1"/>
  <c r="AO110" i="1"/>
  <c r="AN110" i="1"/>
  <c r="AM110" i="1"/>
  <c r="AL110" i="1"/>
  <c r="AK110" i="1"/>
  <c r="AJ110" i="1"/>
  <c r="AR109" i="1"/>
  <c r="AQ109" i="1"/>
  <c r="AP109" i="1"/>
  <c r="AO109" i="1"/>
  <c r="AN109" i="1"/>
  <c r="AM109" i="1"/>
  <c r="AL109" i="1"/>
  <c r="AK109" i="1"/>
  <c r="AJ109" i="1"/>
  <c r="AR108" i="1"/>
  <c r="AQ108" i="1"/>
  <c r="AP108" i="1"/>
  <c r="AO108" i="1"/>
  <c r="AN108" i="1"/>
  <c r="AM108" i="1"/>
  <c r="AL108" i="1"/>
  <c r="AK108" i="1"/>
  <c r="AJ108" i="1"/>
  <c r="AR107" i="1"/>
  <c r="AQ107" i="1"/>
  <c r="AP107" i="1"/>
  <c r="AO107" i="1"/>
  <c r="AN107" i="1"/>
  <c r="AM107" i="1"/>
  <c r="AL107" i="1"/>
  <c r="AK107" i="1"/>
  <c r="AJ107" i="1"/>
  <c r="AR106" i="1"/>
  <c r="AQ106" i="1"/>
  <c r="AP106" i="1"/>
  <c r="AO106" i="1"/>
  <c r="AN106" i="1"/>
  <c r="AM106" i="1"/>
  <c r="AL106" i="1"/>
  <c r="AK106" i="1"/>
  <c r="AJ106" i="1"/>
  <c r="AR105" i="1"/>
  <c r="AQ105" i="1"/>
  <c r="AP105" i="1"/>
  <c r="AO105" i="1"/>
  <c r="AN105" i="1"/>
  <c r="AM105" i="1"/>
  <c r="AL105" i="1"/>
  <c r="AK105" i="1"/>
  <c r="AJ105" i="1"/>
  <c r="AR104" i="1"/>
  <c r="AQ104" i="1"/>
  <c r="AP104" i="1"/>
  <c r="AO104" i="1"/>
  <c r="AN104" i="1"/>
  <c r="AM104" i="1"/>
  <c r="AL104" i="1"/>
  <c r="AK104" i="1"/>
  <c r="AJ104" i="1"/>
  <c r="AR103" i="1"/>
  <c r="AQ103" i="1"/>
  <c r="AP103" i="1"/>
  <c r="AO103" i="1"/>
  <c r="AN103" i="1"/>
  <c r="AM103" i="1"/>
  <c r="AL103" i="1"/>
  <c r="AK103" i="1"/>
  <c r="AJ103" i="1"/>
  <c r="AR102" i="1"/>
  <c r="AQ102" i="1"/>
  <c r="AP102" i="1"/>
  <c r="AO102" i="1"/>
  <c r="AN102" i="1"/>
  <c r="AM102" i="1"/>
  <c r="AL102" i="1"/>
  <c r="AK102" i="1"/>
  <c r="AJ102" i="1"/>
  <c r="AR101" i="1"/>
  <c r="AQ101" i="1"/>
  <c r="AP101" i="1"/>
  <c r="AO101" i="1"/>
  <c r="AN101" i="1"/>
  <c r="AM101" i="1"/>
  <c r="AL101" i="1"/>
  <c r="AK101" i="1"/>
  <c r="AJ101" i="1"/>
  <c r="AR100" i="1"/>
  <c r="AQ100" i="1"/>
  <c r="AP100" i="1"/>
  <c r="AO100" i="1"/>
  <c r="AN100" i="1"/>
  <c r="AM100" i="1"/>
  <c r="AL100" i="1"/>
  <c r="AK100" i="1"/>
  <c r="AJ100" i="1"/>
  <c r="AR99" i="1"/>
  <c r="AQ99" i="1"/>
  <c r="AP99" i="1"/>
  <c r="AO99" i="1"/>
  <c r="AN99" i="1"/>
  <c r="AM99" i="1"/>
  <c r="AL99" i="1"/>
  <c r="AK99" i="1"/>
  <c r="AJ99" i="1"/>
  <c r="AR98" i="1"/>
  <c r="AQ98" i="1"/>
  <c r="AP98" i="1"/>
  <c r="AO98" i="1"/>
  <c r="AN98" i="1"/>
  <c r="AM98" i="1"/>
  <c r="AL98" i="1"/>
  <c r="AK98" i="1"/>
  <c r="AJ98" i="1"/>
  <c r="AR97" i="1"/>
  <c r="AQ97" i="1"/>
  <c r="AP97" i="1"/>
  <c r="AO97" i="1"/>
  <c r="AN97" i="1"/>
  <c r="AM97" i="1"/>
  <c r="AL97" i="1"/>
  <c r="AK97" i="1"/>
  <c r="AJ97" i="1"/>
  <c r="AR96" i="1"/>
  <c r="AQ96" i="1"/>
  <c r="AP96" i="1"/>
  <c r="AO96" i="1"/>
  <c r="AN96" i="1"/>
  <c r="AM96" i="1"/>
  <c r="AL96" i="1"/>
  <c r="AK96" i="1"/>
  <c r="AJ96" i="1"/>
  <c r="AR95" i="1"/>
  <c r="AQ95" i="1"/>
  <c r="AP95" i="1"/>
  <c r="AO95" i="1"/>
  <c r="AN95" i="1"/>
  <c r="AM95" i="1"/>
  <c r="AL95" i="1"/>
  <c r="AK95" i="1"/>
  <c r="AJ95" i="1"/>
  <c r="AR94" i="1"/>
  <c r="AQ94" i="1"/>
  <c r="AP94" i="1"/>
  <c r="AO94" i="1"/>
  <c r="AN94" i="1"/>
  <c r="AM94" i="1"/>
  <c r="AL94" i="1"/>
  <c r="AK94" i="1"/>
  <c r="AJ94" i="1"/>
  <c r="AR93" i="1"/>
  <c r="AQ93" i="1"/>
  <c r="AP93" i="1"/>
  <c r="AO93" i="1"/>
  <c r="AN93" i="1"/>
  <c r="AM93" i="1"/>
  <c r="AL93" i="1"/>
  <c r="AK93" i="1"/>
  <c r="AJ93" i="1"/>
  <c r="AR92" i="1"/>
  <c r="AQ92" i="1"/>
  <c r="AP92" i="1"/>
  <c r="AO92" i="1"/>
  <c r="AN92" i="1"/>
  <c r="AM92" i="1"/>
  <c r="AL92" i="1"/>
  <c r="AK92" i="1"/>
  <c r="AJ92" i="1"/>
  <c r="AR91" i="1"/>
  <c r="AQ91" i="1"/>
  <c r="AP91" i="1"/>
  <c r="AO91" i="1"/>
  <c r="AN91" i="1"/>
  <c r="AM91" i="1"/>
  <c r="AL91" i="1"/>
  <c r="AK91" i="1"/>
  <c r="AJ91" i="1"/>
  <c r="AR90" i="1"/>
  <c r="AQ90" i="1"/>
  <c r="AP90" i="1"/>
  <c r="AO90" i="1"/>
  <c r="AN90" i="1"/>
  <c r="AM90" i="1"/>
  <c r="AL90" i="1"/>
  <c r="AK90" i="1"/>
  <c r="AJ90" i="1"/>
  <c r="AR89" i="1"/>
  <c r="AQ89" i="1"/>
  <c r="AP89" i="1"/>
  <c r="AO89" i="1"/>
  <c r="AN89" i="1"/>
  <c r="AM89" i="1"/>
  <c r="AL89" i="1"/>
  <c r="AK89" i="1"/>
  <c r="AJ89" i="1"/>
  <c r="AR88" i="1"/>
  <c r="AQ88" i="1"/>
  <c r="AP88" i="1"/>
  <c r="AO88" i="1"/>
  <c r="AN88" i="1"/>
  <c r="AM88" i="1"/>
  <c r="AL88" i="1"/>
  <c r="AK88" i="1"/>
  <c r="AJ88" i="1"/>
  <c r="AR87" i="1"/>
  <c r="AQ87" i="1"/>
  <c r="AP87" i="1"/>
  <c r="AO87" i="1"/>
  <c r="AN87" i="1"/>
  <c r="AM87" i="1"/>
  <c r="AL87" i="1"/>
  <c r="AK87" i="1"/>
  <c r="AJ87" i="1"/>
  <c r="AR86" i="1"/>
  <c r="AQ86" i="1"/>
  <c r="AP86" i="1"/>
  <c r="AO86" i="1"/>
  <c r="AN86" i="1"/>
  <c r="AM86" i="1"/>
  <c r="AL86" i="1"/>
  <c r="AK86" i="1"/>
  <c r="AJ86" i="1"/>
  <c r="AR85" i="1"/>
  <c r="AQ85" i="1"/>
  <c r="AP85" i="1"/>
  <c r="AO85" i="1"/>
  <c r="AN85" i="1"/>
  <c r="AM85" i="1"/>
  <c r="AL85" i="1"/>
  <c r="AK85" i="1"/>
  <c r="AJ85" i="1"/>
  <c r="AR84" i="1"/>
  <c r="AQ84" i="1"/>
  <c r="AP84" i="1"/>
  <c r="AO84" i="1"/>
  <c r="AN84" i="1"/>
  <c r="AM84" i="1"/>
  <c r="AL84" i="1"/>
  <c r="AK84" i="1"/>
  <c r="AJ84" i="1"/>
  <c r="AR83" i="1"/>
  <c r="AQ83" i="1"/>
  <c r="AP83" i="1"/>
  <c r="AO83" i="1"/>
  <c r="AN83" i="1"/>
  <c r="AM83" i="1"/>
  <c r="AL83" i="1"/>
  <c r="AK83" i="1"/>
  <c r="AJ83" i="1"/>
  <c r="AR82" i="1"/>
  <c r="AQ82" i="1"/>
  <c r="AP82" i="1"/>
  <c r="AO82" i="1"/>
  <c r="AN82" i="1"/>
  <c r="AM82" i="1"/>
  <c r="AL82" i="1"/>
  <c r="AK82" i="1"/>
  <c r="AJ82" i="1"/>
  <c r="AR81" i="1"/>
  <c r="AQ81" i="1"/>
  <c r="AP81" i="1"/>
  <c r="AO81" i="1"/>
  <c r="AN81" i="1"/>
  <c r="AM81" i="1"/>
  <c r="AL81" i="1"/>
  <c r="AK81" i="1"/>
  <c r="AJ81" i="1"/>
  <c r="AR80" i="1"/>
  <c r="AQ80" i="1"/>
  <c r="AP80" i="1"/>
  <c r="AO80" i="1"/>
  <c r="AN80" i="1"/>
  <c r="AM80" i="1"/>
  <c r="AL80" i="1"/>
  <c r="AK80" i="1"/>
  <c r="AJ80" i="1"/>
  <c r="AR79" i="1"/>
  <c r="AQ79" i="1"/>
  <c r="AP79" i="1"/>
  <c r="AO79" i="1"/>
  <c r="AN79" i="1"/>
  <c r="AM79" i="1"/>
  <c r="AL79" i="1"/>
  <c r="AK79" i="1"/>
  <c r="AJ79" i="1"/>
  <c r="AR78" i="1"/>
  <c r="AQ78" i="1"/>
  <c r="AP78" i="1"/>
  <c r="AO78" i="1"/>
  <c r="AN78" i="1"/>
  <c r="AM78" i="1"/>
  <c r="AL78" i="1"/>
  <c r="AK78" i="1"/>
  <c r="AJ78" i="1"/>
  <c r="AR77" i="1"/>
  <c r="AQ77" i="1"/>
  <c r="AP77" i="1"/>
  <c r="AO77" i="1"/>
  <c r="AN77" i="1"/>
  <c r="AM77" i="1"/>
  <c r="AL77" i="1"/>
  <c r="AK77" i="1"/>
  <c r="AJ77" i="1"/>
  <c r="AR76" i="1"/>
  <c r="AQ76" i="1"/>
  <c r="AP76" i="1"/>
  <c r="AO76" i="1"/>
  <c r="AN76" i="1"/>
  <c r="AM76" i="1"/>
  <c r="AL76" i="1"/>
  <c r="AK76" i="1"/>
  <c r="AJ76" i="1"/>
  <c r="AR75" i="1"/>
  <c r="AQ75" i="1"/>
  <c r="AP75" i="1"/>
  <c r="AO75" i="1"/>
  <c r="AN75" i="1"/>
  <c r="AM75" i="1"/>
  <c r="AL75" i="1"/>
  <c r="AK75" i="1"/>
  <c r="AJ75" i="1"/>
  <c r="AR74" i="1"/>
  <c r="AQ74" i="1"/>
  <c r="AP74" i="1"/>
  <c r="AO74" i="1"/>
  <c r="AN74" i="1"/>
  <c r="AM74" i="1"/>
  <c r="AL74" i="1"/>
  <c r="AK74" i="1"/>
  <c r="AJ74" i="1"/>
  <c r="AR73" i="1"/>
  <c r="AQ73" i="1"/>
  <c r="AP73" i="1"/>
  <c r="AO73" i="1"/>
  <c r="AN73" i="1"/>
  <c r="AM73" i="1"/>
  <c r="AL73" i="1"/>
  <c r="AK73" i="1"/>
  <c r="AJ73" i="1"/>
  <c r="AR72" i="1"/>
  <c r="AQ72" i="1"/>
  <c r="AP72" i="1"/>
  <c r="AO72" i="1"/>
  <c r="AN72" i="1"/>
  <c r="AM72" i="1"/>
  <c r="AL72" i="1"/>
  <c r="AK72" i="1"/>
  <c r="AJ72" i="1"/>
  <c r="AR71" i="1"/>
  <c r="AQ71" i="1"/>
  <c r="AP71" i="1"/>
  <c r="AO71" i="1"/>
  <c r="AN71" i="1"/>
  <c r="AM71" i="1"/>
  <c r="AL71" i="1"/>
  <c r="AK71" i="1"/>
  <c r="AJ71" i="1"/>
  <c r="AR70" i="1"/>
  <c r="AQ70" i="1"/>
  <c r="AP70" i="1"/>
  <c r="AO70" i="1"/>
  <c r="AN70" i="1"/>
  <c r="AM70" i="1"/>
  <c r="AL70" i="1"/>
  <c r="AK70" i="1"/>
  <c r="AJ70" i="1"/>
  <c r="AR69" i="1"/>
  <c r="AQ69" i="1"/>
  <c r="AP69" i="1"/>
  <c r="AO69" i="1"/>
  <c r="AN69" i="1"/>
  <c r="AM69" i="1"/>
  <c r="AL69" i="1"/>
  <c r="AK69" i="1"/>
  <c r="AJ69" i="1"/>
  <c r="AR68" i="1"/>
  <c r="AQ68" i="1"/>
  <c r="AP68" i="1"/>
  <c r="AO68" i="1"/>
  <c r="AN68" i="1"/>
  <c r="AM68" i="1"/>
  <c r="AL68" i="1"/>
  <c r="AK68" i="1"/>
  <c r="AJ68" i="1"/>
  <c r="AR67" i="1"/>
  <c r="AQ67" i="1"/>
  <c r="AP67" i="1"/>
  <c r="AO67" i="1"/>
  <c r="AN67" i="1"/>
  <c r="AM67" i="1"/>
  <c r="AL67" i="1"/>
  <c r="AK67" i="1"/>
  <c r="AJ67" i="1"/>
  <c r="AR66" i="1"/>
  <c r="AQ66" i="1"/>
  <c r="AP66" i="1"/>
  <c r="AO66" i="1"/>
  <c r="AN66" i="1"/>
  <c r="AM66" i="1"/>
  <c r="AL66" i="1"/>
  <c r="AK66" i="1"/>
  <c r="AJ66" i="1"/>
  <c r="AR65" i="1"/>
  <c r="AQ65" i="1"/>
  <c r="AP65" i="1"/>
  <c r="AO65" i="1"/>
  <c r="AN65" i="1"/>
  <c r="AM65" i="1"/>
  <c r="AL65" i="1"/>
  <c r="AK65" i="1"/>
  <c r="AJ65" i="1"/>
  <c r="AR64" i="1"/>
  <c r="AQ64" i="1"/>
  <c r="AP64" i="1"/>
  <c r="AO64" i="1"/>
  <c r="AN64" i="1"/>
  <c r="AM64" i="1"/>
  <c r="AL64" i="1"/>
  <c r="AK64" i="1"/>
  <c r="AJ64" i="1"/>
  <c r="AR63" i="1"/>
  <c r="AQ63" i="1"/>
  <c r="AP63" i="1"/>
  <c r="AO63" i="1"/>
  <c r="AN63" i="1"/>
  <c r="AM63" i="1"/>
  <c r="AL63" i="1"/>
  <c r="AK63" i="1"/>
  <c r="AJ63" i="1"/>
  <c r="AR62" i="1"/>
  <c r="AQ62" i="1"/>
  <c r="AP62" i="1"/>
  <c r="AO62" i="1"/>
  <c r="AN62" i="1"/>
  <c r="AM62" i="1"/>
  <c r="AL62" i="1"/>
  <c r="AK62" i="1"/>
  <c r="AJ62" i="1"/>
  <c r="AR61" i="1"/>
  <c r="AQ61" i="1"/>
  <c r="AP61" i="1"/>
  <c r="AO61" i="1"/>
  <c r="AN61" i="1"/>
  <c r="AM61" i="1"/>
  <c r="AL61" i="1"/>
  <c r="AK61" i="1"/>
  <c r="AJ61" i="1"/>
  <c r="AR60" i="1"/>
  <c r="AQ60" i="1"/>
  <c r="AP60" i="1"/>
  <c r="AO60" i="1"/>
  <c r="AN60" i="1"/>
  <c r="AM60" i="1"/>
  <c r="AL60" i="1"/>
  <c r="AK60" i="1"/>
  <c r="AJ60" i="1"/>
  <c r="AR59" i="1"/>
  <c r="AQ59" i="1"/>
  <c r="AP59" i="1"/>
  <c r="AO59" i="1"/>
  <c r="AN59" i="1"/>
  <c r="AM59" i="1"/>
  <c r="AL59" i="1"/>
  <c r="AK59" i="1"/>
  <c r="AJ59" i="1"/>
  <c r="AR58" i="1"/>
  <c r="AQ58" i="1"/>
  <c r="AP58" i="1"/>
  <c r="AO58" i="1"/>
  <c r="AN58" i="1"/>
  <c r="AM58" i="1"/>
  <c r="AL58" i="1"/>
  <c r="AK58" i="1"/>
  <c r="AJ58" i="1"/>
  <c r="AR57" i="1"/>
  <c r="AQ57" i="1"/>
  <c r="AP57" i="1"/>
  <c r="AO57" i="1"/>
  <c r="AN57" i="1"/>
  <c r="AM57" i="1"/>
  <c r="AL57" i="1"/>
  <c r="AK57" i="1"/>
  <c r="AJ57" i="1"/>
  <c r="AR56" i="1"/>
  <c r="AQ56" i="1"/>
  <c r="AP56" i="1"/>
  <c r="AO56" i="1"/>
  <c r="AN56" i="1"/>
  <c r="AM56" i="1"/>
  <c r="AL56" i="1"/>
  <c r="AK56" i="1"/>
  <c r="AJ56" i="1"/>
  <c r="AR55" i="1"/>
  <c r="AQ55" i="1"/>
  <c r="AP55" i="1"/>
  <c r="AO55" i="1"/>
  <c r="AN55" i="1"/>
  <c r="AM55" i="1"/>
  <c r="AL55" i="1"/>
  <c r="AK55" i="1"/>
  <c r="AJ55" i="1"/>
  <c r="AR54" i="1"/>
  <c r="AQ54" i="1"/>
  <c r="AP54" i="1"/>
  <c r="AO54" i="1"/>
  <c r="AN54" i="1"/>
  <c r="AM54" i="1"/>
  <c r="AL54" i="1"/>
  <c r="AK54" i="1"/>
  <c r="AJ54" i="1"/>
  <c r="AR53" i="1"/>
  <c r="AQ53" i="1"/>
  <c r="AP53" i="1"/>
  <c r="AO53" i="1"/>
  <c r="AN53" i="1"/>
  <c r="AM53" i="1"/>
  <c r="AL53" i="1"/>
  <c r="AK53" i="1"/>
  <c r="AJ53" i="1"/>
  <c r="AR52" i="1"/>
  <c r="AQ52" i="1"/>
  <c r="AP52" i="1"/>
  <c r="AO52" i="1"/>
  <c r="AN52" i="1"/>
  <c r="AM52" i="1"/>
  <c r="AL52" i="1"/>
  <c r="AK52" i="1"/>
  <c r="AJ52" i="1"/>
  <c r="AR51" i="1"/>
  <c r="AQ51" i="1"/>
  <c r="AP51" i="1"/>
  <c r="AO51" i="1"/>
  <c r="AN51" i="1"/>
  <c r="AM51" i="1"/>
  <c r="AL51" i="1"/>
  <c r="AK51" i="1"/>
  <c r="AJ51" i="1"/>
  <c r="AR50" i="1"/>
  <c r="AQ50" i="1"/>
  <c r="AP50" i="1"/>
  <c r="AO50" i="1"/>
  <c r="AN50" i="1"/>
  <c r="AM50" i="1"/>
  <c r="AL50" i="1"/>
  <c r="AK50" i="1"/>
  <c r="AJ50" i="1"/>
  <c r="AR49" i="1"/>
  <c r="AQ49" i="1"/>
  <c r="AP49" i="1"/>
  <c r="AO49" i="1"/>
  <c r="AN49" i="1"/>
  <c r="AM49" i="1"/>
  <c r="AL49" i="1"/>
  <c r="AK49" i="1"/>
  <c r="AJ49" i="1"/>
  <c r="AR48" i="1"/>
  <c r="AQ48" i="1"/>
  <c r="AP48" i="1"/>
  <c r="AO48" i="1"/>
  <c r="AN48" i="1"/>
  <c r="AM48" i="1"/>
  <c r="AL48" i="1"/>
  <c r="AK48" i="1"/>
  <c r="AJ48" i="1"/>
  <c r="AR47" i="1"/>
  <c r="AQ47" i="1"/>
  <c r="AP47" i="1"/>
  <c r="AO47" i="1"/>
  <c r="AN47" i="1"/>
  <c r="AM47" i="1"/>
  <c r="AL47" i="1"/>
  <c r="AK47" i="1"/>
  <c r="AJ47" i="1"/>
  <c r="AR46" i="1"/>
  <c r="AQ46" i="1"/>
  <c r="AP46" i="1"/>
  <c r="AO46" i="1"/>
  <c r="AN46" i="1"/>
  <c r="AM46" i="1"/>
  <c r="AL46" i="1"/>
  <c r="AK46" i="1"/>
  <c r="AJ46" i="1"/>
  <c r="AR45" i="1"/>
  <c r="AQ45" i="1"/>
  <c r="AP45" i="1"/>
  <c r="AO45" i="1"/>
  <c r="AN45" i="1"/>
  <c r="AM45" i="1"/>
  <c r="AL45" i="1"/>
  <c r="AK45" i="1"/>
  <c r="AJ45" i="1"/>
  <c r="AR44" i="1"/>
  <c r="AQ44" i="1"/>
  <c r="AP44" i="1"/>
  <c r="AO44" i="1"/>
  <c r="AN44" i="1"/>
  <c r="AM44" i="1"/>
  <c r="AL44" i="1"/>
  <c r="AK44" i="1"/>
  <c r="AJ44" i="1"/>
  <c r="AR43" i="1"/>
  <c r="AQ43" i="1"/>
  <c r="AP43" i="1"/>
  <c r="AO43" i="1"/>
  <c r="AN43" i="1"/>
  <c r="AM43" i="1"/>
  <c r="AL43" i="1"/>
  <c r="AK43" i="1"/>
  <c r="AJ43" i="1"/>
  <c r="AR42" i="1"/>
  <c r="AQ42" i="1"/>
  <c r="AP42" i="1"/>
  <c r="AO42" i="1"/>
  <c r="AN42" i="1"/>
  <c r="AM42" i="1"/>
  <c r="AL42" i="1"/>
  <c r="AK42" i="1"/>
  <c r="AJ42" i="1"/>
  <c r="AR41" i="1"/>
  <c r="AQ41" i="1"/>
  <c r="AP41" i="1"/>
  <c r="AO41" i="1"/>
  <c r="AN41" i="1"/>
  <c r="AM41" i="1"/>
  <c r="AL41" i="1"/>
  <c r="AK41" i="1"/>
  <c r="AJ41" i="1"/>
  <c r="AR40" i="1"/>
  <c r="AQ40" i="1"/>
  <c r="AP40" i="1"/>
  <c r="AO40" i="1"/>
  <c r="AN40" i="1"/>
  <c r="AM40" i="1"/>
  <c r="AL40" i="1"/>
  <c r="AK40" i="1"/>
  <c r="AJ40" i="1"/>
  <c r="AR39" i="1"/>
  <c r="AQ39" i="1"/>
  <c r="AP39" i="1"/>
  <c r="AO39" i="1"/>
  <c r="AN39" i="1"/>
  <c r="AM39" i="1"/>
  <c r="AL39" i="1"/>
  <c r="AK39" i="1"/>
  <c r="AJ39" i="1"/>
  <c r="AR38" i="1"/>
  <c r="AQ38" i="1"/>
  <c r="AP38" i="1"/>
  <c r="AO38" i="1"/>
  <c r="AN38" i="1"/>
  <c r="AM38" i="1"/>
  <c r="AL38" i="1"/>
  <c r="AK38" i="1"/>
  <c r="AJ38" i="1"/>
  <c r="AR37" i="1"/>
  <c r="AQ37" i="1"/>
  <c r="AP37" i="1"/>
  <c r="AO37" i="1"/>
  <c r="AN37" i="1"/>
  <c r="AM37" i="1"/>
  <c r="AL37" i="1"/>
  <c r="AK37" i="1"/>
  <c r="AJ37" i="1"/>
  <c r="AR36" i="1"/>
  <c r="AQ36" i="1"/>
  <c r="AP36" i="1"/>
  <c r="AO36" i="1"/>
  <c r="AN36" i="1"/>
  <c r="AM36" i="1"/>
  <c r="AL36" i="1"/>
  <c r="AK36" i="1"/>
  <c r="AJ36" i="1"/>
  <c r="AR35" i="1"/>
  <c r="AQ35" i="1"/>
  <c r="AP35" i="1"/>
  <c r="AO35" i="1"/>
  <c r="AN35" i="1"/>
  <c r="AM35" i="1"/>
  <c r="AL35" i="1"/>
  <c r="AK35" i="1"/>
  <c r="AJ35" i="1"/>
  <c r="AR34" i="1"/>
  <c r="AQ34" i="1"/>
  <c r="AP34" i="1"/>
  <c r="AO34" i="1"/>
  <c r="AN34" i="1"/>
  <c r="AM34" i="1"/>
  <c r="AL34" i="1"/>
  <c r="AK34" i="1"/>
  <c r="AJ34" i="1"/>
  <c r="AR33" i="1"/>
  <c r="AQ33" i="1"/>
  <c r="AP33" i="1"/>
  <c r="AO33" i="1"/>
  <c r="AN33" i="1"/>
  <c r="AM33" i="1"/>
  <c r="AL33" i="1"/>
  <c r="AK33" i="1"/>
  <c r="AJ33" i="1"/>
  <c r="AR32" i="1"/>
  <c r="AQ32" i="1"/>
  <c r="AP32" i="1"/>
  <c r="AO32" i="1"/>
  <c r="AN32" i="1"/>
  <c r="AM32" i="1"/>
  <c r="AL32" i="1"/>
  <c r="AK32" i="1"/>
  <c r="AJ32" i="1"/>
  <c r="AR31" i="1"/>
  <c r="AQ31" i="1"/>
  <c r="AP31" i="1"/>
  <c r="AO31" i="1"/>
  <c r="AN31" i="1"/>
  <c r="AM31" i="1"/>
  <c r="AL31" i="1"/>
  <c r="AK31" i="1"/>
  <c r="AJ31" i="1"/>
  <c r="AR30" i="1"/>
  <c r="AQ30" i="1"/>
  <c r="AP30" i="1"/>
  <c r="AO30" i="1"/>
  <c r="AN30" i="1"/>
  <c r="AM30" i="1"/>
  <c r="AL30" i="1"/>
  <c r="AK30" i="1"/>
  <c r="AJ30" i="1"/>
  <c r="AR29" i="1"/>
  <c r="AQ29" i="1"/>
  <c r="AP29" i="1"/>
  <c r="AO29" i="1"/>
  <c r="AN29" i="1"/>
  <c r="AM29" i="1"/>
  <c r="AL29" i="1"/>
  <c r="AK29" i="1"/>
  <c r="AJ29" i="1"/>
  <c r="AR28" i="1"/>
  <c r="AQ28" i="1"/>
  <c r="AP28" i="1"/>
  <c r="AO28" i="1"/>
  <c r="AN28" i="1"/>
  <c r="AM28" i="1"/>
  <c r="AL28" i="1"/>
  <c r="AK28" i="1"/>
  <c r="AJ28" i="1"/>
  <c r="AR27" i="1"/>
  <c r="AQ27" i="1"/>
  <c r="AP27" i="1"/>
  <c r="AO27" i="1"/>
  <c r="AN27" i="1"/>
  <c r="AM27" i="1"/>
  <c r="AL27" i="1"/>
  <c r="AK27" i="1"/>
  <c r="AJ27" i="1"/>
  <c r="AR26" i="1"/>
  <c r="AQ26" i="1"/>
  <c r="AP26" i="1"/>
  <c r="AO26" i="1"/>
  <c r="AN26" i="1"/>
  <c r="AM26" i="1"/>
  <c r="AL26" i="1"/>
  <c r="AK26" i="1"/>
  <c r="AJ26" i="1"/>
  <c r="AR25" i="1"/>
  <c r="AQ25" i="1"/>
  <c r="AP25" i="1"/>
  <c r="AO25" i="1"/>
  <c r="AN25" i="1"/>
  <c r="AM25" i="1"/>
  <c r="AL25" i="1"/>
  <c r="AK25" i="1"/>
  <c r="AJ25" i="1"/>
  <c r="AR24" i="1"/>
  <c r="AQ24" i="1"/>
  <c r="AP24" i="1"/>
  <c r="AO24" i="1"/>
  <c r="AN24" i="1"/>
  <c r="AM24" i="1"/>
  <c r="AL24" i="1"/>
  <c r="AK24" i="1"/>
  <c r="AJ24" i="1"/>
  <c r="AR23" i="1"/>
  <c r="AQ23" i="1"/>
  <c r="AP23" i="1"/>
  <c r="AO23" i="1"/>
  <c r="AN23" i="1"/>
  <c r="AM23" i="1"/>
  <c r="AL23" i="1"/>
  <c r="AK23" i="1"/>
  <c r="AJ23" i="1"/>
  <c r="AR22" i="1"/>
  <c r="AQ22" i="1"/>
  <c r="AP22" i="1"/>
  <c r="AO22" i="1"/>
  <c r="AN22" i="1"/>
  <c r="AM22" i="1"/>
  <c r="AL22" i="1"/>
  <c r="AK22" i="1"/>
  <c r="AJ22" i="1"/>
  <c r="AR21" i="1"/>
  <c r="AQ21" i="1"/>
  <c r="AP21" i="1"/>
  <c r="AO21" i="1"/>
  <c r="AN21" i="1"/>
  <c r="AM21" i="1"/>
  <c r="AL21" i="1"/>
  <c r="AK21" i="1"/>
  <c r="AJ21" i="1"/>
  <c r="AR20" i="1"/>
  <c r="AQ20" i="1"/>
  <c r="AP20" i="1"/>
  <c r="AO20" i="1"/>
  <c r="AN20" i="1"/>
  <c r="AM20" i="1"/>
  <c r="AL20" i="1"/>
  <c r="AK20" i="1"/>
  <c r="AJ20" i="1"/>
  <c r="AR19" i="1"/>
  <c r="AQ19" i="1"/>
  <c r="AP19" i="1"/>
  <c r="AO19" i="1"/>
  <c r="AN19" i="1"/>
  <c r="AM19" i="1"/>
  <c r="AL19" i="1"/>
  <c r="AK19" i="1"/>
  <c r="AJ19" i="1"/>
  <c r="AR18" i="1"/>
  <c r="AQ18" i="1"/>
  <c r="AP18" i="1"/>
  <c r="AO18" i="1"/>
  <c r="AN18" i="1"/>
  <c r="AM18" i="1"/>
  <c r="AL18" i="1"/>
  <c r="AK18" i="1"/>
  <c r="AJ18" i="1"/>
  <c r="AR17" i="1"/>
  <c r="AQ17" i="1"/>
  <c r="AP17" i="1"/>
  <c r="AO17" i="1"/>
  <c r="AN17" i="1"/>
  <c r="AM17" i="1"/>
  <c r="AL17" i="1"/>
  <c r="AK17" i="1"/>
  <c r="AJ17" i="1"/>
  <c r="AR16" i="1"/>
  <c r="AQ16" i="1"/>
  <c r="AP16" i="1"/>
  <c r="AO16" i="1"/>
  <c r="AN16" i="1"/>
  <c r="AM16" i="1"/>
  <c r="AL16" i="1"/>
  <c r="AK16" i="1"/>
  <c r="AJ16" i="1"/>
  <c r="AR15" i="1"/>
  <c r="AQ15" i="1"/>
  <c r="AP15" i="1"/>
  <c r="AO15" i="1"/>
  <c r="AN15" i="1"/>
  <c r="AM15" i="1"/>
  <c r="AL15" i="1"/>
  <c r="AK15" i="1"/>
  <c r="AJ15" i="1"/>
  <c r="AR14" i="1"/>
  <c r="AQ14" i="1"/>
  <c r="AP14" i="1"/>
  <c r="AO14" i="1"/>
  <c r="AN14" i="1"/>
  <c r="AM14" i="1"/>
  <c r="AL14" i="1"/>
  <c r="AK14" i="1"/>
  <c r="AJ14" i="1"/>
  <c r="AR13" i="1"/>
  <c r="AQ13" i="1"/>
  <c r="AP13" i="1"/>
  <c r="AO13" i="1"/>
  <c r="AN13" i="1"/>
  <c r="AM13" i="1"/>
  <c r="AL13" i="1"/>
  <c r="AK13" i="1"/>
  <c r="AJ13" i="1"/>
  <c r="AR12" i="1"/>
  <c r="AQ12" i="1"/>
  <c r="AP12" i="1"/>
  <c r="AO12" i="1"/>
  <c r="AN12" i="1"/>
  <c r="AM12" i="1"/>
  <c r="AL12" i="1"/>
  <c r="AK12" i="1"/>
  <c r="AJ12" i="1"/>
  <c r="AR11" i="1" l="1"/>
  <c r="AQ11" i="1"/>
  <c r="AQ2" i="1" s="1"/>
  <c r="AP11" i="1"/>
  <c r="AP2" i="1" s="1"/>
  <c r="AO11" i="1"/>
  <c r="AN11" i="1"/>
  <c r="AM11" i="1"/>
  <c r="AL11" i="1"/>
  <c r="AI2" i="1" s="1"/>
  <c r="AK11" i="1"/>
  <c r="AJ11" i="1"/>
  <c r="AJ4" i="1"/>
  <c r="AH2" i="1"/>
  <c r="AL2" i="1" l="1"/>
  <c r="AN2" i="1"/>
  <c r="AJ2" i="1"/>
  <c r="AK2" i="1"/>
  <c r="AM2" i="1"/>
  <c r="AR2" i="1"/>
  <c r="AO2" i="1"/>
  <c r="Q375" i="1"/>
  <c r="P375" i="1"/>
  <c r="O375" i="1"/>
  <c r="N375" i="1"/>
  <c r="M375" i="1"/>
  <c r="L375" i="1"/>
  <c r="Q374" i="1"/>
  <c r="P374" i="1"/>
  <c r="O374" i="1"/>
  <c r="N374" i="1"/>
  <c r="M374" i="1"/>
  <c r="L374" i="1"/>
  <c r="Q373" i="1"/>
  <c r="P373" i="1"/>
  <c r="O373" i="1"/>
  <c r="N373" i="1"/>
  <c r="M373" i="1"/>
  <c r="L373" i="1"/>
  <c r="Q372" i="1"/>
  <c r="P372" i="1"/>
  <c r="O372" i="1"/>
  <c r="N372" i="1"/>
  <c r="M372" i="1"/>
  <c r="L372" i="1"/>
  <c r="Q371" i="1"/>
  <c r="P371" i="1"/>
  <c r="O371" i="1"/>
  <c r="N371" i="1"/>
  <c r="M371" i="1"/>
  <c r="L371" i="1"/>
  <c r="Q370" i="1"/>
  <c r="P370" i="1"/>
  <c r="O370" i="1"/>
  <c r="N370" i="1"/>
  <c r="M370" i="1"/>
  <c r="L370" i="1"/>
  <c r="Q369" i="1"/>
  <c r="P369" i="1"/>
  <c r="O369" i="1"/>
  <c r="N369" i="1"/>
  <c r="M369" i="1"/>
  <c r="L369" i="1"/>
  <c r="Q368" i="1"/>
  <c r="P368" i="1"/>
  <c r="O368" i="1"/>
  <c r="N368" i="1"/>
  <c r="M368" i="1"/>
  <c r="L368" i="1"/>
  <c r="Q367" i="1"/>
  <c r="P367" i="1"/>
  <c r="O367" i="1"/>
  <c r="N367" i="1"/>
  <c r="M367" i="1"/>
  <c r="L367" i="1"/>
  <c r="Q366" i="1"/>
  <c r="P366" i="1"/>
  <c r="O366" i="1"/>
  <c r="N366" i="1"/>
  <c r="M366" i="1"/>
  <c r="L366" i="1"/>
  <c r="Q365" i="1"/>
  <c r="P365" i="1"/>
  <c r="O365" i="1"/>
  <c r="N365" i="1"/>
  <c r="M365" i="1"/>
  <c r="L365" i="1"/>
  <c r="Q364" i="1"/>
  <c r="P364" i="1"/>
  <c r="O364" i="1"/>
  <c r="N364" i="1"/>
  <c r="M364" i="1"/>
  <c r="L364" i="1"/>
  <c r="Q363" i="1"/>
  <c r="P363" i="1"/>
  <c r="O363" i="1"/>
  <c r="N363" i="1"/>
  <c r="M363" i="1"/>
  <c r="L363" i="1"/>
  <c r="Q362" i="1"/>
  <c r="P362" i="1"/>
  <c r="O362" i="1"/>
  <c r="N362" i="1"/>
  <c r="M362" i="1"/>
  <c r="L362" i="1"/>
  <c r="Q361" i="1"/>
  <c r="P361" i="1"/>
  <c r="O361" i="1"/>
  <c r="N361" i="1"/>
  <c r="M361" i="1"/>
  <c r="L361" i="1"/>
  <c r="Q360" i="1"/>
  <c r="P360" i="1"/>
  <c r="O360" i="1"/>
  <c r="N360" i="1"/>
  <c r="M360" i="1"/>
  <c r="L360" i="1"/>
  <c r="Q359" i="1"/>
  <c r="P359" i="1"/>
  <c r="O359" i="1"/>
  <c r="N359" i="1"/>
  <c r="M359" i="1"/>
  <c r="L359" i="1"/>
  <c r="Q358" i="1"/>
  <c r="P358" i="1"/>
  <c r="O358" i="1"/>
  <c r="N358" i="1"/>
  <c r="M358" i="1"/>
  <c r="L358" i="1"/>
  <c r="Q357" i="1"/>
  <c r="P357" i="1"/>
  <c r="O357" i="1"/>
  <c r="N357" i="1"/>
  <c r="M357" i="1"/>
  <c r="L357" i="1"/>
  <c r="Q356" i="1"/>
  <c r="P356" i="1"/>
  <c r="O356" i="1"/>
  <c r="N356" i="1"/>
  <c r="M356" i="1"/>
  <c r="L356" i="1"/>
  <c r="Q355" i="1"/>
  <c r="P355" i="1"/>
  <c r="O355" i="1"/>
  <c r="N355" i="1"/>
  <c r="M355" i="1"/>
  <c r="L355" i="1"/>
  <c r="Q354" i="1"/>
  <c r="P354" i="1"/>
  <c r="O354" i="1"/>
  <c r="N354" i="1"/>
  <c r="M354" i="1"/>
  <c r="L354" i="1"/>
  <c r="Q353" i="1"/>
  <c r="P353" i="1"/>
  <c r="O353" i="1"/>
  <c r="N353" i="1"/>
  <c r="M353" i="1"/>
  <c r="L353" i="1"/>
  <c r="Q352" i="1"/>
  <c r="P352" i="1"/>
  <c r="O352" i="1"/>
  <c r="N352" i="1"/>
  <c r="M352" i="1"/>
  <c r="L352" i="1"/>
  <c r="Q351" i="1"/>
  <c r="P351" i="1"/>
  <c r="O351" i="1"/>
  <c r="N351" i="1"/>
  <c r="M351" i="1"/>
  <c r="L351" i="1"/>
  <c r="Q350" i="1"/>
  <c r="P350" i="1"/>
  <c r="O350" i="1"/>
  <c r="N350" i="1"/>
  <c r="M350" i="1"/>
  <c r="L350" i="1"/>
  <c r="Q349" i="1"/>
  <c r="P349" i="1"/>
  <c r="O349" i="1"/>
  <c r="N349" i="1"/>
  <c r="M349" i="1"/>
  <c r="L349" i="1"/>
  <c r="Q348" i="1"/>
  <c r="P348" i="1"/>
  <c r="O348" i="1"/>
  <c r="N348" i="1"/>
  <c r="M348" i="1"/>
  <c r="L348" i="1"/>
  <c r="Q347" i="1"/>
  <c r="P347" i="1"/>
  <c r="O347" i="1"/>
  <c r="N347" i="1"/>
  <c r="M347" i="1"/>
  <c r="L347" i="1"/>
  <c r="Q346" i="1"/>
  <c r="P346" i="1"/>
  <c r="O346" i="1"/>
  <c r="N346" i="1"/>
  <c r="M346" i="1"/>
  <c r="L346" i="1"/>
  <c r="Q345" i="1"/>
  <c r="P345" i="1"/>
  <c r="O345" i="1"/>
  <c r="N345" i="1"/>
  <c r="M345" i="1"/>
  <c r="L345" i="1"/>
  <c r="Q344" i="1"/>
  <c r="P344" i="1"/>
  <c r="O344" i="1"/>
  <c r="N344" i="1"/>
  <c r="M344" i="1"/>
  <c r="L344" i="1"/>
  <c r="Q343" i="1"/>
  <c r="P343" i="1"/>
  <c r="O343" i="1"/>
  <c r="N343" i="1"/>
  <c r="M343" i="1"/>
  <c r="L343" i="1"/>
  <c r="Q342" i="1"/>
  <c r="P342" i="1"/>
  <c r="O342" i="1"/>
  <c r="N342" i="1"/>
  <c r="M342" i="1"/>
  <c r="L342" i="1"/>
  <c r="Q341" i="1"/>
  <c r="P341" i="1"/>
  <c r="O341" i="1"/>
  <c r="N341" i="1"/>
  <c r="M341" i="1"/>
  <c r="L341" i="1"/>
  <c r="Q340" i="1"/>
  <c r="P340" i="1"/>
  <c r="O340" i="1"/>
  <c r="N340" i="1"/>
  <c r="M340" i="1"/>
  <c r="L340" i="1"/>
  <c r="Q339" i="1"/>
  <c r="P339" i="1"/>
  <c r="O339" i="1"/>
  <c r="N339" i="1"/>
  <c r="M339" i="1"/>
  <c r="L339" i="1"/>
  <c r="Q338" i="1"/>
  <c r="P338" i="1"/>
  <c r="O338" i="1"/>
  <c r="N338" i="1"/>
  <c r="M338" i="1"/>
  <c r="L338" i="1"/>
  <c r="Q337" i="1"/>
  <c r="P337" i="1"/>
  <c r="O337" i="1"/>
  <c r="N337" i="1"/>
  <c r="M337" i="1"/>
  <c r="L337" i="1"/>
  <c r="Q336" i="1"/>
  <c r="P336" i="1"/>
  <c r="O336" i="1"/>
  <c r="N336" i="1"/>
  <c r="M336" i="1"/>
  <c r="L336" i="1"/>
  <c r="Q335" i="1"/>
  <c r="P335" i="1"/>
  <c r="O335" i="1"/>
  <c r="N335" i="1"/>
  <c r="M335" i="1"/>
  <c r="L335" i="1"/>
  <c r="Q334" i="1"/>
  <c r="P334" i="1"/>
  <c r="O334" i="1"/>
  <c r="N334" i="1"/>
  <c r="M334" i="1"/>
  <c r="L334" i="1"/>
  <c r="Q333" i="1"/>
  <c r="P333" i="1"/>
  <c r="O333" i="1"/>
  <c r="N333" i="1"/>
  <c r="M333" i="1"/>
  <c r="L333" i="1"/>
  <c r="Q332" i="1"/>
  <c r="P332" i="1"/>
  <c r="O332" i="1"/>
  <c r="N332" i="1"/>
  <c r="M332" i="1"/>
  <c r="L332" i="1"/>
  <c r="Q331" i="1"/>
  <c r="P331" i="1"/>
  <c r="O331" i="1"/>
  <c r="N331" i="1"/>
  <c r="M331" i="1"/>
  <c r="L331" i="1"/>
  <c r="Q330" i="1"/>
  <c r="P330" i="1"/>
  <c r="O330" i="1"/>
  <c r="N330" i="1"/>
  <c r="M330" i="1"/>
  <c r="L330" i="1"/>
  <c r="Q329" i="1"/>
  <c r="P329" i="1"/>
  <c r="O329" i="1"/>
  <c r="N329" i="1"/>
  <c r="M329" i="1"/>
  <c r="L329" i="1"/>
  <c r="Q328" i="1"/>
  <c r="P328" i="1"/>
  <c r="O328" i="1"/>
  <c r="N328" i="1"/>
  <c r="M328" i="1"/>
  <c r="L328" i="1"/>
  <c r="Q327" i="1"/>
  <c r="P327" i="1"/>
  <c r="O327" i="1"/>
  <c r="N327" i="1"/>
  <c r="M327" i="1"/>
  <c r="L327" i="1"/>
  <c r="Q326" i="1"/>
  <c r="P326" i="1"/>
  <c r="O326" i="1"/>
  <c r="N326" i="1"/>
  <c r="M326" i="1"/>
  <c r="L326" i="1"/>
  <c r="Q325" i="1"/>
  <c r="P325" i="1"/>
  <c r="O325" i="1"/>
  <c r="N325" i="1"/>
  <c r="M325" i="1"/>
  <c r="L325" i="1"/>
  <c r="Q324" i="1"/>
  <c r="P324" i="1"/>
  <c r="O324" i="1"/>
  <c r="N324" i="1"/>
  <c r="M324" i="1"/>
  <c r="L324" i="1"/>
  <c r="Q323" i="1"/>
  <c r="P323" i="1"/>
  <c r="O323" i="1"/>
  <c r="N323" i="1"/>
  <c r="M323" i="1"/>
  <c r="L323" i="1"/>
  <c r="Q322" i="1"/>
  <c r="P322" i="1"/>
  <c r="O322" i="1"/>
  <c r="N322" i="1"/>
  <c r="M322" i="1"/>
  <c r="L322" i="1"/>
  <c r="Q321" i="1"/>
  <c r="P321" i="1"/>
  <c r="O321" i="1"/>
  <c r="N321" i="1"/>
  <c r="M321" i="1"/>
  <c r="L321" i="1"/>
  <c r="Q320" i="1"/>
  <c r="P320" i="1"/>
  <c r="O320" i="1"/>
  <c r="N320" i="1"/>
  <c r="M320" i="1"/>
  <c r="L320" i="1"/>
  <c r="Q319" i="1"/>
  <c r="P319" i="1"/>
  <c r="O319" i="1"/>
  <c r="N319" i="1"/>
  <c r="M319" i="1"/>
  <c r="L319" i="1"/>
  <c r="Q318" i="1"/>
  <c r="P318" i="1"/>
  <c r="O318" i="1"/>
  <c r="N318" i="1"/>
  <c r="M318" i="1"/>
  <c r="L318" i="1"/>
  <c r="Q317" i="1"/>
  <c r="P317" i="1"/>
  <c r="O317" i="1"/>
  <c r="N317" i="1"/>
  <c r="M317" i="1"/>
  <c r="L317" i="1"/>
  <c r="Q316" i="1"/>
  <c r="P316" i="1"/>
  <c r="O316" i="1"/>
  <c r="N316" i="1"/>
  <c r="M316" i="1"/>
  <c r="L316" i="1"/>
  <c r="Q315" i="1"/>
  <c r="P315" i="1"/>
  <c r="O315" i="1"/>
  <c r="N315" i="1"/>
  <c r="M315" i="1"/>
  <c r="L315" i="1"/>
  <c r="Q314" i="1"/>
  <c r="P314" i="1"/>
  <c r="O314" i="1"/>
  <c r="N314" i="1"/>
  <c r="M314" i="1"/>
  <c r="L314" i="1"/>
  <c r="Q313" i="1"/>
  <c r="P313" i="1"/>
  <c r="O313" i="1"/>
  <c r="N313" i="1"/>
  <c r="M313" i="1"/>
  <c r="L313" i="1"/>
  <c r="Q312" i="1"/>
  <c r="P312" i="1"/>
  <c r="O312" i="1"/>
  <c r="N312" i="1"/>
  <c r="M312" i="1"/>
  <c r="L312" i="1"/>
  <c r="Q311" i="1"/>
  <c r="P311" i="1"/>
  <c r="O311" i="1"/>
  <c r="N311" i="1"/>
  <c r="M311" i="1"/>
  <c r="L311" i="1"/>
  <c r="Q310" i="1"/>
  <c r="P310" i="1"/>
  <c r="O310" i="1"/>
  <c r="N310" i="1"/>
  <c r="M310" i="1"/>
  <c r="L310" i="1"/>
  <c r="Q309" i="1"/>
  <c r="P309" i="1"/>
  <c r="O309" i="1"/>
  <c r="N309" i="1"/>
  <c r="M309" i="1"/>
  <c r="L309" i="1"/>
  <c r="Q308" i="1"/>
  <c r="P308" i="1"/>
  <c r="O308" i="1"/>
  <c r="N308" i="1"/>
  <c r="M308" i="1"/>
  <c r="L308" i="1"/>
  <c r="Q307" i="1"/>
  <c r="P307" i="1"/>
  <c r="O307" i="1"/>
  <c r="N307" i="1"/>
  <c r="M307" i="1"/>
  <c r="L307" i="1"/>
  <c r="Q306" i="1"/>
  <c r="P306" i="1"/>
  <c r="O306" i="1"/>
  <c r="N306" i="1"/>
  <c r="M306" i="1"/>
  <c r="L306" i="1"/>
  <c r="Q305" i="1"/>
  <c r="P305" i="1"/>
  <c r="O305" i="1"/>
  <c r="N305" i="1"/>
  <c r="M305" i="1"/>
  <c r="L305" i="1"/>
  <c r="Q304" i="1"/>
  <c r="P304" i="1"/>
  <c r="O304" i="1"/>
  <c r="N304" i="1"/>
  <c r="M304" i="1"/>
  <c r="L304" i="1"/>
  <c r="Q303" i="1"/>
  <c r="P303" i="1"/>
  <c r="O303" i="1"/>
  <c r="N303" i="1"/>
  <c r="M303" i="1"/>
  <c r="L303" i="1"/>
  <c r="Q302" i="1"/>
  <c r="P302" i="1"/>
  <c r="O302" i="1"/>
  <c r="N302" i="1"/>
  <c r="M302" i="1"/>
  <c r="L302" i="1"/>
  <c r="Q301" i="1"/>
  <c r="P301" i="1"/>
  <c r="O301" i="1"/>
  <c r="N301" i="1"/>
  <c r="M301" i="1"/>
  <c r="L301" i="1"/>
  <c r="Q300" i="1"/>
  <c r="P300" i="1"/>
  <c r="O300" i="1"/>
  <c r="N300" i="1"/>
  <c r="M300" i="1"/>
  <c r="L300" i="1"/>
  <c r="Q299" i="1"/>
  <c r="P299" i="1"/>
  <c r="O299" i="1"/>
  <c r="N299" i="1"/>
  <c r="M299" i="1"/>
  <c r="L299" i="1"/>
  <c r="Q298" i="1"/>
  <c r="P298" i="1"/>
  <c r="O298" i="1"/>
  <c r="N298" i="1"/>
  <c r="M298" i="1"/>
  <c r="L298" i="1"/>
  <c r="Q297" i="1"/>
  <c r="P297" i="1"/>
  <c r="O297" i="1"/>
  <c r="N297" i="1"/>
  <c r="M297" i="1"/>
  <c r="L297" i="1"/>
  <c r="Q296" i="1"/>
  <c r="P296" i="1"/>
  <c r="O296" i="1"/>
  <c r="N296" i="1"/>
  <c r="M296" i="1"/>
  <c r="L296" i="1"/>
  <c r="Q295" i="1"/>
  <c r="P295" i="1"/>
  <c r="O295" i="1"/>
  <c r="N295" i="1"/>
  <c r="M295" i="1"/>
  <c r="L295" i="1"/>
  <c r="Q294" i="1"/>
  <c r="P294" i="1"/>
  <c r="O294" i="1"/>
  <c r="N294" i="1"/>
  <c r="M294" i="1"/>
  <c r="L294" i="1"/>
  <c r="Q293" i="1"/>
  <c r="P293" i="1"/>
  <c r="O293" i="1"/>
  <c r="N293" i="1"/>
  <c r="M293" i="1"/>
  <c r="L293" i="1"/>
  <c r="Q292" i="1"/>
  <c r="P292" i="1"/>
  <c r="O292" i="1"/>
  <c r="N292" i="1"/>
  <c r="M292" i="1"/>
  <c r="L292" i="1"/>
  <c r="Q291" i="1"/>
  <c r="P291" i="1"/>
  <c r="O291" i="1"/>
  <c r="N291" i="1"/>
  <c r="M291" i="1"/>
  <c r="L291" i="1"/>
  <c r="Q290" i="1"/>
  <c r="P290" i="1"/>
  <c r="O290" i="1"/>
  <c r="N290" i="1"/>
  <c r="M290" i="1"/>
  <c r="L290" i="1"/>
  <c r="Q289" i="1"/>
  <c r="P289" i="1"/>
  <c r="O289" i="1"/>
  <c r="N289" i="1"/>
  <c r="M289" i="1"/>
  <c r="L289" i="1"/>
  <c r="Q288" i="1"/>
  <c r="P288" i="1"/>
  <c r="O288" i="1"/>
  <c r="N288" i="1"/>
  <c r="M288" i="1"/>
  <c r="L288" i="1"/>
  <c r="Q287" i="1"/>
  <c r="P287" i="1"/>
  <c r="O287" i="1"/>
  <c r="N287" i="1"/>
  <c r="M287" i="1"/>
  <c r="L287" i="1"/>
  <c r="Q286" i="1"/>
  <c r="P286" i="1"/>
  <c r="O286" i="1"/>
  <c r="N286" i="1"/>
  <c r="M286" i="1"/>
  <c r="L286" i="1"/>
  <c r="Q285" i="1"/>
  <c r="P285" i="1"/>
  <c r="O285" i="1"/>
  <c r="N285" i="1"/>
  <c r="M285" i="1"/>
  <c r="L285" i="1"/>
  <c r="Q284" i="1"/>
  <c r="P284" i="1"/>
  <c r="O284" i="1"/>
  <c r="N284" i="1"/>
  <c r="M284" i="1"/>
  <c r="L284" i="1"/>
  <c r="Q283" i="1"/>
  <c r="P283" i="1"/>
  <c r="O283" i="1"/>
  <c r="N283" i="1"/>
  <c r="M283" i="1"/>
  <c r="L283" i="1"/>
  <c r="Q282" i="1"/>
  <c r="P282" i="1"/>
  <c r="O282" i="1"/>
  <c r="N282" i="1"/>
  <c r="M282" i="1"/>
  <c r="L282" i="1"/>
  <c r="Q281" i="1"/>
  <c r="P281" i="1"/>
  <c r="O281" i="1"/>
  <c r="N281" i="1"/>
  <c r="M281" i="1"/>
  <c r="L281" i="1"/>
  <c r="Q280" i="1"/>
  <c r="P280" i="1"/>
  <c r="O280" i="1"/>
  <c r="N280" i="1"/>
  <c r="M280" i="1"/>
  <c r="L280" i="1"/>
  <c r="Q279" i="1"/>
  <c r="P279" i="1"/>
  <c r="O279" i="1"/>
  <c r="N279" i="1"/>
  <c r="M279" i="1"/>
  <c r="L279" i="1"/>
  <c r="Q278" i="1"/>
  <c r="P278" i="1"/>
  <c r="O278" i="1"/>
  <c r="N278" i="1"/>
  <c r="M278" i="1"/>
  <c r="L278" i="1"/>
  <c r="Q277" i="1"/>
  <c r="P277" i="1"/>
  <c r="O277" i="1"/>
  <c r="N277" i="1"/>
  <c r="M277" i="1"/>
  <c r="L277" i="1"/>
  <c r="Q276" i="1"/>
  <c r="P276" i="1"/>
  <c r="O276" i="1"/>
  <c r="N276" i="1"/>
  <c r="M276" i="1"/>
  <c r="L276" i="1"/>
  <c r="Q275" i="1"/>
  <c r="P275" i="1"/>
  <c r="O275" i="1"/>
  <c r="N275" i="1"/>
  <c r="M275" i="1"/>
  <c r="L275" i="1"/>
  <c r="Q274" i="1"/>
  <c r="P274" i="1"/>
  <c r="O274" i="1"/>
  <c r="N274" i="1"/>
  <c r="M274" i="1"/>
  <c r="L274" i="1"/>
  <c r="Q273" i="1"/>
  <c r="P273" i="1"/>
  <c r="O273" i="1"/>
  <c r="N273" i="1"/>
  <c r="M273" i="1"/>
  <c r="L273" i="1"/>
  <c r="Q272" i="1"/>
  <c r="P272" i="1"/>
  <c r="O272" i="1"/>
  <c r="N272" i="1"/>
  <c r="M272" i="1"/>
  <c r="L272" i="1"/>
  <c r="Q271" i="1"/>
  <c r="P271" i="1"/>
  <c r="O271" i="1"/>
  <c r="N271" i="1"/>
  <c r="M271" i="1"/>
  <c r="L271" i="1"/>
  <c r="Q270" i="1"/>
  <c r="P270" i="1"/>
  <c r="O270" i="1"/>
  <c r="N270" i="1"/>
  <c r="M270" i="1"/>
  <c r="L270" i="1"/>
  <c r="Q269" i="1"/>
  <c r="P269" i="1"/>
  <c r="O269" i="1"/>
  <c r="N269" i="1"/>
  <c r="M269" i="1"/>
  <c r="L269" i="1"/>
  <c r="Q268" i="1"/>
  <c r="P268" i="1"/>
  <c r="O268" i="1"/>
  <c r="N268" i="1"/>
  <c r="M268" i="1"/>
  <c r="L268" i="1"/>
  <c r="Q267" i="1"/>
  <c r="P267" i="1"/>
  <c r="O267" i="1"/>
  <c r="N267" i="1"/>
  <c r="M267" i="1"/>
  <c r="L267" i="1"/>
  <c r="Q266" i="1"/>
  <c r="P266" i="1"/>
  <c r="O266" i="1"/>
  <c r="N266" i="1"/>
  <c r="M266" i="1"/>
  <c r="L266" i="1"/>
  <c r="Q265" i="1"/>
  <c r="P265" i="1"/>
  <c r="O265" i="1"/>
  <c r="N265" i="1"/>
  <c r="M265" i="1"/>
  <c r="L265" i="1"/>
  <c r="Q264" i="1"/>
  <c r="P264" i="1"/>
  <c r="O264" i="1"/>
  <c r="N264" i="1"/>
  <c r="M264" i="1"/>
  <c r="L264" i="1"/>
  <c r="Q263" i="1"/>
  <c r="P263" i="1"/>
  <c r="O263" i="1"/>
  <c r="N263" i="1"/>
  <c r="M263" i="1"/>
  <c r="L263" i="1"/>
  <c r="Q262" i="1"/>
  <c r="P262" i="1"/>
  <c r="O262" i="1"/>
  <c r="N262" i="1"/>
  <c r="M262" i="1"/>
  <c r="L262" i="1"/>
  <c r="Q261" i="1"/>
  <c r="P261" i="1"/>
  <c r="O261" i="1"/>
  <c r="N261" i="1"/>
  <c r="M261" i="1"/>
  <c r="L261" i="1"/>
  <c r="Q260" i="1"/>
  <c r="P260" i="1"/>
  <c r="O260" i="1"/>
  <c r="N260" i="1"/>
  <c r="M260" i="1"/>
  <c r="L260" i="1"/>
  <c r="Q259" i="1"/>
  <c r="P259" i="1"/>
  <c r="O259" i="1"/>
  <c r="N259" i="1"/>
  <c r="M259" i="1"/>
  <c r="L259" i="1"/>
  <c r="Q258" i="1"/>
  <c r="P258" i="1"/>
  <c r="O258" i="1"/>
  <c r="N258" i="1"/>
  <c r="M258" i="1"/>
  <c r="L258" i="1"/>
  <c r="Q257" i="1"/>
  <c r="P257" i="1"/>
  <c r="O257" i="1"/>
  <c r="N257" i="1"/>
  <c r="M257" i="1"/>
  <c r="L257" i="1"/>
  <c r="Q256" i="1"/>
  <c r="P256" i="1"/>
  <c r="O256" i="1"/>
  <c r="N256" i="1"/>
  <c r="M256" i="1"/>
  <c r="L256" i="1"/>
  <c r="Q255" i="1"/>
  <c r="P255" i="1"/>
  <c r="O255" i="1"/>
  <c r="N255" i="1"/>
  <c r="M255" i="1"/>
  <c r="L255" i="1"/>
  <c r="Q254" i="1"/>
  <c r="P254" i="1"/>
  <c r="O254" i="1"/>
  <c r="N254" i="1"/>
  <c r="M254" i="1"/>
  <c r="L254" i="1"/>
  <c r="Q253" i="1"/>
  <c r="P253" i="1"/>
  <c r="O253" i="1"/>
  <c r="N253" i="1"/>
  <c r="M253" i="1"/>
  <c r="L253" i="1"/>
  <c r="Q252" i="1"/>
  <c r="P252" i="1"/>
  <c r="O252" i="1"/>
  <c r="N252" i="1"/>
  <c r="M252" i="1"/>
  <c r="L252" i="1"/>
  <c r="Q251" i="1"/>
  <c r="P251" i="1"/>
  <c r="O251" i="1"/>
  <c r="N251" i="1"/>
  <c r="M251" i="1"/>
  <c r="L251" i="1"/>
  <c r="P250" i="1"/>
  <c r="O250" i="1" s="1"/>
  <c r="Q250" i="1" s="1"/>
  <c r="N250" i="1"/>
  <c r="M250" i="1"/>
  <c r="L250" i="1"/>
  <c r="P249" i="1"/>
  <c r="O249" i="1" s="1"/>
  <c r="Q249" i="1" s="1"/>
  <c r="N249" i="1"/>
  <c r="M249" i="1"/>
  <c r="P248" i="1"/>
  <c r="O248" i="1" s="1"/>
  <c r="Q248" i="1" s="1"/>
  <c r="N248" i="1"/>
  <c r="M248" i="1"/>
  <c r="L248" i="1" s="1"/>
  <c r="P247" i="1"/>
  <c r="O247" i="1" s="1"/>
  <c r="Q247" i="1" s="1"/>
  <c r="N247" i="1"/>
  <c r="M247" i="1"/>
  <c r="P246" i="1"/>
  <c r="O246" i="1" s="1"/>
  <c r="Q246" i="1" s="1"/>
  <c r="N246" i="1"/>
  <c r="M246" i="1"/>
  <c r="P245" i="1"/>
  <c r="O245" i="1" s="1"/>
  <c r="Q245" i="1" s="1"/>
  <c r="N245" i="1"/>
  <c r="M245" i="1"/>
  <c r="P244" i="1"/>
  <c r="O244" i="1" s="1"/>
  <c r="Q244" i="1" s="1"/>
  <c r="N244" i="1"/>
  <c r="M244" i="1"/>
  <c r="P243" i="1"/>
  <c r="O243" i="1" s="1"/>
  <c r="Q243" i="1" s="1"/>
  <c r="N243" i="1"/>
  <c r="M243" i="1"/>
  <c r="P242" i="1"/>
  <c r="O242" i="1" s="1"/>
  <c r="Q242" i="1" s="1"/>
  <c r="N242" i="1"/>
  <c r="M242" i="1"/>
  <c r="P241" i="1"/>
  <c r="O241" i="1" s="1"/>
  <c r="Q241" i="1" s="1"/>
  <c r="N241" i="1"/>
  <c r="M241" i="1"/>
  <c r="P240" i="1"/>
  <c r="O240" i="1" s="1"/>
  <c r="Q240" i="1" s="1"/>
  <c r="N240" i="1"/>
  <c r="M240" i="1"/>
  <c r="P239" i="1"/>
  <c r="O239" i="1" s="1"/>
  <c r="Q239" i="1" s="1"/>
  <c r="N239" i="1"/>
  <c r="M239" i="1"/>
  <c r="P238" i="1"/>
  <c r="O238" i="1" s="1"/>
  <c r="Q238" i="1" s="1"/>
  <c r="N238" i="1"/>
  <c r="M238" i="1"/>
  <c r="P236" i="1"/>
  <c r="O236" i="1" s="1"/>
  <c r="Q236" i="1" s="1"/>
  <c r="N236" i="1"/>
  <c r="M236" i="1"/>
  <c r="P235" i="1"/>
  <c r="O235" i="1" s="1"/>
  <c r="Q235" i="1" s="1"/>
  <c r="N235" i="1"/>
  <c r="M235" i="1"/>
  <c r="P234" i="1"/>
  <c r="O234" i="1" s="1"/>
  <c r="Q234" i="1" s="1"/>
  <c r="N234" i="1"/>
  <c r="M234" i="1"/>
  <c r="P233" i="1"/>
  <c r="O233" i="1" s="1"/>
  <c r="Q233" i="1" s="1"/>
  <c r="N233" i="1"/>
  <c r="M233" i="1"/>
  <c r="P232" i="1"/>
  <c r="O232" i="1" s="1"/>
  <c r="Q232" i="1" s="1"/>
  <c r="N232" i="1"/>
  <c r="M232" i="1"/>
  <c r="P231" i="1"/>
  <c r="O231" i="1" s="1"/>
  <c r="Q231" i="1" s="1"/>
  <c r="N231" i="1"/>
  <c r="M231" i="1"/>
  <c r="P230" i="1"/>
  <c r="O230" i="1" s="1"/>
  <c r="Q230" i="1" s="1"/>
  <c r="N230" i="1"/>
  <c r="M230" i="1"/>
  <c r="P229" i="1"/>
  <c r="O229" i="1" s="1"/>
  <c r="Q229" i="1" s="1"/>
  <c r="N229" i="1"/>
  <c r="M229" i="1"/>
  <c r="P228" i="1"/>
  <c r="O228" i="1" s="1"/>
  <c r="Q228" i="1" s="1"/>
  <c r="N228" i="1"/>
  <c r="M228" i="1"/>
  <c r="P227" i="1"/>
  <c r="O227" i="1" s="1"/>
  <c r="Q227" i="1" s="1"/>
  <c r="N227" i="1"/>
  <c r="M227" i="1"/>
  <c r="P226" i="1"/>
  <c r="O226" i="1" s="1"/>
  <c r="Q226" i="1" s="1"/>
  <c r="N226" i="1"/>
  <c r="M226" i="1"/>
  <c r="P225" i="1"/>
  <c r="O225" i="1" s="1"/>
  <c r="Q225" i="1" s="1"/>
  <c r="N225" i="1"/>
  <c r="M225" i="1"/>
  <c r="P224" i="1"/>
  <c r="O224" i="1" s="1"/>
  <c r="Q224" i="1" s="1"/>
  <c r="N224" i="1"/>
  <c r="M224" i="1"/>
  <c r="P223" i="1"/>
  <c r="O223" i="1" s="1"/>
  <c r="Q223" i="1" s="1"/>
  <c r="N223" i="1"/>
  <c r="M223" i="1"/>
  <c r="P222" i="1"/>
  <c r="O222" i="1" s="1"/>
  <c r="Q222" i="1" s="1"/>
  <c r="N222" i="1"/>
  <c r="M222" i="1"/>
  <c r="P221" i="1"/>
  <c r="O221" i="1" s="1"/>
  <c r="Q221" i="1" s="1"/>
  <c r="N221" i="1"/>
  <c r="M221" i="1"/>
  <c r="P220" i="1"/>
  <c r="O220" i="1" s="1"/>
  <c r="Q220" i="1" s="1"/>
  <c r="N220" i="1"/>
  <c r="M220" i="1"/>
  <c r="P219" i="1"/>
  <c r="O219" i="1" s="1"/>
  <c r="Q219" i="1" s="1"/>
  <c r="N219" i="1"/>
  <c r="M219" i="1"/>
  <c r="P218" i="1"/>
  <c r="O218" i="1" s="1"/>
  <c r="Q218" i="1" s="1"/>
  <c r="N218" i="1"/>
  <c r="M218" i="1"/>
  <c r="P217" i="1"/>
  <c r="O217" i="1" s="1"/>
  <c r="Q217" i="1" s="1"/>
  <c r="N217" i="1"/>
  <c r="M217" i="1"/>
  <c r="P216" i="1"/>
  <c r="O216" i="1" s="1"/>
  <c r="Q216" i="1" s="1"/>
  <c r="N216" i="1"/>
  <c r="M216" i="1"/>
  <c r="P215" i="1"/>
  <c r="O215" i="1" s="1"/>
  <c r="Q215" i="1" s="1"/>
  <c r="N215" i="1"/>
  <c r="M215" i="1"/>
  <c r="P214" i="1"/>
  <c r="O214" i="1" s="1"/>
  <c r="Q214" i="1" s="1"/>
  <c r="N214" i="1"/>
  <c r="M214" i="1"/>
  <c r="P213" i="1"/>
  <c r="O213" i="1" s="1"/>
  <c r="Q213" i="1" s="1"/>
  <c r="N213" i="1"/>
  <c r="M213" i="1"/>
  <c r="I213" i="1"/>
  <c r="P212" i="1"/>
  <c r="O212" i="1" s="1"/>
  <c r="Q212" i="1" s="1"/>
  <c r="N212" i="1"/>
  <c r="M212" i="1"/>
  <c r="I212" i="1"/>
  <c r="P211" i="1"/>
  <c r="O211" i="1" s="1"/>
  <c r="Q211" i="1" s="1"/>
  <c r="N211" i="1"/>
  <c r="M211" i="1"/>
  <c r="P210" i="1"/>
  <c r="O210" i="1" s="1"/>
  <c r="Q210" i="1" s="1"/>
  <c r="N210" i="1"/>
  <c r="M210" i="1"/>
  <c r="P209" i="1"/>
  <c r="O209" i="1" s="1"/>
  <c r="Q209" i="1" s="1"/>
  <c r="N209" i="1"/>
  <c r="M209" i="1"/>
  <c r="P208" i="1"/>
  <c r="O208" i="1" s="1"/>
  <c r="Q208" i="1" s="1"/>
  <c r="N208" i="1"/>
  <c r="M208" i="1"/>
  <c r="P207" i="1"/>
  <c r="O207" i="1" s="1"/>
  <c r="Q207" i="1" s="1"/>
  <c r="N207" i="1"/>
  <c r="M207" i="1"/>
  <c r="P206" i="1"/>
  <c r="O206" i="1" s="1"/>
  <c r="Q206" i="1" s="1"/>
  <c r="N206" i="1"/>
  <c r="M206" i="1"/>
  <c r="P205" i="1"/>
  <c r="O205" i="1" s="1"/>
  <c r="Q205" i="1" s="1"/>
  <c r="N205" i="1"/>
  <c r="M205" i="1"/>
  <c r="P204" i="1"/>
  <c r="O204" i="1" s="1"/>
  <c r="Q204" i="1" s="1"/>
  <c r="N204" i="1"/>
  <c r="M204" i="1"/>
  <c r="P203" i="1"/>
  <c r="O203" i="1" s="1"/>
  <c r="Q203" i="1" s="1"/>
  <c r="N203" i="1"/>
  <c r="M203" i="1"/>
  <c r="P202" i="1"/>
  <c r="O202" i="1" s="1"/>
  <c r="Q202" i="1" s="1"/>
  <c r="N202" i="1"/>
  <c r="M202" i="1"/>
  <c r="P201" i="1"/>
  <c r="O201" i="1" s="1"/>
  <c r="Q201" i="1" s="1"/>
  <c r="N201" i="1"/>
  <c r="M201" i="1"/>
  <c r="P200" i="1"/>
  <c r="O200" i="1" s="1"/>
  <c r="Q200" i="1" s="1"/>
  <c r="N200" i="1"/>
  <c r="M200" i="1"/>
  <c r="P199" i="1"/>
  <c r="O199" i="1" s="1"/>
  <c r="Q199" i="1" s="1"/>
  <c r="N199" i="1"/>
  <c r="M199" i="1"/>
  <c r="P198" i="1"/>
  <c r="O198" i="1" s="1"/>
  <c r="Q198" i="1" s="1"/>
  <c r="N198" i="1"/>
  <c r="M198" i="1"/>
  <c r="P197" i="1"/>
  <c r="O197" i="1" s="1"/>
  <c r="Q197" i="1" s="1"/>
  <c r="N197" i="1"/>
  <c r="M197" i="1"/>
  <c r="P196" i="1"/>
  <c r="O196" i="1" s="1"/>
  <c r="Q196" i="1" s="1"/>
  <c r="N196" i="1"/>
  <c r="M196" i="1"/>
  <c r="P195" i="1"/>
  <c r="O195" i="1" s="1"/>
  <c r="Q195" i="1" s="1"/>
  <c r="N195" i="1"/>
  <c r="M195" i="1"/>
  <c r="P194" i="1"/>
  <c r="O194" i="1" s="1"/>
  <c r="Q194" i="1" s="1"/>
  <c r="N194" i="1"/>
  <c r="M194" i="1"/>
  <c r="P193" i="1"/>
  <c r="O193" i="1" s="1"/>
  <c r="Q193" i="1" s="1"/>
  <c r="N193" i="1"/>
  <c r="M193" i="1"/>
  <c r="P192" i="1"/>
  <c r="O192" i="1" s="1"/>
  <c r="Q192" i="1" s="1"/>
  <c r="N192" i="1"/>
  <c r="M192" i="1"/>
  <c r="P191" i="1"/>
  <c r="O191" i="1" s="1"/>
  <c r="Q191" i="1" s="1"/>
  <c r="N191" i="1"/>
  <c r="M191" i="1"/>
  <c r="P190" i="1"/>
  <c r="O190" i="1" s="1"/>
  <c r="Q190" i="1" s="1"/>
  <c r="N190" i="1"/>
  <c r="M190" i="1"/>
  <c r="P189" i="1"/>
  <c r="O189" i="1" s="1"/>
  <c r="Q189" i="1" s="1"/>
  <c r="N189" i="1"/>
  <c r="M189" i="1"/>
  <c r="P188" i="1"/>
  <c r="O188" i="1" s="1"/>
  <c r="Q188" i="1" s="1"/>
  <c r="N188" i="1"/>
  <c r="M188" i="1"/>
  <c r="P187" i="1"/>
  <c r="O187" i="1" s="1"/>
  <c r="Q187" i="1" s="1"/>
  <c r="N187" i="1"/>
  <c r="M187" i="1"/>
  <c r="P186" i="1"/>
  <c r="O186" i="1" s="1"/>
  <c r="Q186" i="1" s="1"/>
  <c r="N186" i="1"/>
  <c r="M186" i="1"/>
  <c r="P185" i="1"/>
  <c r="O185" i="1" s="1"/>
  <c r="Q185" i="1" s="1"/>
  <c r="N185" i="1"/>
  <c r="M185" i="1"/>
  <c r="P184" i="1"/>
  <c r="O184" i="1" s="1"/>
  <c r="Q184" i="1" s="1"/>
  <c r="N184" i="1"/>
  <c r="M184" i="1"/>
  <c r="P183" i="1"/>
  <c r="O183" i="1" s="1"/>
  <c r="Q183" i="1" s="1"/>
  <c r="N183" i="1"/>
  <c r="M183" i="1"/>
  <c r="P182" i="1"/>
  <c r="O182" i="1" s="1"/>
  <c r="Q182" i="1" s="1"/>
  <c r="N182" i="1"/>
  <c r="M182" i="1"/>
  <c r="P181" i="1"/>
  <c r="O181" i="1" s="1"/>
  <c r="Q181" i="1" s="1"/>
  <c r="N181" i="1"/>
  <c r="M181" i="1"/>
  <c r="P180" i="1"/>
  <c r="O180" i="1" s="1"/>
  <c r="Q180" i="1" s="1"/>
  <c r="N180" i="1"/>
  <c r="M180" i="1"/>
  <c r="P179" i="1"/>
  <c r="O179" i="1" s="1"/>
  <c r="Q179" i="1" s="1"/>
  <c r="N179" i="1"/>
  <c r="M179" i="1"/>
  <c r="P178" i="1"/>
  <c r="O178" i="1" s="1"/>
  <c r="Q178" i="1" s="1"/>
  <c r="N178" i="1"/>
  <c r="M178" i="1"/>
  <c r="P177" i="1"/>
  <c r="O177" i="1" s="1"/>
  <c r="Q177" i="1" s="1"/>
  <c r="N177" i="1"/>
  <c r="M177" i="1"/>
  <c r="P176" i="1"/>
  <c r="O176" i="1" s="1"/>
  <c r="Q176" i="1" s="1"/>
  <c r="N176" i="1"/>
  <c r="M176" i="1"/>
  <c r="P175" i="1"/>
  <c r="O175" i="1" s="1"/>
  <c r="Q175" i="1" s="1"/>
  <c r="N175" i="1"/>
  <c r="M175" i="1"/>
  <c r="P174" i="1"/>
  <c r="O174" i="1" s="1"/>
  <c r="Q174" i="1" s="1"/>
  <c r="N174" i="1"/>
  <c r="M174" i="1"/>
  <c r="P173" i="1"/>
  <c r="O173" i="1" s="1"/>
  <c r="Q173" i="1" s="1"/>
  <c r="N173" i="1"/>
  <c r="M173" i="1"/>
  <c r="P172" i="1"/>
  <c r="O172" i="1" s="1"/>
  <c r="Q172" i="1" s="1"/>
  <c r="N172" i="1"/>
  <c r="M172" i="1"/>
  <c r="P171" i="1"/>
  <c r="O171" i="1" s="1"/>
  <c r="Q171" i="1" s="1"/>
  <c r="N171" i="1"/>
  <c r="M171" i="1"/>
  <c r="P170" i="1"/>
  <c r="O170" i="1" s="1"/>
  <c r="Q170" i="1" s="1"/>
  <c r="N170" i="1"/>
  <c r="M170" i="1"/>
  <c r="P169" i="1"/>
  <c r="O169" i="1" s="1"/>
  <c r="Q169" i="1" s="1"/>
  <c r="N169" i="1"/>
  <c r="M169" i="1"/>
  <c r="P168" i="1"/>
  <c r="O168" i="1" s="1"/>
  <c r="Q168" i="1" s="1"/>
  <c r="N168" i="1"/>
  <c r="M168" i="1"/>
  <c r="P167" i="1"/>
  <c r="O167" i="1" s="1"/>
  <c r="Q167" i="1" s="1"/>
  <c r="N167" i="1"/>
  <c r="M167" i="1"/>
  <c r="P166" i="1"/>
  <c r="O166" i="1" s="1"/>
  <c r="Q166" i="1" s="1"/>
  <c r="N166" i="1"/>
  <c r="M166" i="1"/>
  <c r="P165" i="1"/>
  <c r="O165" i="1" s="1"/>
  <c r="Q165" i="1" s="1"/>
  <c r="N165" i="1"/>
  <c r="M165" i="1"/>
  <c r="P164" i="1"/>
  <c r="O164" i="1" s="1"/>
  <c r="Q164" i="1" s="1"/>
  <c r="N164" i="1"/>
  <c r="M164" i="1"/>
  <c r="P163" i="1"/>
  <c r="O163" i="1" s="1"/>
  <c r="Q163" i="1" s="1"/>
  <c r="N163" i="1"/>
  <c r="M163" i="1"/>
  <c r="P162" i="1"/>
  <c r="O162" i="1" s="1"/>
  <c r="Q162" i="1" s="1"/>
  <c r="N162" i="1"/>
  <c r="M162" i="1"/>
  <c r="P161" i="1"/>
  <c r="O161" i="1" s="1"/>
  <c r="Q161" i="1" s="1"/>
  <c r="N161" i="1"/>
  <c r="M161" i="1"/>
  <c r="P160" i="1"/>
  <c r="O160" i="1" s="1"/>
  <c r="Q160" i="1" s="1"/>
  <c r="N160" i="1"/>
  <c r="M160" i="1"/>
  <c r="P159" i="1"/>
  <c r="O159" i="1" s="1"/>
  <c r="Q159" i="1" s="1"/>
  <c r="N159" i="1"/>
  <c r="M159" i="1"/>
  <c r="P158" i="1"/>
  <c r="O158" i="1" s="1"/>
  <c r="Q158" i="1" s="1"/>
  <c r="N158" i="1"/>
  <c r="M158" i="1"/>
  <c r="P157" i="1"/>
  <c r="O157" i="1" s="1"/>
  <c r="Q157" i="1" s="1"/>
  <c r="N157" i="1"/>
  <c r="M157" i="1"/>
  <c r="P156" i="1"/>
  <c r="O156" i="1" s="1"/>
  <c r="Q156" i="1" s="1"/>
  <c r="N156" i="1"/>
  <c r="M156" i="1"/>
  <c r="P155" i="1"/>
  <c r="O155" i="1" s="1"/>
  <c r="Q155" i="1" s="1"/>
  <c r="N155" i="1"/>
  <c r="M155" i="1"/>
  <c r="P154" i="1"/>
  <c r="O154" i="1" s="1"/>
  <c r="Q154" i="1" s="1"/>
  <c r="N154" i="1"/>
  <c r="M154" i="1"/>
  <c r="P153" i="1"/>
  <c r="O153" i="1" s="1"/>
  <c r="Q153" i="1" s="1"/>
  <c r="N153" i="1"/>
  <c r="M153" i="1"/>
  <c r="P152" i="1"/>
  <c r="O152" i="1" s="1"/>
  <c r="Q152" i="1" s="1"/>
  <c r="N152" i="1"/>
  <c r="M152" i="1"/>
  <c r="P151" i="1"/>
  <c r="O151" i="1" s="1"/>
  <c r="Q151" i="1" s="1"/>
  <c r="N151" i="1"/>
  <c r="M151" i="1"/>
  <c r="P150" i="1"/>
  <c r="O150" i="1" s="1"/>
  <c r="Q150" i="1" s="1"/>
  <c r="N150" i="1"/>
  <c r="M150" i="1"/>
  <c r="P149" i="1"/>
  <c r="O149" i="1" s="1"/>
  <c r="Q149" i="1" s="1"/>
  <c r="N149" i="1"/>
  <c r="M149" i="1"/>
  <c r="P148" i="1"/>
  <c r="O148" i="1" s="1"/>
  <c r="Q148" i="1" s="1"/>
  <c r="N148" i="1"/>
  <c r="M148" i="1"/>
  <c r="P147" i="1"/>
  <c r="O147" i="1" s="1"/>
  <c r="Q147" i="1" s="1"/>
  <c r="N147" i="1"/>
  <c r="M147" i="1"/>
  <c r="P146" i="1"/>
  <c r="O146" i="1" s="1"/>
  <c r="Q146" i="1" s="1"/>
  <c r="N146" i="1"/>
  <c r="M146" i="1"/>
  <c r="P145" i="1"/>
  <c r="O145" i="1" s="1"/>
  <c r="Q145" i="1" s="1"/>
  <c r="N145" i="1"/>
  <c r="M145" i="1"/>
  <c r="P144" i="1"/>
  <c r="O144" i="1" s="1"/>
  <c r="Q144" i="1" s="1"/>
  <c r="N144" i="1"/>
  <c r="M144" i="1"/>
  <c r="P143" i="1"/>
  <c r="O143" i="1" s="1"/>
  <c r="Q143" i="1" s="1"/>
  <c r="N143" i="1"/>
  <c r="M143" i="1"/>
  <c r="P142" i="1"/>
  <c r="O142" i="1" s="1"/>
  <c r="Q142" i="1" s="1"/>
  <c r="N142" i="1"/>
  <c r="M142" i="1"/>
  <c r="P141" i="1"/>
  <c r="O141" i="1" s="1"/>
  <c r="Q141" i="1" s="1"/>
  <c r="N141" i="1"/>
  <c r="M141" i="1"/>
  <c r="P140" i="1"/>
  <c r="O140" i="1" s="1"/>
  <c r="Q140" i="1" s="1"/>
  <c r="N140" i="1"/>
  <c r="M140" i="1"/>
  <c r="P139" i="1"/>
  <c r="O139" i="1" s="1"/>
  <c r="Q139" i="1" s="1"/>
  <c r="N139" i="1"/>
  <c r="M139" i="1"/>
  <c r="P138" i="1"/>
  <c r="O138" i="1" s="1"/>
  <c r="Q138" i="1" s="1"/>
  <c r="N138" i="1"/>
  <c r="M138" i="1"/>
  <c r="P137" i="1"/>
  <c r="O137" i="1" s="1"/>
  <c r="Q137" i="1" s="1"/>
  <c r="N137" i="1"/>
  <c r="M137" i="1"/>
  <c r="P136" i="1"/>
  <c r="O136" i="1" s="1"/>
  <c r="Q136" i="1" s="1"/>
  <c r="N136" i="1"/>
  <c r="M136" i="1"/>
  <c r="P135" i="1"/>
  <c r="O135" i="1" s="1"/>
  <c r="Q135" i="1" s="1"/>
  <c r="N135" i="1"/>
  <c r="M135" i="1"/>
  <c r="P134" i="1"/>
  <c r="O134" i="1" s="1"/>
  <c r="Q134" i="1" s="1"/>
  <c r="N134" i="1"/>
  <c r="M134" i="1"/>
  <c r="P133" i="1"/>
  <c r="O133" i="1" s="1"/>
  <c r="Q133" i="1" s="1"/>
  <c r="N133" i="1"/>
  <c r="M133" i="1"/>
  <c r="P132" i="1"/>
  <c r="O132" i="1" s="1"/>
  <c r="Q132" i="1" s="1"/>
  <c r="N132" i="1"/>
  <c r="M132" i="1"/>
  <c r="P131" i="1"/>
  <c r="O131" i="1" s="1"/>
  <c r="Q131" i="1" s="1"/>
  <c r="N131" i="1"/>
  <c r="M131" i="1"/>
  <c r="P130" i="1"/>
  <c r="O130" i="1" s="1"/>
  <c r="Q130" i="1" s="1"/>
  <c r="N130" i="1"/>
  <c r="M130" i="1"/>
  <c r="P129" i="1"/>
  <c r="O129" i="1" s="1"/>
  <c r="Q129" i="1" s="1"/>
  <c r="N129" i="1"/>
  <c r="M129" i="1"/>
  <c r="P128" i="1"/>
  <c r="O128" i="1" s="1"/>
  <c r="Q128" i="1" s="1"/>
  <c r="N128" i="1"/>
  <c r="M128" i="1"/>
  <c r="P127" i="1"/>
  <c r="O127" i="1" s="1"/>
  <c r="Q127" i="1" s="1"/>
  <c r="N127" i="1"/>
  <c r="M127" i="1"/>
  <c r="P126" i="1"/>
  <c r="O126" i="1" s="1"/>
  <c r="Q126" i="1" s="1"/>
  <c r="N126" i="1"/>
  <c r="M126" i="1"/>
  <c r="P125" i="1"/>
  <c r="O125" i="1" s="1"/>
  <c r="Q125" i="1" s="1"/>
  <c r="N125" i="1"/>
  <c r="M125" i="1"/>
  <c r="P124" i="1"/>
  <c r="O124" i="1" s="1"/>
  <c r="Q124" i="1" s="1"/>
  <c r="N124" i="1"/>
  <c r="M124" i="1"/>
  <c r="P123" i="1"/>
  <c r="O123" i="1" s="1"/>
  <c r="Q123" i="1" s="1"/>
  <c r="N123" i="1"/>
  <c r="M123" i="1"/>
  <c r="Q122" i="1"/>
  <c r="P122" i="1"/>
  <c r="O122" i="1"/>
  <c r="N122" i="1"/>
  <c r="M122" i="1"/>
  <c r="P121" i="1"/>
  <c r="O121" i="1" s="1"/>
  <c r="Q121" i="1" s="1"/>
  <c r="N121" i="1"/>
  <c r="M121" i="1"/>
  <c r="T120" i="1"/>
  <c r="P120" i="1"/>
  <c r="O120" i="1" s="1"/>
  <c r="Q120" i="1" s="1"/>
  <c r="N120" i="1"/>
  <c r="M120" i="1"/>
  <c r="P119" i="1"/>
  <c r="O119" i="1" s="1"/>
  <c r="Q119" i="1" s="1"/>
  <c r="N119" i="1"/>
  <c r="M119" i="1"/>
  <c r="P118" i="1"/>
  <c r="O118" i="1" s="1"/>
  <c r="Q118" i="1" s="1"/>
  <c r="N118" i="1"/>
  <c r="M118" i="1"/>
  <c r="P117" i="1"/>
  <c r="O117" i="1" s="1"/>
  <c r="Q117" i="1" s="1"/>
  <c r="N117" i="1"/>
  <c r="M117" i="1"/>
  <c r="P116" i="1"/>
  <c r="O116" i="1" s="1"/>
  <c r="Q116" i="1" s="1"/>
  <c r="N116" i="1"/>
  <c r="M116" i="1"/>
  <c r="P115" i="1"/>
  <c r="O115" i="1" s="1"/>
  <c r="Q115" i="1" s="1"/>
  <c r="N115" i="1"/>
  <c r="M115" i="1"/>
  <c r="P114" i="1"/>
  <c r="O114" i="1" s="1"/>
  <c r="Q114" i="1" s="1"/>
  <c r="N114" i="1"/>
  <c r="M114" i="1"/>
  <c r="P113" i="1"/>
  <c r="O113" i="1" s="1"/>
  <c r="Q113" i="1" s="1"/>
  <c r="N113" i="1"/>
  <c r="M113" i="1"/>
  <c r="P112" i="1"/>
  <c r="O112" i="1" s="1"/>
  <c r="Q112" i="1" s="1"/>
  <c r="N112" i="1"/>
  <c r="M112" i="1"/>
  <c r="P111" i="1"/>
  <c r="O111" i="1" s="1"/>
  <c r="Q111" i="1" s="1"/>
  <c r="N111" i="1"/>
  <c r="M111" i="1"/>
  <c r="P110" i="1"/>
  <c r="O110" i="1" s="1"/>
  <c r="Q110" i="1" s="1"/>
  <c r="N110" i="1"/>
  <c r="M110" i="1"/>
  <c r="P109" i="1"/>
  <c r="O109" i="1" s="1"/>
  <c r="Q109" i="1" s="1"/>
  <c r="N109" i="1"/>
  <c r="M109" i="1"/>
  <c r="P108" i="1"/>
  <c r="O108" i="1" s="1"/>
  <c r="Q108" i="1" s="1"/>
  <c r="N108" i="1"/>
  <c r="M108" i="1"/>
  <c r="T107" i="1"/>
  <c r="P107" i="1"/>
  <c r="O107" i="1" s="1"/>
  <c r="Q107" i="1" s="1"/>
  <c r="N107" i="1"/>
  <c r="M107" i="1"/>
  <c r="P106" i="1"/>
  <c r="O106" i="1" s="1"/>
  <c r="Q106" i="1" s="1"/>
  <c r="N106" i="1"/>
  <c r="M106" i="1"/>
  <c r="P105" i="1"/>
  <c r="O105" i="1" s="1"/>
  <c r="Q105" i="1" s="1"/>
  <c r="N105" i="1"/>
  <c r="M105" i="1"/>
  <c r="P104" i="1"/>
  <c r="O104" i="1" s="1"/>
  <c r="Q104" i="1" s="1"/>
  <c r="N104" i="1"/>
  <c r="M104" i="1"/>
  <c r="P103" i="1"/>
  <c r="O103" i="1" s="1"/>
  <c r="Q103" i="1" s="1"/>
  <c r="N103" i="1"/>
  <c r="M103" i="1"/>
  <c r="P102" i="1"/>
  <c r="O102" i="1" s="1"/>
  <c r="Q102" i="1" s="1"/>
  <c r="N102" i="1"/>
  <c r="M102" i="1"/>
  <c r="P101" i="1"/>
  <c r="O101" i="1" s="1"/>
  <c r="Q101" i="1" s="1"/>
  <c r="N101" i="1"/>
  <c r="M101" i="1"/>
  <c r="P100" i="1"/>
  <c r="O100" i="1" s="1"/>
  <c r="Q100" i="1" s="1"/>
  <c r="N100" i="1"/>
  <c r="M100" i="1"/>
  <c r="P99" i="1"/>
  <c r="O99" i="1" s="1"/>
  <c r="Q99" i="1" s="1"/>
  <c r="N99" i="1"/>
  <c r="M99" i="1"/>
  <c r="P98" i="1"/>
  <c r="O98" i="1" s="1"/>
  <c r="Q98" i="1" s="1"/>
  <c r="N98" i="1"/>
  <c r="M98" i="1"/>
  <c r="P97" i="1"/>
  <c r="O97" i="1" s="1"/>
  <c r="Q97" i="1" s="1"/>
  <c r="N97" i="1"/>
  <c r="M97" i="1"/>
  <c r="P96" i="1"/>
  <c r="O96" i="1" s="1"/>
  <c r="Q96" i="1" s="1"/>
  <c r="N96" i="1"/>
  <c r="M96" i="1"/>
  <c r="P95" i="1"/>
  <c r="O95" i="1" s="1"/>
  <c r="Q95" i="1" s="1"/>
  <c r="N95" i="1"/>
  <c r="M95" i="1"/>
  <c r="P94" i="1"/>
  <c r="O94" i="1" s="1"/>
  <c r="Q94" i="1" s="1"/>
  <c r="N94" i="1"/>
  <c r="M94" i="1"/>
  <c r="P93" i="1"/>
  <c r="O93" i="1" s="1"/>
  <c r="Q93" i="1" s="1"/>
  <c r="N93" i="1"/>
  <c r="M93" i="1"/>
  <c r="T92" i="1"/>
  <c r="P92" i="1"/>
  <c r="O92" i="1" s="1"/>
  <c r="Q92" i="1" s="1"/>
  <c r="N92" i="1"/>
  <c r="M92" i="1"/>
  <c r="P91" i="1"/>
  <c r="O91" i="1" s="1"/>
  <c r="Q91" i="1" s="1"/>
  <c r="N91" i="1"/>
  <c r="M91" i="1"/>
  <c r="P90" i="1"/>
  <c r="O90" i="1" s="1"/>
  <c r="Q90" i="1" s="1"/>
  <c r="N90" i="1"/>
  <c r="M90" i="1"/>
  <c r="P89" i="1"/>
  <c r="O89" i="1" s="1"/>
  <c r="Q89" i="1" s="1"/>
  <c r="N89" i="1"/>
  <c r="M89" i="1"/>
  <c r="P88" i="1"/>
  <c r="O88" i="1" s="1"/>
  <c r="Q88" i="1" s="1"/>
  <c r="N88" i="1"/>
  <c r="M88" i="1"/>
  <c r="P87" i="1"/>
  <c r="O87" i="1" s="1"/>
  <c r="Q87" i="1" s="1"/>
  <c r="N87" i="1"/>
  <c r="M87" i="1"/>
  <c r="P86" i="1"/>
  <c r="O86" i="1" s="1"/>
  <c r="Q86" i="1" s="1"/>
  <c r="N86" i="1"/>
  <c r="M86" i="1"/>
  <c r="P85" i="1"/>
  <c r="O85" i="1" s="1"/>
  <c r="Q85" i="1" s="1"/>
  <c r="N85" i="1"/>
  <c r="M85" i="1"/>
  <c r="P84" i="1"/>
  <c r="O84" i="1" s="1"/>
  <c r="Q84" i="1" s="1"/>
  <c r="N84" i="1"/>
  <c r="M84" i="1"/>
  <c r="P83" i="1"/>
  <c r="O83" i="1" s="1"/>
  <c r="Q83" i="1" s="1"/>
  <c r="N83" i="1"/>
  <c r="M83" i="1"/>
  <c r="P82" i="1"/>
  <c r="O82" i="1" s="1"/>
  <c r="Q82" i="1" s="1"/>
  <c r="N82" i="1"/>
  <c r="M82" i="1"/>
  <c r="P81" i="1"/>
  <c r="O81" i="1" s="1"/>
  <c r="Q81" i="1" s="1"/>
  <c r="N81" i="1"/>
  <c r="M81" i="1"/>
  <c r="P80" i="1"/>
  <c r="O80" i="1" s="1"/>
  <c r="Q80" i="1" s="1"/>
  <c r="N80" i="1"/>
  <c r="M80" i="1"/>
  <c r="P79" i="1"/>
  <c r="O79" i="1" s="1"/>
  <c r="Q79" i="1" s="1"/>
  <c r="N79" i="1"/>
  <c r="M79" i="1"/>
  <c r="P78" i="1"/>
  <c r="O78" i="1" s="1"/>
  <c r="Q78" i="1" s="1"/>
  <c r="N78" i="1"/>
  <c r="M78" i="1"/>
  <c r="P77" i="1"/>
  <c r="O77" i="1" s="1"/>
  <c r="Q77" i="1" s="1"/>
  <c r="N77" i="1"/>
  <c r="M77" i="1"/>
  <c r="P76" i="1"/>
  <c r="O76" i="1" s="1"/>
  <c r="Q76" i="1" s="1"/>
  <c r="N76" i="1"/>
  <c r="M76" i="1"/>
  <c r="P75" i="1"/>
  <c r="O75" i="1" s="1"/>
  <c r="Q75" i="1" s="1"/>
  <c r="N75" i="1"/>
  <c r="M75" i="1"/>
  <c r="P74" i="1"/>
  <c r="O74" i="1" s="1"/>
  <c r="Q74" i="1" s="1"/>
  <c r="N74" i="1"/>
  <c r="M74" i="1"/>
  <c r="P73" i="1"/>
  <c r="O73" i="1" s="1"/>
  <c r="Q73" i="1" s="1"/>
  <c r="N73" i="1"/>
  <c r="M73" i="1"/>
  <c r="P72" i="1"/>
  <c r="O72" i="1" s="1"/>
  <c r="Q72" i="1" s="1"/>
  <c r="N72" i="1"/>
  <c r="M72" i="1"/>
  <c r="P71" i="1"/>
  <c r="O71" i="1" s="1"/>
  <c r="Q71" i="1" s="1"/>
  <c r="N71" i="1"/>
  <c r="M71" i="1"/>
  <c r="P70" i="1"/>
  <c r="O70" i="1" s="1"/>
  <c r="Q70" i="1" s="1"/>
  <c r="N70" i="1"/>
  <c r="M70" i="1"/>
  <c r="P69" i="1"/>
  <c r="O69" i="1" s="1"/>
  <c r="Q69" i="1" s="1"/>
  <c r="N69" i="1"/>
  <c r="M69" i="1"/>
  <c r="P68" i="1"/>
  <c r="O68" i="1" s="1"/>
  <c r="Q68" i="1" s="1"/>
  <c r="N68" i="1"/>
  <c r="M68" i="1"/>
  <c r="T67" i="1"/>
  <c r="P67" i="1"/>
  <c r="O67" i="1" s="1"/>
  <c r="Q67" i="1" s="1"/>
  <c r="N67" i="1"/>
  <c r="M67" i="1"/>
  <c r="P66" i="1"/>
  <c r="O66" i="1" s="1"/>
  <c r="Q66" i="1" s="1"/>
  <c r="N66" i="1"/>
  <c r="M66" i="1"/>
  <c r="P65" i="1"/>
  <c r="O65" i="1" s="1"/>
  <c r="Q65" i="1" s="1"/>
  <c r="N65" i="1"/>
  <c r="M65" i="1"/>
  <c r="P64" i="1"/>
  <c r="O64" i="1" s="1"/>
  <c r="Q64" i="1" s="1"/>
  <c r="N64" i="1"/>
  <c r="M64" i="1"/>
  <c r="P63" i="1"/>
  <c r="O63" i="1" s="1"/>
  <c r="Q63" i="1" s="1"/>
  <c r="N63" i="1"/>
  <c r="M63" i="1"/>
  <c r="P62" i="1"/>
  <c r="O62" i="1" s="1"/>
  <c r="Q62" i="1" s="1"/>
  <c r="N62" i="1"/>
  <c r="M62" i="1"/>
  <c r="P61" i="1"/>
  <c r="O61" i="1" s="1"/>
  <c r="Q61" i="1" s="1"/>
  <c r="N61" i="1"/>
  <c r="M61" i="1"/>
  <c r="P60" i="1"/>
  <c r="O60" i="1" s="1"/>
  <c r="Q60" i="1" s="1"/>
  <c r="N60" i="1"/>
  <c r="M60" i="1"/>
  <c r="P59" i="1"/>
  <c r="O59" i="1" s="1"/>
  <c r="Q59" i="1" s="1"/>
  <c r="N59" i="1"/>
  <c r="M59" i="1"/>
  <c r="P58" i="1"/>
  <c r="O58" i="1" s="1"/>
  <c r="Q58" i="1" s="1"/>
  <c r="N58" i="1"/>
  <c r="M58" i="1"/>
  <c r="P57" i="1"/>
  <c r="O57" i="1" s="1"/>
  <c r="Q57" i="1" s="1"/>
  <c r="N57" i="1"/>
  <c r="M57" i="1"/>
  <c r="P56" i="1"/>
  <c r="O56" i="1" s="1"/>
  <c r="Q56" i="1" s="1"/>
  <c r="N56" i="1"/>
  <c r="M56" i="1"/>
  <c r="P55" i="1"/>
  <c r="O55" i="1" s="1"/>
  <c r="Q55" i="1" s="1"/>
  <c r="N55" i="1"/>
  <c r="M55" i="1"/>
  <c r="P54" i="1"/>
  <c r="O54" i="1" s="1"/>
  <c r="Q54" i="1" s="1"/>
  <c r="N54" i="1"/>
  <c r="M54" i="1"/>
  <c r="P53" i="1"/>
  <c r="O53" i="1" s="1"/>
  <c r="Q53" i="1" s="1"/>
  <c r="N53" i="1"/>
  <c r="M53" i="1"/>
  <c r="P52" i="1"/>
  <c r="O52" i="1" s="1"/>
  <c r="Q52" i="1" s="1"/>
  <c r="N52" i="1"/>
  <c r="M52" i="1"/>
  <c r="P51" i="1"/>
  <c r="O51" i="1" s="1"/>
  <c r="Q51" i="1" s="1"/>
  <c r="N51" i="1"/>
  <c r="M51" i="1"/>
  <c r="P50" i="1"/>
  <c r="O50" i="1" s="1"/>
  <c r="Q50" i="1" s="1"/>
  <c r="N50" i="1"/>
  <c r="M50" i="1"/>
  <c r="I50" i="1"/>
  <c r="I8" i="1" s="1"/>
  <c r="P49" i="1"/>
  <c r="O49" i="1" s="1"/>
  <c r="Q49" i="1" s="1"/>
  <c r="N49" i="1"/>
  <c r="M49" i="1"/>
  <c r="P48" i="1"/>
  <c r="O48" i="1" s="1"/>
  <c r="Q48" i="1" s="1"/>
  <c r="N48" i="1"/>
  <c r="M48" i="1"/>
  <c r="P47" i="1"/>
  <c r="O47" i="1" s="1"/>
  <c r="Q47" i="1" s="1"/>
  <c r="N47" i="1"/>
  <c r="M47" i="1"/>
  <c r="P46" i="1"/>
  <c r="O46" i="1" s="1"/>
  <c r="Q46" i="1" s="1"/>
  <c r="N46" i="1"/>
  <c r="M46" i="1"/>
  <c r="P45" i="1"/>
  <c r="O45" i="1" s="1"/>
  <c r="Q45" i="1" s="1"/>
  <c r="N45" i="1"/>
  <c r="M45" i="1"/>
  <c r="P44" i="1"/>
  <c r="O44" i="1" s="1"/>
  <c r="Q44" i="1" s="1"/>
  <c r="N44" i="1"/>
  <c r="M44" i="1"/>
  <c r="P43" i="1"/>
  <c r="O43" i="1" s="1"/>
  <c r="Q43" i="1" s="1"/>
  <c r="N43" i="1"/>
  <c r="M43" i="1"/>
  <c r="P42" i="1"/>
  <c r="O42" i="1" s="1"/>
  <c r="Q42" i="1" s="1"/>
  <c r="N42" i="1"/>
  <c r="M42" i="1"/>
  <c r="P41" i="1"/>
  <c r="O41" i="1" s="1"/>
  <c r="Q41" i="1" s="1"/>
  <c r="N41" i="1"/>
  <c r="M41" i="1"/>
  <c r="P40" i="1"/>
  <c r="O40" i="1" s="1"/>
  <c r="Q40" i="1" s="1"/>
  <c r="N40" i="1"/>
  <c r="M40" i="1"/>
  <c r="P39" i="1"/>
  <c r="O39" i="1" s="1"/>
  <c r="Q39" i="1" s="1"/>
  <c r="N39" i="1"/>
  <c r="M39" i="1"/>
  <c r="P38" i="1"/>
  <c r="O38" i="1" s="1"/>
  <c r="Q38" i="1" s="1"/>
  <c r="N38" i="1"/>
  <c r="M38" i="1"/>
  <c r="P37" i="1"/>
  <c r="O37" i="1" s="1"/>
  <c r="Q37" i="1" s="1"/>
  <c r="N37" i="1"/>
  <c r="M37" i="1"/>
  <c r="P36" i="1"/>
  <c r="O36" i="1" s="1"/>
  <c r="Q36" i="1" s="1"/>
  <c r="N36" i="1"/>
  <c r="M36" i="1"/>
  <c r="P35" i="1"/>
  <c r="O35" i="1" s="1"/>
  <c r="Q35" i="1" s="1"/>
  <c r="N35" i="1"/>
  <c r="M35" i="1"/>
  <c r="P34" i="1"/>
  <c r="O34" i="1" s="1"/>
  <c r="Q34" i="1" s="1"/>
  <c r="N34" i="1"/>
  <c r="M34" i="1"/>
  <c r="P33" i="1"/>
  <c r="O33" i="1" s="1"/>
  <c r="Q33" i="1" s="1"/>
  <c r="N33" i="1"/>
  <c r="M33" i="1"/>
  <c r="P32" i="1"/>
  <c r="O32" i="1" s="1"/>
  <c r="Q32" i="1" s="1"/>
  <c r="N32" i="1"/>
  <c r="M32" i="1"/>
  <c r="P31" i="1"/>
  <c r="O31" i="1" s="1"/>
  <c r="Q31" i="1" s="1"/>
  <c r="N31" i="1"/>
  <c r="M31" i="1"/>
  <c r="P30" i="1"/>
  <c r="O30" i="1" s="1"/>
  <c r="Q30" i="1" s="1"/>
  <c r="N30" i="1"/>
  <c r="M30" i="1"/>
  <c r="P29" i="1"/>
  <c r="O29" i="1" s="1"/>
  <c r="Q29" i="1" s="1"/>
  <c r="N29" i="1"/>
  <c r="M29" i="1"/>
  <c r="P28" i="1"/>
  <c r="O28" i="1" s="1"/>
  <c r="Q28" i="1" s="1"/>
  <c r="N28" i="1"/>
  <c r="M28" i="1"/>
  <c r="P27" i="1"/>
  <c r="O27" i="1" s="1"/>
  <c r="Q27" i="1" s="1"/>
  <c r="N27" i="1"/>
  <c r="M27" i="1"/>
  <c r="P26" i="1"/>
  <c r="O26" i="1" s="1"/>
  <c r="Q26" i="1" s="1"/>
  <c r="N26" i="1"/>
  <c r="M26" i="1"/>
  <c r="U25" i="1" a="1"/>
  <c r="U25" i="1" s="1"/>
  <c r="P25" i="1"/>
  <c r="O25" i="1" s="1"/>
  <c r="Q25" i="1" s="1"/>
  <c r="N25" i="1"/>
  <c r="M25" i="1"/>
  <c r="P24" i="1"/>
  <c r="O24" i="1" s="1"/>
  <c r="Q24" i="1" s="1"/>
  <c r="N24" i="1"/>
  <c r="M24" i="1"/>
  <c r="P23" i="1"/>
  <c r="O23" i="1" s="1"/>
  <c r="Q23" i="1" s="1"/>
  <c r="N23" i="1"/>
  <c r="M23" i="1"/>
  <c r="P22" i="1"/>
  <c r="O22" i="1" s="1"/>
  <c r="Q22" i="1" s="1"/>
  <c r="N22" i="1"/>
  <c r="M22" i="1"/>
  <c r="P21" i="1"/>
  <c r="O21" i="1" s="1"/>
  <c r="Q21" i="1" s="1"/>
  <c r="N21" i="1"/>
  <c r="M21" i="1"/>
  <c r="P20" i="1"/>
  <c r="O20" i="1" s="1"/>
  <c r="Q20" i="1" s="1"/>
  <c r="N20" i="1"/>
  <c r="M20" i="1"/>
  <c r="P19" i="1"/>
  <c r="O19" i="1" s="1"/>
  <c r="Q19" i="1" s="1"/>
  <c r="N19" i="1"/>
  <c r="M19" i="1"/>
  <c r="P18" i="1"/>
  <c r="O18" i="1" s="1"/>
  <c r="Q18" i="1" s="1"/>
  <c r="N18" i="1"/>
  <c r="M18" i="1"/>
  <c r="P17" i="1"/>
  <c r="O17" i="1" s="1"/>
  <c r="Q17" i="1" s="1"/>
  <c r="N17" i="1"/>
  <c r="M17" i="1"/>
  <c r="P16" i="1"/>
  <c r="O16" i="1" s="1"/>
  <c r="Q16" i="1" s="1"/>
  <c r="N16" i="1"/>
  <c r="M16" i="1"/>
  <c r="P15" i="1"/>
  <c r="O15" i="1" s="1"/>
  <c r="Q15" i="1" s="1"/>
  <c r="N15" i="1"/>
  <c r="M15" i="1"/>
  <c r="P14" i="1"/>
  <c r="O14" i="1" s="1"/>
  <c r="Q14" i="1" s="1"/>
  <c r="N14" i="1"/>
  <c r="M14" i="1"/>
  <c r="P13" i="1"/>
  <c r="O13" i="1" s="1"/>
  <c r="Q13" i="1" s="1"/>
  <c r="N13" i="1"/>
  <c r="M13" i="1"/>
  <c r="J9" i="1"/>
  <c r="I9" i="1"/>
  <c r="AQ4" i="1"/>
  <c r="AP4" i="1"/>
  <c r="AO4" i="1"/>
  <c r="AN4" i="1"/>
  <c r="AM4" i="1"/>
  <c r="AL4" i="1"/>
  <c r="AK4" i="1"/>
  <c r="E3" i="1"/>
  <c r="E2" i="1"/>
  <c r="L30" i="1" l="1"/>
  <c r="L51" i="1"/>
  <c r="L29" i="1"/>
  <c r="L45" i="1"/>
  <c r="L49" i="1"/>
  <c r="L122" i="1"/>
  <c r="L67" i="1"/>
  <c r="L76" i="1"/>
  <c r="L80" i="1"/>
  <c r="L92" i="1"/>
  <c r="L93" i="1"/>
  <c r="L129" i="1"/>
  <c r="L137" i="1"/>
  <c r="L141" i="1"/>
  <c r="L149" i="1"/>
  <c r="L153" i="1"/>
  <c r="L157" i="1"/>
  <c r="L161" i="1"/>
  <c r="L181" i="1"/>
  <c r="L185" i="1"/>
  <c r="L132" i="1"/>
  <c r="L20" i="1"/>
  <c r="L52" i="1"/>
  <c r="L166" i="1"/>
  <c r="L249" i="1"/>
  <c r="L74" i="1"/>
  <c r="L82" i="1"/>
  <c r="L95" i="1"/>
  <c r="L116" i="1"/>
  <c r="L123" i="1"/>
  <c r="L127" i="1"/>
  <c r="L131" i="1"/>
  <c r="L135" i="1"/>
  <c r="L139" i="1"/>
  <c r="L143" i="1"/>
  <c r="L151" i="1"/>
  <c r="L155" i="1"/>
  <c r="L159" i="1"/>
  <c r="L47" i="1"/>
  <c r="L77" i="1"/>
  <c r="L81" i="1"/>
  <c r="L174" i="1"/>
  <c r="L44" i="1"/>
  <c r="L48" i="1"/>
  <c r="L121" i="1"/>
  <c r="L175" i="1"/>
  <c r="L179" i="1"/>
  <c r="L183" i="1"/>
  <c r="L187" i="1"/>
  <c r="L213" i="1"/>
  <c r="L217" i="1"/>
  <c r="L221" i="1"/>
  <c r="L225" i="1"/>
  <c r="L34" i="1"/>
  <c r="L246" i="1"/>
  <c r="L113" i="1"/>
  <c r="L130" i="1"/>
  <c r="L138" i="1"/>
  <c r="L146" i="1"/>
  <c r="L170" i="1"/>
  <c r="L215" i="1"/>
  <c r="L39" i="1"/>
  <c r="L43" i="1"/>
  <c r="L70" i="1"/>
  <c r="L86" i="1"/>
  <c r="L176" i="1"/>
  <c r="L234" i="1"/>
  <c r="L114" i="1"/>
  <c r="L118" i="1"/>
  <c r="L31" i="1"/>
  <c r="L90" i="1"/>
  <c r="L104" i="1"/>
  <c r="L18" i="1"/>
  <c r="L41" i="1"/>
  <c r="L42" i="1"/>
  <c r="L46" i="1"/>
  <c r="L219" i="1"/>
  <c r="L13" i="1"/>
  <c r="L28" i="1"/>
  <c r="L32" i="1"/>
  <c r="L33" i="1"/>
  <c r="L55" i="1"/>
  <c r="L56" i="1"/>
  <c r="L102" i="1"/>
  <c r="L111" i="1"/>
  <c r="L125" i="1"/>
  <c r="L133" i="1"/>
  <c r="L235" i="1"/>
  <c r="L19" i="1"/>
  <c r="L38" i="1"/>
  <c r="L63" i="1"/>
  <c r="L64" i="1"/>
  <c r="L68" i="1"/>
  <c r="L69" i="1"/>
  <c r="L72" i="1"/>
  <c r="L73" i="1"/>
  <c r="L78" i="1"/>
  <c r="L94" i="1"/>
  <c r="L105" i="1"/>
  <c r="L106" i="1"/>
  <c r="L109" i="1"/>
  <c r="L110" i="1"/>
  <c r="L115" i="1"/>
  <c r="L142" i="1"/>
  <c r="L150" i="1"/>
  <c r="L154" i="1"/>
  <c r="L158" i="1"/>
  <c r="L162" i="1"/>
  <c r="L172" i="1"/>
  <c r="L180" i="1"/>
  <c r="L184" i="1"/>
  <c r="L188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4" i="1"/>
  <c r="L218" i="1"/>
  <c r="L226" i="1"/>
  <c r="L233" i="1"/>
  <c r="L247" i="1"/>
  <c r="L26" i="1"/>
  <c r="L36" i="1"/>
  <c r="L37" i="1"/>
  <c r="L40" i="1"/>
  <c r="L59" i="1"/>
  <c r="L60" i="1"/>
  <c r="L84" i="1"/>
  <c r="L85" i="1"/>
  <c r="L88" i="1"/>
  <c r="L89" i="1"/>
  <c r="L96" i="1"/>
  <c r="L97" i="1"/>
  <c r="L100" i="1"/>
  <c r="L101" i="1"/>
  <c r="L103" i="1"/>
  <c r="L108" i="1"/>
  <c r="L117" i="1"/>
  <c r="L140" i="1"/>
  <c r="L144" i="1"/>
  <c r="L145" i="1"/>
  <c r="L148" i="1"/>
  <c r="L152" i="1"/>
  <c r="L156" i="1"/>
  <c r="L160" i="1"/>
  <c r="L164" i="1"/>
  <c r="L178" i="1"/>
  <c r="L182" i="1"/>
  <c r="L186" i="1"/>
  <c r="L198" i="1"/>
  <c r="L216" i="1"/>
  <c r="L220" i="1"/>
  <c r="L229" i="1"/>
  <c r="L231" i="1"/>
  <c r="L14" i="1"/>
  <c r="L15" i="1"/>
  <c r="L22" i="1"/>
  <c r="L23" i="1"/>
  <c r="L27" i="1"/>
  <c r="L53" i="1"/>
  <c r="L54" i="1"/>
  <c r="L61" i="1"/>
  <c r="L62" i="1"/>
  <c r="L71" i="1"/>
  <c r="L79" i="1"/>
  <c r="L87" i="1"/>
  <c r="L98" i="1"/>
  <c r="L99" i="1"/>
  <c r="L119" i="1"/>
  <c r="L120" i="1"/>
  <c r="L124" i="1"/>
  <c r="L147" i="1"/>
  <c r="L227" i="1"/>
  <c r="L228" i="1"/>
  <c r="L236" i="1"/>
  <c r="L241" i="1"/>
  <c r="L16" i="1"/>
  <c r="L17" i="1"/>
  <c r="L24" i="1"/>
  <c r="L25" i="1"/>
  <c r="L165" i="1"/>
  <c r="L171" i="1"/>
  <c r="L173" i="1"/>
  <c r="L230" i="1"/>
  <c r="L35" i="1"/>
  <c r="L50" i="1"/>
  <c r="L57" i="1"/>
  <c r="L58" i="1"/>
  <c r="L65" i="1"/>
  <c r="L66" i="1"/>
  <c r="L75" i="1"/>
  <c r="L83" i="1"/>
  <c r="L91" i="1"/>
  <c r="L128" i="1"/>
  <c r="L136" i="1"/>
  <c r="L163" i="1"/>
  <c r="L167" i="1"/>
  <c r="L168" i="1"/>
  <c r="L169" i="1"/>
  <c r="L177" i="1"/>
  <c r="L222" i="1"/>
  <c r="L223" i="1"/>
  <c r="L224" i="1"/>
  <c r="L232" i="1"/>
  <c r="L21" i="1"/>
  <c r="L107" i="1"/>
  <c r="L112" i="1"/>
  <c r="L126" i="1"/>
  <c r="L134" i="1"/>
  <c r="L189" i="1"/>
  <c r="L190" i="1"/>
  <c r="L191" i="1"/>
  <c r="L192" i="1"/>
  <c r="L193" i="1"/>
  <c r="L194" i="1"/>
  <c r="L195" i="1"/>
  <c r="L196" i="1"/>
  <c r="L197" i="1"/>
  <c r="L199" i="1"/>
  <c r="L212" i="1"/>
  <c r="L243" i="1"/>
  <c r="L245" i="1"/>
  <c r="L244" i="1"/>
  <c r="L242" i="1"/>
  <c r="L240" i="1"/>
  <c r="L239" i="1"/>
  <c r="L238" i="1"/>
  <c r="H3" i="1"/>
  <c r="H4" i="1" s="1"/>
  <c r="K5" i="1"/>
  <c r="H8" i="1"/>
  <c r="U27" i="1" a="1"/>
  <c r="U27" i="1" s="1"/>
  <c r="V27" i="1" s="1"/>
  <c r="N237" i="1"/>
  <c r="N4" i="1" s="1"/>
  <c r="M237" i="1"/>
  <c r="M4" i="1" s="1"/>
  <c r="P237" i="1"/>
  <c r="P4" i="1" s="1"/>
  <c r="G3" i="1"/>
  <c r="G4" i="1" s="1"/>
  <c r="G5" i="1" s="1"/>
  <c r="F3" i="1"/>
  <c r="S15" i="1" s="1"/>
  <c r="T15" i="1" s="1"/>
  <c r="Z15" i="1"/>
  <c r="O237" i="1" l="1"/>
  <c r="Q237" i="1" s="1"/>
  <c r="Q4" i="1" s="1"/>
  <c r="F4" i="1"/>
  <c r="F5" i="1" s="1"/>
  <c r="F6" i="1" s="1"/>
  <c r="K7" i="1"/>
  <c r="L237" i="1"/>
  <c r="L4" i="1" s="1"/>
  <c r="K8" i="1"/>
  <c r="J4" i="1"/>
  <c r="M5" i="1"/>
  <c r="M6" i="1" s="1"/>
  <c r="G6" i="1"/>
  <c r="W15" i="1"/>
  <c r="X15" i="1" s="1"/>
  <c r="U15" i="1"/>
  <c r="V15" i="1" s="1"/>
  <c r="O4" i="1" l="1"/>
  <c r="L5" i="1" s="1"/>
  <c r="L6" i="1" s="1"/>
  <c r="M7" i="1"/>
  <c r="I4" i="1"/>
  <c r="I5" i="1" s="1"/>
  <c r="Y15" i="1"/>
  <c r="C6" i="1"/>
  <c r="L7" i="1" l="1"/>
  <c r="H5" i="1"/>
  <c r="H7" i="1" s="1"/>
  <c r="I7" i="1"/>
  <c r="F8" i="1"/>
  <c r="J5" i="1" l="1"/>
  <c r="J7" i="1" s="1"/>
  <c r="C7" i="1" s="1"/>
  <c r="C8" i="1" s="1"/>
  <c r="C9" i="1" s="1"/>
  <c r="D9" i="1" s="1"/>
  <c r="E9" i="1" l="1"/>
  <c r="G8" i="1"/>
</calcChain>
</file>

<file path=xl/connections.xml><?xml version="1.0" encoding="utf-8"?>
<connections xmlns="http://schemas.openxmlformats.org/spreadsheetml/2006/main">
  <connection id="1" name="DbLog_petermini" type="6" refreshedVersion="4" background="1" refreshOnLoad="1" saveData="1">
    <textPr prompt="0" codePage="850" sourceFile="Y:\fhemlog\Hauslog\DbLog_petermini.log" thousands=" " space="1" consecutive="1" delimiter="_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<sst xmlns="http://schemas.openxmlformats.org/spreadsheetml/2006/main" count="10204" uniqueCount="77">
  <si>
    <t>Anlagenprotokoll Abele</t>
  </si>
  <si>
    <t>Z-EHT</t>
  </si>
  <si>
    <t>Z-ENT</t>
  </si>
  <si>
    <t>Z-EPV</t>
  </si>
  <si>
    <t>Eig-Verbr.</t>
  </si>
  <si>
    <t>PV-Ges.</t>
  </si>
  <si>
    <t>Akt.Aufl.</t>
  </si>
  <si>
    <t>E-Ges.kW</t>
  </si>
  <si>
    <t>EHT-Verbr.</t>
  </si>
  <si>
    <t>ENT-Verbr.</t>
  </si>
  <si>
    <t>PV-Einsp.</t>
  </si>
  <si>
    <t>Eig.Verbr.</t>
  </si>
  <si>
    <t>Einsp.%</t>
  </si>
  <si>
    <t>Jahr</t>
  </si>
  <si>
    <t>HT-Vbr.</t>
  </si>
  <si>
    <t>NT-Vbr.</t>
  </si>
  <si>
    <t>PV-Esp.</t>
  </si>
  <si>
    <t>Eig-Vbr.</t>
  </si>
  <si>
    <t>PV-Erz.</t>
  </si>
  <si>
    <t>W-Zähler</t>
  </si>
  <si>
    <t>W-Vbr.</t>
  </si>
  <si>
    <t>Übergabe an</t>
  </si>
  <si>
    <t>Datum</t>
  </si>
  <si>
    <t>Uhrzeit</t>
  </si>
  <si>
    <t>EHT</t>
  </si>
  <si>
    <t>ENT</t>
  </si>
  <si>
    <t>EPV</t>
  </si>
  <si>
    <t>PV-total</t>
  </si>
  <si>
    <t>PV-today</t>
  </si>
  <si>
    <t>T-Vorhers.</t>
  </si>
  <si>
    <t>Vorlauf M</t>
  </si>
  <si>
    <t>Vorlauf A</t>
  </si>
  <si>
    <t>PV-Start</t>
  </si>
  <si>
    <t>um 6:00 Uhr</t>
  </si>
  <si>
    <t>E_Zaehler</t>
  </si>
  <si>
    <t>EHT/KWh</t>
  </si>
  <si>
    <t>ENT/KWh</t>
  </si>
  <si>
    <r>
      <rPr>
        <sz val="11"/>
        <color rgb="FF000000"/>
        <rFont val="Calibri"/>
        <family val="2"/>
        <charset val="1"/>
      </rPr>
      <t>Verbr.</t>
    </r>
    <r>
      <rPr>
        <sz val="11"/>
        <color rgb="FF808080"/>
        <rFont val="Calibri"/>
        <family val="2"/>
        <charset val="1"/>
      </rPr>
      <t>/Ertr.</t>
    </r>
  </si>
  <si>
    <t>um 22:00 Uhr</t>
  </si>
  <si>
    <t>EPV/kWh</t>
  </si>
  <si>
    <r>
      <rPr>
        <sz val="11"/>
        <color rgb="FF000000"/>
        <rFont val="Calibri"/>
        <family val="2"/>
        <charset val="1"/>
      </rPr>
      <t>Kost.</t>
    </r>
    <r>
      <rPr>
        <sz val="11"/>
        <color rgb="FF808080"/>
        <rFont val="Calibri"/>
        <family val="2"/>
        <charset val="1"/>
      </rPr>
      <t>/Ertr.</t>
    </r>
  </si>
  <si>
    <t>Summe HT/NT Tag Ø</t>
  </si>
  <si>
    <t>Kosten/Tag</t>
  </si>
  <si>
    <t>Kess.-Entn.</t>
  </si>
  <si>
    <t>Summe Ertrag Tag Ø</t>
  </si>
  <si>
    <t>Ertrag/Tag</t>
  </si>
  <si>
    <t>Bereinigt Tag Ø</t>
  </si>
  <si>
    <t>HT-PV</t>
  </si>
  <si>
    <t>Kosten Jahr/Monat/Tag</t>
  </si>
  <si>
    <t>Jahr-Tage</t>
  </si>
  <si>
    <t>T-Vhs.22:00</t>
  </si>
  <si>
    <t>HK_szeit</t>
  </si>
  <si>
    <t>Vorl-6:00</t>
  </si>
  <si>
    <t>Vorl-22:00</t>
  </si>
  <si>
    <t>kW-Verbr</t>
  </si>
  <si>
    <t>HT-Verbr.</t>
  </si>
  <si>
    <t>NT-Verbr.</t>
  </si>
  <si>
    <t>2016</t>
  </si>
  <si>
    <t>AC-Fehler</t>
  </si>
  <si>
    <t>E</t>
  </si>
  <si>
    <t>ht</t>
  </si>
  <si>
    <t>nt</t>
  </si>
  <si>
    <t>IT</t>
  </si>
  <si>
    <t>vhs</t>
  </si>
  <si>
    <t>PV</t>
  </si>
  <si>
    <t>esp</t>
  </si>
  <si>
    <t>Ges</t>
  </si>
  <si>
    <t>Ertrag</t>
  </si>
  <si>
    <t>tag</t>
  </si>
  <si>
    <t>HK-szeit</t>
  </si>
  <si>
    <t>HK</t>
  </si>
  <si>
    <t>szeit</t>
  </si>
  <si>
    <t>&lt;&lt;</t>
  </si>
  <si>
    <t>addLog</t>
  </si>
  <si>
    <t>UX</t>
  </si>
  <si>
    <t>v22</t>
  </si>
  <si>
    <t>v06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</si>
</sst>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64" formatCode="[$-407]h:mm:ss\ AM/PM"/>
    <numFmt numFmtId="165" formatCode="[$-407]hh:mm:ss"/>
    <numFmt numFmtId="166" formatCode="[$-407]dd/mm/yyyy"/>
    <numFmt numFmtId="167" formatCode="[$-407]0"/>
    <numFmt numFmtId="168" formatCode="0.0"/>
    <numFmt numFmtId="169" formatCode="[$-407]0.00"/>
    <numFmt numFmtId="170" formatCode="0.0&quot; kW&quot;"/>
    <numFmt numFmtId="171" formatCode="[$]@"/>
    <numFmt numFmtId="172" formatCode="[$-407]0.00\ %"/>
    <numFmt numFmtId="173" formatCode="h:mm:ss;@"/>
    <numFmt numFmtId="174" formatCode="0.00&quot; €&quot;"/>
    <numFmt numFmtId="175" formatCode="0.0&quot; °&quot;"/>
    <numFmt numFmtId="176" formatCode="0.0%"/>
    <numFmt numFmtId="177" formatCode="[Red]\-#,##0.00&quot; €&quot;"/>
    <numFmt numFmtId="178" formatCode="dd/mm/yy;@"/>
    <numFmt numFmtId="179" formatCode="h:mm;@"/>
    <numFmt numFmtId="180" formatCode="[$-F400]h:mm:ss\ AM/PM"/>
    <numFmt numFmtId="181" formatCode="\+0.0%"/>
    <numFmt numFmtId="182" formatCode="&quot;MWTv &quot;0.0&quot; °&quot;"/>
    <numFmt numFmtId="183" formatCode="&quot;MWAt &quot;0.0&quot; °&quot;"/>
    <numFmt numFmtId="184" formatCode="0&quot; Tage&quot;"/>
    <numFmt numFmtId="185" formatCode="0.00_ ;[Red]\-0.00\ "/>
    <numFmt numFmtId="186" formatCode="[Blue].0_ ;[Red]\-0.0"/>
    <numFmt numFmtId="187" formatCode="d/m;@"/>
    <numFmt numFmtId="188" formatCode="[$-407]0\ %"/>
    <numFmt numFmtId="189" formatCode="[$-407]General"/>
  </numFmts>
  <fonts count="10" x14ac:knownFonts="1">
    <font>
      <sz val="11"/>
      <color rgb="FF000000"/>
      <name val="Calibri"/>
      <family val="2"/>
      <charset val="1"/>
    </font>
    <font>
      <b/>
      <sz val="11"/>
      <color rgb="FF555555"/>
      <name val="Courier New"/>
      <family val="3"/>
      <charset val="1"/>
    </font>
    <font>
      <sz val="11"/>
      <color rgb="FF00B0F0"/>
      <name val="Calibri"/>
      <family val="2"/>
      <charset val="1"/>
    </font>
    <font>
      <sz val="11"/>
      <color rgb="FFC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808080"/>
      <name val="Calibri"/>
      <family val="2"/>
      <charset val="1"/>
    </font>
    <font>
      <sz val="11"/>
      <color rgb="FF00B050"/>
      <name val="Calibri"/>
      <family val="2"/>
      <charset val="1"/>
    </font>
    <font>
      <sz val="11"/>
      <color rgb="FF4F81BD"/>
      <name val="Calibri"/>
      <family val="2"/>
      <charset val="1"/>
    </font>
    <font>
      <sz val="11"/>
      <color rgb="FF0070C0"/>
      <name val="Calibri"/>
      <family val="2"/>
      <charset val="1"/>
    </font>
    <font>
      <sz val="10"/>
      <color rgb="FF29292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  <fill>
      <patternFill patternType="solid">
        <fgColor rgb="FFEEECE1"/>
        <bgColor rgb="FFFFFFFF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164" fontId="0" fillId="0" borderId="0"/>
  </cellStyleXfs>
  <cellXfs count="136">
    <xf numFmtId="164" fontId="0" fillId="0" borderId="0" xfId="0"/>
    <xf numFmtId="164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0" applyFill="1" applyAlignment="1">
      <alignment horizontal="right"/>
    </xf>
    <xf numFmtId="164" fontId="0" fillId="2" borderId="0" xfId="0" applyFill="1"/>
    <xf numFmtId="166" fontId="0" fillId="2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7" fontId="0" fillId="2" borderId="0" xfId="0" applyNumberFormat="1" applyFill="1" applyAlignment="1">
      <alignment horizontal="right"/>
    </xf>
    <xf numFmtId="166" fontId="0" fillId="2" borderId="0" xfId="0" applyNumberFormat="1" applyFill="1" applyAlignment="1">
      <alignment horizontal="center"/>
    </xf>
    <xf numFmtId="168" fontId="0" fillId="2" borderId="1" xfId="0" applyNumberFormat="1" applyFont="1" applyFill="1" applyBorder="1" applyAlignment="1">
      <alignment horizontal="center"/>
    </xf>
    <xf numFmtId="169" fontId="0" fillId="2" borderId="1" xfId="0" applyNumberFormat="1" applyFont="1" applyFill="1" applyBorder="1" applyAlignment="1">
      <alignment horizontal="center"/>
    </xf>
    <xf numFmtId="164" fontId="0" fillId="2" borderId="2" xfId="0" applyFont="1" applyFill="1" applyBorder="1" applyAlignment="1">
      <alignment horizontal="center"/>
    </xf>
    <xf numFmtId="164" fontId="0" fillId="2" borderId="2" xfId="0" applyFont="1" applyFill="1" applyBorder="1" applyAlignment="1">
      <alignment horizontal="right"/>
    </xf>
    <xf numFmtId="164" fontId="0" fillId="2" borderId="3" xfId="0" applyFont="1" applyFill="1" applyBorder="1" applyAlignment="1">
      <alignment horizontal="center"/>
    </xf>
    <xf numFmtId="170" fontId="0" fillId="2" borderId="4" xfId="0" applyNumberFormat="1" applyFont="1" applyFill="1" applyBorder="1" applyAlignment="1">
      <alignment horizontal="center"/>
    </xf>
    <xf numFmtId="169" fontId="0" fillId="2" borderId="5" xfId="0" applyNumberFormat="1" applyFont="1" applyFill="1" applyBorder="1" applyAlignment="1">
      <alignment horizontal="right"/>
    </xf>
    <xf numFmtId="169" fontId="0" fillId="2" borderId="5" xfId="0" applyNumberFormat="1" applyFont="1" applyFill="1" applyBorder="1" applyAlignment="1">
      <alignment horizontal="center"/>
    </xf>
    <xf numFmtId="164" fontId="0" fillId="2" borderId="6" xfId="0" applyFont="1" applyFill="1" applyBorder="1" applyAlignment="1">
      <alignment horizontal="center"/>
    </xf>
    <xf numFmtId="171" fontId="0" fillId="2" borderId="7" xfId="0" applyNumberFormat="1" applyFont="1" applyFill="1" applyBorder="1" applyAlignment="1">
      <alignment horizontal="center"/>
    </xf>
    <xf numFmtId="167" fontId="0" fillId="2" borderId="8" xfId="0" applyNumberFormat="1" applyFont="1" applyFill="1" applyBorder="1" applyAlignment="1">
      <alignment horizontal="center"/>
    </xf>
    <xf numFmtId="164" fontId="1" fillId="0" borderId="0" xfId="0" applyFont="1"/>
    <xf numFmtId="164" fontId="0" fillId="2" borderId="0" xfId="0" applyFont="1" applyFill="1" applyAlignment="1">
      <alignment horizontal="center"/>
    </xf>
    <xf numFmtId="165" fontId="0" fillId="0" borderId="0" xfId="0" applyNumberFormat="1"/>
    <xf numFmtId="169" fontId="0" fillId="3" borderId="9" xfId="0" applyNumberFormat="1" applyFill="1" applyBorder="1" applyAlignment="1">
      <alignment horizontal="center"/>
    </xf>
    <xf numFmtId="170" fontId="0" fillId="2" borderId="8" xfId="0" applyNumberFormat="1" applyFill="1" applyBorder="1" applyAlignment="1">
      <alignment horizontal="right"/>
    </xf>
    <xf numFmtId="170" fontId="0" fillId="2" borderId="10" xfId="0" applyNumberFormat="1" applyFill="1" applyBorder="1" applyAlignment="1">
      <alignment horizontal="right"/>
    </xf>
    <xf numFmtId="170" fontId="0" fillId="2" borderId="11" xfId="0" applyNumberFormat="1" applyFill="1" applyBorder="1" applyAlignment="1">
      <alignment horizontal="right"/>
    </xf>
    <xf numFmtId="170" fontId="2" fillId="2" borderId="12" xfId="0" applyNumberFormat="1" applyFont="1" applyFill="1" applyBorder="1" applyAlignment="1">
      <alignment horizontal="right"/>
    </xf>
    <xf numFmtId="170" fontId="0" fillId="2" borderId="4" xfId="0" applyNumberFormat="1" applyFill="1" applyBorder="1" applyAlignment="1"/>
    <xf numFmtId="170" fontId="0" fillId="2" borderId="8" xfId="0" applyNumberFormat="1" applyFill="1" applyBorder="1" applyAlignment="1"/>
    <xf numFmtId="172" fontId="0" fillId="2" borderId="13" xfId="0" applyNumberFormat="1" applyFill="1" applyBorder="1" applyAlignment="1">
      <alignment horizontal="right"/>
    </xf>
    <xf numFmtId="171" fontId="0" fillId="2" borderId="7" xfId="0" applyNumberFormat="1" applyFill="1" applyBorder="1"/>
    <xf numFmtId="167" fontId="0" fillId="2" borderId="8" xfId="0" applyNumberFormat="1" applyFill="1" applyBorder="1"/>
    <xf numFmtId="169" fontId="0" fillId="2" borderId="0" xfId="0" applyNumberFormat="1" applyFill="1"/>
    <xf numFmtId="166" fontId="0" fillId="2" borderId="0" xfId="0" applyNumberFormat="1" applyFill="1"/>
    <xf numFmtId="173" fontId="0" fillId="2" borderId="0" xfId="0" applyNumberFormat="1" applyFill="1"/>
    <xf numFmtId="168" fontId="0" fillId="2" borderId="0" xfId="0" applyNumberFormat="1" applyFill="1"/>
    <xf numFmtId="164" fontId="0" fillId="2" borderId="0" xfId="0" applyFill="1" applyAlignment="1">
      <alignment vertical="center"/>
    </xf>
    <xf numFmtId="164" fontId="0" fillId="2" borderId="0" xfId="0" applyFont="1" applyFill="1" applyAlignment="1">
      <alignment horizontal="left"/>
    </xf>
    <xf numFmtId="174" fontId="0" fillId="2" borderId="0" xfId="0" applyNumberFormat="1" applyFill="1"/>
    <xf numFmtId="169" fontId="0" fillId="3" borderId="14" xfId="0" applyNumberFormat="1" applyFill="1" applyBorder="1" applyAlignment="1">
      <alignment horizontal="center"/>
    </xf>
    <xf numFmtId="170" fontId="0" fillId="2" borderId="15" xfId="0" applyNumberFormat="1" applyFill="1" applyBorder="1" applyAlignment="1">
      <alignment horizontal="right"/>
    </xf>
    <xf numFmtId="175" fontId="3" fillId="2" borderId="8" xfId="0" applyNumberFormat="1" applyFont="1" applyFill="1" applyBorder="1" applyAlignment="1">
      <alignment horizontal="right"/>
    </xf>
    <xf numFmtId="167" fontId="4" fillId="2" borderId="8" xfId="0" applyNumberFormat="1" applyFont="1" applyFill="1" applyBorder="1"/>
    <xf numFmtId="169" fontId="0" fillId="3" borderId="14" xfId="0" applyNumberFormat="1" applyFont="1" applyFill="1" applyBorder="1" applyAlignment="1">
      <alignment horizontal="center"/>
    </xf>
    <xf numFmtId="170" fontId="4" fillId="2" borderId="8" xfId="0" applyNumberFormat="1" applyFont="1" applyFill="1" applyBorder="1" applyAlignment="1">
      <alignment horizontal="right"/>
    </xf>
    <xf numFmtId="170" fontId="6" fillId="2" borderId="8" xfId="0" applyNumberFormat="1" applyFont="1" applyFill="1" applyBorder="1" applyAlignment="1">
      <alignment horizontal="right"/>
    </xf>
    <xf numFmtId="170" fontId="6" fillId="2" borderId="15" xfId="0" applyNumberFormat="1" applyFont="1" applyFill="1" applyBorder="1" applyAlignment="1">
      <alignment horizontal="right"/>
    </xf>
    <xf numFmtId="170" fontId="7" fillId="2" borderId="8" xfId="0" applyNumberFormat="1" applyFont="1" applyFill="1" applyBorder="1" applyAlignment="1">
      <alignment horizontal="right"/>
    </xf>
    <xf numFmtId="170" fontId="4" fillId="2" borderId="4" xfId="0" applyNumberFormat="1" applyFont="1" applyFill="1" applyBorder="1" applyAlignment="1"/>
    <xf numFmtId="170" fontId="4" fillId="2" borderId="8" xfId="0" applyNumberFormat="1" applyFont="1" applyFill="1" applyBorder="1" applyAlignment="1"/>
    <xf numFmtId="170" fontId="6" fillId="2" borderId="8" xfId="0" applyNumberFormat="1" applyFont="1" applyFill="1" applyBorder="1" applyAlignment="1"/>
    <xf numFmtId="168" fontId="0" fillId="0" borderId="0" xfId="0" applyNumberFormat="1"/>
    <xf numFmtId="169" fontId="0" fillId="2" borderId="0" xfId="0" applyNumberFormat="1" applyFont="1" applyFill="1" applyAlignment="1">
      <alignment horizontal="left"/>
    </xf>
    <xf numFmtId="174" fontId="0" fillId="2" borderId="0" xfId="0" applyNumberFormat="1" applyFill="1" applyAlignment="1">
      <alignment horizontal="right"/>
    </xf>
    <xf numFmtId="177" fontId="0" fillId="2" borderId="8" xfId="0" applyNumberFormat="1" applyFill="1" applyBorder="1" applyAlignment="1">
      <alignment horizontal="right"/>
    </xf>
    <xf numFmtId="174" fontId="6" fillId="2" borderId="8" xfId="0" applyNumberFormat="1" applyFont="1" applyFill="1" applyBorder="1" applyAlignment="1">
      <alignment horizontal="right"/>
    </xf>
    <xf numFmtId="174" fontId="6" fillId="2" borderId="15" xfId="0" applyNumberFormat="1" applyFont="1" applyFill="1" applyBorder="1" applyAlignment="1">
      <alignment horizontal="right"/>
    </xf>
    <xf numFmtId="170" fontId="2" fillId="2" borderId="4" xfId="0" applyNumberFormat="1" applyFont="1" applyFill="1" applyBorder="1" applyAlignment="1">
      <alignment horizontal="right"/>
    </xf>
    <xf numFmtId="170" fontId="2" fillId="2" borderId="8" xfId="0" applyNumberFormat="1" applyFont="1" applyFill="1" applyBorder="1" applyAlignment="1">
      <alignment horizontal="right"/>
    </xf>
    <xf numFmtId="174" fontId="0" fillId="2" borderId="8" xfId="0" applyNumberFormat="1" applyFill="1" applyBorder="1" applyAlignment="1">
      <alignment horizontal="right"/>
    </xf>
    <xf numFmtId="164" fontId="0" fillId="2" borderId="13" xfId="0" applyFill="1" applyBorder="1" applyAlignment="1">
      <alignment horizontal="right"/>
    </xf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0" fontId="0" fillId="0" borderId="0" xfId="0" applyNumberFormat="1"/>
    <xf numFmtId="177" fontId="0" fillId="2" borderId="0" xfId="0" applyNumberFormat="1" applyFill="1" applyAlignment="1">
      <alignment horizontal="right"/>
    </xf>
    <xf numFmtId="169" fontId="0" fillId="3" borderId="14" xfId="0" applyNumberFormat="1" applyFont="1" applyFill="1" applyBorder="1" applyAlignment="1">
      <alignment horizontal="right"/>
    </xf>
    <xf numFmtId="174" fontId="4" fillId="2" borderId="8" xfId="0" applyNumberFormat="1" applyFont="1" applyFill="1" applyBorder="1" applyAlignment="1">
      <alignment horizontal="right"/>
    </xf>
    <xf numFmtId="174" fontId="0" fillId="2" borderId="15" xfId="0" applyNumberFormat="1" applyFill="1" applyBorder="1" applyAlignment="1">
      <alignment horizontal="right"/>
    </xf>
    <xf numFmtId="174" fontId="0" fillId="2" borderId="8" xfId="0" applyNumberFormat="1" applyFont="1" applyFill="1" applyBorder="1" applyAlignment="1">
      <alignment horizontal="right"/>
    </xf>
    <xf numFmtId="170" fontId="3" fillId="2" borderId="8" xfId="0" applyNumberFormat="1" applyFont="1" applyFill="1" applyBorder="1" applyAlignment="1">
      <alignment horizontal="right"/>
    </xf>
    <xf numFmtId="169" fontId="0" fillId="2" borderId="8" xfId="0" applyNumberFormat="1" applyFill="1" applyBorder="1" applyAlignment="1"/>
    <xf numFmtId="168" fontId="0" fillId="2" borderId="8" xfId="0" applyNumberFormat="1" applyFill="1" applyBorder="1" applyAlignment="1">
      <alignment horizontal="right"/>
    </xf>
    <xf numFmtId="174" fontId="6" fillId="2" borderId="2" xfId="0" applyNumberFormat="1" applyFont="1" applyFill="1" applyBorder="1" applyAlignment="1">
      <alignment horizontal="right"/>
    </xf>
    <xf numFmtId="176" fontId="3" fillId="2" borderId="8" xfId="0" applyNumberFormat="1" applyFont="1" applyFill="1" applyBorder="1" applyAlignment="1">
      <alignment horizontal="right"/>
    </xf>
    <xf numFmtId="172" fontId="2" fillId="2" borderId="4" xfId="0" applyNumberFormat="1" applyFont="1" applyFill="1" applyBorder="1" applyAlignment="1"/>
    <xf numFmtId="181" fontId="2" fillId="2" borderId="8" xfId="0" applyNumberFormat="1" applyFont="1" applyFill="1" applyBorder="1" applyAlignment="1"/>
    <xf numFmtId="169" fontId="0" fillId="3" borderId="16" xfId="0" applyNumberFormat="1" applyFont="1" applyFill="1" applyBorder="1" applyAlignment="1">
      <alignment horizontal="center"/>
    </xf>
    <xf numFmtId="177" fontId="5" fillId="2" borderId="17" xfId="0" applyNumberFormat="1" applyFont="1" applyFill="1" applyBorder="1" applyAlignment="1">
      <alignment horizontal="right"/>
    </xf>
    <xf numFmtId="182" fontId="0" fillId="2" borderId="18" xfId="0" applyNumberFormat="1" applyFill="1" applyBorder="1" applyAlignment="1">
      <alignment horizontal="right"/>
    </xf>
    <xf numFmtId="183" fontId="0" fillId="2" borderId="18" xfId="0" applyNumberFormat="1" applyFill="1" applyBorder="1" applyAlignment="1">
      <alignment horizontal="right"/>
    </xf>
    <xf numFmtId="176" fontId="0" fillId="2" borderId="19" xfId="0" applyNumberFormat="1" applyFill="1" applyBorder="1" applyAlignment="1">
      <alignment horizontal="right"/>
    </xf>
    <xf numFmtId="169" fontId="0" fillId="2" borderId="4" xfId="0" applyNumberFormat="1" applyFill="1" applyBorder="1" applyAlignment="1"/>
    <xf numFmtId="167" fontId="0" fillId="2" borderId="8" xfId="0" applyNumberFormat="1" applyFill="1" applyBorder="1" applyAlignment="1"/>
    <xf numFmtId="166" fontId="0" fillId="2" borderId="20" xfId="0" applyNumberFormat="1" applyFont="1" applyFill="1" applyBorder="1" applyAlignment="1">
      <alignment horizontal="left"/>
    </xf>
    <xf numFmtId="165" fontId="0" fillId="2" borderId="17" xfId="0" applyNumberFormat="1" applyFill="1" applyBorder="1" applyAlignment="1">
      <alignment horizontal="center"/>
    </xf>
    <xf numFmtId="177" fontId="0" fillId="2" borderId="17" xfId="0" applyNumberFormat="1" applyFill="1" applyBorder="1" applyAlignment="1">
      <alignment horizontal="right"/>
    </xf>
    <xf numFmtId="177" fontId="0" fillId="2" borderId="21" xfId="0" applyNumberFormat="1" applyFill="1" applyBorder="1" applyAlignment="1">
      <alignment horizontal="right"/>
    </xf>
    <xf numFmtId="169" fontId="0" fillId="2" borderId="22" xfId="0" applyNumberFormat="1" applyFill="1" applyBorder="1" applyAlignment="1">
      <alignment horizontal="right"/>
    </xf>
    <xf numFmtId="168" fontId="0" fillId="2" borderId="22" xfId="0" applyNumberFormat="1" applyFill="1" applyBorder="1" applyAlignment="1">
      <alignment horizontal="right"/>
    </xf>
    <xf numFmtId="177" fontId="0" fillId="2" borderId="22" xfId="0" applyNumberFormat="1" applyFont="1" applyFill="1" applyBorder="1" applyAlignment="1">
      <alignment horizontal="center"/>
    </xf>
    <xf numFmtId="184" fontId="0" fillId="2" borderId="23" xfId="0" applyNumberFormat="1" applyFill="1" applyBorder="1" applyAlignment="1">
      <alignment horizontal="right"/>
    </xf>
    <xf numFmtId="172" fontId="0" fillId="2" borderId="22" xfId="0" applyNumberFormat="1" applyFill="1" applyBorder="1" applyAlignment="1">
      <alignment horizontal="right"/>
    </xf>
    <xf numFmtId="172" fontId="0" fillId="2" borderId="0" xfId="0" applyNumberFormat="1" applyFill="1" applyBorder="1" applyAlignment="1">
      <alignment horizontal="right"/>
    </xf>
    <xf numFmtId="164" fontId="0" fillId="2" borderId="24" xfId="0" applyFill="1" applyBorder="1" applyAlignment="1">
      <alignment horizontal="right"/>
    </xf>
    <xf numFmtId="169" fontId="0" fillId="2" borderId="17" xfId="0" applyNumberFormat="1" applyFill="1" applyBorder="1" applyAlignment="1">
      <alignment horizontal="right"/>
    </xf>
    <xf numFmtId="169" fontId="0" fillId="2" borderId="17" xfId="0" applyNumberFormat="1" applyFill="1" applyBorder="1" applyAlignment="1">
      <alignment horizontal="center"/>
    </xf>
    <xf numFmtId="169" fontId="0" fillId="2" borderId="25" xfId="0" applyNumberFormat="1" applyFill="1" applyBorder="1" applyAlignment="1">
      <alignment horizontal="right"/>
    </xf>
    <xf numFmtId="166" fontId="0" fillId="2" borderId="26" xfId="0" applyNumberFormat="1" applyFont="1" applyFill="1" applyBorder="1" applyAlignment="1">
      <alignment horizontal="center"/>
    </xf>
    <xf numFmtId="165" fontId="0" fillId="2" borderId="26" xfId="0" applyNumberFormat="1" applyFont="1" applyFill="1" applyBorder="1" applyAlignment="1">
      <alignment horizontal="center"/>
    </xf>
    <xf numFmtId="169" fontId="0" fillId="2" borderId="26" xfId="0" applyNumberFormat="1" applyFont="1" applyFill="1" applyBorder="1" applyAlignment="1">
      <alignment horizontal="center"/>
    </xf>
    <xf numFmtId="168" fontId="0" fillId="2" borderId="26" xfId="0" applyNumberFormat="1" applyFont="1" applyFill="1" applyBorder="1" applyAlignment="1">
      <alignment horizontal="center"/>
    </xf>
    <xf numFmtId="164" fontId="0" fillId="2" borderId="26" xfId="0" applyFont="1" applyFill="1" applyBorder="1" applyAlignment="1">
      <alignment horizontal="right"/>
    </xf>
    <xf numFmtId="169" fontId="0" fillId="2" borderId="26" xfId="0" applyNumberFormat="1" applyFont="1" applyFill="1" applyBorder="1" applyAlignment="1">
      <alignment horizontal="right"/>
    </xf>
    <xf numFmtId="164" fontId="0" fillId="2" borderId="26" xfId="0" applyFont="1" applyFill="1" applyBorder="1" applyAlignment="1">
      <alignment horizontal="center"/>
    </xf>
    <xf numFmtId="170" fontId="0" fillId="2" borderId="27" xfId="0" applyNumberFormat="1" applyFill="1" applyBorder="1" applyAlignment="1">
      <alignment horizontal="right"/>
    </xf>
    <xf numFmtId="175" fontId="3" fillId="2" borderId="28" xfId="0" applyNumberFormat="1" applyFont="1" applyFill="1" applyBorder="1" applyAlignment="1">
      <alignment horizontal="right"/>
    </xf>
    <xf numFmtId="166" fontId="0" fillId="2" borderId="8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9" fontId="0" fillId="2" borderId="12" xfId="0" applyNumberFormat="1" applyFill="1" applyBorder="1" applyAlignment="1">
      <alignment horizontal="center" vertical="center"/>
    </xf>
    <xf numFmtId="169" fontId="0" fillId="2" borderId="8" xfId="0" applyNumberFormat="1" applyFill="1" applyBorder="1" applyAlignment="1">
      <alignment horizontal="center" vertical="center"/>
    </xf>
    <xf numFmtId="169" fontId="0" fillId="2" borderId="23" xfId="0" applyNumberFormat="1" applyFill="1" applyBorder="1" applyAlignment="1">
      <alignment horizontal="center" vertical="center"/>
    </xf>
    <xf numFmtId="164" fontId="0" fillId="2" borderId="4" xfId="0" applyFill="1" applyBorder="1" applyAlignment="1">
      <alignment horizontal="right"/>
    </xf>
    <xf numFmtId="169" fontId="0" fillId="2" borderId="8" xfId="0" applyNumberFormat="1" applyFill="1" applyBorder="1" applyAlignment="1">
      <alignment horizontal="right"/>
    </xf>
    <xf numFmtId="185" fontId="0" fillId="2" borderId="8" xfId="0" applyNumberFormat="1" applyFill="1" applyBorder="1" applyAlignment="1">
      <alignment horizontal="right"/>
    </xf>
    <xf numFmtId="164" fontId="0" fillId="2" borderId="0" xfId="0" applyFill="1" applyBorder="1"/>
    <xf numFmtId="165" fontId="0" fillId="2" borderId="8" xfId="0" applyNumberFormat="1" applyFill="1" applyBorder="1" applyAlignment="1">
      <alignment horizontal="center"/>
    </xf>
    <xf numFmtId="179" fontId="0" fillId="2" borderId="8" xfId="0" applyNumberFormat="1" applyFill="1" applyBorder="1" applyAlignment="1">
      <alignment horizontal="center" vertical="center"/>
    </xf>
    <xf numFmtId="186" fontId="0" fillId="2" borderId="4" xfId="0" applyNumberFormat="1" applyFill="1" applyBorder="1" applyAlignment="1">
      <alignment horizontal="right"/>
    </xf>
    <xf numFmtId="169" fontId="0" fillId="2" borderId="2" xfId="0" applyNumberFormat="1" applyFill="1" applyBorder="1"/>
    <xf numFmtId="167" fontId="6" fillId="2" borderId="8" xfId="0" applyNumberFormat="1" applyFont="1" applyFill="1" applyBorder="1"/>
    <xf numFmtId="167" fontId="8" fillId="2" borderId="8" xfId="0" applyNumberFormat="1" applyFont="1" applyFill="1" applyBorder="1"/>
    <xf numFmtId="171" fontId="0" fillId="2" borderId="0" xfId="0" applyNumberFormat="1" applyFill="1" applyBorder="1"/>
    <xf numFmtId="167" fontId="0" fillId="2" borderId="0" xfId="0" applyNumberFormat="1" applyFill="1" applyBorder="1"/>
    <xf numFmtId="169" fontId="0" fillId="2" borderId="0" xfId="0" applyNumberFormat="1" applyFill="1" applyBorder="1"/>
    <xf numFmtId="169" fontId="9" fillId="0" borderId="0" xfId="0" applyNumberFormat="1" applyFont="1"/>
    <xf numFmtId="187" fontId="0" fillId="2" borderId="0" xfId="0" applyNumberFormat="1" applyFill="1" applyBorder="1"/>
    <xf numFmtId="188" fontId="0" fillId="2" borderId="0" xfId="0" applyNumberFormat="1" applyFill="1" applyBorder="1"/>
    <xf numFmtId="168" fontId="0" fillId="2" borderId="0" xfId="0" applyNumberFormat="1" applyFill="1" applyBorder="1"/>
    <xf numFmtId="189" fontId="0" fillId="2" borderId="8" xfId="0" applyNumberFormat="1" applyFill="1" applyBorder="1" applyAlignment="1">
      <alignment horizontal="center" vertical="center"/>
    </xf>
    <xf numFmtId="179" fontId="0" fillId="2" borderId="0" xfId="0" applyNumberFormat="1" applyFill="1"/>
    <xf numFmtId="173" fontId="0" fillId="2" borderId="8" xfId="0" applyNumberFormat="1" applyFill="1" applyBorder="1" applyAlignment="1">
      <alignment horizontal="center"/>
    </xf>
    <xf numFmtId="169" fontId="0" fillId="2" borderId="8" xfId="0" applyNumberFormat="1" applyFill="1" applyBorder="1" applyAlignment="1">
      <alignment horizontal="center"/>
    </xf>
    <xf numFmtId="168" fontId="0" fillId="2" borderId="8" xfId="0" applyNumberFormat="1" applyFill="1" applyBorder="1" applyAlignment="1">
      <alignment horizontal="center"/>
    </xf>
    <xf numFmtId="179" fontId="0" fillId="2" borderId="8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C0504D"/>
      <rgbColor rgb="FFEEECE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878787"/>
      <rgbColor rgb="FF003366"/>
      <rgbColor rgb="FF00B050"/>
      <rgbColor rgb="FF003300"/>
      <rgbColor rgb="FF333300"/>
      <rgbColor rgb="FF993300"/>
      <rgbColor rgb="FF993366"/>
      <rgbColor rgb="FF555555"/>
      <rgbColor rgb="FF29292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bLog_petermini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MK4101"/>
  <sheetViews>
    <sheetView tabSelected="1" zoomScaleNormal="100" workbookViewId="0">
      <pane ySplit="10" topLeftCell="A255" activePane="bottomLeft" state="frozen"/>
      <selection pane="bottomLeft" activeCell="A246" sqref="A246:K246"/>
    </sheetView>
  </sheetViews>
  <sheetFormatPr baseColWidth="10" defaultColWidth="8.88671875" defaultRowHeight="14.4" x14ac:dyDescent="0.3"/>
  <cols>
    <col min="1" max="1" width="13.44140625" style="1" customWidth="1"/>
    <col min="2" max="2" width="13.44140625" style="2" customWidth="1"/>
    <col min="3" max="3" width="11.33203125" style="3" customWidth="1"/>
    <col min="4" max="4" width="12" style="3" customWidth="1"/>
    <col min="5" max="5" width="10.44140625" style="3" customWidth="1"/>
    <col min="6" max="11" width="11.6640625" style="3" customWidth="1"/>
    <col min="12" max="13" width="10.88671875" style="3" customWidth="1"/>
    <col min="14" max="14" width="12" style="3" customWidth="1"/>
    <col min="15" max="15" width="11.33203125" style="1" customWidth="1"/>
    <col min="16" max="16" width="11.6640625" style="1" customWidth="1"/>
    <col min="17" max="17" width="11.44140625" style="3"/>
    <col min="18" max="18" width="5.5546875" style="4" customWidth="1"/>
    <col min="19" max="28" width="7.6640625" style="4" customWidth="1"/>
    <col min="29" max="29" width="12" style="4" customWidth="1"/>
    <col min="30" max="44" width="11.44140625" style="4"/>
    <col min="45" max="46" width="11.33203125" style="4" customWidth="1"/>
    <col min="47" max="47" width="3.33203125" style="4" customWidth="1"/>
    <col min="48" max="48" width="4.6640625" style="4" customWidth="1"/>
    <col min="49" max="50" width="11.33203125" style="4" customWidth="1"/>
    <col min="51" max="52" width="6.88671875" style="4" customWidth="1"/>
    <col min="53" max="1025" width="11.44140625" style="4"/>
  </cols>
  <sheetData>
    <row r="1" spans="1:322" x14ac:dyDescent="0.3">
      <c r="A1" s="5" t="s">
        <v>0</v>
      </c>
      <c r="B1" s="6"/>
      <c r="C1" s="7">
        <v>2018</v>
      </c>
      <c r="D1" s="7"/>
      <c r="E1" s="8"/>
      <c r="F1" s="9" t="s">
        <v>1</v>
      </c>
      <c r="G1" s="9" t="s">
        <v>2</v>
      </c>
      <c r="H1" s="10" t="s">
        <v>3</v>
      </c>
      <c r="I1" s="11" t="s">
        <v>4</v>
      </c>
      <c r="J1" s="12" t="s">
        <v>5</v>
      </c>
      <c r="K1" s="13" t="s">
        <v>6</v>
      </c>
      <c r="L1" s="14" t="s">
        <v>7</v>
      </c>
      <c r="M1" s="15" t="s">
        <v>8</v>
      </c>
      <c r="N1" s="15" t="s">
        <v>9</v>
      </c>
      <c r="O1" s="16" t="s">
        <v>10</v>
      </c>
      <c r="P1" s="16" t="s">
        <v>11</v>
      </c>
      <c r="Q1" s="17" t="s">
        <v>12</v>
      </c>
      <c r="R1" s="18" t="s">
        <v>13</v>
      </c>
      <c r="S1" s="19" t="s">
        <v>1</v>
      </c>
      <c r="T1" s="19" t="s">
        <v>14</v>
      </c>
      <c r="U1" s="19" t="s">
        <v>2</v>
      </c>
      <c r="V1" s="19" t="s">
        <v>15</v>
      </c>
      <c r="W1" s="19" t="s">
        <v>3</v>
      </c>
      <c r="X1" s="19" t="s">
        <v>16</v>
      </c>
      <c r="Y1" s="19" t="s">
        <v>17</v>
      </c>
      <c r="Z1" s="19" t="s">
        <v>18</v>
      </c>
      <c r="AA1" s="19" t="s">
        <v>19</v>
      </c>
      <c r="AB1" s="19" t="s">
        <v>20</v>
      </c>
      <c r="AC1" s="20"/>
      <c r="AF1" s="4" t="s">
        <v>21</v>
      </c>
      <c r="AH1" s="21" t="s">
        <v>22</v>
      </c>
      <c r="AI1" s="21" t="s">
        <v>23</v>
      </c>
      <c r="AJ1" s="21" t="s">
        <v>24</v>
      </c>
      <c r="AK1" s="21" t="s">
        <v>25</v>
      </c>
      <c r="AL1" s="21" t="s">
        <v>26</v>
      </c>
      <c r="AM1" s="21" t="s">
        <v>27</v>
      </c>
      <c r="AN1" s="21" t="s">
        <v>28</v>
      </c>
      <c r="AO1" s="21" t="s">
        <v>29</v>
      </c>
      <c r="AP1" s="21" t="s">
        <v>69</v>
      </c>
      <c r="AQ1" s="21" t="s">
        <v>30</v>
      </c>
      <c r="AR1" s="21" t="s">
        <v>31</v>
      </c>
    </row>
    <row r="2" spans="1:322" x14ac:dyDescent="0.3">
      <c r="A2" s="5">
        <v>43101</v>
      </c>
      <c r="B2" s="22"/>
      <c r="C2" s="7" t="s">
        <v>32</v>
      </c>
      <c r="D2" s="8">
        <v>41640</v>
      </c>
      <c r="E2" s="23" t="str">
        <f ca="1">"Z-alt-"&amp;YEAR(TODAY())-1</f>
        <v>Z-alt-2018</v>
      </c>
      <c r="F2" s="24">
        <v>13581.135</v>
      </c>
      <c r="G2" s="25">
        <v>93405.4</v>
      </c>
      <c r="H2" s="25">
        <v>20547.8</v>
      </c>
      <c r="I2" s="25">
        <v>7009.7</v>
      </c>
      <c r="J2" s="26">
        <v>29122.9</v>
      </c>
      <c r="K2" s="27" t="s">
        <v>33</v>
      </c>
      <c r="L2" s="28"/>
      <c r="M2" s="29"/>
      <c r="N2" s="29"/>
      <c r="O2" s="29"/>
      <c r="P2" s="29"/>
      <c r="Q2" s="30"/>
      <c r="R2" s="31">
        <v>2003</v>
      </c>
      <c r="S2" s="32">
        <v>43103</v>
      </c>
      <c r="T2" s="32"/>
      <c r="U2" s="32">
        <v>76075</v>
      </c>
      <c r="V2" s="32"/>
      <c r="W2" s="32"/>
      <c r="X2" s="32"/>
      <c r="Y2" s="32"/>
      <c r="Z2" s="32"/>
      <c r="AA2" s="32">
        <v>913</v>
      </c>
      <c r="AB2" s="32"/>
      <c r="AC2" s="33"/>
      <c r="AF2" s="4" t="s">
        <v>34</v>
      </c>
      <c r="AG2" s="33"/>
      <c r="AH2" s="34">
        <f>INDEX($AS$11:$AS10441,MATCH(MAX($AS$11:$AS$10441),$AS$11:$AS$10441,0))</f>
        <v>43604</v>
      </c>
      <c r="AI2" s="35">
        <f>INDEX($AT$11:$AT10441,MATCH(MAX($AL$11:$AL$10348),$AL$11:$AL$10348,0))</f>
        <v>0.37289351851851849</v>
      </c>
      <c r="AJ2" s="33">
        <f t="shared" ref="AJ2:AP2" si="0">MAX(AJ$11:AJ$10000)</f>
        <v>15736.519</v>
      </c>
      <c r="AK2" s="33">
        <f t="shared" si="0"/>
        <v>116117.715</v>
      </c>
      <c r="AL2" s="33">
        <f t="shared" si="0"/>
        <v>27361.942999999999</v>
      </c>
      <c r="AM2" s="33">
        <f t="shared" si="0"/>
        <v>37917.896000000001</v>
      </c>
      <c r="AN2" s="33">
        <f t="shared" si="0"/>
        <v>33.125</v>
      </c>
      <c r="AO2" s="33">
        <f t="shared" si="0"/>
        <v>12</v>
      </c>
      <c r="AP2" s="131">
        <f t="shared" si="0"/>
        <v>0.22500000000000001</v>
      </c>
      <c r="AQ2" s="33">
        <f t="shared" ref="AQ2:AR2" si="1">MAX(AQ$11:AQ$10000)</f>
        <v>41.5</v>
      </c>
      <c r="AR2" s="33">
        <f t="shared" si="1"/>
        <v>33.700000000000003</v>
      </c>
      <c r="AT2" s="37"/>
    </row>
    <row r="3" spans="1:322" x14ac:dyDescent="0.3">
      <c r="A3" s="38" t="s">
        <v>35</v>
      </c>
      <c r="B3" s="22"/>
      <c r="C3" s="39">
        <v>0.33</v>
      </c>
      <c r="D3" s="39"/>
      <c r="E3" s="40" t="str">
        <f ca="1">"Z-akt-"&amp;YEAR(TODAY())</f>
        <v>Z-akt-2019</v>
      </c>
      <c r="F3" s="24">
        <f>MAX(C11:C400)</f>
        <v>15736.519</v>
      </c>
      <c r="G3" s="24">
        <f>MAX(D11:D400)</f>
        <v>116117.715</v>
      </c>
      <c r="H3" s="24">
        <f>MAX(E11:E400)</f>
        <v>27361.942999999999</v>
      </c>
      <c r="I3" s="24">
        <v>7009.7</v>
      </c>
      <c r="J3" s="41">
        <v>29122.9</v>
      </c>
      <c r="K3" s="71" t="s">
        <v>33</v>
      </c>
      <c r="L3" s="28"/>
      <c r="M3" s="29"/>
      <c r="N3" s="29"/>
      <c r="O3" s="29"/>
      <c r="P3" s="29"/>
      <c r="Q3" s="30"/>
      <c r="R3" s="31">
        <v>2003</v>
      </c>
      <c r="S3" s="32">
        <v>43103</v>
      </c>
      <c r="T3" s="43">
        <v>3981</v>
      </c>
      <c r="U3" s="32">
        <v>95670</v>
      </c>
      <c r="V3" s="43">
        <v>19595</v>
      </c>
      <c r="W3" s="32"/>
      <c r="X3" s="32"/>
      <c r="Y3" s="32"/>
      <c r="Z3" s="32"/>
      <c r="AA3" s="32">
        <v>1138</v>
      </c>
      <c r="AB3" s="43">
        <v>225</v>
      </c>
      <c r="AD3" s="34"/>
    </row>
    <row r="4" spans="1:322" x14ac:dyDescent="0.3">
      <c r="A4" s="38" t="s">
        <v>36</v>
      </c>
      <c r="B4" s="22"/>
      <c r="C4" s="39">
        <v>0.22589999999999999</v>
      </c>
      <c r="D4" s="39"/>
      <c r="E4" s="44" t="s">
        <v>37</v>
      </c>
      <c r="F4" s="45">
        <f>F3-F2</f>
        <v>2155.384</v>
      </c>
      <c r="G4" s="45">
        <f>G3-G2</f>
        <v>22712.315000000002</v>
      </c>
      <c r="H4" s="46">
        <f>H3-H2</f>
        <v>6814.143</v>
      </c>
      <c r="I4" s="46">
        <f>I3</f>
        <v>7009.7</v>
      </c>
      <c r="J4" s="47">
        <f>J3-J2</f>
        <v>0</v>
      </c>
      <c r="K4" s="48" t="s">
        <v>38</v>
      </c>
      <c r="L4" s="49">
        <f>SUM(L11:L376)</f>
        <v>-11295.455999999993</v>
      </c>
      <c r="M4" s="50">
        <f>SUM(M11:M376)</f>
        <v>-1700.25</v>
      </c>
      <c r="N4" s="50">
        <f>SUM(N11:N376)</f>
        <v>-16402.425999999992</v>
      </c>
      <c r="O4" s="51">
        <f>SUM(O11:O400)</f>
        <v>6359.257999999998</v>
      </c>
      <c r="P4" s="51">
        <f>SUM(P11:P400)</f>
        <v>447.96200000000238</v>
      </c>
      <c r="Q4" s="30">
        <f>AVERAGE(Q11:Q374)</f>
        <v>0.89606415183175858</v>
      </c>
      <c r="R4" s="31">
        <v>2005</v>
      </c>
      <c r="S4" s="32">
        <v>51706</v>
      </c>
      <c r="T4" s="43">
        <v>4622</v>
      </c>
      <c r="U4" s="32">
        <v>115953</v>
      </c>
      <c r="V4" s="43">
        <v>20283</v>
      </c>
      <c r="W4" s="32"/>
      <c r="X4" s="32"/>
      <c r="Y4" s="32"/>
      <c r="Z4" s="32"/>
      <c r="AA4" s="32">
        <v>195</v>
      </c>
      <c r="AB4" s="43"/>
      <c r="AJ4" s="33" t="str">
        <f>IF(AV11="ht",AW11,"")</f>
        <v/>
      </c>
      <c r="AK4" s="33" t="str">
        <f>IF($D3="nt",$E3,"")</f>
        <v/>
      </c>
      <c r="AL4" s="33" t="str">
        <f>IF($D3="esp",$E3,"")</f>
        <v/>
      </c>
      <c r="AM4" s="33" t="str">
        <f>IF($D3="ges",$E3,"")</f>
        <v/>
      </c>
      <c r="AN4" s="33" t="str">
        <f>IF($D3="tag",$E3,"")</f>
        <v/>
      </c>
      <c r="AO4" s="33" t="str">
        <f>IF($D3="vhs",$E3,"")</f>
        <v/>
      </c>
      <c r="AP4" s="33" t="str">
        <f>IF($D3="vhs",$E3,"")</f>
        <v/>
      </c>
      <c r="AQ4" s="36" t="str">
        <f>IF(AC4="USBWX",AF4,"")</f>
        <v/>
      </c>
      <c r="AR4" s="52"/>
    </row>
    <row r="5" spans="1:322" x14ac:dyDescent="0.3">
      <c r="A5" s="53" t="s">
        <v>39</v>
      </c>
      <c r="B5" s="22"/>
      <c r="C5" s="54">
        <v>0.1368</v>
      </c>
      <c r="E5" s="44" t="s">
        <v>40</v>
      </c>
      <c r="F5" s="55">
        <f>F4*$C$3</f>
        <v>711.27672000000007</v>
      </c>
      <c r="G5" s="55">
        <f>G4*$C$4</f>
        <v>5130.7119585</v>
      </c>
      <c r="H5" s="56">
        <f>O4*$C$5</f>
        <v>869.94649439999978</v>
      </c>
      <c r="I5" s="56">
        <f>I4*C3</f>
        <v>2313.201</v>
      </c>
      <c r="J5" s="57">
        <f>H5+I5</f>
        <v>3183.1474943999997</v>
      </c>
      <c r="K5" s="42">
        <f>LOOKUP(2,1/(K11:K400&lt;&gt;""),K11:K400)</f>
        <v>33.700000000000003</v>
      </c>
      <c r="L5" s="58">
        <f>O4+P4</f>
        <v>6807.22</v>
      </c>
      <c r="M5" s="59">
        <f>P4</f>
        <v>447.96200000000238</v>
      </c>
      <c r="N5" s="55"/>
      <c r="O5" s="60"/>
      <c r="P5" s="60"/>
      <c r="Q5" s="61"/>
      <c r="R5" s="31">
        <v>2006</v>
      </c>
      <c r="S5" s="32">
        <v>56993</v>
      </c>
      <c r="T5" s="43">
        <v>5287</v>
      </c>
      <c r="U5" s="32">
        <v>34675</v>
      </c>
      <c r="V5" s="43">
        <v>-81278</v>
      </c>
      <c r="W5" s="32"/>
      <c r="X5" s="32"/>
      <c r="Y5" s="32"/>
      <c r="Z5" s="32"/>
      <c r="AA5" s="32">
        <v>382</v>
      </c>
      <c r="AB5" s="43">
        <v>187</v>
      </c>
      <c r="AF5" s="62"/>
      <c r="AG5" s="63"/>
      <c r="AH5" s="62"/>
      <c r="AI5" s="63"/>
      <c r="AJ5" s="52"/>
      <c r="AK5" s="52"/>
      <c r="AL5" s="52"/>
      <c r="AM5" s="52"/>
      <c r="AN5" s="52"/>
      <c r="AO5" s="64"/>
      <c r="AP5" s="65"/>
      <c r="AS5" s="63"/>
    </row>
    <row r="6" spans="1:322" x14ac:dyDescent="0.3">
      <c r="A6" s="53" t="s">
        <v>41</v>
      </c>
      <c r="B6" s="22"/>
      <c r="C6" s="66">
        <f>F6+G6</f>
        <v>16.005448434246574</v>
      </c>
      <c r="E6" s="67" t="s">
        <v>42</v>
      </c>
      <c r="F6" s="68">
        <f>F5/365</f>
        <v>1.9487033424657536</v>
      </c>
      <c r="G6" s="68">
        <f>G5/365</f>
        <v>14.056745091780822</v>
      </c>
      <c r="H6" s="60"/>
      <c r="I6" s="60"/>
      <c r="J6" s="69"/>
      <c r="K6" s="70" t="s">
        <v>43</v>
      </c>
      <c r="L6" s="71">
        <f>L4+L5</f>
        <v>-4488.2359999999926</v>
      </c>
      <c r="M6" s="71">
        <f>M4+M5</f>
        <v>-1252.2879999999977</v>
      </c>
      <c r="N6" s="72"/>
      <c r="O6" s="72"/>
      <c r="P6" s="72"/>
      <c r="Q6" s="61"/>
      <c r="R6" s="31">
        <v>2007</v>
      </c>
      <c r="S6" s="32">
        <v>61195</v>
      </c>
      <c r="T6" s="43">
        <v>4202</v>
      </c>
      <c r="U6" s="32">
        <v>47624</v>
      </c>
      <c r="V6" s="43">
        <v>12949</v>
      </c>
      <c r="W6" s="32"/>
      <c r="X6" s="32"/>
      <c r="Y6" s="32"/>
      <c r="Z6" s="32"/>
      <c r="AA6" s="32">
        <v>526</v>
      </c>
      <c r="AB6" s="43">
        <v>144</v>
      </c>
      <c r="AC6" s="33"/>
      <c r="AD6" s="33"/>
      <c r="AE6" s="33"/>
      <c r="AF6" s="33"/>
      <c r="AG6" s="33"/>
      <c r="AH6" s="33"/>
      <c r="AI6" s="33"/>
      <c r="AJ6" s="33"/>
      <c r="AK6" s="33"/>
    </row>
    <row r="7" spans="1:322" x14ac:dyDescent="0.3">
      <c r="A7" s="53" t="s">
        <v>44</v>
      </c>
      <c r="B7" s="22"/>
      <c r="C7" s="54">
        <f>J7</f>
        <v>8.7149828731006149</v>
      </c>
      <c r="E7" s="40" t="s">
        <v>45</v>
      </c>
      <c r="F7" s="60"/>
      <c r="G7" s="73"/>
      <c r="H7" s="74">
        <f>H5/365.25</f>
        <v>2.3817836944558515</v>
      </c>
      <c r="I7" s="74">
        <f>I5/365.25</f>
        <v>6.3331991786447643</v>
      </c>
      <c r="J7" s="57">
        <f>J5/365.25</f>
        <v>8.7149828731006149</v>
      </c>
      <c r="K7" s="75" t="e">
        <f>(K3-K5)/K3</f>
        <v>#VALUE!</v>
      </c>
      <c r="L7" s="76">
        <f>L5/L4</f>
        <v>-0.60265119000065204</v>
      </c>
      <c r="M7" s="77">
        <f>SUM(M6/M5)</f>
        <v>-2.7955228345261229</v>
      </c>
      <c r="N7" s="72"/>
      <c r="O7" s="72"/>
      <c r="P7" s="72"/>
      <c r="Q7" s="61"/>
      <c r="R7" s="31">
        <v>2008</v>
      </c>
      <c r="S7" s="32">
        <v>65080</v>
      </c>
      <c r="T7" s="43">
        <v>3885</v>
      </c>
      <c r="U7" s="32">
        <v>63522</v>
      </c>
      <c r="V7" s="43">
        <v>15898</v>
      </c>
      <c r="W7" s="32"/>
      <c r="X7" s="32"/>
      <c r="Y7" s="32"/>
      <c r="Z7" s="32"/>
      <c r="AA7" s="32">
        <v>656</v>
      </c>
      <c r="AB7" s="43">
        <v>130</v>
      </c>
      <c r="AC7" s="33"/>
      <c r="AD7" s="33"/>
      <c r="AE7" s="33"/>
      <c r="AF7" s="33"/>
      <c r="AG7" s="33"/>
      <c r="AH7" s="33"/>
      <c r="AI7" s="33"/>
      <c r="AJ7" s="33"/>
      <c r="AK7" s="33"/>
    </row>
    <row r="8" spans="1:322" x14ac:dyDescent="0.3">
      <c r="A8" s="53" t="s">
        <v>46</v>
      </c>
      <c r="B8" s="22"/>
      <c r="C8" s="66">
        <f>C6-C7</f>
        <v>7.2904655611459592</v>
      </c>
      <c r="E8" s="78" t="s">
        <v>47</v>
      </c>
      <c r="F8" s="79">
        <f>F5-I5</f>
        <v>-1601.92428</v>
      </c>
      <c r="G8" s="79">
        <f>G5-J5</f>
        <v>1947.5644641000004</v>
      </c>
      <c r="H8" s="80">
        <f>AVERAGE(H11:H379)</f>
        <v>14.544680851063831</v>
      </c>
      <c r="I8" s="81" t="e">
        <f>AVERAGE(I11:I379)</f>
        <v>#DIV/0!</v>
      </c>
      <c r="J8" s="82"/>
      <c r="K8" s="71">
        <f>LOOKUP(2,1/(N17:N403&lt;&gt;""),N17:N403)</f>
        <v>0</v>
      </c>
      <c r="L8" s="83"/>
      <c r="M8" s="72"/>
      <c r="N8" s="72"/>
      <c r="O8" s="84"/>
      <c r="P8" s="72"/>
      <c r="Q8" s="30"/>
      <c r="R8" s="31">
        <v>2009</v>
      </c>
      <c r="S8" s="32">
        <v>68643</v>
      </c>
      <c r="T8" s="43">
        <v>3563</v>
      </c>
      <c r="U8" s="32">
        <v>78214</v>
      </c>
      <c r="V8" s="43">
        <v>14692</v>
      </c>
      <c r="W8" s="32"/>
      <c r="X8" s="32"/>
      <c r="Y8" s="32"/>
      <c r="Z8" s="32"/>
      <c r="AA8" s="32">
        <v>797</v>
      </c>
      <c r="AB8" s="43">
        <v>141</v>
      </c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</row>
    <row r="9" spans="1:322" x14ac:dyDescent="0.3">
      <c r="A9" s="85" t="s">
        <v>48</v>
      </c>
      <c r="B9" s="86"/>
      <c r="C9" s="87">
        <f>C8*365</f>
        <v>2661.0199298182752</v>
      </c>
      <c r="D9" s="87">
        <f>C9/12</f>
        <v>221.75166081818961</v>
      </c>
      <c r="E9" s="88">
        <f>C9/365</f>
        <v>7.2904655611459592</v>
      </c>
      <c r="F9" s="89"/>
      <c r="G9" s="90"/>
      <c r="H9" s="91" t="s">
        <v>49</v>
      </c>
      <c r="I9" s="92">
        <f ca="1">TODAY()-A2</f>
        <v>503</v>
      </c>
      <c r="J9" s="93">
        <f ca="1">SUM(TODAY()-A2)/365.25</f>
        <v>1.377138945927447</v>
      </c>
      <c r="K9" s="94"/>
      <c r="L9" s="95"/>
      <c r="M9" s="96"/>
      <c r="N9" s="96"/>
      <c r="O9" s="97"/>
      <c r="P9" s="97"/>
      <c r="Q9" s="98"/>
      <c r="R9" s="31">
        <v>2010</v>
      </c>
      <c r="S9" s="32">
        <v>72342</v>
      </c>
      <c r="T9" s="43">
        <v>3699</v>
      </c>
      <c r="U9" s="32">
        <v>92183</v>
      </c>
      <c r="V9" s="43">
        <v>13969</v>
      </c>
      <c r="W9" s="32"/>
      <c r="X9" s="32"/>
      <c r="Y9" s="32"/>
      <c r="Z9" s="32"/>
      <c r="AA9" s="32">
        <v>27</v>
      </c>
      <c r="AB9" s="4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</row>
    <row r="10" spans="1:322" ht="18" customHeight="1" x14ac:dyDescent="0.3">
      <c r="A10" s="99" t="s">
        <v>22</v>
      </c>
      <c r="B10" s="100" t="s">
        <v>23</v>
      </c>
      <c r="C10" s="101" t="s">
        <v>24</v>
      </c>
      <c r="D10" s="101" t="s">
        <v>25</v>
      </c>
      <c r="E10" s="101" t="s">
        <v>26</v>
      </c>
      <c r="F10" s="101" t="s">
        <v>5</v>
      </c>
      <c r="G10" s="101" t="s">
        <v>18</v>
      </c>
      <c r="H10" s="102" t="s">
        <v>50</v>
      </c>
      <c r="I10" s="102" t="s">
        <v>51</v>
      </c>
      <c r="J10" s="102" t="s">
        <v>52</v>
      </c>
      <c r="K10" s="102" t="s">
        <v>53</v>
      </c>
      <c r="L10" s="103" t="s">
        <v>54</v>
      </c>
      <c r="M10" s="104" t="s">
        <v>55</v>
      </c>
      <c r="N10" s="104" t="s">
        <v>56</v>
      </c>
      <c r="O10" s="101" t="s">
        <v>10</v>
      </c>
      <c r="P10" s="101" t="s">
        <v>4</v>
      </c>
      <c r="Q10" s="105" t="s">
        <v>12</v>
      </c>
      <c r="R10" s="31">
        <v>2011</v>
      </c>
      <c r="S10" s="32">
        <v>2464</v>
      </c>
      <c r="T10" s="43"/>
      <c r="U10" s="32">
        <v>5684</v>
      </c>
      <c r="V10" s="43"/>
      <c r="W10" s="32"/>
      <c r="X10" s="32"/>
      <c r="Y10" s="32"/>
      <c r="Z10" s="32"/>
      <c r="AA10" s="32">
        <v>207</v>
      </c>
      <c r="AB10" s="43">
        <v>180</v>
      </c>
      <c r="AC10" s="33"/>
      <c r="AD10" s="106"/>
      <c r="AE10" s="25"/>
      <c r="AF10" s="25"/>
      <c r="AG10" s="25"/>
      <c r="AH10" s="25"/>
      <c r="AI10" s="107"/>
      <c r="AJ10" s="33"/>
      <c r="AK10" s="33"/>
      <c r="AL10" s="33"/>
      <c r="AM10" s="33"/>
      <c r="AN10" s="33"/>
      <c r="AO10" s="33"/>
    </row>
    <row r="11" spans="1:322" x14ac:dyDescent="0.3">
      <c r="A11" s="108">
        <v>43100</v>
      </c>
      <c r="B11" s="109"/>
      <c r="C11" s="110">
        <v>13581</v>
      </c>
      <c r="D11" s="110">
        <v>93405</v>
      </c>
      <c r="E11" s="110">
        <v>20547.8</v>
      </c>
      <c r="F11" s="110">
        <v>29130</v>
      </c>
      <c r="G11" s="111"/>
      <c r="H11" s="111"/>
      <c r="I11" s="112"/>
      <c r="J11" s="111"/>
      <c r="K11" s="110"/>
      <c r="L11" s="113"/>
      <c r="M11" s="114"/>
      <c r="N11" s="114"/>
      <c r="O11" s="115"/>
      <c r="P11" s="114"/>
      <c r="Q11" s="30"/>
      <c r="R11" s="31">
        <v>2012</v>
      </c>
      <c r="S11" s="32">
        <v>5351</v>
      </c>
      <c r="T11" s="43">
        <v>2887</v>
      </c>
      <c r="U11" s="32">
        <v>17595</v>
      </c>
      <c r="V11" s="43">
        <v>11911</v>
      </c>
      <c r="W11" s="32"/>
      <c r="X11" s="32"/>
      <c r="Y11" s="32"/>
      <c r="Z11" s="32"/>
      <c r="AA11" s="32">
        <v>344</v>
      </c>
      <c r="AB11" s="43">
        <v>137</v>
      </c>
      <c r="AC11" s="116"/>
      <c r="AD11" s="116"/>
      <c r="AE11" s="116"/>
      <c r="AF11" s="116"/>
      <c r="AG11" s="116"/>
      <c r="AH11" s="116"/>
      <c r="AI11" s="116"/>
      <c r="AJ11" s="33" t="str">
        <f>IF(AV11="ht",AW11,"")</f>
        <v/>
      </c>
      <c r="AK11" s="33" t="str">
        <f>IF($AV11="nt",$AW11,"")</f>
        <v/>
      </c>
      <c r="AL11" s="33" t="str">
        <f>IF($AV11="esp",$AW11,"")</f>
        <v/>
      </c>
      <c r="AM11" s="33" t="str">
        <f>IF($AV11="Ges",$AX11,"")</f>
        <v/>
      </c>
      <c r="AN11" s="33" t="str">
        <f>IF($AV11="tag",$AW11,"")</f>
        <v/>
      </c>
      <c r="AO11" s="33" t="str">
        <f>IF($AV11="vhs",$AW11,"")</f>
        <v/>
      </c>
      <c r="AP11" s="33">
        <f>IF($AV11="szeit",$AX11,"")</f>
        <v>0.22500000000000001</v>
      </c>
      <c r="AQ11" s="33" t="str">
        <f>IF($AV11="v06",$AW11,"")</f>
        <v/>
      </c>
      <c r="AR11" s="33" t="str">
        <f>IF($AV11="v22",$AW11,"")</f>
        <v/>
      </c>
      <c r="AS11" s="116">
        <v>43603</v>
      </c>
      <c r="AT11" s="116">
        <v>0.99924768518518514</v>
      </c>
      <c r="AU11" s="116" t="s">
        <v>70</v>
      </c>
      <c r="AV11" s="116" t="s">
        <v>71</v>
      </c>
      <c r="AW11" s="116">
        <v>43604</v>
      </c>
      <c r="AX11" s="116">
        <v>0.22500000000000001</v>
      </c>
      <c r="AY11" s="116" t="s">
        <v>72</v>
      </c>
      <c r="AZ11" s="116" t="s">
        <v>73</v>
      </c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16"/>
      <c r="DO11" s="116"/>
      <c r="DP11" s="116"/>
      <c r="DQ11" s="116"/>
      <c r="DR11" s="116"/>
      <c r="DS11" s="116"/>
      <c r="DT11" s="116"/>
      <c r="DU11" s="116"/>
      <c r="DV11" s="116"/>
      <c r="DW11" s="116"/>
      <c r="DX11" s="116"/>
      <c r="DY11" s="116"/>
      <c r="DZ11" s="116"/>
      <c r="EA11" s="116"/>
      <c r="EB11" s="116"/>
      <c r="EC11" s="116"/>
      <c r="ED11" s="116"/>
      <c r="EE11" s="116"/>
      <c r="EF11" s="116"/>
      <c r="EG11" s="116"/>
      <c r="EH11" s="116"/>
      <c r="EI11" s="116"/>
      <c r="EJ11" s="116"/>
      <c r="EK11" s="116"/>
      <c r="EL11" s="116"/>
      <c r="EM11" s="116"/>
      <c r="EN11" s="116"/>
      <c r="EO11" s="116"/>
      <c r="EP11" s="116"/>
      <c r="EQ11" s="116"/>
      <c r="ER11" s="116"/>
      <c r="ES11" s="116"/>
      <c r="ET11" s="116"/>
      <c r="EU11" s="116"/>
      <c r="EV11" s="116"/>
      <c r="EW11" s="116"/>
      <c r="EX11" s="116"/>
      <c r="EY11" s="116"/>
      <c r="EZ11" s="116"/>
      <c r="FA11" s="116"/>
      <c r="FB11" s="116"/>
      <c r="FC11" s="116"/>
      <c r="FD11" s="116"/>
      <c r="FE11" s="116"/>
      <c r="FF11" s="116"/>
      <c r="FG11" s="116"/>
      <c r="FH11" s="116"/>
      <c r="FI11" s="116"/>
      <c r="FJ11" s="116"/>
      <c r="FK11" s="116"/>
      <c r="FL11" s="116"/>
      <c r="FM11" s="116"/>
      <c r="FN11" s="116"/>
      <c r="FO11" s="116"/>
      <c r="FP11" s="116"/>
      <c r="FQ11" s="116"/>
      <c r="FR11" s="116"/>
      <c r="FS11" s="116"/>
      <c r="FT11" s="116"/>
      <c r="FU11" s="116"/>
      <c r="FV11" s="116"/>
      <c r="FW11" s="116"/>
      <c r="FX11" s="116"/>
      <c r="FY11" s="116"/>
      <c r="FZ11" s="116"/>
      <c r="GA11" s="116"/>
      <c r="GB11" s="116"/>
      <c r="GC11" s="116"/>
      <c r="GD11" s="116"/>
      <c r="GE11" s="116"/>
      <c r="GF11" s="116"/>
      <c r="GG11" s="116"/>
      <c r="GH11" s="116"/>
      <c r="GI11" s="116"/>
      <c r="GJ11" s="116"/>
      <c r="GK11" s="116"/>
      <c r="GL11" s="116"/>
      <c r="GM11" s="116"/>
      <c r="GN11" s="116"/>
      <c r="GO11" s="116"/>
      <c r="GP11" s="116"/>
      <c r="GQ11" s="116"/>
      <c r="GR11" s="116"/>
      <c r="GS11" s="116"/>
      <c r="GT11" s="116"/>
      <c r="GU11" s="116"/>
      <c r="GV11" s="116"/>
      <c r="GW11" s="116"/>
      <c r="GX11" s="116"/>
      <c r="GY11" s="116"/>
      <c r="GZ11" s="116"/>
      <c r="HA11" s="116"/>
      <c r="HB11" s="116"/>
      <c r="HC11" s="116"/>
      <c r="HD11" s="116"/>
      <c r="HE11" s="116"/>
      <c r="HF11" s="116"/>
      <c r="HG11" s="116"/>
      <c r="HH11" s="116"/>
      <c r="HI11" s="116"/>
      <c r="HJ11" s="116"/>
      <c r="HK11" s="116"/>
      <c r="HL11" s="116"/>
      <c r="HM11" s="116"/>
      <c r="HN11" s="116"/>
      <c r="HO11" s="116"/>
      <c r="HP11" s="116"/>
      <c r="HQ11" s="116"/>
      <c r="HR11" s="116"/>
      <c r="HS11" s="116"/>
      <c r="HT11" s="116"/>
      <c r="HU11" s="116"/>
      <c r="HV11" s="116"/>
      <c r="HW11" s="116"/>
      <c r="HX11" s="116"/>
      <c r="HY11" s="116"/>
      <c r="HZ11" s="116"/>
      <c r="IA11" s="116"/>
      <c r="IB11" s="116"/>
      <c r="IC11" s="116"/>
      <c r="ID11" s="116"/>
      <c r="IE11" s="116"/>
      <c r="IF11" s="116"/>
      <c r="IG11" s="116"/>
      <c r="IH11" s="116"/>
      <c r="II11" s="116"/>
      <c r="IJ11" s="116"/>
      <c r="IK11" s="116"/>
      <c r="IL11" s="116"/>
      <c r="IM11" s="116"/>
      <c r="IN11" s="116"/>
      <c r="IO11" s="116"/>
      <c r="IP11" s="116"/>
      <c r="IQ11" s="116"/>
      <c r="IR11" s="116"/>
      <c r="IS11" s="116"/>
      <c r="IT11" s="116"/>
      <c r="IU11" s="116"/>
      <c r="IV11" s="116"/>
      <c r="IW11" s="116"/>
      <c r="IX11" s="116"/>
      <c r="IY11" s="116"/>
      <c r="IZ11" s="116"/>
      <c r="JA11" s="116"/>
      <c r="JB11" s="116"/>
      <c r="JC11" s="116"/>
      <c r="JD11" s="116"/>
      <c r="JE11" s="116"/>
      <c r="JF11" s="116"/>
      <c r="JG11" s="116"/>
      <c r="JH11" s="116"/>
      <c r="JI11" s="116"/>
      <c r="JJ11" s="116"/>
      <c r="JK11" s="116"/>
      <c r="JL11" s="116"/>
      <c r="JM11" s="116"/>
      <c r="JN11" s="116"/>
      <c r="JO11" s="116"/>
      <c r="JP11" s="116"/>
      <c r="JQ11" s="116"/>
      <c r="JR11" s="116"/>
      <c r="JS11" s="116"/>
      <c r="JT11" s="116"/>
      <c r="JU11" s="116"/>
      <c r="JV11" s="116"/>
      <c r="JW11" s="116"/>
      <c r="JX11" s="116"/>
      <c r="JY11" s="116"/>
      <c r="JZ11" s="116"/>
      <c r="KA11" s="116"/>
      <c r="KB11" s="116"/>
      <c r="KC11" s="116"/>
      <c r="KD11" s="116"/>
      <c r="KE11" s="116"/>
      <c r="KF11" s="116"/>
      <c r="KG11" s="116"/>
      <c r="KH11" s="116"/>
      <c r="KI11" s="116"/>
      <c r="KJ11" s="116"/>
      <c r="KK11" s="116"/>
      <c r="KL11" s="116"/>
      <c r="KM11" s="116"/>
      <c r="KN11" s="116"/>
      <c r="KO11" s="116"/>
      <c r="KP11" s="116"/>
      <c r="KQ11" s="116"/>
      <c r="KR11" s="116"/>
      <c r="KS11" s="116"/>
      <c r="KT11" s="116"/>
      <c r="KU11" s="116"/>
      <c r="KV11" s="116"/>
      <c r="KW11" s="116"/>
      <c r="KX11" s="116"/>
      <c r="KY11" s="116"/>
      <c r="KZ11" s="116"/>
      <c r="LA11" s="116"/>
      <c r="LB11" s="116"/>
      <c r="LC11" s="116"/>
      <c r="LD11" s="116"/>
      <c r="LE11" s="116"/>
      <c r="LF11" s="116"/>
      <c r="LG11" s="116"/>
      <c r="LH11" s="116"/>
      <c r="LI11" s="116"/>
      <c r="LJ11" s="116"/>
    </row>
    <row r="12" spans="1:322" x14ac:dyDescent="0.3">
      <c r="A12" s="108">
        <v>43183</v>
      </c>
      <c r="B12" s="117">
        <v>0.91608796296296302</v>
      </c>
      <c r="C12" s="111">
        <v>14036.269</v>
      </c>
      <c r="D12" s="111">
        <v>99715.289000000004</v>
      </c>
      <c r="E12" s="111">
        <v>20972.61</v>
      </c>
      <c r="F12" s="111">
        <v>29780.855</v>
      </c>
      <c r="G12" s="111">
        <v>0.70699999999999996</v>
      </c>
      <c r="H12" s="111">
        <v>-3</v>
      </c>
      <c r="I12" s="118">
        <v>0.97893518518518596</v>
      </c>
      <c r="J12" s="111">
        <v>60.8</v>
      </c>
      <c r="K12" s="111">
        <v>60.8</v>
      </c>
      <c r="L12" s="119"/>
      <c r="M12" s="115"/>
      <c r="N12" s="115"/>
      <c r="O12" s="115"/>
      <c r="P12" s="120"/>
      <c r="Q12" s="30"/>
      <c r="R12" s="31">
        <v>2013</v>
      </c>
      <c r="S12" s="32">
        <v>8248</v>
      </c>
      <c r="T12" s="43">
        <v>2897</v>
      </c>
      <c r="U12" s="32">
        <v>32525</v>
      </c>
      <c r="V12" s="43">
        <v>14930</v>
      </c>
      <c r="W12" s="32"/>
      <c r="X12" s="32"/>
      <c r="Y12" s="32"/>
      <c r="Z12" s="32"/>
      <c r="AA12" s="32">
        <v>75</v>
      </c>
      <c r="AB12" s="43"/>
      <c r="AC12" s="116"/>
      <c r="AD12" s="116"/>
      <c r="AE12" s="116"/>
      <c r="AF12" s="116"/>
      <c r="AG12" s="116"/>
      <c r="AH12" s="116"/>
      <c r="AI12" s="116"/>
      <c r="AJ12" s="33" t="str">
        <f t="shared" ref="AJ12:AJ75" si="2">IF(AV12="ht",AW12,"")</f>
        <v/>
      </c>
      <c r="AK12" s="33" t="str">
        <f t="shared" ref="AK12:AK75" si="3">IF($AV12="nt",$AW12,"")</f>
        <v/>
      </c>
      <c r="AL12" s="33" t="str">
        <f t="shared" ref="AL12:AL75" si="4">IF($AV12="esp",$AW12,"")</f>
        <v/>
      </c>
      <c r="AM12" s="33" t="str">
        <f t="shared" ref="AM12:AM75" si="5">IF($AV12="Ges",$AX12,"")</f>
        <v/>
      </c>
      <c r="AN12" s="33" t="str">
        <f t="shared" ref="AN12:AN75" si="6">IF($AV12="tag",$AW12,"")</f>
        <v/>
      </c>
      <c r="AO12" s="33" t="str">
        <f t="shared" ref="AO12:AO75" si="7">IF($AV12="vhs",$AW12,"")</f>
        <v/>
      </c>
      <c r="AP12" s="33" t="str">
        <f t="shared" ref="AP12:AP75" si="8">IF($AV12="szeit",$AX12,"")</f>
        <v/>
      </c>
      <c r="AQ12" s="33" t="str">
        <f t="shared" ref="AQ12:AQ75" si="9">IF($AV12="v06",$AW12,"")</f>
        <v/>
      </c>
      <c r="AR12" s="33">
        <f t="shared" ref="AR12:AR75" si="10">IF($AV12="v22",$AW12,"")</f>
        <v>33.700000000000003</v>
      </c>
      <c r="AS12" s="116">
        <v>43603</v>
      </c>
      <c r="AT12" s="116">
        <v>0.99924768518518514</v>
      </c>
      <c r="AU12" s="116" t="s">
        <v>74</v>
      </c>
      <c r="AV12" s="116" t="s">
        <v>75</v>
      </c>
      <c r="AW12" s="116">
        <v>33.700000000000003</v>
      </c>
      <c r="AX12" s="116" t="s">
        <v>72</v>
      </c>
      <c r="AY12" s="116" t="s">
        <v>73</v>
      </c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6"/>
      <c r="DY12" s="116"/>
      <c r="DZ12" s="116"/>
      <c r="EA12" s="116"/>
      <c r="EB12" s="116"/>
      <c r="EC12" s="116"/>
      <c r="ED12" s="116"/>
      <c r="EE12" s="116"/>
      <c r="EF12" s="116"/>
      <c r="EG12" s="116"/>
      <c r="EH12" s="116"/>
      <c r="EI12" s="116"/>
      <c r="EJ12" s="116"/>
      <c r="EK12" s="116"/>
      <c r="EL12" s="116"/>
      <c r="EM12" s="116"/>
      <c r="EN12" s="116"/>
      <c r="EO12" s="116"/>
      <c r="EP12" s="116"/>
      <c r="EQ12" s="116"/>
      <c r="ER12" s="116"/>
      <c r="ES12" s="116"/>
      <c r="ET12" s="116"/>
      <c r="EU12" s="116"/>
      <c r="EV12" s="116"/>
      <c r="EW12" s="116"/>
      <c r="EX12" s="116"/>
      <c r="EY12" s="116"/>
      <c r="EZ12" s="116"/>
      <c r="FA12" s="116"/>
      <c r="FB12" s="116"/>
      <c r="FC12" s="116"/>
      <c r="FD12" s="116"/>
      <c r="FE12" s="116"/>
      <c r="FF12" s="116"/>
      <c r="FG12" s="116"/>
      <c r="FH12" s="116"/>
      <c r="FI12" s="116"/>
      <c r="FJ12" s="116"/>
      <c r="FK12" s="116"/>
      <c r="FL12" s="116"/>
      <c r="FM12" s="116"/>
      <c r="FN12" s="116"/>
      <c r="FO12" s="116"/>
      <c r="FP12" s="116"/>
      <c r="FQ12" s="116"/>
      <c r="FR12" s="116"/>
      <c r="FS12" s="116"/>
      <c r="FT12" s="116"/>
      <c r="FU12" s="116"/>
      <c r="FV12" s="116"/>
      <c r="FW12" s="116"/>
      <c r="FX12" s="116"/>
      <c r="FY12" s="116"/>
      <c r="FZ12" s="116"/>
      <c r="GA12" s="116"/>
      <c r="GB12" s="116"/>
      <c r="GC12" s="116"/>
      <c r="GD12" s="116"/>
      <c r="GE12" s="116"/>
      <c r="GF12" s="116"/>
      <c r="GG12" s="116"/>
      <c r="GH12" s="116"/>
      <c r="GI12" s="116"/>
      <c r="GJ12" s="116"/>
      <c r="GK12" s="116"/>
      <c r="GL12" s="116"/>
      <c r="GM12" s="116"/>
      <c r="GN12" s="116"/>
      <c r="GO12" s="116"/>
      <c r="GP12" s="116"/>
      <c r="GQ12" s="116"/>
      <c r="GR12" s="116"/>
      <c r="GS12" s="116"/>
      <c r="GT12" s="116"/>
      <c r="GU12" s="116"/>
      <c r="GV12" s="116"/>
      <c r="GW12" s="116"/>
      <c r="GX12" s="116"/>
      <c r="GY12" s="116"/>
      <c r="GZ12" s="116"/>
      <c r="HA12" s="116"/>
      <c r="HB12" s="116"/>
      <c r="HC12" s="116"/>
      <c r="HD12" s="116"/>
      <c r="HE12" s="116"/>
      <c r="HF12" s="116"/>
      <c r="HG12" s="116"/>
      <c r="HH12" s="116"/>
      <c r="HI12" s="116"/>
      <c r="HJ12" s="116"/>
      <c r="HK12" s="116"/>
      <c r="HL12" s="116"/>
      <c r="HM12" s="116"/>
      <c r="HN12" s="116"/>
      <c r="HO12" s="116"/>
      <c r="HP12" s="116"/>
      <c r="HQ12" s="116"/>
      <c r="HR12" s="116"/>
      <c r="HS12" s="116"/>
      <c r="HT12" s="116"/>
      <c r="HU12" s="116"/>
      <c r="HV12" s="116"/>
      <c r="HW12" s="116"/>
      <c r="HX12" s="116"/>
      <c r="HY12" s="116"/>
      <c r="HZ12" s="116"/>
      <c r="IA12" s="116"/>
      <c r="IB12" s="116"/>
      <c r="IC12" s="116"/>
      <c r="ID12" s="116"/>
      <c r="IE12" s="116"/>
      <c r="IF12" s="116"/>
      <c r="IG12" s="116"/>
      <c r="IH12" s="116"/>
      <c r="II12" s="116"/>
      <c r="IJ12" s="116"/>
      <c r="IK12" s="116"/>
      <c r="IL12" s="116"/>
      <c r="IM12" s="116"/>
      <c r="IN12" s="116"/>
      <c r="IO12" s="116"/>
      <c r="IP12" s="116"/>
      <c r="IQ12" s="116"/>
      <c r="IR12" s="116"/>
      <c r="IS12" s="116"/>
      <c r="IT12" s="116"/>
      <c r="IU12" s="116"/>
      <c r="IV12" s="116"/>
      <c r="IW12" s="116"/>
      <c r="IX12" s="116"/>
      <c r="IY12" s="116"/>
      <c r="IZ12" s="116"/>
      <c r="JA12" s="116"/>
      <c r="JB12" s="116"/>
      <c r="JC12" s="116"/>
      <c r="JD12" s="116"/>
      <c r="JE12" s="116"/>
      <c r="JF12" s="116"/>
      <c r="JG12" s="116"/>
      <c r="JH12" s="116"/>
      <c r="JI12" s="116"/>
      <c r="JJ12" s="116"/>
      <c r="JK12" s="116"/>
      <c r="JL12" s="116"/>
      <c r="JM12" s="116"/>
      <c r="JN12" s="116"/>
      <c r="JO12" s="116"/>
      <c r="JP12" s="116"/>
      <c r="JQ12" s="116"/>
      <c r="JR12" s="116"/>
      <c r="JS12" s="116"/>
      <c r="JT12" s="116"/>
      <c r="JU12" s="116"/>
      <c r="JV12" s="116"/>
      <c r="JW12" s="116"/>
      <c r="JX12" s="116"/>
      <c r="JY12" s="116"/>
      <c r="JZ12" s="116"/>
      <c r="KA12" s="116"/>
      <c r="KB12" s="116"/>
      <c r="KC12" s="116"/>
      <c r="KD12" s="116"/>
      <c r="KE12" s="116"/>
      <c r="KF12" s="116"/>
      <c r="KG12" s="116"/>
      <c r="KH12" s="116"/>
      <c r="KI12" s="116"/>
      <c r="KJ12" s="116"/>
      <c r="KK12" s="116"/>
      <c r="KL12" s="116"/>
      <c r="KM12" s="116"/>
      <c r="KN12" s="116"/>
      <c r="KO12" s="116"/>
      <c r="KP12" s="116"/>
      <c r="KQ12" s="116"/>
      <c r="KR12" s="116"/>
      <c r="KS12" s="116"/>
      <c r="KT12" s="116"/>
      <c r="KU12" s="116"/>
      <c r="KV12" s="116"/>
      <c r="KW12" s="116"/>
      <c r="KX12" s="116"/>
      <c r="KY12" s="116"/>
      <c r="KZ12" s="116"/>
      <c r="LA12" s="116"/>
      <c r="LB12" s="116"/>
      <c r="LC12" s="116"/>
      <c r="LD12" s="116"/>
      <c r="LE12" s="116"/>
      <c r="LF12" s="116"/>
      <c r="LG12" s="116"/>
      <c r="LH12" s="116"/>
      <c r="LI12" s="116"/>
      <c r="LJ12" s="116"/>
    </row>
    <row r="13" spans="1:322" x14ac:dyDescent="0.3">
      <c r="A13" s="108">
        <v>43185</v>
      </c>
      <c r="B13" s="117">
        <v>0.91608796296296302</v>
      </c>
      <c r="C13" s="111">
        <v>14042.137000000001</v>
      </c>
      <c r="D13" s="111">
        <v>99829.543000000005</v>
      </c>
      <c r="E13" s="111">
        <v>21004.526000000002</v>
      </c>
      <c r="F13" s="111">
        <v>29822.639999999999</v>
      </c>
      <c r="G13" s="111">
        <v>13.446</v>
      </c>
      <c r="H13" s="111">
        <v>3</v>
      </c>
      <c r="I13" s="118">
        <v>5.4861111111111097E-2</v>
      </c>
      <c r="J13" s="111">
        <v>60.8</v>
      </c>
      <c r="K13" s="111">
        <v>60.8</v>
      </c>
      <c r="L13" s="119">
        <f t="shared" ref="L13:L76" si="11">IF(C13&gt;1,(M13+N13)+G13,"")</f>
        <v>-106.67600000000121</v>
      </c>
      <c r="M13" s="115">
        <f t="shared" ref="M13:M76" si="12">IF(D13&gt;1,C12-C13,"")</f>
        <v>-5.8680000000003929</v>
      </c>
      <c r="N13" s="115">
        <f t="shared" ref="N13:N76" si="13">IF(D13&gt;1,D12-D13,"")</f>
        <v>-114.25400000000081</v>
      </c>
      <c r="O13" s="115">
        <f t="shared" ref="O13:O76" si="14">IF(G13&gt;0,G13-P13,"")</f>
        <v>31.916000000001077</v>
      </c>
      <c r="P13" s="120">
        <f t="shared" ref="P13:P76" si="15">IF(G13&gt;0,(E12-E13)+G13,"")</f>
        <v>-18.470000000001079</v>
      </c>
      <c r="Q13" s="30">
        <f t="shared" ref="Q13:Q76" si="16">IF(G13&gt;0.2,O13/G13,"")</f>
        <v>2.3736427190243252</v>
      </c>
      <c r="R13" s="31">
        <v>2014</v>
      </c>
      <c r="S13" s="32">
        <v>9788</v>
      </c>
      <c r="T13" s="43">
        <v>1540</v>
      </c>
      <c r="U13" s="32">
        <v>47896</v>
      </c>
      <c r="V13" s="43">
        <v>15371</v>
      </c>
      <c r="W13" s="32">
        <v>4582</v>
      </c>
      <c r="X13" s="121">
        <v>4582</v>
      </c>
      <c r="Y13" s="121">
        <v>2747</v>
      </c>
      <c r="Z13" s="122">
        <v>7314</v>
      </c>
      <c r="AA13" s="32">
        <v>166</v>
      </c>
      <c r="AB13" s="43">
        <v>91</v>
      </c>
      <c r="AC13" s="116"/>
      <c r="AD13" s="116"/>
      <c r="AE13" s="116"/>
      <c r="AF13" s="116"/>
      <c r="AG13" s="116"/>
      <c r="AH13" s="116"/>
      <c r="AI13" s="116"/>
      <c r="AJ13" s="33" t="str">
        <f t="shared" si="2"/>
        <v/>
      </c>
      <c r="AK13" s="33" t="str">
        <f t="shared" si="3"/>
        <v/>
      </c>
      <c r="AL13" s="33" t="str">
        <f t="shared" si="4"/>
        <v/>
      </c>
      <c r="AM13" s="33" t="str">
        <f t="shared" si="5"/>
        <v/>
      </c>
      <c r="AN13" s="33" t="str">
        <f t="shared" si="6"/>
        <v/>
      </c>
      <c r="AO13" s="33" t="str">
        <f t="shared" si="7"/>
        <v/>
      </c>
      <c r="AP13" s="33" t="str">
        <f t="shared" si="8"/>
        <v/>
      </c>
      <c r="AQ13" s="33">
        <f t="shared" si="9"/>
        <v>41.5</v>
      </c>
      <c r="AR13" s="33" t="str">
        <f t="shared" si="10"/>
        <v/>
      </c>
      <c r="AS13" s="116">
        <v>43603</v>
      </c>
      <c r="AT13" s="116">
        <v>0.99924768518518514</v>
      </c>
      <c r="AU13" s="116" t="s">
        <v>74</v>
      </c>
      <c r="AV13" s="116" t="s">
        <v>76</v>
      </c>
      <c r="AW13" s="116">
        <v>41.5</v>
      </c>
      <c r="AX13" s="116" t="s">
        <v>72</v>
      </c>
      <c r="AY13" s="116" t="s">
        <v>73</v>
      </c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116"/>
      <c r="FL13" s="116"/>
      <c r="FM13" s="116"/>
      <c r="FN13" s="116"/>
      <c r="FO13" s="116"/>
      <c r="FP13" s="116"/>
      <c r="FQ13" s="116"/>
      <c r="FR13" s="116"/>
      <c r="FS13" s="116"/>
      <c r="FT13" s="116"/>
      <c r="FU13" s="116"/>
      <c r="FV13" s="116"/>
      <c r="FW13" s="116"/>
      <c r="FX13" s="116"/>
      <c r="FY13" s="116"/>
      <c r="FZ13" s="116"/>
      <c r="GA13" s="116"/>
      <c r="GB13" s="116"/>
      <c r="GC13" s="116"/>
      <c r="GD13" s="116"/>
      <c r="GE13" s="116"/>
      <c r="GF13" s="116"/>
      <c r="GG13" s="116"/>
      <c r="GH13" s="116"/>
      <c r="GI13" s="116"/>
      <c r="GJ13" s="116"/>
      <c r="GK13" s="116"/>
      <c r="GL13" s="116"/>
      <c r="GM13" s="116"/>
      <c r="GN13" s="116"/>
      <c r="GO13" s="116"/>
      <c r="GP13" s="116"/>
      <c r="GQ13" s="116"/>
      <c r="GR13" s="116"/>
      <c r="GS13" s="116"/>
      <c r="GT13" s="116"/>
      <c r="GU13" s="116"/>
      <c r="GV13" s="116"/>
      <c r="GW13" s="116"/>
      <c r="GX13" s="116"/>
      <c r="GY13" s="116"/>
      <c r="GZ13" s="116"/>
      <c r="HA13" s="116"/>
      <c r="HB13" s="116"/>
      <c r="HC13" s="116"/>
      <c r="HD13" s="116"/>
      <c r="HE13" s="116"/>
      <c r="HF13" s="116"/>
      <c r="HG13" s="116"/>
      <c r="HH13" s="116"/>
      <c r="HI13" s="116"/>
      <c r="HJ13" s="116"/>
      <c r="HK13" s="116"/>
      <c r="HL13" s="116"/>
      <c r="HM13" s="116"/>
      <c r="HN13" s="116"/>
      <c r="HO13" s="116"/>
      <c r="HP13" s="116"/>
      <c r="HQ13" s="116"/>
      <c r="HR13" s="116"/>
      <c r="HS13" s="116"/>
      <c r="HT13" s="116"/>
      <c r="HU13" s="116"/>
      <c r="HV13" s="116"/>
      <c r="HW13" s="116"/>
      <c r="HX13" s="116"/>
      <c r="HY13" s="116"/>
      <c r="HZ13" s="116"/>
      <c r="IA13" s="116"/>
      <c r="IB13" s="116"/>
      <c r="IC13" s="116"/>
      <c r="ID13" s="116"/>
      <c r="IE13" s="116"/>
      <c r="IF13" s="116"/>
      <c r="IG13" s="116"/>
      <c r="IH13" s="116"/>
      <c r="II13" s="116"/>
      <c r="IJ13" s="116"/>
      <c r="IK13" s="116"/>
      <c r="IL13" s="116"/>
      <c r="IM13" s="116"/>
      <c r="IN13" s="116"/>
      <c r="IO13" s="116"/>
      <c r="IP13" s="116"/>
      <c r="IQ13" s="116"/>
      <c r="IR13" s="116"/>
      <c r="IS13" s="116"/>
      <c r="IT13" s="116"/>
      <c r="IU13" s="116"/>
      <c r="IV13" s="116"/>
      <c r="IW13" s="116"/>
      <c r="IX13" s="116"/>
      <c r="IY13" s="116"/>
      <c r="IZ13" s="116"/>
      <c r="JA13" s="116"/>
      <c r="JB13" s="116"/>
      <c r="JC13" s="116"/>
      <c r="JD13" s="116"/>
      <c r="JE13" s="116"/>
      <c r="JF13" s="116"/>
      <c r="JG13" s="116"/>
      <c r="JH13" s="116"/>
      <c r="JI13" s="116"/>
      <c r="JJ13" s="116"/>
      <c r="JK13" s="116"/>
      <c r="JL13" s="116"/>
      <c r="JM13" s="116"/>
      <c r="JN13" s="116"/>
      <c r="JO13" s="116"/>
      <c r="JP13" s="116"/>
      <c r="JQ13" s="116"/>
      <c r="JR13" s="116"/>
      <c r="JS13" s="116"/>
      <c r="JT13" s="116"/>
      <c r="JU13" s="116"/>
      <c r="JV13" s="116"/>
      <c r="JW13" s="116"/>
      <c r="JX13" s="116"/>
      <c r="JY13" s="116"/>
      <c r="JZ13" s="116"/>
      <c r="KA13" s="116"/>
      <c r="KB13" s="116"/>
      <c r="KC13" s="116"/>
      <c r="KD13" s="116"/>
      <c r="KE13" s="116"/>
      <c r="KF13" s="116"/>
      <c r="KG13" s="116"/>
      <c r="KH13" s="116"/>
      <c r="KI13" s="116"/>
      <c r="KJ13" s="116"/>
      <c r="KK13" s="116"/>
      <c r="KL13" s="116"/>
      <c r="KM13" s="116"/>
      <c r="KN13" s="116"/>
      <c r="KO13" s="116"/>
      <c r="KP13" s="116"/>
      <c r="KQ13" s="116"/>
      <c r="KR13" s="116"/>
      <c r="KS13" s="116"/>
      <c r="KT13" s="116"/>
      <c r="KU13" s="116"/>
      <c r="KV13" s="116"/>
      <c r="KW13" s="116"/>
      <c r="KX13" s="116"/>
      <c r="KY13" s="116"/>
      <c r="KZ13" s="116"/>
      <c r="LA13" s="116"/>
      <c r="LB13" s="116"/>
      <c r="LC13" s="116"/>
      <c r="LD13" s="116"/>
      <c r="LE13" s="116"/>
      <c r="LF13" s="116"/>
      <c r="LG13" s="116"/>
      <c r="LH13" s="116"/>
      <c r="LI13" s="116"/>
      <c r="LJ13" s="116"/>
    </row>
    <row r="14" spans="1:322" x14ac:dyDescent="0.3">
      <c r="A14" s="108">
        <v>43186</v>
      </c>
      <c r="B14" s="117">
        <v>0.91608796296296302</v>
      </c>
      <c r="C14" s="111">
        <v>14046.514999999999</v>
      </c>
      <c r="D14" s="111">
        <v>99898.703999999998</v>
      </c>
      <c r="E14" s="111">
        <v>21018.773000000001</v>
      </c>
      <c r="F14" s="111">
        <v>29843.35</v>
      </c>
      <c r="G14" s="111">
        <v>20.71</v>
      </c>
      <c r="H14" s="111">
        <v>6.5</v>
      </c>
      <c r="I14" s="118">
        <v>0.10393518518518501</v>
      </c>
      <c r="J14" s="111">
        <v>60.8</v>
      </c>
      <c r="K14" s="111">
        <v>60.8</v>
      </c>
      <c r="L14" s="119">
        <f t="shared" si="11"/>
        <v>-52.828999999991574</v>
      </c>
      <c r="M14" s="115">
        <f t="shared" si="12"/>
        <v>-4.3779999999987922</v>
      </c>
      <c r="N14" s="115">
        <f t="shared" si="13"/>
        <v>-69.160999999992782</v>
      </c>
      <c r="O14" s="115">
        <f t="shared" si="14"/>
        <v>14.246999999999389</v>
      </c>
      <c r="P14" s="120">
        <f t="shared" si="15"/>
        <v>6.463000000000612</v>
      </c>
      <c r="Q14" s="30">
        <f t="shared" si="16"/>
        <v>0.68792853693864742</v>
      </c>
      <c r="R14" s="31">
        <v>2015</v>
      </c>
      <c r="S14" s="32">
        <v>10967.225</v>
      </c>
      <c r="T14" s="43">
        <v>1179.2249999999999</v>
      </c>
      <c r="U14" s="32">
        <v>62680.167000000001</v>
      </c>
      <c r="V14" s="43">
        <v>14784.166999999999</v>
      </c>
      <c r="W14" s="32">
        <v>9788.4310000000005</v>
      </c>
      <c r="X14" s="121">
        <v>5206.4309999999996</v>
      </c>
      <c r="Y14" s="121">
        <v>2214.7269999999999</v>
      </c>
      <c r="Z14" s="122">
        <v>7439.7579999999998</v>
      </c>
      <c r="AA14" s="32">
        <v>249</v>
      </c>
      <c r="AB14" s="43">
        <v>83</v>
      </c>
      <c r="AC14" s="116"/>
      <c r="AD14" s="116"/>
      <c r="AE14" s="116"/>
      <c r="AF14" s="116"/>
      <c r="AG14" s="116"/>
      <c r="AH14" s="116"/>
      <c r="AI14" s="116"/>
      <c r="AJ14" s="33">
        <f t="shared" si="2"/>
        <v>15736.174999999999</v>
      </c>
      <c r="AK14" s="33" t="str">
        <f t="shared" si="3"/>
        <v/>
      </c>
      <c r="AL14" s="33" t="str">
        <f t="shared" si="4"/>
        <v/>
      </c>
      <c r="AM14" s="33" t="str">
        <f t="shared" si="5"/>
        <v/>
      </c>
      <c r="AN14" s="33" t="str">
        <f t="shared" si="6"/>
        <v/>
      </c>
      <c r="AO14" s="33" t="str">
        <f t="shared" si="7"/>
        <v/>
      </c>
      <c r="AP14" s="33" t="str">
        <f t="shared" si="8"/>
        <v/>
      </c>
      <c r="AQ14" s="33" t="str">
        <f t="shared" si="9"/>
        <v/>
      </c>
      <c r="AR14" s="33" t="str">
        <f t="shared" si="10"/>
        <v/>
      </c>
      <c r="AS14" s="116">
        <v>43603</v>
      </c>
      <c r="AT14" s="116">
        <v>0.99928240740740737</v>
      </c>
      <c r="AU14" s="116" t="s">
        <v>59</v>
      </c>
      <c r="AV14" s="116" t="s">
        <v>60</v>
      </c>
      <c r="AW14" s="116">
        <v>15736.174999999999</v>
      </c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6"/>
      <c r="FW14" s="116"/>
      <c r="FX14" s="116"/>
      <c r="FY14" s="116"/>
      <c r="FZ14" s="116"/>
      <c r="GA14" s="116"/>
      <c r="GB14" s="116"/>
      <c r="GC14" s="116"/>
      <c r="GD14" s="116"/>
      <c r="GE14" s="116"/>
      <c r="GF14" s="116"/>
      <c r="GG14" s="116"/>
      <c r="GH14" s="116"/>
      <c r="GI14" s="116"/>
      <c r="GJ14" s="116"/>
      <c r="GK14" s="116"/>
      <c r="GL14" s="116"/>
      <c r="GM14" s="116"/>
      <c r="GN14" s="116"/>
      <c r="GO14" s="116"/>
      <c r="GP14" s="116"/>
      <c r="GQ14" s="116"/>
      <c r="GR14" s="116"/>
      <c r="GS14" s="116"/>
      <c r="GT14" s="116"/>
      <c r="GU14" s="116"/>
      <c r="GV14" s="116"/>
      <c r="GW14" s="116"/>
      <c r="GX14" s="116"/>
      <c r="GY14" s="116"/>
      <c r="GZ14" s="116"/>
      <c r="HA14" s="116"/>
      <c r="HB14" s="116"/>
      <c r="HC14" s="116"/>
      <c r="HD14" s="116"/>
      <c r="HE14" s="116"/>
      <c r="HF14" s="116"/>
      <c r="HG14" s="116"/>
      <c r="HH14" s="116"/>
      <c r="HI14" s="116"/>
      <c r="HJ14" s="116"/>
      <c r="HK14" s="116"/>
      <c r="HL14" s="116"/>
      <c r="HM14" s="116"/>
      <c r="HN14" s="116"/>
      <c r="HO14" s="116"/>
      <c r="HP14" s="116"/>
      <c r="HQ14" s="116"/>
      <c r="HR14" s="116"/>
      <c r="HS14" s="116"/>
      <c r="HT14" s="116"/>
      <c r="HU14" s="116"/>
      <c r="HV14" s="116"/>
      <c r="HW14" s="116"/>
      <c r="HX14" s="116"/>
      <c r="HY14" s="116"/>
      <c r="HZ14" s="116"/>
      <c r="IA14" s="116"/>
      <c r="IB14" s="116"/>
      <c r="IC14" s="116"/>
      <c r="ID14" s="116"/>
      <c r="IE14" s="116"/>
      <c r="IF14" s="116"/>
      <c r="IG14" s="116"/>
      <c r="IH14" s="116"/>
      <c r="II14" s="116"/>
      <c r="IJ14" s="116"/>
      <c r="IK14" s="116"/>
      <c r="IL14" s="116"/>
      <c r="IM14" s="116"/>
      <c r="IN14" s="116"/>
      <c r="IO14" s="116"/>
      <c r="IP14" s="116"/>
      <c r="IQ14" s="116"/>
      <c r="IR14" s="116"/>
      <c r="IS14" s="116"/>
      <c r="IT14" s="116"/>
      <c r="IU14" s="116"/>
      <c r="IV14" s="116"/>
      <c r="IW14" s="116"/>
      <c r="IX14" s="116"/>
      <c r="IY14" s="116"/>
      <c r="IZ14" s="116"/>
      <c r="JA14" s="116"/>
      <c r="JB14" s="116"/>
      <c r="JC14" s="116"/>
      <c r="JD14" s="116"/>
      <c r="JE14" s="116"/>
      <c r="JF14" s="116"/>
      <c r="JG14" s="116"/>
      <c r="JH14" s="116"/>
      <c r="JI14" s="116"/>
      <c r="JJ14" s="116"/>
      <c r="JK14" s="116"/>
      <c r="JL14" s="116"/>
      <c r="JM14" s="116"/>
      <c r="JN14" s="116"/>
      <c r="JO14" s="116"/>
      <c r="JP14" s="116"/>
      <c r="JQ14" s="116"/>
      <c r="JR14" s="116"/>
      <c r="JS14" s="116"/>
      <c r="JT14" s="116"/>
      <c r="JU14" s="116"/>
      <c r="JV14" s="116"/>
      <c r="JW14" s="116"/>
      <c r="JX14" s="116"/>
      <c r="JY14" s="116"/>
      <c r="JZ14" s="116"/>
      <c r="KA14" s="116"/>
      <c r="KB14" s="116"/>
      <c r="KC14" s="116"/>
      <c r="KD14" s="116"/>
      <c r="KE14" s="116"/>
      <c r="KF14" s="116"/>
      <c r="KG14" s="116"/>
      <c r="KH14" s="116"/>
      <c r="KI14" s="116"/>
      <c r="KJ14" s="116"/>
      <c r="KK14" s="116"/>
      <c r="KL14" s="116"/>
      <c r="KM14" s="116"/>
      <c r="KN14" s="116"/>
      <c r="KO14" s="116"/>
      <c r="KP14" s="116"/>
      <c r="KQ14" s="116"/>
      <c r="KR14" s="116"/>
      <c r="KS14" s="116"/>
      <c r="KT14" s="116"/>
      <c r="KU14" s="116"/>
      <c r="KV14" s="116"/>
      <c r="KW14" s="116"/>
      <c r="KX14" s="116"/>
      <c r="KY14" s="116"/>
      <c r="KZ14" s="116"/>
      <c r="LA14" s="116"/>
      <c r="LB14" s="116"/>
      <c r="LC14" s="116"/>
      <c r="LD14" s="116"/>
      <c r="LE14" s="116"/>
      <c r="LF14" s="116"/>
      <c r="LG14" s="116"/>
      <c r="LH14" s="116"/>
      <c r="LI14" s="116"/>
      <c r="LJ14" s="116"/>
    </row>
    <row r="15" spans="1:322" x14ac:dyDescent="0.3">
      <c r="A15" s="108">
        <v>43187</v>
      </c>
      <c r="B15" s="117">
        <v>0.91608796296296302</v>
      </c>
      <c r="C15" s="111">
        <v>14049.275</v>
      </c>
      <c r="D15" s="111">
        <v>99906.630999999994</v>
      </c>
      <c r="E15" s="111">
        <v>21029.233</v>
      </c>
      <c r="F15" s="111">
        <v>29858.753000000001</v>
      </c>
      <c r="G15" s="111">
        <v>15.403</v>
      </c>
      <c r="H15" s="111">
        <v>4</v>
      </c>
      <c r="I15" s="118">
        <v>6.6435185185185194E-2</v>
      </c>
      <c r="J15" s="111">
        <v>60.8</v>
      </c>
      <c r="K15" s="111">
        <v>60.8</v>
      </c>
      <c r="L15" s="119">
        <f t="shared" si="11"/>
        <v>4.7160000000037403</v>
      </c>
      <c r="M15" s="115">
        <f t="shared" si="12"/>
        <v>-2.7600000000002183</v>
      </c>
      <c r="N15" s="115">
        <f t="shared" si="13"/>
        <v>-7.9269999999960419</v>
      </c>
      <c r="O15" s="115">
        <f t="shared" si="14"/>
        <v>10.459999999999127</v>
      </c>
      <c r="P15" s="120">
        <f t="shared" si="15"/>
        <v>4.9430000000008736</v>
      </c>
      <c r="Q15" s="30">
        <f t="shared" si="16"/>
        <v>0.6790884892552832</v>
      </c>
      <c r="R15" s="31" t="s">
        <v>57</v>
      </c>
      <c r="S15" s="32">
        <f>F3</f>
        <v>15736.519</v>
      </c>
      <c r="T15" s="43">
        <f>S15-S14</f>
        <v>4769.2939999999999</v>
      </c>
      <c r="U15" s="32">
        <f>G3</f>
        <v>116117.715</v>
      </c>
      <c r="V15" s="43">
        <f>U15-U14</f>
        <v>53437.547999999995</v>
      </c>
      <c r="W15" s="32">
        <f>H3</f>
        <v>27361.942999999999</v>
      </c>
      <c r="X15" s="121">
        <f>W15-W14</f>
        <v>17573.511999999999</v>
      </c>
      <c r="Y15" s="121">
        <f>I3</f>
        <v>7009.7</v>
      </c>
      <c r="Z15" s="122">
        <f>J3</f>
        <v>29122.9</v>
      </c>
      <c r="AA15" s="32"/>
      <c r="AB15" s="32"/>
      <c r="AC15" s="116"/>
      <c r="AD15" s="116"/>
      <c r="AE15" s="116"/>
      <c r="AF15" s="116"/>
      <c r="AG15" s="116"/>
      <c r="AH15" s="116"/>
      <c r="AI15" s="116"/>
      <c r="AJ15" s="33" t="str">
        <f t="shared" si="2"/>
        <v/>
      </c>
      <c r="AK15" s="33" t="str">
        <f t="shared" si="3"/>
        <v/>
      </c>
      <c r="AL15" s="33" t="str">
        <f t="shared" si="4"/>
        <v/>
      </c>
      <c r="AM15" s="33" t="str">
        <f t="shared" si="5"/>
        <v/>
      </c>
      <c r="AN15" s="33" t="str">
        <f t="shared" si="6"/>
        <v/>
      </c>
      <c r="AO15" s="33">
        <f t="shared" si="7"/>
        <v>12</v>
      </c>
      <c r="AP15" s="33" t="str">
        <f t="shared" si="8"/>
        <v/>
      </c>
      <c r="AQ15" s="33" t="str">
        <f t="shared" si="9"/>
        <v/>
      </c>
      <c r="AR15" s="33" t="str">
        <f t="shared" si="10"/>
        <v/>
      </c>
      <c r="AS15" s="116">
        <v>43603</v>
      </c>
      <c r="AT15" s="116">
        <v>0.99928240740740737</v>
      </c>
      <c r="AU15" s="116" t="s">
        <v>62</v>
      </c>
      <c r="AV15" s="116" t="s">
        <v>63</v>
      </c>
      <c r="AW15" s="116">
        <v>12</v>
      </c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6"/>
      <c r="FW15" s="116"/>
      <c r="FX15" s="116"/>
      <c r="FY15" s="116"/>
      <c r="FZ15" s="116"/>
      <c r="GA15" s="116"/>
      <c r="GB15" s="116"/>
      <c r="GC15" s="116"/>
      <c r="GD15" s="116"/>
      <c r="GE15" s="116"/>
      <c r="GF15" s="116"/>
      <c r="GG15" s="116"/>
      <c r="GH15" s="116"/>
      <c r="GI15" s="116"/>
      <c r="GJ15" s="116"/>
      <c r="GK15" s="116"/>
      <c r="GL15" s="116"/>
      <c r="GM15" s="116"/>
      <c r="GN15" s="116"/>
      <c r="GO15" s="116"/>
      <c r="GP15" s="116"/>
      <c r="GQ15" s="116"/>
      <c r="GR15" s="116"/>
      <c r="GS15" s="116"/>
      <c r="GT15" s="116"/>
      <c r="GU15" s="116"/>
      <c r="GV15" s="116"/>
      <c r="GW15" s="116"/>
      <c r="GX15" s="116"/>
      <c r="GY15" s="116"/>
      <c r="GZ15" s="116"/>
      <c r="HA15" s="116"/>
      <c r="HB15" s="116"/>
      <c r="HC15" s="116"/>
      <c r="HD15" s="116"/>
      <c r="HE15" s="116"/>
      <c r="HF15" s="116"/>
      <c r="HG15" s="116"/>
      <c r="HH15" s="116"/>
      <c r="HI15" s="116"/>
      <c r="HJ15" s="116"/>
      <c r="HK15" s="116"/>
      <c r="HL15" s="116"/>
      <c r="HM15" s="116"/>
      <c r="HN15" s="116"/>
      <c r="HO15" s="116"/>
      <c r="HP15" s="116"/>
      <c r="HQ15" s="116"/>
      <c r="HR15" s="116"/>
      <c r="HS15" s="116"/>
      <c r="HT15" s="116"/>
      <c r="HU15" s="116"/>
      <c r="HV15" s="116"/>
      <c r="HW15" s="116"/>
      <c r="HX15" s="116"/>
      <c r="HY15" s="116"/>
      <c r="HZ15" s="116"/>
      <c r="IA15" s="116"/>
      <c r="IB15" s="116"/>
      <c r="IC15" s="116"/>
      <c r="ID15" s="116"/>
      <c r="IE15" s="116"/>
      <c r="IF15" s="116"/>
      <c r="IG15" s="116"/>
      <c r="IH15" s="116"/>
      <c r="II15" s="116"/>
      <c r="IJ15" s="116"/>
      <c r="IK15" s="116"/>
      <c r="IL15" s="116"/>
      <c r="IM15" s="116"/>
      <c r="IN15" s="116"/>
      <c r="IO15" s="116"/>
      <c r="IP15" s="116"/>
      <c r="IQ15" s="116"/>
      <c r="IR15" s="116"/>
      <c r="IS15" s="116"/>
      <c r="IT15" s="116"/>
      <c r="IU15" s="116"/>
      <c r="IV15" s="116"/>
      <c r="IW15" s="116"/>
      <c r="IX15" s="116"/>
      <c r="IY15" s="116"/>
      <c r="IZ15" s="116"/>
      <c r="JA15" s="116"/>
      <c r="JB15" s="116"/>
      <c r="JC15" s="116"/>
      <c r="JD15" s="116"/>
      <c r="JE15" s="116"/>
      <c r="JF15" s="116"/>
      <c r="JG15" s="116"/>
      <c r="JH15" s="116"/>
      <c r="JI15" s="116"/>
      <c r="JJ15" s="116"/>
      <c r="JK15" s="116"/>
      <c r="JL15" s="116"/>
      <c r="JM15" s="116"/>
      <c r="JN15" s="116"/>
      <c r="JO15" s="116"/>
      <c r="JP15" s="116"/>
      <c r="JQ15" s="116"/>
      <c r="JR15" s="116"/>
      <c r="JS15" s="116"/>
      <c r="JT15" s="116"/>
      <c r="JU15" s="116"/>
      <c r="JV15" s="116"/>
      <c r="JW15" s="116"/>
      <c r="JX15" s="116"/>
      <c r="JY15" s="116"/>
      <c r="JZ15" s="116"/>
      <c r="KA15" s="116"/>
      <c r="KB15" s="116"/>
      <c r="KC15" s="116"/>
      <c r="KD15" s="116"/>
      <c r="KE15" s="116"/>
      <c r="KF15" s="116"/>
      <c r="KG15" s="116"/>
      <c r="KH15" s="116"/>
      <c r="KI15" s="116"/>
      <c r="KJ15" s="116"/>
      <c r="KK15" s="116"/>
      <c r="KL15" s="116"/>
      <c r="KM15" s="116"/>
      <c r="KN15" s="116"/>
      <c r="KO15" s="116"/>
      <c r="KP15" s="116"/>
      <c r="KQ15" s="116"/>
      <c r="KR15" s="116"/>
      <c r="KS15" s="116"/>
      <c r="KT15" s="116"/>
      <c r="KU15" s="116"/>
      <c r="KV15" s="116"/>
      <c r="KW15" s="116"/>
      <c r="KX15" s="116"/>
      <c r="KY15" s="116"/>
      <c r="KZ15" s="116"/>
      <c r="LA15" s="116"/>
      <c r="LB15" s="116"/>
      <c r="LC15" s="116"/>
      <c r="LD15" s="116"/>
      <c r="LE15" s="116"/>
      <c r="LF15" s="116"/>
      <c r="LG15" s="116"/>
      <c r="LH15" s="116"/>
      <c r="LI15" s="116"/>
      <c r="LJ15" s="116"/>
    </row>
    <row r="16" spans="1:322" x14ac:dyDescent="0.3">
      <c r="A16" s="108">
        <v>43188</v>
      </c>
      <c r="B16" s="117">
        <v>0.91608796296296302</v>
      </c>
      <c r="C16" s="111">
        <v>14051.351000000001</v>
      </c>
      <c r="D16" s="111">
        <v>99984.668000000005</v>
      </c>
      <c r="E16" s="111">
        <v>21049.48</v>
      </c>
      <c r="F16" s="111">
        <v>29884.437999999998</v>
      </c>
      <c r="G16" s="111">
        <v>25.684999999999999</v>
      </c>
      <c r="H16" s="111">
        <v>5</v>
      </c>
      <c r="I16" s="118">
        <v>7.8472222222222193E-2</v>
      </c>
      <c r="J16" s="111">
        <v>60.8</v>
      </c>
      <c r="K16" s="111">
        <v>60.8</v>
      </c>
      <c r="L16" s="119">
        <f t="shared" si="11"/>
        <v>-54.428000000012105</v>
      </c>
      <c r="M16" s="115">
        <f t="shared" si="12"/>
        <v>-2.0760000000009313</v>
      </c>
      <c r="N16" s="115">
        <f t="shared" si="13"/>
        <v>-78.037000000011176</v>
      </c>
      <c r="O16" s="115">
        <f t="shared" si="14"/>
        <v>20.246999999999389</v>
      </c>
      <c r="P16" s="120">
        <f t="shared" si="15"/>
        <v>5.4380000000006099</v>
      </c>
      <c r="Q16" s="30">
        <f t="shared" si="16"/>
        <v>0.78828109791704848</v>
      </c>
      <c r="R16" s="31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116"/>
      <c r="AD16" s="116"/>
      <c r="AE16" s="116"/>
      <c r="AF16" s="116"/>
      <c r="AG16" s="116"/>
      <c r="AH16" s="116"/>
      <c r="AI16" s="116"/>
      <c r="AJ16" s="33" t="str">
        <f t="shared" si="2"/>
        <v/>
      </c>
      <c r="AK16" s="33" t="str">
        <f t="shared" si="3"/>
        <v/>
      </c>
      <c r="AL16" s="33">
        <f t="shared" si="4"/>
        <v>27361.01</v>
      </c>
      <c r="AM16" s="33" t="str">
        <f t="shared" si="5"/>
        <v/>
      </c>
      <c r="AN16" s="33" t="str">
        <f t="shared" si="6"/>
        <v/>
      </c>
      <c r="AO16" s="33" t="str">
        <f t="shared" si="7"/>
        <v/>
      </c>
      <c r="AP16" s="33" t="str">
        <f t="shared" si="8"/>
        <v/>
      </c>
      <c r="AQ16" s="33" t="str">
        <f t="shared" si="9"/>
        <v/>
      </c>
      <c r="AR16" s="33" t="str">
        <f t="shared" si="10"/>
        <v/>
      </c>
      <c r="AS16" s="116">
        <v>43603</v>
      </c>
      <c r="AT16" s="116">
        <v>0.99928240740740737</v>
      </c>
      <c r="AU16" s="116" t="s">
        <v>64</v>
      </c>
      <c r="AV16" s="116" t="s">
        <v>65</v>
      </c>
      <c r="AW16" s="116">
        <v>27361.01</v>
      </c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  <c r="FL16" s="116"/>
      <c r="FM16" s="116"/>
      <c r="FN16" s="116"/>
      <c r="FO16" s="116"/>
      <c r="FP16" s="116"/>
      <c r="FQ16" s="116"/>
      <c r="FR16" s="116"/>
      <c r="FS16" s="116"/>
      <c r="FT16" s="116"/>
      <c r="FU16" s="116"/>
      <c r="FV16" s="116"/>
      <c r="FW16" s="116"/>
      <c r="FX16" s="116"/>
      <c r="FY16" s="116"/>
      <c r="FZ16" s="116"/>
      <c r="GA16" s="116"/>
      <c r="GB16" s="116"/>
      <c r="GC16" s="116"/>
      <c r="GD16" s="116"/>
      <c r="GE16" s="116"/>
      <c r="GF16" s="116"/>
      <c r="GG16" s="116"/>
      <c r="GH16" s="116"/>
      <c r="GI16" s="116"/>
      <c r="GJ16" s="116"/>
      <c r="GK16" s="116"/>
      <c r="GL16" s="116"/>
      <c r="GM16" s="116"/>
      <c r="GN16" s="116"/>
      <c r="GO16" s="116"/>
      <c r="GP16" s="116"/>
      <c r="GQ16" s="116"/>
      <c r="GR16" s="116"/>
      <c r="GS16" s="116"/>
      <c r="GT16" s="116"/>
      <c r="GU16" s="116"/>
      <c r="GV16" s="116"/>
      <c r="GW16" s="116"/>
      <c r="GX16" s="116"/>
      <c r="GY16" s="116"/>
      <c r="GZ16" s="116"/>
      <c r="HA16" s="116"/>
      <c r="HB16" s="116"/>
      <c r="HC16" s="116"/>
      <c r="HD16" s="116"/>
      <c r="HE16" s="116"/>
      <c r="HF16" s="116"/>
      <c r="HG16" s="116"/>
      <c r="HH16" s="116"/>
      <c r="HI16" s="116"/>
      <c r="HJ16" s="116"/>
      <c r="HK16" s="116"/>
      <c r="HL16" s="116"/>
      <c r="HM16" s="116"/>
      <c r="HN16" s="116"/>
      <c r="HO16" s="116"/>
      <c r="HP16" s="116"/>
      <c r="HQ16" s="116"/>
      <c r="HR16" s="116"/>
      <c r="HS16" s="116"/>
      <c r="HT16" s="116"/>
      <c r="HU16" s="116"/>
      <c r="HV16" s="116"/>
      <c r="HW16" s="116"/>
      <c r="HX16" s="116"/>
      <c r="HY16" s="116"/>
      <c r="HZ16" s="116"/>
      <c r="IA16" s="116"/>
      <c r="IB16" s="116"/>
      <c r="IC16" s="116"/>
      <c r="ID16" s="116"/>
      <c r="IE16" s="116"/>
      <c r="IF16" s="116"/>
      <c r="IG16" s="116"/>
      <c r="IH16" s="116"/>
      <c r="II16" s="116"/>
      <c r="IJ16" s="116"/>
      <c r="IK16" s="116"/>
      <c r="IL16" s="116"/>
      <c r="IM16" s="116"/>
      <c r="IN16" s="116"/>
      <c r="IO16" s="116"/>
      <c r="IP16" s="116"/>
      <c r="IQ16" s="116"/>
      <c r="IR16" s="116"/>
      <c r="IS16" s="116"/>
      <c r="IT16" s="116"/>
      <c r="IU16" s="116"/>
      <c r="IV16" s="116"/>
      <c r="IW16" s="116"/>
      <c r="IX16" s="116"/>
      <c r="IY16" s="116"/>
      <c r="IZ16" s="116"/>
      <c r="JA16" s="116"/>
      <c r="JB16" s="116"/>
      <c r="JC16" s="116"/>
      <c r="JD16" s="116"/>
      <c r="JE16" s="116"/>
      <c r="JF16" s="116"/>
      <c r="JG16" s="116"/>
      <c r="JH16" s="116"/>
      <c r="JI16" s="116"/>
      <c r="JJ16" s="116"/>
      <c r="JK16" s="116"/>
      <c r="JL16" s="116"/>
      <c r="JM16" s="116"/>
      <c r="JN16" s="116"/>
      <c r="JO16" s="116"/>
      <c r="JP16" s="116"/>
      <c r="JQ16" s="116"/>
      <c r="JR16" s="116"/>
      <c r="JS16" s="116"/>
      <c r="JT16" s="116"/>
      <c r="JU16" s="116"/>
      <c r="JV16" s="116"/>
      <c r="JW16" s="116"/>
      <c r="JX16" s="116"/>
      <c r="JY16" s="116"/>
      <c r="JZ16" s="116"/>
      <c r="KA16" s="116"/>
      <c r="KB16" s="116"/>
      <c r="KC16" s="116"/>
      <c r="KD16" s="116"/>
      <c r="KE16" s="116"/>
      <c r="KF16" s="116"/>
      <c r="KG16" s="116"/>
      <c r="KH16" s="116"/>
      <c r="KI16" s="116"/>
      <c r="KJ16" s="116"/>
      <c r="KK16" s="116"/>
      <c r="KL16" s="116"/>
      <c r="KM16" s="116"/>
      <c r="KN16" s="116"/>
      <c r="KO16" s="116"/>
      <c r="KP16" s="116"/>
      <c r="KQ16" s="116"/>
      <c r="KR16" s="116"/>
      <c r="KS16" s="116"/>
      <c r="KT16" s="116"/>
      <c r="KU16" s="116"/>
      <c r="KV16" s="116"/>
      <c r="KW16" s="116"/>
      <c r="KX16" s="116"/>
      <c r="KY16" s="116"/>
      <c r="KZ16" s="116"/>
      <c r="LA16" s="116"/>
      <c r="LB16" s="116"/>
      <c r="LC16" s="116"/>
      <c r="LD16" s="116"/>
      <c r="LE16" s="116"/>
      <c r="LF16" s="116"/>
      <c r="LG16" s="116"/>
      <c r="LH16" s="116"/>
      <c r="LI16" s="116"/>
      <c r="LJ16" s="116"/>
    </row>
    <row r="17" spans="1:322" x14ac:dyDescent="0.3">
      <c r="A17" s="108">
        <v>43189</v>
      </c>
      <c r="B17" s="117">
        <v>0.91608796296296302</v>
      </c>
      <c r="C17" s="111">
        <v>14051.455</v>
      </c>
      <c r="D17" s="111">
        <v>100055</v>
      </c>
      <c r="E17" s="111">
        <v>21059.48</v>
      </c>
      <c r="F17" s="111">
        <v>29910.542000000001</v>
      </c>
      <c r="G17" s="111">
        <v>26.103999999999999</v>
      </c>
      <c r="H17" s="111">
        <v>5</v>
      </c>
      <c r="I17" s="118">
        <v>7.8472222222222193E-2</v>
      </c>
      <c r="J17" s="111">
        <v>60.8</v>
      </c>
      <c r="K17" s="111">
        <v>60.8</v>
      </c>
      <c r="L17" s="119">
        <f t="shared" si="11"/>
        <v>-44.331999999994238</v>
      </c>
      <c r="M17" s="115">
        <f t="shared" si="12"/>
        <v>-0.10399999999935972</v>
      </c>
      <c r="N17" s="115">
        <f t="shared" si="13"/>
        <v>-70.331999999994878</v>
      </c>
      <c r="O17" s="115">
        <f t="shared" si="14"/>
        <v>10</v>
      </c>
      <c r="P17" s="120">
        <f t="shared" si="15"/>
        <v>16.103999999999999</v>
      </c>
      <c r="Q17" s="30">
        <f t="shared" si="16"/>
        <v>0.38308305240576157</v>
      </c>
      <c r="R17" s="31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116"/>
      <c r="AD17" s="116"/>
      <c r="AE17" s="116"/>
      <c r="AF17" s="116"/>
      <c r="AG17" s="116"/>
      <c r="AH17" s="116"/>
      <c r="AI17" s="116"/>
      <c r="AJ17" s="33" t="str">
        <f t="shared" si="2"/>
        <v/>
      </c>
      <c r="AK17" s="33" t="str">
        <f t="shared" si="3"/>
        <v/>
      </c>
      <c r="AL17" s="33" t="str">
        <f t="shared" si="4"/>
        <v/>
      </c>
      <c r="AM17" s="33">
        <f t="shared" si="5"/>
        <v>37916.536</v>
      </c>
      <c r="AN17" s="33" t="str">
        <f t="shared" si="6"/>
        <v/>
      </c>
      <c r="AO17" s="33" t="str">
        <f t="shared" si="7"/>
        <v/>
      </c>
      <c r="AP17" s="33" t="str">
        <f t="shared" si="8"/>
        <v/>
      </c>
      <c r="AQ17" s="33" t="str">
        <f t="shared" si="9"/>
        <v/>
      </c>
      <c r="AR17" s="33" t="str">
        <f t="shared" si="10"/>
        <v/>
      </c>
      <c r="AS17" s="116">
        <v>43603</v>
      </c>
      <c r="AT17" s="116">
        <v>0.99928240740740737</v>
      </c>
      <c r="AU17" s="116" t="s">
        <v>64</v>
      </c>
      <c r="AV17" s="116" t="s">
        <v>66</v>
      </c>
      <c r="AW17" s="116" t="s">
        <v>67</v>
      </c>
      <c r="AX17" s="116">
        <v>37916.536</v>
      </c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116"/>
      <c r="FL17" s="116"/>
      <c r="FM17" s="116"/>
      <c r="FN17" s="116"/>
      <c r="FO17" s="116"/>
      <c r="FP17" s="116"/>
      <c r="FQ17" s="116"/>
      <c r="FR17" s="116"/>
      <c r="FS17" s="116"/>
      <c r="FT17" s="116"/>
      <c r="FU17" s="116"/>
      <c r="FV17" s="116"/>
      <c r="FW17" s="116"/>
      <c r="FX17" s="116"/>
      <c r="FY17" s="116"/>
      <c r="FZ17" s="116"/>
      <c r="GA17" s="116"/>
      <c r="GB17" s="116"/>
      <c r="GC17" s="116"/>
      <c r="GD17" s="116"/>
      <c r="GE17" s="116"/>
      <c r="GF17" s="116"/>
      <c r="GG17" s="116"/>
      <c r="GH17" s="116"/>
      <c r="GI17" s="116"/>
      <c r="GJ17" s="116"/>
      <c r="GK17" s="116"/>
      <c r="GL17" s="116"/>
      <c r="GM17" s="116"/>
      <c r="GN17" s="116"/>
      <c r="GO17" s="116"/>
      <c r="GP17" s="116"/>
      <c r="GQ17" s="116"/>
      <c r="GR17" s="116"/>
      <c r="GS17" s="116"/>
      <c r="GT17" s="116"/>
      <c r="GU17" s="116"/>
      <c r="GV17" s="116"/>
      <c r="GW17" s="116"/>
      <c r="GX17" s="116"/>
      <c r="GY17" s="116"/>
      <c r="GZ17" s="116"/>
      <c r="HA17" s="116"/>
      <c r="HB17" s="116"/>
      <c r="HC17" s="116"/>
      <c r="HD17" s="116"/>
      <c r="HE17" s="116"/>
      <c r="HF17" s="116"/>
      <c r="HG17" s="116"/>
      <c r="HH17" s="116"/>
      <c r="HI17" s="116"/>
      <c r="HJ17" s="116"/>
      <c r="HK17" s="116"/>
      <c r="HL17" s="116"/>
      <c r="HM17" s="116"/>
      <c r="HN17" s="116"/>
      <c r="HO17" s="116"/>
      <c r="HP17" s="116"/>
      <c r="HQ17" s="116"/>
      <c r="HR17" s="116"/>
      <c r="HS17" s="116"/>
      <c r="HT17" s="116"/>
      <c r="HU17" s="116"/>
      <c r="HV17" s="116"/>
      <c r="HW17" s="116"/>
      <c r="HX17" s="116"/>
      <c r="HY17" s="116"/>
      <c r="HZ17" s="116"/>
      <c r="IA17" s="116"/>
      <c r="IB17" s="116"/>
      <c r="IC17" s="116"/>
      <c r="ID17" s="116"/>
      <c r="IE17" s="116"/>
      <c r="IF17" s="116"/>
      <c r="IG17" s="116"/>
      <c r="IH17" s="116"/>
      <c r="II17" s="116"/>
      <c r="IJ17" s="116"/>
      <c r="IK17" s="116"/>
      <c r="IL17" s="116"/>
      <c r="IM17" s="116"/>
      <c r="IN17" s="116"/>
      <c r="IO17" s="116"/>
      <c r="IP17" s="116"/>
      <c r="IQ17" s="116"/>
      <c r="IR17" s="116"/>
      <c r="IS17" s="116"/>
      <c r="IT17" s="116"/>
      <c r="IU17" s="116"/>
      <c r="IV17" s="116"/>
      <c r="IW17" s="116"/>
      <c r="IX17" s="116"/>
      <c r="IY17" s="116"/>
      <c r="IZ17" s="116"/>
      <c r="JA17" s="116"/>
      <c r="JB17" s="116"/>
      <c r="JC17" s="116"/>
      <c r="JD17" s="116"/>
      <c r="JE17" s="116"/>
      <c r="JF17" s="116"/>
      <c r="JG17" s="116"/>
      <c r="JH17" s="116"/>
      <c r="JI17" s="116"/>
      <c r="JJ17" s="116"/>
      <c r="JK17" s="116"/>
      <c r="JL17" s="116"/>
      <c r="JM17" s="116"/>
      <c r="JN17" s="116"/>
      <c r="JO17" s="116"/>
      <c r="JP17" s="116"/>
      <c r="JQ17" s="116"/>
      <c r="JR17" s="116"/>
      <c r="JS17" s="116"/>
      <c r="JT17" s="116"/>
      <c r="JU17" s="116"/>
      <c r="JV17" s="116"/>
      <c r="JW17" s="116"/>
      <c r="JX17" s="116"/>
      <c r="JY17" s="116"/>
      <c r="JZ17" s="116"/>
      <c r="KA17" s="116"/>
      <c r="KB17" s="116"/>
      <c r="KC17" s="116"/>
      <c r="KD17" s="116"/>
      <c r="KE17" s="116"/>
      <c r="KF17" s="116"/>
      <c r="KG17" s="116"/>
      <c r="KH17" s="116"/>
      <c r="KI17" s="116"/>
      <c r="KJ17" s="116"/>
      <c r="KK17" s="116"/>
      <c r="KL17" s="116"/>
      <c r="KM17" s="116"/>
      <c r="KN17" s="116"/>
      <c r="KO17" s="116"/>
      <c r="KP17" s="116"/>
      <c r="KQ17" s="116"/>
      <c r="KR17" s="116"/>
      <c r="KS17" s="116"/>
      <c r="KT17" s="116"/>
      <c r="KU17" s="116"/>
      <c r="KV17" s="116"/>
      <c r="KW17" s="116"/>
      <c r="KX17" s="116"/>
      <c r="KY17" s="116"/>
      <c r="KZ17" s="116"/>
      <c r="LA17" s="116"/>
      <c r="LB17" s="116"/>
      <c r="LC17" s="116"/>
      <c r="LD17" s="116"/>
      <c r="LE17" s="116"/>
      <c r="LF17" s="116"/>
      <c r="LG17" s="116"/>
      <c r="LH17" s="116"/>
      <c r="LI17" s="116"/>
      <c r="LJ17" s="116"/>
    </row>
    <row r="18" spans="1:322" x14ac:dyDescent="0.3">
      <c r="A18" s="108">
        <v>43190</v>
      </c>
      <c r="B18" s="117">
        <v>0.91608796296296302</v>
      </c>
      <c r="C18" s="111">
        <v>14055.172</v>
      </c>
      <c r="D18" s="111">
        <v>100108.632</v>
      </c>
      <c r="E18" s="111">
        <v>21079.721000000001</v>
      </c>
      <c r="F18" s="111">
        <v>29942.643</v>
      </c>
      <c r="G18" s="111">
        <v>32.100999999999999</v>
      </c>
      <c r="H18" s="111">
        <v>4</v>
      </c>
      <c r="I18" s="118">
        <v>6.6435185185185194E-2</v>
      </c>
      <c r="J18" s="111">
        <v>60.8</v>
      </c>
      <c r="K18" s="111">
        <v>60.8</v>
      </c>
      <c r="L18" s="119">
        <f t="shared" si="11"/>
        <v>-25.247999999998342</v>
      </c>
      <c r="M18" s="115">
        <f t="shared" si="12"/>
        <v>-3.717000000000553</v>
      </c>
      <c r="N18" s="115">
        <f t="shared" si="13"/>
        <v>-53.631999999997788</v>
      </c>
      <c r="O18" s="115">
        <f t="shared" si="14"/>
        <v>20.241000000001804</v>
      </c>
      <c r="P18" s="120">
        <f t="shared" si="15"/>
        <v>11.859999999998195</v>
      </c>
      <c r="Q18" s="30">
        <f t="shared" si="16"/>
        <v>0.63054110463854096</v>
      </c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116"/>
      <c r="AD18" s="116"/>
      <c r="AE18" s="116"/>
      <c r="AF18" s="116"/>
      <c r="AG18" s="116"/>
      <c r="AH18" s="116"/>
      <c r="AI18" s="116"/>
      <c r="AJ18" s="33" t="str">
        <f t="shared" si="2"/>
        <v/>
      </c>
      <c r="AK18" s="33" t="str">
        <f t="shared" si="3"/>
        <v/>
      </c>
      <c r="AL18" s="33" t="str">
        <f t="shared" si="4"/>
        <v/>
      </c>
      <c r="AM18" s="33" t="str">
        <f t="shared" si="5"/>
        <v/>
      </c>
      <c r="AN18" s="33">
        <f t="shared" si="6"/>
        <v>33.125</v>
      </c>
      <c r="AO18" s="33" t="str">
        <f t="shared" si="7"/>
        <v/>
      </c>
      <c r="AP18" s="33" t="str">
        <f t="shared" si="8"/>
        <v/>
      </c>
      <c r="AQ18" s="33" t="str">
        <f t="shared" si="9"/>
        <v/>
      </c>
      <c r="AR18" s="33" t="str">
        <f t="shared" si="10"/>
        <v/>
      </c>
      <c r="AS18" s="116">
        <v>43603</v>
      </c>
      <c r="AT18" s="116">
        <v>0.99928240740740737</v>
      </c>
      <c r="AU18" s="116" t="s">
        <v>64</v>
      </c>
      <c r="AV18" s="116" t="s">
        <v>68</v>
      </c>
      <c r="AW18" s="116">
        <v>33.125</v>
      </c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  <c r="FL18" s="116"/>
      <c r="FM18" s="116"/>
      <c r="FN18" s="116"/>
      <c r="FO18" s="116"/>
      <c r="FP18" s="116"/>
      <c r="FQ18" s="116"/>
      <c r="FR18" s="116"/>
      <c r="FS18" s="116"/>
      <c r="FT18" s="116"/>
      <c r="FU18" s="116"/>
      <c r="FV18" s="116"/>
      <c r="FW18" s="116"/>
      <c r="FX18" s="116"/>
      <c r="FY18" s="116"/>
      <c r="FZ18" s="116"/>
      <c r="GA18" s="116"/>
      <c r="GB18" s="116"/>
      <c r="GC18" s="116"/>
      <c r="GD18" s="116"/>
      <c r="GE18" s="116"/>
      <c r="GF18" s="116"/>
      <c r="GG18" s="116"/>
      <c r="GH18" s="116"/>
      <c r="GI18" s="116"/>
      <c r="GJ18" s="116"/>
      <c r="GK18" s="116"/>
      <c r="GL18" s="116"/>
      <c r="GM18" s="116"/>
      <c r="GN18" s="116"/>
      <c r="GO18" s="116"/>
      <c r="GP18" s="116"/>
      <c r="GQ18" s="116"/>
      <c r="GR18" s="116"/>
      <c r="GS18" s="116"/>
      <c r="GT18" s="116"/>
      <c r="GU18" s="116"/>
      <c r="GV18" s="116"/>
      <c r="GW18" s="116"/>
      <c r="GX18" s="116"/>
      <c r="GY18" s="116"/>
      <c r="GZ18" s="116"/>
      <c r="HA18" s="116"/>
      <c r="HB18" s="116"/>
      <c r="HC18" s="116"/>
      <c r="HD18" s="116"/>
      <c r="HE18" s="116"/>
      <c r="HF18" s="116"/>
      <c r="HG18" s="116"/>
      <c r="HH18" s="116"/>
      <c r="HI18" s="116"/>
      <c r="HJ18" s="116"/>
      <c r="HK18" s="116"/>
      <c r="HL18" s="116"/>
      <c r="HM18" s="116"/>
      <c r="HN18" s="116"/>
      <c r="HO18" s="116"/>
      <c r="HP18" s="116"/>
      <c r="HQ18" s="116"/>
      <c r="HR18" s="116"/>
      <c r="HS18" s="116"/>
      <c r="HT18" s="116"/>
      <c r="HU18" s="116"/>
      <c r="HV18" s="116"/>
      <c r="HW18" s="116"/>
      <c r="HX18" s="116"/>
      <c r="HY18" s="116"/>
      <c r="HZ18" s="116"/>
      <c r="IA18" s="116"/>
      <c r="IB18" s="116"/>
      <c r="IC18" s="116"/>
      <c r="ID18" s="116"/>
      <c r="IE18" s="116"/>
      <c r="IF18" s="116"/>
      <c r="IG18" s="116"/>
      <c r="IH18" s="116"/>
      <c r="II18" s="116"/>
      <c r="IJ18" s="116"/>
      <c r="IK18" s="116"/>
      <c r="IL18" s="116"/>
      <c r="IM18" s="116"/>
      <c r="IN18" s="116"/>
      <c r="IO18" s="116"/>
      <c r="IP18" s="116"/>
      <c r="IQ18" s="116"/>
      <c r="IR18" s="116"/>
      <c r="IS18" s="116"/>
      <c r="IT18" s="116"/>
      <c r="IU18" s="116"/>
      <c r="IV18" s="116"/>
      <c r="IW18" s="116"/>
      <c r="IX18" s="116"/>
      <c r="IY18" s="116"/>
      <c r="IZ18" s="116"/>
      <c r="JA18" s="116"/>
      <c r="JB18" s="116"/>
      <c r="JC18" s="116"/>
      <c r="JD18" s="116"/>
      <c r="JE18" s="116"/>
      <c r="JF18" s="116"/>
      <c r="JG18" s="116"/>
      <c r="JH18" s="116"/>
      <c r="JI18" s="116"/>
      <c r="JJ18" s="116"/>
      <c r="JK18" s="116"/>
      <c r="JL18" s="116"/>
      <c r="JM18" s="116"/>
      <c r="JN18" s="116"/>
      <c r="JO18" s="116"/>
      <c r="JP18" s="116"/>
      <c r="JQ18" s="116"/>
      <c r="JR18" s="116"/>
      <c r="JS18" s="116"/>
      <c r="JT18" s="116"/>
      <c r="JU18" s="116"/>
      <c r="JV18" s="116"/>
      <c r="JW18" s="116"/>
      <c r="JX18" s="116"/>
      <c r="JY18" s="116"/>
      <c r="JZ18" s="116"/>
      <c r="KA18" s="116"/>
      <c r="KB18" s="116"/>
      <c r="KC18" s="116"/>
      <c r="KD18" s="116"/>
      <c r="KE18" s="116"/>
      <c r="KF18" s="116"/>
      <c r="KG18" s="116"/>
      <c r="KH18" s="116"/>
      <c r="KI18" s="116"/>
      <c r="KJ18" s="116"/>
      <c r="KK18" s="116"/>
      <c r="KL18" s="116"/>
      <c r="KM18" s="116"/>
      <c r="KN18" s="116"/>
      <c r="KO18" s="116"/>
      <c r="KP18" s="116"/>
      <c r="KQ18" s="116"/>
      <c r="KR18" s="116"/>
      <c r="KS18" s="116"/>
      <c r="KT18" s="116"/>
      <c r="KU18" s="116"/>
      <c r="KV18" s="116"/>
      <c r="KW18" s="116"/>
      <c r="KX18" s="116"/>
      <c r="KY18" s="116"/>
      <c r="KZ18" s="116"/>
      <c r="LA18" s="116"/>
      <c r="LB18" s="116"/>
      <c r="LC18" s="116"/>
      <c r="LD18" s="116"/>
      <c r="LE18" s="116"/>
      <c r="LF18" s="116"/>
      <c r="LG18" s="116"/>
      <c r="LH18" s="116"/>
      <c r="LI18" s="116"/>
      <c r="LJ18" s="116"/>
    </row>
    <row r="19" spans="1:322" x14ac:dyDescent="0.3">
      <c r="A19" s="108">
        <v>43191</v>
      </c>
      <c r="B19" s="117">
        <v>0.91608796296296302</v>
      </c>
      <c r="C19" s="111">
        <v>14059.46</v>
      </c>
      <c r="D19" s="111">
        <v>100170.97900000001</v>
      </c>
      <c r="E19" s="111">
        <v>21109.233</v>
      </c>
      <c r="F19" s="111">
        <v>29959.005000000001</v>
      </c>
      <c r="G19" s="111">
        <v>16.361999999999998</v>
      </c>
      <c r="H19" s="111">
        <v>6.5</v>
      </c>
      <c r="I19" s="118">
        <v>0.10393518518518501</v>
      </c>
      <c r="J19" s="111">
        <v>60.8</v>
      </c>
      <c r="K19" s="111">
        <v>60.8</v>
      </c>
      <c r="L19" s="119">
        <f t="shared" si="11"/>
        <v>-50.273000000007499</v>
      </c>
      <c r="M19" s="115">
        <f t="shared" si="12"/>
        <v>-4.2879999999986467</v>
      </c>
      <c r="N19" s="115">
        <f t="shared" si="13"/>
        <v>-62.347000000008848</v>
      </c>
      <c r="O19" s="115">
        <f t="shared" si="14"/>
        <v>29.511999999998807</v>
      </c>
      <c r="P19" s="120">
        <f t="shared" si="15"/>
        <v>-13.149999999998808</v>
      </c>
      <c r="Q19" s="30">
        <f t="shared" si="16"/>
        <v>1.8036914802590642</v>
      </c>
      <c r="R19" s="31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116"/>
      <c r="AD19" s="116"/>
      <c r="AE19" s="116"/>
      <c r="AF19" s="116"/>
      <c r="AG19" s="116"/>
      <c r="AH19" s="116"/>
      <c r="AI19" s="116"/>
      <c r="AJ19" s="33">
        <f t="shared" si="2"/>
        <v>15736.174999999999</v>
      </c>
      <c r="AK19" s="33" t="str">
        <f t="shared" si="3"/>
        <v/>
      </c>
      <c r="AL19" s="33" t="str">
        <f t="shared" si="4"/>
        <v/>
      </c>
      <c r="AM19" s="33" t="str">
        <f t="shared" si="5"/>
        <v/>
      </c>
      <c r="AN19" s="33" t="str">
        <f t="shared" si="6"/>
        <v/>
      </c>
      <c r="AO19" s="33" t="str">
        <f t="shared" si="7"/>
        <v/>
      </c>
      <c r="AP19" s="33" t="str">
        <f t="shared" si="8"/>
        <v/>
      </c>
      <c r="AQ19" s="33" t="str">
        <f t="shared" si="9"/>
        <v/>
      </c>
      <c r="AR19" s="33" t="str">
        <f t="shared" si="10"/>
        <v/>
      </c>
      <c r="AS19" s="116">
        <v>43604</v>
      </c>
      <c r="AT19" s="116">
        <v>6.7129629629629625E-4</v>
      </c>
      <c r="AU19" s="116" t="s">
        <v>59</v>
      </c>
      <c r="AV19" s="116" t="s">
        <v>60</v>
      </c>
      <c r="AW19" s="116">
        <v>15736.174999999999</v>
      </c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6"/>
      <c r="DY19" s="116"/>
      <c r="DZ19" s="116"/>
      <c r="EA19" s="116"/>
      <c r="EB19" s="116"/>
      <c r="EC19" s="116"/>
      <c r="ED19" s="116"/>
      <c r="EE19" s="116"/>
      <c r="EF19" s="116"/>
      <c r="EG19" s="116"/>
      <c r="EH19" s="116"/>
      <c r="EI19" s="116"/>
      <c r="EJ19" s="116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  <c r="FD19" s="116"/>
      <c r="FE19" s="116"/>
      <c r="FF19" s="116"/>
      <c r="FG19" s="116"/>
      <c r="FH19" s="116"/>
      <c r="FI19" s="116"/>
      <c r="FJ19" s="116"/>
      <c r="FK19" s="116"/>
      <c r="FL19" s="116"/>
      <c r="FM19" s="116"/>
      <c r="FN19" s="116"/>
      <c r="FO19" s="116"/>
      <c r="FP19" s="116"/>
      <c r="FQ19" s="116"/>
      <c r="FR19" s="116"/>
      <c r="FS19" s="116"/>
      <c r="FT19" s="116"/>
      <c r="FU19" s="116"/>
      <c r="FV19" s="116"/>
      <c r="FW19" s="116"/>
      <c r="FX19" s="116"/>
      <c r="FY19" s="116"/>
      <c r="FZ19" s="116"/>
      <c r="GA19" s="116"/>
      <c r="GB19" s="116"/>
      <c r="GC19" s="116"/>
      <c r="GD19" s="116"/>
      <c r="GE19" s="116"/>
      <c r="GF19" s="116"/>
      <c r="GG19" s="116"/>
      <c r="GH19" s="116"/>
      <c r="GI19" s="116"/>
      <c r="GJ19" s="116"/>
      <c r="GK19" s="116"/>
      <c r="GL19" s="116"/>
      <c r="GM19" s="116"/>
      <c r="GN19" s="116"/>
      <c r="GO19" s="116"/>
      <c r="GP19" s="116"/>
      <c r="GQ19" s="116"/>
      <c r="GR19" s="116"/>
      <c r="GS19" s="116"/>
      <c r="GT19" s="116"/>
      <c r="GU19" s="116"/>
      <c r="GV19" s="116"/>
      <c r="GW19" s="116"/>
      <c r="GX19" s="116"/>
      <c r="GY19" s="116"/>
      <c r="GZ19" s="116"/>
      <c r="HA19" s="116"/>
      <c r="HB19" s="116"/>
      <c r="HC19" s="116"/>
      <c r="HD19" s="116"/>
      <c r="HE19" s="116"/>
      <c r="HF19" s="116"/>
      <c r="HG19" s="116"/>
      <c r="HH19" s="116"/>
      <c r="HI19" s="116"/>
      <c r="HJ19" s="116"/>
      <c r="HK19" s="116"/>
      <c r="HL19" s="116"/>
      <c r="HM19" s="116"/>
      <c r="HN19" s="116"/>
      <c r="HO19" s="116"/>
      <c r="HP19" s="116"/>
      <c r="HQ19" s="116"/>
      <c r="HR19" s="116"/>
      <c r="HS19" s="116"/>
      <c r="HT19" s="116"/>
      <c r="HU19" s="116"/>
      <c r="HV19" s="116"/>
      <c r="HW19" s="116"/>
      <c r="HX19" s="116"/>
      <c r="HY19" s="116"/>
      <c r="HZ19" s="116"/>
      <c r="IA19" s="116"/>
      <c r="IB19" s="116"/>
      <c r="IC19" s="116"/>
      <c r="ID19" s="116"/>
      <c r="IE19" s="116"/>
      <c r="IF19" s="116"/>
      <c r="IG19" s="116"/>
      <c r="IH19" s="116"/>
      <c r="II19" s="116"/>
      <c r="IJ19" s="116"/>
      <c r="IK19" s="116"/>
      <c r="IL19" s="116"/>
      <c r="IM19" s="116"/>
      <c r="IN19" s="116"/>
      <c r="IO19" s="116"/>
      <c r="IP19" s="116"/>
      <c r="IQ19" s="116"/>
      <c r="IR19" s="116"/>
      <c r="IS19" s="116"/>
      <c r="IT19" s="116"/>
      <c r="IU19" s="116"/>
      <c r="IV19" s="116"/>
      <c r="IW19" s="116"/>
      <c r="IX19" s="116"/>
      <c r="IY19" s="116"/>
      <c r="IZ19" s="116"/>
      <c r="JA19" s="116"/>
      <c r="JB19" s="116"/>
      <c r="JC19" s="116"/>
      <c r="JD19" s="116"/>
      <c r="JE19" s="116"/>
      <c r="JF19" s="116"/>
      <c r="JG19" s="116"/>
      <c r="JH19" s="116"/>
      <c r="JI19" s="116"/>
      <c r="JJ19" s="116"/>
      <c r="JK19" s="116"/>
      <c r="JL19" s="116"/>
      <c r="JM19" s="116"/>
      <c r="JN19" s="116"/>
      <c r="JO19" s="116"/>
      <c r="JP19" s="116"/>
      <c r="JQ19" s="116"/>
      <c r="JR19" s="116"/>
      <c r="JS19" s="116"/>
      <c r="JT19" s="116"/>
      <c r="JU19" s="116"/>
      <c r="JV19" s="116"/>
      <c r="JW19" s="116"/>
      <c r="JX19" s="116"/>
      <c r="JY19" s="116"/>
      <c r="JZ19" s="116"/>
      <c r="KA19" s="116"/>
      <c r="KB19" s="116"/>
      <c r="KC19" s="116"/>
      <c r="KD19" s="116"/>
      <c r="KE19" s="116"/>
      <c r="KF19" s="116"/>
      <c r="KG19" s="116"/>
      <c r="KH19" s="116"/>
      <c r="KI19" s="116"/>
      <c r="KJ19" s="116"/>
      <c r="KK19" s="116"/>
      <c r="KL19" s="116"/>
      <c r="KM19" s="116"/>
      <c r="KN19" s="116"/>
      <c r="KO19" s="116"/>
      <c r="KP19" s="116"/>
      <c r="KQ19" s="116"/>
      <c r="KR19" s="116"/>
      <c r="KS19" s="116"/>
      <c r="KT19" s="116"/>
      <c r="KU19" s="116"/>
      <c r="KV19" s="116"/>
      <c r="KW19" s="116"/>
      <c r="KX19" s="116"/>
      <c r="KY19" s="116"/>
      <c r="KZ19" s="116"/>
      <c r="LA19" s="116"/>
      <c r="LB19" s="116"/>
      <c r="LC19" s="116"/>
      <c r="LD19" s="116"/>
      <c r="LE19" s="116"/>
      <c r="LF19" s="116"/>
      <c r="LG19" s="116"/>
      <c r="LH19" s="116"/>
      <c r="LI19" s="116"/>
      <c r="LJ19" s="116"/>
    </row>
    <row r="20" spans="1:322" x14ac:dyDescent="0.3">
      <c r="A20" s="108">
        <v>43192</v>
      </c>
      <c r="B20" s="117">
        <v>0.91608796296296302</v>
      </c>
      <c r="C20" s="111">
        <v>14061.259</v>
      </c>
      <c r="D20" s="111">
        <v>100193.594</v>
      </c>
      <c r="E20" s="111">
        <v>21135.893</v>
      </c>
      <c r="F20" s="111">
        <v>29991.095000000001</v>
      </c>
      <c r="G20" s="111">
        <v>32.090000000000003</v>
      </c>
      <c r="H20" s="111">
        <v>11.5</v>
      </c>
      <c r="I20" s="118">
        <v>0.20763888888888901</v>
      </c>
      <c r="J20" s="111">
        <v>60.8</v>
      </c>
      <c r="K20" s="111">
        <v>60.8</v>
      </c>
      <c r="L20" s="119">
        <f t="shared" si="11"/>
        <v>7.676000000008429</v>
      </c>
      <c r="M20" s="115">
        <f t="shared" si="12"/>
        <v>-1.7990000000008877</v>
      </c>
      <c r="N20" s="115">
        <f t="shared" si="13"/>
        <v>-22.614999999990687</v>
      </c>
      <c r="O20" s="115">
        <f t="shared" si="14"/>
        <v>26.659999999999854</v>
      </c>
      <c r="P20" s="120">
        <f t="shared" si="15"/>
        <v>5.4300000000001489</v>
      </c>
      <c r="Q20" s="30">
        <f t="shared" si="16"/>
        <v>0.83078840760361017</v>
      </c>
      <c r="R20" s="31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116"/>
      <c r="AD20" s="116"/>
      <c r="AE20" s="116"/>
      <c r="AF20" s="116"/>
      <c r="AG20" s="116"/>
      <c r="AH20" s="116"/>
      <c r="AI20" s="116"/>
      <c r="AJ20" s="33" t="str">
        <f t="shared" si="2"/>
        <v/>
      </c>
      <c r="AK20" s="33" t="str">
        <f t="shared" si="3"/>
        <v/>
      </c>
      <c r="AL20" s="33" t="str">
        <f t="shared" si="4"/>
        <v/>
      </c>
      <c r="AM20" s="33" t="str">
        <f t="shared" si="5"/>
        <v/>
      </c>
      <c r="AN20" s="33" t="str">
        <f t="shared" si="6"/>
        <v/>
      </c>
      <c r="AO20" s="33">
        <f t="shared" si="7"/>
        <v>12</v>
      </c>
      <c r="AP20" s="33" t="str">
        <f t="shared" si="8"/>
        <v/>
      </c>
      <c r="AQ20" s="33" t="str">
        <f t="shared" si="9"/>
        <v/>
      </c>
      <c r="AR20" s="33" t="str">
        <f t="shared" si="10"/>
        <v/>
      </c>
      <c r="AS20" s="116">
        <v>43604</v>
      </c>
      <c r="AT20" s="116">
        <v>6.7129629629629625E-4</v>
      </c>
      <c r="AU20" s="116" t="s">
        <v>62</v>
      </c>
      <c r="AV20" s="116" t="s">
        <v>63</v>
      </c>
      <c r="AW20" s="116">
        <v>12</v>
      </c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6"/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  <c r="FL20" s="116"/>
      <c r="FM20" s="116"/>
      <c r="FN20" s="116"/>
      <c r="FO20" s="116"/>
      <c r="FP20" s="116"/>
      <c r="FQ20" s="116"/>
      <c r="FR20" s="116"/>
      <c r="FS20" s="116"/>
      <c r="FT20" s="116"/>
      <c r="FU20" s="116"/>
      <c r="FV20" s="116"/>
      <c r="FW20" s="116"/>
      <c r="FX20" s="116"/>
      <c r="FY20" s="116"/>
      <c r="FZ20" s="116"/>
      <c r="GA20" s="116"/>
      <c r="GB20" s="116"/>
      <c r="GC20" s="116"/>
      <c r="GD20" s="116"/>
      <c r="GE20" s="116"/>
      <c r="GF20" s="116"/>
      <c r="GG20" s="116"/>
      <c r="GH20" s="116"/>
      <c r="GI20" s="116"/>
      <c r="GJ20" s="116"/>
      <c r="GK20" s="116"/>
      <c r="GL20" s="116"/>
      <c r="GM20" s="116"/>
      <c r="GN20" s="116"/>
      <c r="GO20" s="116"/>
      <c r="GP20" s="116"/>
      <c r="GQ20" s="116"/>
      <c r="GR20" s="116"/>
      <c r="GS20" s="116"/>
      <c r="GT20" s="116"/>
      <c r="GU20" s="116"/>
      <c r="GV20" s="116"/>
      <c r="GW20" s="116"/>
      <c r="GX20" s="116"/>
      <c r="GY20" s="116"/>
      <c r="GZ20" s="116"/>
      <c r="HA20" s="116"/>
      <c r="HB20" s="116"/>
      <c r="HC20" s="116"/>
      <c r="HD20" s="116"/>
      <c r="HE20" s="116"/>
      <c r="HF20" s="116"/>
      <c r="HG20" s="116"/>
      <c r="HH20" s="116"/>
      <c r="HI20" s="116"/>
      <c r="HJ20" s="116"/>
      <c r="HK20" s="116"/>
      <c r="HL20" s="116"/>
      <c r="HM20" s="116"/>
      <c r="HN20" s="116"/>
      <c r="HO20" s="116"/>
      <c r="HP20" s="116"/>
      <c r="HQ20" s="116"/>
      <c r="HR20" s="116"/>
      <c r="HS20" s="116"/>
      <c r="HT20" s="116"/>
      <c r="HU20" s="116"/>
      <c r="HV20" s="116"/>
      <c r="HW20" s="116"/>
      <c r="HX20" s="116"/>
      <c r="HY20" s="116"/>
      <c r="HZ20" s="116"/>
      <c r="IA20" s="116"/>
      <c r="IB20" s="116"/>
      <c r="IC20" s="116"/>
      <c r="ID20" s="116"/>
      <c r="IE20" s="116"/>
      <c r="IF20" s="116"/>
      <c r="IG20" s="116"/>
      <c r="IH20" s="116"/>
      <c r="II20" s="116"/>
      <c r="IJ20" s="116"/>
      <c r="IK20" s="116"/>
      <c r="IL20" s="116"/>
      <c r="IM20" s="116"/>
      <c r="IN20" s="116"/>
      <c r="IO20" s="116"/>
      <c r="IP20" s="116"/>
      <c r="IQ20" s="116"/>
      <c r="IR20" s="116"/>
      <c r="IS20" s="116"/>
      <c r="IT20" s="116"/>
      <c r="IU20" s="116"/>
      <c r="IV20" s="116"/>
      <c r="IW20" s="116"/>
      <c r="IX20" s="116"/>
      <c r="IY20" s="116"/>
      <c r="IZ20" s="116"/>
      <c r="JA20" s="116"/>
      <c r="JB20" s="116"/>
      <c r="JC20" s="116"/>
      <c r="JD20" s="116"/>
      <c r="JE20" s="116"/>
      <c r="JF20" s="116"/>
      <c r="JG20" s="116"/>
      <c r="JH20" s="116"/>
      <c r="JI20" s="116"/>
      <c r="JJ20" s="116"/>
      <c r="JK20" s="116"/>
      <c r="JL20" s="116"/>
      <c r="JM20" s="116"/>
      <c r="JN20" s="116"/>
      <c r="JO20" s="116"/>
      <c r="JP20" s="116"/>
      <c r="JQ20" s="116"/>
      <c r="JR20" s="116"/>
      <c r="JS20" s="116"/>
      <c r="JT20" s="116"/>
      <c r="JU20" s="116"/>
      <c r="JV20" s="116"/>
      <c r="JW20" s="116"/>
      <c r="JX20" s="116"/>
      <c r="JY20" s="116"/>
      <c r="JZ20" s="116"/>
      <c r="KA20" s="116"/>
      <c r="KB20" s="116"/>
      <c r="KC20" s="116"/>
      <c r="KD20" s="116"/>
      <c r="KE20" s="116"/>
      <c r="KF20" s="116"/>
      <c r="KG20" s="116"/>
      <c r="KH20" s="116"/>
      <c r="KI20" s="116"/>
      <c r="KJ20" s="116"/>
      <c r="KK20" s="116"/>
      <c r="KL20" s="116"/>
      <c r="KM20" s="116"/>
      <c r="KN20" s="116"/>
      <c r="KO20" s="116"/>
      <c r="KP20" s="116"/>
      <c r="KQ20" s="116"/>
      <c r="KR20" s="116"/>
      <c r="KS20" s="116"/>
      <c r="KT20" s="116"/>
      <c r="KU20" s="116"/>
      <c r="KV20" s="116"/>
      <c r="KW20" s="116"/>
      <c r="KX20" s="116"/>
      <c r="KY20" s="116"/>
      <c r="KZ20" s="116"/>
      <c r="LA20" s="116"/>
      <c r="LB20" s="116"/>
      <c r="LC20" s="116"/>
      <c r="LD20" s="116"/>
      <c r="LE20" s="116"/>
      <c r="LF20" s="116"/>
      <c r="LG20" s="116"/>
      <c r="LH20" s="116"/>
      <c r="LI20" s="116"/>
      <c r="LJ20" s="116"/>
    </row>
    <row r="21" spans="1:322" x14ac:dyDescent="0.3">
      <c r="A21" s="108">
        <v>43193</v>
      </c>
      <c r="B21" s="117">
        <v>0.91608796296296302</v>
      </c>
      <c r="C21" s="111">
        <v>14061.259</v>
      </c>
      <c r="D21" s="111">
        <v>100193.594</v>
      </c>
      <c r="E21" s="111">
        <v>21135.893</v>
      </c>
      <c r="F21" s="111">
        <v>30019.906999999999</v>
      </c>
      <c r="G21" s="111">
        <v>28.812000000000001</v>
      </c>
      <c r="H21" s="111">
        <v>10.5</v>
      </c>
      <c r="I21" s="118">
        <v>0.17569444444444399</v>
      </c>
      <c r="J21" s="111">
        <v>60.8</v>
      </c>
      <c r="K21" s="111">
        <v>60.8</v>
      </c>
      <c r="L21" s="119">
        <f t="shared" si="11"/>
        <v>28.812000000000001</v>
      </c>
      <c r="M21" s="115">
        <f t="shared" si="12"/>
        <v>0</v>
      </c>
      <c r="N21" s="115">
        <f t="shared" si="13"/>
        <v>0</v>
      </c>
      <c r="O21" s="115">
        <f t="shared" si="14"/>
        <v>0</v>
      </c>
      <c r="P21" s="120">
        <f t="shared" si="15"/>
        <v>28.812000000000001</v>
      </c>
      <c r="Q21" s="30">
        <f t="shared" si="16"/>
        <v>0</v>
      </c>
      <c r="R21" s="31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116"/>
      <c r="AD21" s="116"/>
      <c r="AE21" s="116"/>
      <c r="AF21" s="116"/>
      <c r="AG21" s="116"/>
      <c r="AH21" s="116"/>
      <c r="AI21" s="116"/>
      <c r="AJ21" s="33" t="str">
        <f t="shared" si="2"/>
        <v/>
      </c>
      <c r="AK21" s="33" t="str">
        <f t="shared" si="3"/>
        <v/>
      </c>
      <c r="AL21" s="33">
        <f t="shared" si="4"/>
        <v>27361.01</v>
      </c>
      <c r="AM21" s="33" t="str">
        <f t="shared" si="5"/>
        <v/>
      </c>
      <c r="AN21" s="33" t="str">
        <f t="shared" si="6"/>
        <v/>
      </c>
      <c r="AO21" s="33" t="str">
        <f t="shared" si="7"/>
        <v/>
      </c>
      <c r="AP21" s="33" t="str">
        <f t="shared" si="8"/>
        <v/>
      </c>
      <c r="AQ21" s="33" t="str">
        <f t="shared" si="9"/>
        <v/>
      </c>
      <c r="AR21" s="33" t="str">
        <f t="shared" si="10"/>
        <v/>
      </c>
      <c r="AS21" s="116">
        <v>43604</v>
      </c>
      <c r="AT21" s="116">
        <v>6.7129629629629625E-4</v>
      </c>
      <c r="AU21" s="116" t="s">
        <v>64</v>
      </c>
      <c r="AV21" s="116" t="s">
        <v>65</v>
      </c>
      <c r="AW21" s="116">
        <v>27361.01</v>
      </c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  <c r="IW21" s="116"/>
      <c r="IX21" s="116"/>
      <c r="IY21" s="116"/>
      <c r="IZ21" s="116"/>
      <c r="JA21" s="116"/>
      <c r="JB21" s="116"/>
      <c r="JC21" s="116"/>
      <c r="JD21" s="116"/>
      <c r="JE21" s="116"/>
      <c r="JF21" s="116"/>
      <c r="JG21" s="116"/>
      <c r="JH21" s="116"/>
      <c r="JI21" s="116"/>
      <c r="JJ21" s="116"/>
      <c r="JK21" s="116"/>
      <c r="JL21" s="116"/>
      <c r="JM21" s="116"/>
      <c r="JN21" s="116"/>
      <c r="JO21" s="116"/>
      <c r="JP21" s="116"/>
      <c r="JQ21" s="116"/>
      <c r="JR21" s="116"/>
      <c r="JS21" s="116"/>
      <c r="JT21" s="116"/>
      <c r="JU21" s="116"/>
      <c r="JV21" s="116"/>
      <c r="JW21" s="116"/>
      <c r="JX21" s="116"/>
      <c r="JY21" s="116"/>
      <c r="JZ21" s="116"/>
      <c r="KA21" s="116"/>
      <c r="KB21" s="116"/>
      <c r="KC21" s="116"/>
      <c r="KD21" s="116"/>
      <c r="KE21" s="116"/>
      <c r="KF21" s="116"/>
      <c r="KG21" s="116"/>
      <c r="KH21" s="116"/>
      <c r="KI21" s="116"/>
      <c r="KJ21" s="116"/>
      <c r="KK21" s="116"/>
      <c r="KL21" s="116"/>
      <c r="KM21" s="116"/>
      <c r="KN21" s="116"/>
      <c r="KO21" s="116"/>
      <c r="KP21" s="116"/>
      <c r="KQ21" s="116"/>
      <c r="KR21" s="116"/>
      <c r="KS21" s="116"/>
      <c r="KT21" s="116"/>
      <c r="KU21" s="116"/>
      <c r="KV21" s="116"/>
      <c r="KW21" s="116"/>
      <c r="KX21" s="116"/>
      <c r="KY21" s="116"/>
      <c r="KZ21" s="116"/>
      <c r="LA21" s="116"/>
      <c r="LB21" s="116"/>
      <c r="LC21" s="116"/>
      <c r="LD21" s="116"/>
      <c r="LE21" s="116"/>
      <c r="LF21" s="116"/>
      <c r="LG21" s="116"/>
      <c r="LH21" s="116"/>
      <c r="LI21" s="116"/>
      <c r="LJ21" s="116"/>
    </row>
    <row r="22" spans="1:322" x14ac:dyDescent="0.3">
      <c r="A22" s="108">
        <v>43194</v>
      </c>
      <c r="B22" s="117">
        <v>0.91608796296296302</v>
      </c>
      <c r="C22" s="111">
        <v>14067.087</v>
      </c>
      <c r="D22" s="111">
        <v>100258.96400000001</v>
      </c>
      <c r="E22" s="111">
        <v>21176.06</v>
      </c>
      <c r="F22" s="111">
        <v>30043.15</v>
      </c>
      <c r="G22" s="111">
        <v>23.242999999999999</v>
      </c>
      <c r="H22" s="111">
        <v>7.5</v>
      </c>
      <c r="I22" s="118">
        <v>0.13125000000000001</v>
      </c>
      <c r="J22" s="111">
        <v>60.8</v>
      </c>
      <c r="K22" s="111">
        <v>60.8</v>
      </c>
      <c r="L22" s="119">
        <f t="shared" si="11"/>
        <v>-47.95500000000942</v>
      </c>
      <c r="M22" s="115">
        <f t="shared" si="12"/>
        <v>-5.8279999999995198</v>
      </c>
      <c r="N22" s="115">
        <f t="shared" si="13"/>
        <v>-65.370000000009895</v>
      </c>
      <c r="O22" s="115">
        <f t="shared" si="14"/>
        <v>40.167000000001281</v>
      </c>
      <c r="P22" s="120">
        <f t="shared" si="15"/>
        <v>-16.924000000001282</v>
      </c>
      <c r="Q22" s="30">
        <f t="shared" si="16"/>
        <v>1.7281332013940234</v>
      </c>
      <c r="R22" s="31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116"/>
      <c r="AD22" s="116"/>
      <c r="AE22" s="116"/>
      <c r="AF22" s="116"/>
      <c r="AG22" s="116"/>
      <c r="AH22" s="116"/>
      <c r="AI22" s="116"/>
      <c r="AJ22" s="33" t="str">
        <f t="shared" si="2"/>
        <v/>
      </c>
      <c r="AK22" s="33" t="str">
        <f t="shared" si="3"/>
        <v/>
      </c>
      <c r="AL22" s="33" t="str">
        <f t="shared" si="4"/>
        <v/>
      </c>
      <c r="AM22" s="33">
        <f t="shared" si="5"/>
        <v>37916.536</v>
      </c>
      <c r="AN22" s="33" t="str">
        <f t="shared" si="6"/>
        <v/>
      </c>
      <c r="AO22" s="33" t="str">
        <f t="shared" si="7"/>
        <v/>
      </c>
      <c r="AP22" s="33" t="str">
        <f t="shared" si="8"/>
        <v/>
      </c>
      <c r="AQ22" s="33" t="str">
        <f t="shared" si="9"/>
        <v/>
      </c>
      <c r="AR22" s="33" t="str">
        <f t="shared" si="10"/>
        <v/>
      </c>
      <c r="AS22" s="116">
        <v>43604</v>
      </c>
      <c r="AT22" s="116">
        <v>6.7129629629629625E-4</v>
      </c>
      <c r="AU22" s="116" t="s">
        <v>64</v>
      </c>
      <c r="AV22" s="116" t="s">
        <v>66</v>
      </c>
      <c r="AW22" s="116" t="s">
        <v>67</v>
      </c>
      <c r="AX22" s="116">
        <v>37916.536</v>
      </c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  <c r="FD22" s="116"/>
      <c r="FE22" s="116"/>
      <c r="FF22" s="116"/>
      <c r="FG22" s="116"/>
      <c r="FH22" s="116"/>
      <c r="FI22" s="116"/>
      <c r="FJ22" s="116"/>
      <c r="FK22" s="116"/>
      <c r="FL22" s="116"/>
      <c r="FM22" s="116"/>
      <c r="FN22" s="116"/>
      <c r="FO22" s="116"/>
      <c r="FP22" s="116"/>
      <c r="FQ22" s="116"/>
      <c r="FR22" s="116"/>
      <c r="FS22" s="116"/>
      <c r="FT22" s="116"/>
      <c r="FU22" s="116"/>
      <c r="FV22" s="116"/>
      <c r="FW22" s="116"/>
      <c r="FX22" s="116"/>
      <c r="FY22" s="116"/>
      <c r="FZ22" s="116"/>
      <c r="GA22" s="116"/>
      <c r="GB22" s="116"/>
      <c r="GC22" s="116"/>
      <c r="GD22" s="116"/>
      <c r="GE22" s="116"/>
      <c r="GF22" s="116"/>
      <c r="GG22" s="116"/>
      <c r="GH22" s="116"/>
      <c r="GI22" s="116"/>
      <c r="GJ22" s="116"/>
      <c r="GK22" s="116"/>
      <c r="GL22" s="116"/>
      <c r="GM22" s="116"/>
      <c r="GN22" s="116"/>
      <c r="GO22" s="116"/>
      <c r="GP22" s="116"/>
      <c r="GQ22" s="116"/>
      <c r="GR22" s="116"/>
      <c r="GS22" s="116"/>
      <c r="GT22" s="116"/>
      <c r="GU22" s="116"/>
      <c r="GV22" s="116"/>
      <c r="GW22" s="116"/>
      <c r="GX22" s="116"/>
      <c r="GY22" s="116"/>
      <c r="GZ22" s="116"/>
      <c r="HA22" s="116"/>
      <c r="HB22" s="116"/>
      <c r="HC22" s="116"/>
      <c r="HD22" s="116"/>
      <c r="HE22" s="116"/>
      <c r="HF22" s="116"/>
      <c r="HG22" s="116"/>
      <c r="HH22" s="116"/>
      <c r="HI22" s="116"/>
      <c r="HJ22" s="116"/>
      <c r="HK22" s="116"/>
      <c r="HL22" s="116"/>
      <c r="HM22" s="116"/>
      <c r="HN22" s="116"/>
      <c r="HO22" s="116"/>
      <c r="HP22" s="116"/>
      <c r="HQ22" s="116"/>
      <c r="HR22" s="116"/>
      <c r="HS22" s="116"/>
      <c r="HT22" s="116"/>
      <c r="HU22" s="116"/>
      <c r="HV22" s="116"/>
      <c r="HW22" s="116"/>
      <c r="HX22" s="116"/>
      <c r="HY22" s="116"/>
      <c r="HZ22" s="116"/>
      <c r="IA22" s="116"/>
      <c r="IB22" s="116"/>
      <c r="IC22" s="116"/>
      <c r="ID22" s="116"/>
      <c r="IE22" s="116"/>
      <c r="IF22" s="116"/>
      <c r="IG22" s="116"/>
      <c r="IH22" s="116"/>
      <c r="II22" s="116"/>
      <c r="IJ22" s="116"/>
      <c r="IK22" s="116"/>
      <c r="IL22" s="116"/>
      <c r="IM22" s="116"/>
      <c r="IN22" s="116"/>
      <c r="IO22" s="116"/>
      <c r="IP22" s="116"/>
      <c r="IQ22" s="116"/>
      <c r="IR22" s="116"/>
      <c r="IS22" s="116"/>
      <c r="IT22" s="116"/>
      <c r="IU22" s="116"/>
      <c r="IV22" s="116"/>
      <c r="IW22" s="116"/>
      <c r="IX22" s="116"/>
      <c r="IY22" s="116"/>
      <c r="IZ22" s="116"/>
      <c r="JA22" s="116"/>
      <c r="JB22" s="116"/>
      <c r="JC22" s="116"/>
      <c r="JD22" s="116"/>
      <c r="JE22" s="116"/>
      <c r="JF22" s="116"/>
      <c r="JG22" s="116"/>
      <c r="JH22" s="116"/>
      <c r="JI22" s="116"/>
      <c r="JJ22" s="116"/>
      <c r="JK22" s="116"/>
      <c r="JL22" s="116"/>
      <c r="JM22" s="116"/>
      <c r="JN22" s="116"/>
      <c r="JO22" s="116"/>
      <c r="JP22" s="116"/>
      <c r="JQ22" s="116"/>
      <c r="JR22" s="116"/>
      <c r="JS22" s="116"/>
      <c r="JT22" s="116"/>
      <c r="JU22" s="116"/>
      <c r="JV22" s="116"/>
      <c r="JW22" s="116"/>
      <c r="JX22" s="116"/>
      <c r="JY22" s="116"/>
      <c r="JZ22" s="116"/>
      <c r="KA22" s="116"/>
      <c r="KB22" s="116"/>
      <c r="KC22" s="116"/>
      <c r="KD22" s="116"/>
      <c r="KE22" s="116"/>
      <c r="KF22" s="116"/>
      <c r="KG22" s="116"/>
      <c r="KH22" s="116"/>
      <c r="KI22" s="116"/>
      <c r="KJ22" s="116"/>
      <c r="KK22" s="116"/>
      <c r="KL22" s="116"/>
      <c r="KM22" s="116"/>
      <c r="KN22" s="116"/>
      <c r="KO22" s="116"/>
      <c r="KP22" s="116"/>
      <c r="KQ22" s="116"/>
      <c r="KR22" s="116"/>
      <c r="KS22" s="116"/>
      <c r="KT22" s="116"/>
      <c r="KU22" s="116"/>
      <c r="KV22" s="116"/>
      <c r="KW22" s="116"/>
      <c r="KX22" s="116"/>
      <c r="KY22" s="116"/>
      <c r="KZ22" s="116"/>
      <c r="LA22" s="116"/>
      <c r="LB22" s="116"/>
      <c r="LC22" s="116"/>
      <c r="LD22" s="116"/>
      <c r="LE22" s="116"/>
      <c r="LF22" s="116"/>
      <c r="LG22" s="116"/>
      <c r="LH22" s="116"/>
      <c r="LI22" s="116"/>
      <c r="LJ22" s="116"/>
    </row>
    <row r="23" spans="1:322" x14ac:dyDescent="0.3">
      <c r="A23" s="108">
        <v>43196</v>
      </c>
      <c r="B23" s="117">
        <v>0.91608796296296302</v>
      </c>
      <c r="C23" s="111">
        <v>14072.793</v>
      </c>
      <c r="D23" s="111">
        <v>100356.587</v>
      </c>
      <c r="E23" s="111">
        <v>21224.727999999999</v>
      </c>
      <c r="F23" s="111">
        <v>30103.306</v>
      </c>
      <c r="G23" s="111">
        <v>38.4</v>
      </c>
      <c r="H23" s="111">
        <v>12</v>
      </c>
      <c r="I23" s="118">
        <v>0.20763888888888901</v>
      </c>
      <c r="J23" s="111">
        <v>60.8</v>
      </c>
      <c r="K23" s="111">
        <v>60.8</v>
      </c>
      <c r="L23" s="119">
        <f t="shared" si="11"/>
        <v>-64.928999999992442</v>
      </c>
      <c r="M23" s="115">
        <f t="shared" si="12"/>
        <v>-5.706000000000131</v>
      </c>
      <c r="N23" s="115">
        <f t="shared" si="13"/>
        <v>-97.622999999992317</v>
      </c>
      <c r="O23" s="115">
        <f t="shared" si="14"/>
        <v>48.667999999997846</v>
      </c>
      <c r="P23" s="120">
        <f t="shared" si="15"/>
        <v>-10.267999999997848</v>
      </c>
      <c r="Q23" s="30">
        <f t="shared" si="16"/>
        <v>1.2673958333332773</v>
      </c>
      <c r="R23" s="31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116"/>
      <c r="AD23" s="116"/>
      <c r="AE23" s="116"/>
      <c r="AF23" s="116"/>
      <c r="AG23" s="116"/>
      <c r="AH23" s="116"/>
      <c r="AI23" s="116"/>
      <c r="AJ23" s="33" t="str">
        <f t="shared" si="2"/>
        <v/>
      </c>
      <c r="AK23" s="33" t="str">
        <f t="shared" si="3"/>
        <v/>
      </c>
      <c r="AL23" s="33" t="str">
        <f t="shared" si="4"/>
        <v/>
      </c>
      <c r="AM23" s="33" t="str">
        <f t="shared" si="5"/>
        <v/>
      </c>
      <c r="AN23" s="33">
        <f t="shared" si="6"/>
        <v>0</v>
      </c>
      <c r="AO23" s="33" t="str">
        <f t="shared" si="7"/>
        <v/>
      </c>
      <c r="AP23" s="33" t="str">
        <f t="shared" si="8"/>
        <v/>
      </c>
      <c r="AQ23" s="33" t="str">
        <f t="shared" si="9"/>
        <v/>
      </c>
      <c r="AR23" s="33" t="str">
        <f t="shared" si="10"/>
        <v/>
      </c>
      <c r="AS23" s="116">
        <v>43604</v>
      </c>
      <c r="AT23" s="116">
        <v>6.7129629629629625E-4</v>
      </c>
      <c r="AU23" s="116" t="s">
        <v>64</v>
      </c>
      <c r="AV23" s="116" t="s">
        <v>68</v>
      </c>
      <c r="AW23" s="116">
        <v>0</v>
      </c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  <c r="IS23" s="116"/>
      <c r="IT23" s="116"/>
      <c r="IU23" s="116"/>
      <c r="IV23" s="116"/>
      <c r="IW23" s="116"/>
      <c r="IX23" s="116"/>
      <c r="IY23" s="116"/>
      <c r="IZ23" s="116"/>
      <c r="JA23" s="116"/>
      <c r="JB23" s="116"/>
      <c r="JC23" s="116"/>
      <c r="JD23" s="116"/>
      <c r="JE23" s="116"/>
      <c r="JF23" s="116"/>
      <c r="JG23" s="116"/>
      <c r="JH23" s="116"/>
      <c r="JI23" s="116"/>
      <c r="JJ23" s="116"/>
      <c r="JK23" s="116"/>
      <c r="JL23" s="116"/>
      <c r="JM23" s="116"/>
      <c r="JN23" s="116"/>
      <c r="JO23" s="116"/>
      <c r="JP23" s="116"/>
      <c r="JQ23" s="116"/>
      <c r="JR23" s="116"/>
      <c r="JS23" s="116"/>
      <c r="JT23" s="116"/>
      <c r="JU23" s="116"/>
      <c r="JV23" s="116"/>
      <c r="JW23" s="116"/>
      <c r="JX23" s="116"/>
      <c r="JY23" s="116"/>
      <c r="JZ23" s="116"/>
      <c r="KA23" s="116"/>
      <c r="KB23" s="116"/>
      <c r="KC23" s="116"/>
      <c r="KD23" s="116"/>
      <c r="KE23" s="116"/>
      <c r="KF23" s="116"/>
      <c r="KG23" s="116"/>
      <c r="KH23" s="116"/>
      <c r="KI23" s="116"/>
      <c r="KJ23" s="116"/>
      <c r="KK23" s="116"/>
      <c r="KL23" s="116"/>
      <c r="KM23" s="116"/>
      <c r="KN23" s="116"/>
      <c r="KO23" s="116"/>
      <c r="KP23" s="116"/>
      <c r="KQ23" s="116"/>
      <c r="KR23" s="116"/>
      <c r="KS23" s="116"/>
      <c r="KT23" s="116"/>
      <c r="KU23" s="116"/>
      <c r="KV23" s="116"/>
      <c r="KW23" s="116"/>
      <c r="KX23" s="116"/>
      <c r="KY23" s="116"/>
      <c r="KZ23" s="116"/>
      <c r="LA23" s="116"/>
      <c r="LB23" s="116"/>
      <c r="LC23" s="116"/>
      <c r="LD23" s="116"/>
      <c r="LE23" s="116"/>
      <c r="LF23" s="116"/>
      <c r="LG23" s="116"/>
      <c r="LH23" s="116"/>
      <c r="LI23" s="116"/>
      <c r="LJ23" s="116"/>
    </row>
    <row r="24" spans="1:322" x14ac:dyDescent="0.3">
      <c r="A24" s="108">
        <v>43197</v>
      </c>
      <c r="B24" s="117">
        <v>0.91608796296296302</v>
      </c>
      <c r="C24" s="111">
        <v>14074.9</v>
      </c>
      <c r="D24" s="111">
        <v>100356.587</v>
      </c>
      <c r="E24" s="111">
        <v>21256.582999999999</v>
      </c>
      <c r="F24" s="111">
        <v>30140.847000000002</v>
      </c>
      <c r="G24" s="111">
        <v>37.540999999999997</v>
      </c>
      <c r="H24" s="111">
        <v>11.5</v>
      </c>
      <c r="I24" s="118">
        <v>0.16041666666666701</v>
      </c>
      <c r="J24" s="111">
        <v>43</v>
      </c>
      <c r="K24" s="111">
        <v>36.6</v>
      </c>
      <c r="L24" s="119">
        <f t="shared" si="11"/>
        <v>35.434000000000026</v>
      </c>
      <c r="M24" s="115">
        <f t="shared" si="12"/>
        <v>-2.1069999999999709</v>
      </c>
      <c r="N24" s="115">
        <f t="shared" si="13"/>
        <v>0</v>
      </c>
      <c r="O24" s="115">
        <f t="shared" si="14"/>
        <v>31.854999999999563</v>
      </c>
      <c r="P24" s="120">
        <f t="shared" si="15"/>
        <v>5.6860000000004334</v>
      </c>
      <c r="Q24" s="30">
        <f t="shared" si="16"/>
        <v>0.84853893076901432</v>
      </c>
      <c r="R24" s="123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16"/>
      <c r="AD24" s="116"/>
      <c r="AE24" s="116"/>
      <c r="AF24" s="116"/>
      <c r="AG24" s="116"/>
      <c r="AH24" s="116"/>
      <c r="AI24" s="116"/>
      <c r="AJ24" s="33">
        <f t="shared" si="2"/>
        <v>15736.174999999999</v>
      </c>
      <c r="AK24" s="33" t="str">
        <f t="shared" si="3"/>
        <v/>
      </c>
      <c r="AL24" s="33" t="str">
        <f t="shared" si="4"/>
        <v/>
      </c>
      <c r="AM24" s="33" t="str">
        <f t="shared" si="5"/>
        <v/>
      </c>
      <c r="AN24" s="33" t="str">
        <f t="shared" si="6"/>
        <v/>
      </c>
      <c r="AO24" s="33" t="str">
        <f t="shared" si="7"/>
        <v/>
      </c>
      <c r="AP24" s="33" t="str">
        <f t="shared" si="8"/>
        <v/>
      </c>
      <c r="AQ24" s="33" t="str">
        <f t="shared" si="9"/>
        <v/>
      </c>
      <c r="AR24" s="33" t="str">
        <f t="shared" si="10"/>
        <v/>
      </c>
      <c r="AS24" s="116">
        <v>43604</v>
      </c>
      <c r="AT24" s="116">
        <v>2.0601851851851853E-3</v>
      </c>
      <c r="AU24" s="116" t="s">
        <v>59</v>
      </c>
      <c r="AV24" s="116" t="s">
        <v>60</v>
      </c>
      <c r="AW24" s="116">
        <v>15736.174999999999</v>
      </c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  <c r="IS24" s="116"/>
      <c r="IT24" s="116"/>
      <c r="IU24" s="116"/>
      <c r="IV24" s="116"/>
      <c r="IW24" s="116"/>
      <c r="IX24" s="116"/>
      <c r="IY24" s="116"/>
      <c r="IZ24" s="116"/>
      <c r="JA24" s="116"/>
      <c r="JB24" s="116"/>
      <c r="JC24" s="116"/>
      <c r="JD24" s="116"/>
      <c r="JE24" s="116"/>
      <c r="JF24" s="116"/>
      <c r="JG24" s="116"/>
      <c r="JH24" s="116"/>
      <c r="JI24" s="116"/>
      <c r="JJ24" s="116"/>
      <c r="JK24" s="116"/>
      <c r="JL24" s="116"/>
      <c r="JM24" s="116"/>
      <c r="JN24" s="116"/>
      <c r="JO24" s="116"/>
      <c r="JP24" s="116"/>
      <c r="JQ24" s="116"/>
      <c r="JR24" s="116"/>
      <c r="JS24" s="116"/>
      <c r="JT24" s="116"/>
      <c r="JU24" s="116"/>
      <c r="JV24" s="116"/>
      <c r="JW24" s="116"/>
      <c r="JX24" s="116"/>
      <c r="JY24" s="116"/>
      <c r="JZ24" s="116"/>
      <c r="KA24" s="116"/>
      <c r="KB24" s="116"/>
      <c r="KC24" s="116"/>
      <c r="KD24" s="116"/>
      <c r="KE24" s="116"/>
      <c r="KF24" s="116"/>
      <c r="KG24" s="116"/>
      <c r="KH24" s="116"/>
      <c r="KI24" s="116"/>
      <c r="KJ24" s="116"/>
      <c r="KK24" s="116"/>
      <c r="KL24" s="116"/>
      <c r="KM24" s="116"/>
      <c r="KN24" s="116"/>
      <c r="KO24" s="116"/>
      <c r="KP24" s="116"/>
      <c r="KQ24" s="116"/>
      <c r="KR24" s="116"/>
      <c r="KS24" s="116"/>
      <c r="KT24" s="116"/>
      <c r="KU24" s="116"/>
      <c r="KV24" s="116"/>
      <c r="KW24" s="116"/>
      <c r="KX24" s="116"/>
      <c r="KY24" s="116"/>
      <c r="KZ24" s="116"/>
      <c r="LA24" s="116"/>
      <c r="LB24" s="116"/>
      <c r="LC24" s="116"/>
      <c r="LD24" s="116"/>
      <c r="LE24" s="116"/>
      <c r="LF24" s="116"/>
      <c r="LG24" s="116"/>
      <c r="LH24" s="116"/>
      <c r="LI24" s="116"/>
      <c r="LJ24" s="116"/>
    </row>
    <row r="25" spans="1:322" x14ac:dyDescent="0.3">
      <c r="A25" s="108">
        <v>43198</v>
      </c>
      <c r="B25" s="117">
        <v>0.914791666666666</v>
      </c>
      <c r="C25" s="111">
        <v>14074.102999999999</v>
      </c>
      <c r="D25" s="111">
        <v>100416.69500000001</v>
      </c>
      <c r="E25" s="111">
        <v>21284.93</v>
      </c>
      <c r="F25" s="111">
        <v>30175.722000000002</v>
      </c>
      <c r="G25" s="111">
        <v>34.875</v>
      </c>
      <c r="H25" s="111">
        <v>13</v>
      </c>
      <c r="I25" s="118">
        <v>0.22430555555555601</v>
      </c>
      <c r="J25" s="111">
        <v>60.8</v>
      </c>
      <c r="K25" s="111">
        <v>60.8</v>
      </c>
      <c r="L25" s="119">
        <f t="shared" si="11"/>
        <v>-24.43600000000697</v>
      </c>
      <c r="M25" s="115">
        <f t="shared" si="12"/>
        <v>0.79700000000048021</v>
      </c>
      <c r="N25" s="115">
        <f t="shared" si="13"/>
        <v>-60.108000000007451</v>
      </c>
      <c r="O25" s="115">
        <f t="shared" si="14"/>
        <v>28.347000000001572</v>
      </c>
      <c r="P25" s="120">
        <f t="shared" si="15"/>
        <v>6.5279999999984284</v>
      </c>
      <c r="Q25" s="30">
        <f t="shared" si="16"/>
        <v>0.81281720430112037</v>
      </c>
      <c r="R25" s="123"/>
      <c r="S25" s="124"/>
      <c r="T25" s="124"/>
      <c r="U25" s="125">
        <f t="array" ref="U25">INDEX(G20:G999,MATCH(0,G11:G999,-1))</f>
        <v>36.261000000000003</v>
      </c>
      <c r="V25" s="124"/>
      <c r="W25" s="124"/>
      <c r="X25" s="124"/>
      <c r="Y25" s="124"/>
      <c r="Z25" s="124"/>
      <c r="AA25" s="124"/>
      <c r="AB25" s="124"/>
      <c r="AC25" s="116"/>
      <c r="AD25" s="116"/>
      <c r="AE25" s="116"/>
      <c r="AF25" s="116"/>
      <c r="AG25" s="116"/>
      <c r="AH25" s="116"/>
      <c r="AI25" s="116"/>
      <c r="AJ25" s="33" t="str">
        <f t="shared" si="2"/>
        <v/>
      </c>
      <c r="AK25" s="33" t="str">
        <f t="shared" si="3"/>
        <v/>
      </c>
      <c r="AL25" s="33" t="str">
        <f t="shared" si="4"/>
        <v/>
      </c>
      <c r="AM25" s="33" t="str">
        <f t="shared" si="5"/>
        <v/>
      </c>
      <c r="AN25" s="33" t="str">
        <f t="shared" si="6"/>
        <v/>
      </c>
      <c r="AO25" s="33">
        <f t="shared" si="7"/>
        <v>12</v>
      </c>
      <c r="AP25" s="33" t="str">
        <f t="shared" si="8"/>
        <v/>
      </c>
      <c r="AQ25" s="33" t="str">
        <f t="shared" si="9"/>
        <v/>
      </c>
      <c r="AR25" s="33" t="str">
        <f t="shared" si="10"/>
        <v/>
      </c>
      <c r="AS25" s="116">
        <v>43604</v>
      </c>
      <c r="AT25" s="116">
        <v>2.0601851851851853E-3</v>
      </c>
      <c r="AU25" s="116" t="s">
        <v>62</v>
      </c>
      <c r="AV25" s="116" t="s">
        <v>63</v>
      </c>
      <c r="AW25" s="116">
        <v>12</v>
      </c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  <c r="IS25" s="116"/>
      <c r="IT25" s="116"/>
      <c r="IU25" s="116"/>
      <c r="IV25" s="116"/>
      <c r="IW25" s="116"/>
      <c r="IX25" s="116"/>
      <c r="IY25" s="116"/>
      <c r="IZ25" s="116"/>
      <c r="JA25" s="116"/>
      <c r="JB25" s="116"/>
      <c r="JC25" s="116"/>
      <c r="JD25" s="116"/>
      <c r="JE25" s="116"/>
      <c r="JF25" s="116"/>
      <c r="JG25" s="116"/>
      <c r="JH25" s="116"/>
      <c r="JI25" s="116"/>
      <c r="JJ25" s="116"/>
      <c r="JK25" s="116"/>
      <c r="JL25" s="116"/>
      <c r="JM25" s="116"/>
      <c r="JN25" s="116"/>
      <c r="JO25" s="116"/>
      <c r="JP25" s="116"/>
      <c r="JQ25" s="116"/>
      <c r="JR25" s="116"/>
      <c r="JS25" s="116"/>
      <c r="JT25" s="116"/>
      <c r="JU25" s="116"/>
      <c r="JV25" s="116"/>
      <c r="JW25" s="116"/>
      <c r="JX25" s="116"/>
      <c r="JY25" s="116"/>
      <c r="JZ25" s="116"/>
      <c r="KA25" s="116"/>
      <c r="KB25" s="116"/>
      <c r="KC25" s="116"/>
      <c r="KD25" s="116"/>
      <c r="KE25" s="116"/>
      <c r="KF25" s="116"/>
      <c r="KG25" s="116"/>
      <c r="KH25" s="116"/>
      <c r="KI25" s="116"/>
      <c r="KJ25" s="116"/>
      <c r="KK25" s="116"/>
      <c r="KL25" s="116"/>
      <c r="KM25" s="116"/>
      <c r="KN25" s="116"/>
      <c r="KO25" s="116"/>
      <c r="KP25" s="116"/>
      <c r="KQ25" s="116"/>
      <c r="KR25" s="116"/>
      <c r="KS25" s="116"/>
      <c r="KT25" s="116"/>
      <c r="KU25" s="116"/>
      <c r="KV25" s="116"/>
      <c r="KW25" s="116"/>
      <c r="KX25" s="116"/>
      <c r="KY25" s="116"/>
      <c r="KZ25" s="116"/>
      <c r="LA25" s="116"/>
      <c r="LB25" s="116"/>
      <c r="LC25" s="116"/>
      <c r="LD25" s="116"/>
      <c r="LE25" s="116"/>
      <c r="LF25" s="116"/>
      <c r="LG25" s="116"/>
      <c r="LH25" s="116"/>
      <c r="LI25" s="116"/>
      <c r="LJ25" s="116"/>
    </row>
    <row r="26" spans="1:322" x14ac:dyDescent="0.3">
      <c r="A26" s="108">
        <v>43199</v>
      </c>
      <c r="B26" s="117">
        <v>0.91623842592592597</v>
      </c>
      <c r="C26" s="111">
        <v>14078.323</v>
      </c>
      <c r="D26" s="111">
        <v>100444.46400000001</v>
      </c>
      <c r="E26" s="111">
        <v>21299.629000000001</v>
      </c>
      <c r="F26" s="111">
        <v>30198.056</v>
      </c>
      <c r="G26" s="111">
        <v>22.334</v>
      </c>
      <c r="H26" s="111">
        <v>11</v>
      </c>
      <c r="I26" s="118">
        <v>0.19143518518518499</v>
      </c>
      <c r="J26" s="111">
        <v>60.8</v>
      </c>
      <c r="K26" s="111">
        <v>60.8</v>
      </c>
      <c r="L26" s="119">
        <f t="shared" si="11"/>
        <v>-9.6550000000013974</v>
      </c>
      <c r="M26" s="115">
        <f t="shared" si="12"/>
        <v>-4.2200000000011642</v>
      </c>
      <c r="N26" s="115">
        <f t="shared" si="13"/>
        <v>-27.769000000000233</v>
      </c>
      <c r="O26" s="115">
        <f t="shared" si="14"/>
        <v>14.699000000000524</v>
      </c>
      <c r="P26" s="120">
        <f t="shared" si="15"/>
        <v>7.6349999999994758</v>
      </c>
      <c r="Q26" s="30">
        <f t="shared" si="16"/>
        <v>0.65814453299903841</v>
      </c>
      <c r="R26" s="123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16"/>
      <c r="AD26" s="116"/>
      <c r="AE26" s="116"/>
      <c r="AF26" s="116"/>
      <c r="AG26" s="116"/>
      <c r="AH26" s="116"/>
      <c r="AI26" s="116"/>
      <c r="AJ26" s="33" t="str">
        <f t="shared" si="2"/>
        <v/>
      </c>
      <c r="AK26" s="33" t="str">
        <f t="shared" si="3"/>
        <v/>
      </c>
      <c r="AL26" s="33">
        <f t="shared" si="4"/>
        <v>27361.01</v>
      </c>
      <c r="AM26" s="33" t="str">
        <f t="shared" si="5"/>
        <v/>
      </c>
      <c r="AN26" s="33" t="str">
        <f t="shared" si="6"/>
        <v/>
      </c>
      <c r="AO26" s="33" t="str">
        <f t="shared" si="7"/>
        <v/>
      </c>
      <c r="AP26" s="33" t="str">
        <f t="shared" si="8"/>
        <v/>
      </c>
      <c r="AQ26" s="33" t="str">
        <f t="shared" si="9"/>
        <v/>
      </c>
      <c r="AR26" s="33" t="str">
        <f t="shared" si="10"/>
        <v/>
      </c>
      <c r="AS26" s="116">
        <v>43604</v>
      </c>
      <c r="AT26" s="116">
        <v>2.0601851851851853E-3</v>
      </c>
      <c r="AU26" s="116" t="s">
        <v>64</v>
      </c>
      <c r="AV26" s="116" t="s">
        <v>65</v>
      </c>
      <c r="AW26" s="116">
        <v>27361.01</v>
      </c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  <c r="IS26" s="116"/>
      <c r="IT26" s="116"/>
      <c r="IU26" s="116"/>
      <c r="IV26" s="116"/>
      <c r="IW26" s="116"/>
      <c r="IX26" s="116"/>
      <c r="IY26" s="116"/>
      <c r="IZ26" s="116"/>
      <c r="JA26" s="116"/>
      <c r="JB26" s="116"/>
      <c r="JC26" s="116"/>
      <c r="JD26" s="116"/>
      <c r="JE26" s="116"/>
      <c r="JF26" s="116"/>
      <c r="JG26" s="116"/>
      <c r="JH26" s="116"/>
      <c r="JI26" s="116"/>
      <c r="JJ26" s="116"/>
      <c r="JK26" s="116"/>
      <c r="JL26" s="116"/>
      <c r="JM26" s="116"/>
      <c r="JN26" s="116"/>
      <c r="JO26" s="116"/>
      <c r="JP26" s="116"/>
      <c r="JQ26" s="116"/>
      <c r="JR26" s="116"/>
      <c r="JS26" s="116"/>
      <c r="JT26" s="116"/>
      <c r="JU26" s="116"/>
      <c r="JV26" s="116"/>
      <c r="JW26" s="116"/>
      <c r="JX26" s="116"/>
      <c r="JY26" s="116"/>
      <c r="JZ26" s="116"/>
      <c r="KA26" s="116"/>
      <c r="KB26" s="116"/>
      <c r="KC26" s="116"/>
      <c r="KD26" s="116"/>
      <c r="KE26" s="116"/>
      <c r="KF26" s="116"/>
      <c r="KG26" s="116"/>
      <c r="KH26" s="116"/>
      <c r="KI26" s="116"/>
      <c r="KJ26" s="116"/>
      <c r="KK26" s="116"/>
      <c r="KL26" s="116"/>
      <c r="KM26" s="116"/>
      <c r="KN26" s="116"/>
      <c r="KO26" s="116"/>
      <c r="KP26" s="116"/>
      <c r="KQ26" s="116"/>
      <c r="KR26" s="116"/>
      <c r="KS26" s="116"/>
      <c r="KT26" s="116"/>
      <c r="KU26" s="116"/>
      <c r="KV26" s="116"/>
      <c r="KW26" s="116"/>
      <c r="KX26" s="116"/>
      <c r="KY26" s="116"/>
      <c r="KZ26" s="116"/>
      <c r="LA26" s="116"/>
      <c r="LB26" s="116"/>
      <c r="LC26" s="116"/>
      <c r="LD26" s="116"/>
      <c r="LE26" s="116"/>
      <c r="LF26" s="116"/>
      <c r="LG26" s="116"/>
      <c r="LH26" s="116"/>
      <c r="LI26" s="116"/>
      <c r="LJ26" s="116"/>
    </row>
    <row r="27" spans="1:322" x14ac:dyDescent="0.3">
      <c r="A27" s="108">
        <v>43200</v>
      </c>
      <c r="B27" s="117">
        <v>0.91628472222222201</v>
      </c>
      <c r="C27" s="111">
        <v>14083.999</v>
      </c>
      <c r="D27" s="111">
        <v>100473.132</v>
      </c>
      <c r="E27" s="111">
        <v>21320.722000000002</v>
      </c>
      <c r="F27" s="111">
        <v>30224.088</v>
      </c>
      <c r="G27" s="111">
        <v>26.032</v>
      </c>
      <c r="H27" s="111">
        <v>10.5</v>
      </c>
      <c r="I27" s="118">
        <v>0.17569444444444399</v>
      </c>
      <c r="J27" s="111">
        <v>60.8</v>
      </c>
      <c r="K27" s="111">
        <v>60.8</v>
      </c>
      <c r="L27" s="119">
        <f t="shared" si="11"/>
        <v>-8.3119999999900465</v>
      </c>
      <c r="M27" s="115">
        <f t="shared" si="12"/>
        <v>-5.6759999999994761</v>
      </c>
      <c r="N27" s="115">
        <f t="shared" si="13"/>
        <v>-28.66799999999057</v>
      </c>
      <c r="O27" s="115">
        <f t="shared" si="14"/>
        <v>21.093000000000757</v>
      </c>
      <c r="P27" s="120">
        <f t="shared" si="15"/>
        <v>4.9389999999992433</v>
      </c>
      <c r="Q27" s="30">
        <f t="shared" si="16"/>
        <v>0.81027197295639042</v>
      </c>
      <c r="R27" s="123"/>
      <c r="S27" s="124"/>
      <c r="T27" s="124"/>
      <c r="U27" s="126">
        <f t="array" ref="U27">INDEX(G11:G999,COUNTIF(G11:G999,"&lt;&gt;"),1)</f>
        <v>33.125</v>
      </c>
      <c r="V27" s="125">
        <f>U27*C5</f>
        <v>4.5315000000000003</v>
      </c>
      <c r="W27" s="124"/>
      <c r="X27" s="124"/>
      <c r="Y27" s="124"/>
      <c r="Z27" s="124"/>
      <c r="AA27" s="124"/>
      <c r="AB27" s="124"/>
      <c r="AC27" s="116"/>
      <c r="AD27" s="116"/>
      <c r="AE27" s="116"/>
      <c r="AF27" s="116"/>
      <c r="AG27" s="116"/>
      <c r="AH27" s="116"/>
      <c r="AI27" s="116"/>
      <c r="AJ27" s="33" t="str">
        <f t="shared" si="2"/>
        <v/>
      </c>
      <c r="AK27" s="33" t="str">
        <f t="shared" si="3"/>
        <v/>
      </c>
      <c r="AL27" s="33" t="str">
        <f t="shared" si="4"/>
        <v/>
      </c>
      <c r="AM27" s="33">
        <f t="shared" si="5"/>
        <v>37916.536</v>
      </c>
      <c r="AN27" s="33" t="str">
        <f t="shared" si="6"/>
        <v/>
      </c>
      <c r="AO27" s="33" t="str">
        <f t="shared" si="7"/>
        <v/>
      </c>
      <c r="AP27" s="33" t="str">
        <f t="shared" si="8"/>
        <v/>
      </c>
      <c r="AQ27" s="33" t="str">
        <f t="shared" si="9"/>
        <v/>
      </c>
      <c r="AR27" s="33" t="str">
        <f t="shared" si="10"/>
        <v/>
      </c>
      <c r="AS27" s="116">
        <v>43604</v>
      </c>
      <c r="AT27" s="116">
        <v>2.0601851851851853E-3</v>
      </c>
      <c r="AU27" s="116" t="s">
        <v>64</v>
      </c>
      <c r="AV27" s="116" t="s">
        <v>66</v>
      </c>
      <c r="AW27" s="116" t="s">
        <v>67</v>
      </c>
      <c r="AX27" s="116">
        <v>37916.536</v>
      </c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  <c r="IS27" s="116"/>
      <c r="IT27" s="116"/>
      <c r="IU27" s="116"/>
      <c r="IV27" s="116"/>
      <c r="IW27" s="116"/>
      <c r="IX27" s="116"/>
      <c r="IY27" s="116"/>
      <c r="IZ27" s="116"/>
      <c r="JA27" s="116"/>
      <c r="JB27" s="116"/>
      <c r="JC27" s="116"/>
      <c r="JD27" s="116"/>
      <c r="JE27" s="116"/>
      <c r="JF27" s="116"/>
      <c r="JG27" s="116"/>
      <c r="JH27" s="116"/>
      <c r="JI27" s="116"/>
      <c r="JJ27" s="116"/>
      <c r="JK27" s="116"/>
      <c r="JL27" s="116"/>
      <c r="JM27" s="116"/>
      <c r="JN27" s="116"/>
      <c r="JO27" s="116"/>
      <c r="JP27" s="116"/>
      <c r="JQ27" s="116"/>
      <c r="JR27" s="116"/>
      <c r="JS27" s="116"/>
      <c r="JT27" s="116"/>
      <c r="JU27" s="116"/>
      <c r="JV27" s="116"/>
      <c r="JW27" s="116"/>
      <c r="JX27" s="116"/>
      <c r="JY27" s="116"/>
      <c r="JZ27" s="116"/>
      <c r="KA27" s="116"/>
      <c r="KB27" s="116"/>
      <c r="KC27" s="116"/>
      <c r="KD27" s="116"/>
      <c r="KE27" s="116"/>
      <c r="KF27" s="116"/>
      <c r="KG27" s="116"/>
      <c r="KH27" s="116"/>
      <c r="KI27" s="116"/>
      <c r="KJ27" s="116"/>
      <c r="KK27" s="116"/>
      <c r="KL27" s="116"/>
      <c r="KM27" s="116"/>
      <c r="KN27" s="116"/>
      <c r="KO27" s="116"/>
      <c r="KP27" s="116"/>
      <c r="KQ27" s="116"/>
      <c r="KR27" s="116"/>
      <c r="KS27" s="116"/>
      <c r="KT27" s="116"/>
      <c r="KU27" s="116"/>
      <c r="KV27" s="116"/>
      <c r="KW27" s="116"/>
      <c r="KX27" s="116"/>
      <c r="KY27" s="116"/>
      <c r="KZ27" s="116"/>
      <c r="LA27" s="116"/>
      <c r="LB27" s="116"/>
      <c r="LC27" s="116"/>
      <c r="LD27" s="116"/>
      <c r="LE27" s="116"/>
      <c r="LF27" s="116"/>
      <c r="LG27" s="116"/>
      <c r="LH27" s="116"/>
      <c r="LI27" s="116"/>
      <c r="LJ27" s="116"/>
    </row>
    <row r="28" spans="1:322" x14ac:dyDescent="0.3">
      <c r="A28" s="108">
        <v>43201</v>
      </c>
      <c r="B28" s="117">
        <v>0.91962962962963002</v>
      </c>
      <c r="C28" s="111">
        <v>14085.714</v>
      </c>
      <c r="D28" s="111">
        <v>100504.314</v>
      </c>
      <c r="E28" s="111">
        <v>21354.144</v>
      </c>
      <c r="F28" s="111">
        <v>30262.075000000001</v>
      </c>
      <c r="G28" s="111">
        <v>37.987000000000002</v>
      </c>
      <c r="H28" s="111">
        <v>12</v>
      </c>
      <c r="I28" s="118">
        <v>0.20763888888888901</v>
      </c>
      <c r="J28" s="111">
        <v>60.8</v>
      </c>
      <c r="K28" s="111">
        <v>60.8</v>
      </c>
      <c r="L28" s="119">
        <f t="shared" si="11"/>
        <v>5.0899999999991579</v>
      </c>
      <c r="M28" s="115">
        <f t="shared" si="12"/>
        <v>-1.7150000000001455</v>
      </c>
      <c r="N28" s="115">
        <f t="shared" si="13"/>
        <v>-31.182000000000698</v>
      </c>
      <c r="O28" s="115">
        <f t="shared" si="14"/>
        <v>33.421999999998661</v>
      </c>
      <c r="P28" s="120">
        <f t="shared" si="15"/>
        <v>4.5650000000013407</v>
      </c>
      <c r="Q28" s="30">
        <f t="shared" si="16"/>
        <v>0.87982730934263453</v>
      </c>
      <c r="R28" s="123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16"/>
      <c r="AD28" s="116"/>
      <c r="AE28" s="116"/>
      <c r="AF28" s="116"/>
      <c r="AG28" s="116"/>
      <c r="AH28" s="116"/>
      <c r="AI28" s="116"/>
      <c r="AJ28" s="33" t="str">
        <f t="shared" si="2"/>
        <v/>
      </c>
      <c r="AK28" s="33" t="str">
        <f t="shared" si="3"/>
        <v/>
      </c>
      <c r="AL28" s="33" t="str">
        <f t="shared" si="4"/>
        <v/>
      </c>
      <c r="AM28" s="33" t="str">
        <f t="shared" si="5"/>
        <v/>
      </c>
      <c r="AN28" s="33">
        <f t="shared" si="6"/>
        <v>0</v>
      </c>
      <c r="AO28" s="33" t="str">
        <f t="shared" si="7"/>
        <v/>
      </c>
      <c r="AP28" s="33" t="str">
        <f t="shared" si="8"/>
        <v/>
      </c>
      <c r="AQ28" s="33" t="str">
        <f t="shared" si="9"/>
        <v/>
      </c>
      <c r="AR28" s="33" t="str">
        <f t="shared" si="10"/>
        <v/>
      </c>
      <c r="AS28" s="116">
        <v>43604</v>
      </c>
      <c r="AT28" s="116">
        <v>2.0601851851851853E-3</v>
      </c>
      <c r="AU28" s="116" t="s">
        <v>64</v>
      </c>
      <c r="AV28" s="116" t="s">
        <v>68</v>
      </c>
      <c r="AW28" s="116">
        <v>0</v>
      </c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  <c r="IS28" s="116"/>
      <c r="IT28" s="116"/>
      <c r="IU28" s="116"/>
      <c r="IV28" s="116"/>
      <c r="IW28" s="116"/>
      <c r="IX28" s="116"/>
      <c r="IY28" s="116"/>
      <c r="IZ28" s="116"/>
      <c r="JA28" s="116"/>
      <c r="JB28" s="116"/>
      <c r="JC28" s="116"/>
      <c r="JD28" s="116"/>
      <c r="JE28" s="116"/>
      <c r="JF28" s="116"/>
      <c r="JG28" s="116"/>
      <c r="JH28" s="116"/>
      <c r="JI28" s="116"/>
      <c r="JJ28" s="116"/>
      <c r="JK28" s="116"/>
      <c r="JL28" s="116"/>
      <c r="JM28" s="116"/>
      <c r="JN28" s="116"/>
      <c r="JO28" s="116"/>
      <c r="JP28" s="116"/>
      <c r="JQ28" s="116"/>
      <c r="JR28" s="116"/>
      <c r="JS28" s="116"/>
      <c r="JT28" s="116"/>
      <c r="JU28" s="116"/>
      <c r="JV28" s="116"/>
      <c r="JW28" s="116"/>
      <c r="JX28" s="116"/>
      <c r="JY28" s="116"/>
      <c r="JZ28" s="116"/>
      <c r="KA28" s="116"/>
      <c r="KB28" s="116"/>
      <c r="KC28" s="116"/>
      <c r="KD28" s="116"/>
      <c r="KE28" s="116"/>
      <c r="KF28" s="116"/>
      <c r="KG28" s="116"/>
      <c r="KH28" s="116"/>
      <c r="KI28" s="116"/>
      <c r="KJ28" s="116"/>
      <c r="KK28" s="116"/>
      <c r="KL28" s="116"/>
      <c r="KM28" s="116"/>
      <c r="KN28" s="116"/>
      <c r="KO28" s="116"/>
      <c r="KP28" s="116"/>
      <c r="KQ28" s="116"/>
      <c r="KR28" s="116"/>
      <c r="KS28" s="116"/>
      <c r="KT28" s="116"/>
      <c r="KU28" s="116"/>
      <c r="KV28" s="116"/>
      <c r="KW28" s="116"/>
      <c r="KX28" s="116"/>
      <c r="KY28" s="116"/>
      <c r="KZ28" s="116"/>
      <c r="LA28" s="116"/>
      <c r="LB28" s="116"/>
      <c r="LC28" s="116"/>
      <c r="LD28" s="116"/>
      <c r="LE28" s="116"/>
      <c r="LF28" s="116"/>
      <c r="LG28" s="116"/>
      <c r="LH28" s="116"/>
      <c r="LI28" s="116"/>
      <c r="LJ28" s="116"/>
    </row>
    <row r="29" spans="1:322" x14ac:dyDescent="0.3">
      <c r="A29" s="108">
        <v>43202</v>
      </c>
      <c r="B29" s="117">
        <v>0.91967592592592595</v>
      </c>
      <c r="C29" s="111">
        <v>14087.539000000001</v>
      </c>
      <c r="D29" s="111">
        <v>100527.851</v>
      </c>
      <c r="E29" s="111">
        <v>21378.29</v>
      </c>
      <c r="F29" s="111">
        <v>30291.690999999999</v>
      </c>
      <c r="G29" s="111">
        <v>29.616</v>
      </c>
      <c r="H29" s="111">
        <v>10</v>
      </c>
      <c r="I29" s="118">
        <v>0.17569444444444399</v>
      </c>
      <c r="J29" s="111">
        <v>60.8</v>
      </c>
      <c r="K29" s="111">
        <v>60.8</v>
      </c>
      <c r="L29" s="119">
        <f t="shared" si="11"/>
        <v>4.2540000000026481</v>
      </c>
      <c r="M29" s="115">
        <f t="shared" si="12"/>
        <v>-1.8250000000007276</v>
      </c>
      <c r="N29" s="115">
        <f t="shared" si="13"/>
        <v>-23.536999999996624</v>
      </c>
      <c r="O29" s="115">
        <f t="shared" si="14"/>
        <v>24.14600000000064</v>
      </c>
      <c r="P29" s="120">
        <f t="shared" si="15"/>
        <v>5.4699999999993594</v>
      </c>
      <c r="Q29" s="30">
        <f t="shared" si="16"/>
        <v>0.81530253916803896</v>
      </c>
      <c r="R29" s="123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16"/>
      <c r="AD29" s="116"/>
      <c r="AE29" s="116"/>
      <c r="AF29" s="116"/>
      <c r="AG29" s="116"/>
      <c r="AH29" s="116"/>
      <c r="AI29" s="116"/>
      <c r="AJ29" s="33" t="str">
        <f t="shared" si="2"/>
        <v/>
      </c>
      <c r="AK29" s="33" t="str">
        <f t="shared" si="3"/>
        <v/>
      </c>
      <c r="AL29" s="33" t="str">
        <f t="shared" si="4"/>
        <v/>
      </c>
      <c r="AM29" s="33" t="str">
        <f t="shared" si="5"/>
        <v/>
      </c>
      <c r="AN29" s="33" t="str">
        <f t="shared" si="6"/>
        <v/>
      </c>
      <c r="AO29" s="33" t="str">
        <f t="shared" si="7"/>
        <v/>
      </c>
      <c r="AP29" s="33">
        <f t="shared" si="8"/>
        <v>0.22500000000000001</v>
      </c>
      <c r="AQ29" s="33" t="str">
        <f t="shared" si="9"/>
        <v/>
      </c>
      <c r="AR29" s="33" t="str">
        <f t="shared" si="10"/>
        <v/>
      </c>
      <c r="AS29" s="116">
        <v>43604</v>
      </c>
      <c r="AT29" s="116">
        <v>2.7199074074074074E-3</v>
      </c>
      <c r="AU29" s="116" t="s">
        <v>70</v>
      </c>
      <c r="AV29" s="116" t="s">
        <v>71</v>
      </c>
      <c r="AW29" s="116">
        <v>43604</v>
      </c>
      <c r="AX29" s="116">
        <v>0.22500000000000001</v>
      </c>
      <c r="AY29" s="116" t="s">
        <v>72</v>
      </c>
      <c r="AZ29" s="116" t="s">
        <v>73</v>
      </c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  <c r="IS29" s="116"/>
      <c r="IT29" s="116"/>
      <c r="IU29" s="116"/>
      <c r="IV29" s="116"/>
      <c r="IW29" s="116"/>
      <c r="IX29" s="116"/>
      <c r="IY29" s="116"/>
      <c r="IZ29" s="116"/>
      <c r="JA29" s="116"/>
      <c r="JB29" s="116"/>
      <c r="JC29" s="116"/>
      <c r="JD29" s="116"/>
      <c r="JE29" s="116"/>
      <c r="JF29" s="116"/>
      <c r="JG29" s="116"/>
      <c r="JH29" s="116"/>
      <c r="JI29" s="116"/>
      <c r="JJ29" s="116"/>
      <c r="JK29" s="116"/>
      <c r="JL29" s="116"/>
      <c r="JM29" s="116"/>
      <c r="JN29" s="116"/>
      <c r="JO29" s="116"/>
      <c r="JP29" s="116"/>
      <c r="JQ29" s="116"/>
      <c r="JR29" s="116"/>
      <c r="JS29" s="116"/>
      <c r="JT29" s="116"/>
      <c r="JU29" s="116"/>
      <c r="JV29" s="116"/>
      <c r="JW29" s="116"/>
      <c r="JX29" s="116"/>
      <c r="JY29" s="116"/>
      <c r="JZ29" s="116"/>
      <c r="KA29" s="116"/>
      <c r="KB29" s="116"/>
      <c r="KC29" s="116"/>
      <c r="KD29" s="116"/>
      <c r="KE29" s="116"/>
      <c r="KF29" s="116"/>
      <c r="KG29" s="116"/>
      <c r="KH29" s="116"/>
      <c r="KI29" s="116"/>
      <c r="KJ29" s="116"/>
      <c r="KK29" s="116"/>
      <c r="KL29" s="116"/>
      <c r="KM29" s="116"/>
      <c r="KN29" s="116"/>
      <c r="KO29" s="116"/>
      <c r="KP29" s="116"/>
      <c r="KQ29" s="116"/>
      <c r="KR29" s="116"/>
      <c r="KS29" s="116"/>
      <c r="KT29" s="116"/>
      <c r="KU29" s="116"/>
      <c r="KV29" s="116"/>
      <c r="KW29" s="116"/>
      <c r="KX29" s="116"/>
      <c r="KY29" s="116"/>
      <c r="KZ29" s="116"/>
      <c r="LA29" s="116"/>
      <c r="LB29" s="116"/>
      <c r="LC29" s="116"/>
      <c r="LD29" s="116"/>
      <c r="LE29" s="116"/>
      <c r="LF29" s="116"/>
      <c r="LG29" s="116"/>
      <c r="LH29" s="116"/>
      <c r="LI29" s="116"/>
      <c r="LJ29" s="116"/>
    </row>
    <row r="30" spans="1:322" x14ac:dyDescent="0.3">
      <c r="A30" s="108">
        <v>43203</v>
      </c>
      <c r="B30" s="117">
        <v>0.91967592592592595</v>
      </c>
      <c r="C30" s="111">
        <v>14089.172</v>
      </c>
      <c r="D30" s="111">
        <v>100562.34600000001</v>
      </c>
      <c r="E30" s="111">
        <v>21386.71</v>
      </c>
      <c r="F30" s="111">
        <v>30305.793000000001</v>
      </c>
      <c r="G30" s="111">
        <v>14.102</v>
      </c>
      <c r="H30" s="111">
        <v>11</v>
      </c>
      <c r="I30" s="118">
        <v>0.19143518518518499</v>
      </c>
      <c r="J30" s="111">
        <v>60.8</v>
      </c>
      <c r="K30" s="111">
        <v>60.8</v>
      </c>
      <c r="L30" s="119">
        <f t="shared" si="11"/>
        <v>-22.026000000009706</v>
      </c>
      <c r="M30" s="115">
        <f t="shared" si="12"/>
        <v>-1.6329999999998108</v>
      </c>
      <c r="N30" s="115">
        <f t="shared" si="13"/>
        <v>-34.495000000009895</v>
      </c>
      <c r="O30" s="115">
        <f t="shared" si="14"/>
        <v>8.4199999999982538</v>
      </c>
      <c r="P30" s="120">
        <f t="shared" si="15"/>
        <v>5.6820000000017465</v>
      </c>
      <c r="Q30" s="30">
        <f t="shared" si="16"/>
        <v>0.59707842859156524</v>
      </c>
      <c r="R30" s="123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16"/>
      <c r="AD30" s="116"/>
      <c r="AE30" s="116"/>
      <c r="AF30" s="116"/>
      <c r="AG30" s="116"/>
      <c r="AH30" s="116"/>
      <c r="AI30" s="116"/>
      <c r="AJ30" s="33" t="str">
        <f t="shared" si="2"/>
        <v/>
      </c>
      <c r="AK30" s="33" t="str">
        <f t="shared" si="3"/>
        <v/>
      </c>
      <c r="AL30" s="33" t="str">
        <f t="shared" si="4"/>
        <v/>
      </c>
      <c r="AM30" s="33" t="str">
        <f t="shared" si="5"/>
        <v/>
      </c>
      <c r="AN30" s="33" t="str">
        <f t="shared" si="6"/>
        <v/>
      </c>
      <c r="AO30" s="33" t="str">
        <f t="shared" si="7"/>
        <v/>
      </c>
      <c r="AP30" s="33" t="str">
        <f t="shared" si="8"/>
        <v/>
      </c>
      <c r="AQ30" s="33" t="str">
        <f t="shared" si="9"/>
        <v/>
      </c>
      <c r="AR30" s="33">
        <f t="shared" si="10"/>
        <v>33.700000000000003</v>
      </c>
      <c r="AS30" s="116">
        <v>43604</v>
      </c>
      <c r="AT30" s="116">
        <v>2.7199074074074074E-3</v>
      </c>
      <c r="AU30" s="116" t="s">
        <v>74</v>
      </c>
      <c r="AV30" s="116" t="s">
        <v>75</v>
      </c>
      <c r="AW30" s="116">
        <v>33.700000000000003</v>
      </c>
      <c r="AX30" s="116" t="s">
        <v>72</v>
      </c>
      <c r="AY30" s="116" t="s">
        <v>73</v>
      </c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  <c r="IS30" s="116"/>
      <c r="IT30" s="116"/>
      <c r="IU30" s="116"/>
      <c r="IV30" s="116"/>
      <c r="IW30" s="116"/>
      <c r="IX30" s="116"/>
      <c r="IY30" s="116"/>
      <c r="IZ30" s="116"/>
      <c r="JA30" s="116"/>
      <c r="JB30" s="116"/>
      <c r="JC30" s="116"/>
      <c r="JD30" s="116"/>
      <c r="JE30" s="116"/>
      <c r="JF30" s="116"/>
      <c r="JG30" s="116"/>
      <c r="JH30" s="116"/>
      <c r="JI30" s="116"/>
      <c r="JJ30" s="116"/>
      <c r="JK30" s="116"/>
      <c r="JL30" s="116"/>
      <c r="JM30" s="116"/>
      <c r="JN30" s="116"/>
      <c r="JO30" s="116"/>
      <c r="JP30" s="116"/>
      <c r="JQ30" s="116"/>
      <c r="JR30" s="116"/>
      <c r="JS30" s="116"/>
      <c r="JT30" s="116"/>
      <c r="JU30" s="116"/>
      <c r="JV30" s="116"/>
      <c r="JW30" s="116"/>
      <c r="JX30" s="116"/>
      <c r="JY30" s="116"/>
      <c r="JZ30" s="116"/>
      <c r="KA30" s="116"/>
      <c r="KB30" s="116"/>
      <c r="KC30" s="116"/>
      <c r="KD30" s="116"/>
      <c r="KE30" s="116"/>
      <c r="KF30" s="116"/>
      <c r="KG30" s="116"/>
      <c r="KH30" s="116"/>
      <c r="KI30" s="116"/>
      <c r="KJ30" s="116"/>
      <c r="KK30" s="116"/>
      <c r="KL30" s="116"/>
      <c r="KM30" s="116"/>
      <c r="KN30" s="116"/>
      <c r="KO30" s="116"/>
      <c r="KP30" s="116"/>
      <c r="KQ30" s="116"/>
      <c r="KR30" s="116"/>
      <c r="KS30" s="116"/>
      <c r="KT30" s="116"/>
      <c r="KU30" s="116"/>
      <c r="KV30" s="116"/>
      <c r="KW30" s="116"/>
      <c r="KX30" s="116"/>
      <c r="KY30" s="116"/>
      <c r="KZ30" s="116"/>
      <c r="LA30" s="116"/>
      <c r="LB30" s="116"/>
      <c r="LC30" s="116"/>
      <c r="LD30" s="116"/>
      <c r="LE30" s="116"/>
      <c r="LF30" s="116"/>
      <c r="LG30" s="116"/>
      <c r="LH30" s="116"/>
      <c r="LI30" s="116"/>
      <c r="LJ30" s="116"/>
    </row>
    <row r="31" spans="1:322" x14ac:dyDescent="0.3">
      <c r="A31" s="108">
        <v>43204</v>
      </c>
      <c r="B31" s="117">
        <v>0.91971064814814796</v>
      </c>
      <c r="C31" s="111">
        <v>14091.987999999999</v>
      </c>
      <c r="D31" s="111">
        <v>100596.553</v>
      </c>
      <c r="E31" s="111">
        <v>21410.875</v>
      </c>
      <c r="F31" s="111">
        <v>30336.974999999999</v>
      </c>
      <c r="G31" s="111">
        <v>31.181999999999999</v>
      </c>
      <c r="H31" s="111">
        <v>12.5</v>
      </c>
      <c r="I31" s="118">
        <v>0.22430555555555601</v>
      </c>
      <c r="J31" s="111">
        <v>60.8</v>
      </c>
      <c r="K31" s="111">
        <v>60.8</v>
      </c>
      <c r="L31" s="119">
        <f t="shared" si="11"/>
        <v>-5.8409999999937732</v>
      </c>
      <c r="M31" s="115">
        <f t="shared" si="12"/>
        <v>-2.8159999999988941</v>
      </c>
      <c r="N31" s="115">
        <f t="shared" si="13"/>
        <v>-34.206999999994878</v>
      </c>
      <c r="O31" s="115">
        <f t="shared" si="14"/>
        <v>24.165000000000873</v>
      </c>
      <c r="P31" s="120">
        <f t="shared" si="15"/>
        <v>7.0169999999991255</v>
      </c>
      <c r="Q31" s="30">
        <f t="shared" si="16"/>
        <v>0.77496632672698584</v>
      </c>
      <c r="R31" s="123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16"/>
      <c r="AD31" s="116"/>
      <c r="AE31" s="116"/>
      <c r="AF31" s="116"/>
      <c r="AG31" s="116"/>
      <c r="AH31" s="116"/>
      <c r="AI31" s="116"/>
      <c r="AJ31" s="33" t="str">
        <f t="shared" si="2"/>
        <v/>
      </c>
      <c r="AK31" s="33" t="str">
        <f t="shared" si="3"/>
        <v/>
      </c>
      <c r="AL31" s="33" t="str">
        <f t="shared" si="4"/>
        <v/>
      </c>
      <c r="AM31" s="33" t="str">
        <f t="shared" si="5"/>
        <v/>
      </c>
      <c r="AN31" s="33" t="str">
        <f t="shared" si="6"/>
        <v/>
      </c>
      <c r="AO31" s="33" t="str">
        <f t="shared" si="7"/>
        <v/>
      </c>
      <c r="AP31" s="33" t="str">
        <f t="shared" si="8"/>
        <v/>
      </c>
      <c r="AQ31" s="33">
        <f t="shared" si="9"/>
        <v>41.5</v>
      </c>
      <c r="AR31" s="33" t="str">
        <f t="shared" si="10"/>
        <v/>
      </c>
      <c r="AS31" s="116">
        <v>43604</v>
      </c>
      <c r="AT31" s="116">
        <v>2.7199074074074074E-3</v>
      </c>
      <c r="AU31" s="116" t="s">
        <v>74</v>
      </c>
      <c r="AV31" s="116" t="s">
        <v>76</v>
      </c>
      <c r="AW31" s="116">
        <v>41.5</v>
      </c>
      <c r="AX31" s="116" t="s">
        <v>72</v>
      </c>
      <c r="AY31" s="116" t="s">
        <v>73</v>
      </c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  <c r="IS31" s="116"/>
      <c r="IT31" s="116"/>
      <c r="IU31" s="116"/>
      <c r="IV31" s="116"/>
      <c r="IW31" s="116"/>
      <c r="IX31" s="116"/>
      <c r="IY31" s="116"/>
      <c r="IZ31" s="116"/>
      <c r="JA31" s="116"/>
      <c r="JB31" s="116"/>
      <c r="JC31" s="116"/>
      <c r="JD31" s="116"/>
      <c r="JE31" s="116"/>
      <c r="JF31" s="116"/>
      <c r="JG31" s="116"/>
      <c r="JH31" s="116"/>
      <c r="JI31" s="116"/>
      <c r="JJ31" s="116"/>
      <c r="JK31" s="116"/>
      <c r="JL31" s="116"/>
      <c r="JM31" s="116"/>
      <c r="JN31" s="116"/>
      <c r="JO31" s="116"/>
      <c r="JP31" s="116"/>
      <c r="JQ31" s="116"/>
      <c r="JR31" s="116"/>
      <c r="JS31" s="116"/>
      <c r="JT31" s="116"/>
      <c r="JU31" s="116"/>
      <c r="JV31" s="116"/>
      <c r="JW31" s="116"/>
      <c r="JX31" s="116"/>
      <c r="JY31" s="116"/>
      <c r="JZ31" s="116"/>
      <c r="KA31" s="116"/>
      <c r="KB31" s="116"/>
      <c r="KC31" s="116"/>
      <c r="KD31" s="116"/>
      <c r="KE31" s="116"/>
      <c r="KF31" s="116"/>
      <c r="KG31" s="116"/>
      <c r="KH31" s="116"/>
      <c r="KI31" s="116"/>
      <c r="KJ31" s="116"/>
      <c r="KK31" s="116"/>
      <c r="KL31" s="116"/>
      <c r="KM31" s="116"/>
      <c r="KN31" s="116"/>
      <c r="KO31" s="116"/>
      <c r="KP31" s="116"/>
      <c r="KQ31" s="116"/>
      <c r="KR31" s="116"/>
      <c r="KS31" s="116"/>
      <c r="KT31" s="116"/>
      <c r="KU31" s="116"/>
      <c r="KV31" s="116"/>
      <c r="KW31" s="116"/>
      <c r="KX31" s="116"/>
      <c r="KY31" s="116"/>
      <c r="KZ31" s="116"/>
      <c r="LA31" s="116"/>
      <c r="LB31" s="116"/>
      <c r="LC31" s="116"/>
      <c r="LD31" s="116"/>
      <c r="LE31" s="116"/>
      <c r="LF31" s="116"/>
      <c r="LG31" s="116"/>
      <c r="LH31" s="116"/>
      <c r="LI31" s="116"/>
      <c r="LJ31" s="116"/>
    </row>
    <row r="32" spans="1:322" x14ac:dyDescent="0.3">
      <c r="A32" s="108">
        <v>43205</v>
      </c>
      <c r="B32" s="117">
        <v>0.88500000000000001</v>
      </c>
      <c r="C32" s="111">
        <v>14092.699000000001</v>
      </c>
      <c r="D32" s="111">
        <v>100610.12300000001</v>
      </c>
      <c r="E32" s="111">
        <v>21436.145</v>
      </c>
      <c r="F32" s="111">
        <v>30368.505000000001</v>
      </c>
      <c r="G32" s="111">
        <v>31.53</v>
      </c>
      <c r="H32" s="111">
        <v>12.5</v>
      </c>
      <c r="I32" s="118">
        <v>0.22430555555555601</v>
      </c>
      <c r="J32" s="111">
        <v>60.8</v>
      </c>
      <c r="K32" s="111">
        <v>60.8</v>
      </c>
      <c r="L32" s="119">
        <f t="shared" si="11"/>
        <v>17.248999999991867</v>
      </c>
      <c r="M32" s="115">
        <f t="shared" si="12"/>
        <v>-0.7110000000011496</v>
      </c>
      <c r="N32" s="115">
        <f t="shared" si="13"/>
        <v>-13.570000000006985</v>
      </c>
      <c r="O32" s="115">
        <f t="shared" si="14"/>
        <v>25.270000000000437</v>
      </c>
      <c r="P32" s="120">
        <f t="shared" si="15"/>
        <v>6.2599999999995646</v>
      </c>
      <c r="Q32" s="30">
        <f t="shared" si="16"/>
        <v>0.80145892800508833</v>
      </c>
      <c r="R32" s="123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16"/>
      <c r="AD32" s="116"/>
      <c r="AE32" s="116"/>
      <c r="AF32" s="116"/>
      <c r="AG32" s="116"/>
      <c r="AH32" s="116"/>
      <c r="AI32" s="116"/>
      <c r="AJ32" s="33" t="str">
        <f t="shared" si="2"/>
        <v/>
      </c>
      <c r="AK32" s="33" t="str">
        <f t="shared" si="3"/>
        <v/>
      </c>
      <c r="AL32" s="33" t="str">
        <f t="shared" si="4"/>
        <v/>
      </c>
      <c r="AM32" s="33" t="str">
        <f t="shared" si="5"/>
        <v/>
      </c>
      <c r="AN32" s="33" t="str">
        <f t="shared" si="6"/>
        <v/>
      </c>
      <c r="AO32" s="33">
        <f t="shared" si="7"/>
        <v>12</v>
      </c>
      <c r="AP32" s="33" t="str">
        <f t="shared" si="8"/>
        <v/>
      </c>
      <c r="AQ32" s="33" t="str">
        <f t="shared" si="9"/>
        <v/>
      </c>
      <c r="AR32" s="33" t="str">
        <f t="shared" si="10"/>
        <v/>
      </c>
      <c r="AS32" s="116">
        <v>43604</v>
      </c>
      <c r="AT32" s="116">
        <v>3.4490740740740745E-3</v>
      </c>
      <c r="AU32" s="116" t="s">
        <v>62</v>
      </c>
      <c r="AV32" s="116" t="s">
        <v>63</v>
      </c>
      <c r="AW32" s="116">
        <v>12</v>
      </c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  <c r="IS32" s="116"/>
      <c r="IT32" s="116"/>
      <c r="IU32" s="116"/>
      <c r="IV32" s="116"/>
      <c r="IW32" s="116"/>
      <c r="IX32" s="116"/>
      <c r="IY32" s="116"/>
      <c r="IZ32" s="116"/>
      <c r="JA32" s="116"/>
      <c r="JB32" s="116"/>
      <c r="JC32" s="116"/>
      <c r="JD32" s="116"/>
      <c r="JE32" s="116"/>
      <c r="JF32" s="116"/>
      <c r="JG32" s="116"/>
      <c r="JH32" s="116"/>
      <c r="JI32" s="116"/>
      <c r="JJ32" s="116"/>
      <c r="JK32" s="116"/>
      <c r="JL32" s="116"/>
      <c r="JM32" s="116"/>
      <c r="JN32" s="116"/>
      <c r="JO32" s="116"/>
      <c r="JP32" s="116"/>
      <c r="JQ32" s="116"/>
      <c r="JR32" s="116"/>
      <c r="JS32" s="116"/>
      <c r="JT32" s="116"/>
      <c r="JU32" s="116"/>
      <c r="JV32" s="116"/>
      <c r="JW32" s="116"/>
      <c r="JX32" s="116"/>
      <c r="JY32" s="116"/>
      <c r="JZ32" s="116"/>
      <c r="KA32" s="116"/>
      <c r="KB32" s="116"/>
      <c r="KC32" s="116"/>
      <c r="KD32" s="116"/>
      <c r="KE32" s="116"/>
      <c r="KF32" s="116"/>
      <c r="KG32" s="116"/>
      <c r="KH32" s="116"/>
      <c r="KI32" s="116"/>
      <c r="KJ32" s="116"/>
      <c r="KK32" s="116"/>
      <c r="KL32" s="116"/>
      <c r="KM32" s="116"/>
      <c r="KN32" s="116"/>
      <c r="KO32" s="116"/>
      <c r="KP32" s="116"/>
      <c r="KQ32" s="116"/>
      <c r="KR32" s="116"/>
      <c r="KS32" s="116"/>
      <c r="KT32" s="116"/>
      <c r="KU32" s="116"/>
      <c r="KV32" s="116"/>
      <c r="KW32" s="116"/>
      <c r="KX32" s="116"/>
      <c r="KY32" s="116"/>
      <c r="KZ32" s="116"/>
      <c r="LA32" s="116"/>
      <c r="LB32" s="116"/>
      <c r="LC32" s="116"/>
      <c r="LD32" s="116"/>
      <c r="LE32" s="116"/>
      <c r="LF32" s="116"/>
      <c r="LG32" s="116"/>
      <c r="LH32" s="116"/>
      <c r="LI32" s="116"/>
      <c r="LJ32" s="116"/>
    </row>
    <row r="33" spans="1:322" x14ac:dyDescent="0.3">
      <c r="A33" s="108">
        <v>43206</v>
      </c>
      <c r="B33" s="117">
        <v>0.919756944444445</v>
      </c>
      <c r="C33" s="111">
        <v>14102.612999999999</v>
      </c>
      <c r="D33" s="111">
        <v>100620.03200000001</v>
      </c>
      <c r="E33" s="111">
        <v>21448.710999999999</v>
      </c>
      <c r="F33" s="111">
        <v>30389.146000000001</v>
      </c>
      <c r="G33" s="111">
        <v>20.640999999999998</v>
      </c>
      <c r="H33" s="111">
        <v>12</v>
      </c>
      <c r="I33" s="118">
        <v>0.20763888888888901</v>
      </c>
      <c r="J33" s="111">
        <v>60.8</v>
      </c>
      <c r="K33" s="111">
        <v>60.8</v>
      </c>
      <c r="L33" s="119">
        <f t="shared" si="11"/>
        <v>0.81800000000149709</v>
      </c>
      <c r="M33" s="115">
        <f t="shared" si="12"/>
        <v>-9.9139999999988504</v>
      </c>
      <c r="N33" s="115">
        <f t="shared" si="13"/>
        <v>-9.9089999999996508</v>
      </c>
      <c r="O33" s="115">
        <f t="shared" si="14"/>
        <v>12.565999999998894</v>
      </c>
      <c r="P33" s="120">
        <f t="shared" si="15"/>
        <v>8.0750000000011042</v>
      </c>
      <c r="Q33" s="30">
        <f t="shared" si="16"/>
        <v>0.60878833389849785</v>
      </c>
      <c r="R33" s="123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16"/>
      <c r="AD33" s="116"/>
      <c r="AE33" s="116"/>
      <c r="AF33" s="116"/>
      <c r="AG33" s="116"/>
      <c r="AH33" s="116"/>
      <c r="AI33" s="116"/>
      <c r="AJ33" s="33" t="str">
        <f t="shared" si="2"/>
        <v/>
      </c>
      <c r="AK33" s="33" t="str">
        <f t="shared" si="3"/>
        <v/>
      </c>
      <c r="AL33" s="33">
        <f t="shared" si="4"/>
        <v>27361.01</v>
      </c>
      <c r="AM33" s="33" t="str">
        <f t="shared" si="5"/>
        <v/>
      </c>
      <c r="AN33" s="33" t="str">
        <f t="shared" si="6"/>
        <v/>
      </c>
      <c r="AO33" s="33" t="str">
        <f t="shared" si="7"/>
        <v/>
      </c>
      <c r="AP33" s="33" t="str">
        <f t="shared" si="8"/>
        <v/>
      </c>
      <c r="AQ33" s="33" t="str">
        <f t="shared" si="9"/>
        <v/>
      </c>
      <c r="AR33" s="33" t="str">
        <f t="shared" si="10"/>
        <v/>
      </c>
      <c r="AS33" s="116">
        <v>43604</v>
      </c>
      <c r="AT33" s="116">
        <v>3.4490740740740745E-3</v>
      </c>
      <c r="AU33" s="116" t="s">
        <v>64</v>
      </c>
      <c r="AV33" s="116" t="s">
        <v>65</v>
      </c>
      <c r="AW33" s="116">
        <v>27361.01</v>
      </c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  <c r="IS33" s="116"/>
      <c r="IT33" s="116"/>
      <c r="IU33" s="116"/>
      <c r="IV33" s="116"/>
      <c r="IW33" s="116"/>
      <c r="IX33" s="116"/>
      <c r="IY33" s="116"/>
      <c r="IZ33" s="116"/>
      <c r="JA33" s="116"/>
      <c r="JB33" s="116"/>
      <c r="JC33" s="116"/>
      <c r="JD33" s="116"/>
      <c r="JE33" s="116"/>
      <c r="JF33" s="116"/>
      <c r="JG33" s="116"/>
      <c r="JH33" s="116"/>
      <c r="JI33" s="116"/>
      <c r="JJ33" s="116"/>
      <c r="JK33" s="116"/>
      <c r="JL33" s="116"/>
      <c r="JM33" s="116"/>
      <c r="JN33" s="116"/>
      <c r="JO33" s="116"/>
      <c r="JP33" s="116"/>
      <c r="JQ33" s="116"/>
      <c r="JR33" s="116"/>
      <c r="JS33" s="116"/>
      <c r="JT33" s="116"/>
      <c r="JU33" s="116"/>
      <c r="JV33" s="116"/>
      <c r="JW33" s="116"/>
      <c r="JX33" s="116"/>
      <c r="JY33" s="116"/>
      <c r="JZ33" s="116"/>
      <c r="KA33" s="116"/>
      <c r="KB33" s="116"/>
      <c r="KC33" s="116"/>
      <c r="KD33" s="116"/>
      <c r="KE33" s="116"/>
      <c r="KF33" s="116"/>
      <c r="KG33" s="116"/>
      <c r="KH33" s="116"/>
      <c r="KI33" s="116"/>
      <c r="KJ33" s="116"/>
      <c r="KK33" s="116"/>
      <c r="KL33" s="116"/>
      <c r="KM33" s="116"/>
      <c r="KN33" s="116"/>
      <c r="KO33" s="116"/>
      <c r="KP33" s="116"/>
      <c r="KQ33" s="116"/>
      <c r="KR33" s="116"/>
      <c r="KS33" s="116"/>
      <c r="KT33" s="116"/>
      <c r="KU33" s="116"/>
      <c r="KV33" s="116"/>
      <c r="KW33" s="116"/>
      <c r="KX33" s="116"/>
      <c r="KY33" s="116"/>
      <c r="KZ33" s="116"/>
      <c r="LA33" s="116"/>
      <c r="LB33" s="116"/>
      <c r="LC33" s="116"/>
      <c r="LD33" s="116"/>
      <c r="LE33" s="116"/>
      <c r="LF33" s="116"/>
      <c r="LG33" s="116"/>
      <c r="LH33" s="116"/>
      <c r="LI33" s="116"/>
      <c r="LJ33" s="116"/>
    </row>
    <row r="34" spans="1:322" x14ac:dyDescent="0.3">
      <c r="A34" s="108">
        <v>43207</v>
      </c>
      <c r="B34" s="117">
        <v>0.919756944444445</v>
      </c>
      <c r="C34" s="111">
        <v>14103.996999999999</v>
      </c>
      <c r="D34" s="111">
        <v>100654.387</v>
      </c>
      <c r="E34" s="111">
        <v>21402.745999999999</v>
      </c>
      <c r="F34" s="111">
        <v>30429.246999999999</v>
      </c>
      <c r="G34" s="111">
        <v>40.100999999999999</v>
      </c>
      <c r="H34" s="111">
        <v>14</v>
      </c>
      <c r="I34" s="118">
        <v>0.249305555555556</v>
      </c>
      <c r="J34" s="111">
        <v>60.8</v>
      </c>
      <c r="K34" s="111">
        <v>60.8</v>
      </c>
      <c r="L34" s="119">
        <f t="shared" si="11"/>
        <v>4.3620000000040591</v>
      </c>
      <c r="M34" s="115">
        <f t="shared" si="12"/>
        <v>-1.3840000000000146</v>
      </c>
      <c r="N34" s="115">
        <f t="shared" si="13"/>
        <v>-34.354999999995925</v>
      </c>
      <c r="O34" s="115">
        <f t="shared" si="14"/>
        <v>-45.965000000000146</v>
      </c>
      <c r="P34" s="120">
        <f t="shared" si="15"/>
        <v>86.066000000000145</v>
      </c>
      <c r="Q34" s="30">
        <f t="shared" si="16"/>
        <v>-1.1462307673125396</v>
      </c>
      <c r="R34" s="123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16"/>
      <c r="AD34" s="116"/>
      <c r="AE34" s="116"/>
      <c r="AF34" s="116"/>
      <c r="AG34" s="116"/>
      <c r="AH34" s="116"/>
      <c r="AI34" s="116"/>
      <c r="AJ34" s="33" t="str">
        <f t="shared" si="2"/>
        <v/>
      </c>
      <c r="AK34" s="33" t="str">
        <f t="shared" si="3"/>
        <v/>
      </c>
      <c r="AL34" s="33" t="str">
        <f t="shared" si="4"/>
        <v/>
      </c>
      <c r="AM34" s="33">
        <f t="shared" si="5"/>
        <v>37916.536</v>
      </c>
      <c r="AN34" s="33" t="str">
        <f t="shared" si="6"/>
        <v/>
      </c>
      <c r="AO34" s="33" t="str">
        <f t="shared" si="7"/>
        <v/>
      </c>
      <c r="AP34" s="33" t="str">
        <f t="shared" si="8"/>
        <v/>
      </c>
      <c r="AQ34" s="33" t="str">
        <f t="shared" si="9"/>
        <v/>
      </c>
      <c r="AR34" s="33" t="str">
        <f t="shared" si="10"/>
        <v/>
      </c>
      <c r="AS34" s="116">
        <v>43604</v>
      </c>
      <c r="AT34" s="116">
        <v>3.4490740740740745E-3</v>
      </c>
      <c r="AU34" s="116" t="s">
        <v>64</v>
      </c>
      <c r="AV34" s="116" t="s">
        <v>66</v>
      </c>
      <c r="AW34" s="116" t="s">
        <v>67</v>
      </c>
      <c r="AX34" s="116">
        <v>37916.536</v>
      </c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  <c r="IS34" s="116"/>
      <c r="IT34" s="116"/>
      <c r="IU34" s="116"/>
      <c r="IV34" s="116"/>
      <c r="IW34" s="116"/>
      <c r="IX34" s="116"/>
      <c r="IY34" s="116"/>
      <c r="IZ34" s="116"/>
      <c r="JA34" s="116"/>
      <c r="JB34" s="116"/>
      <c r="JC34" s="116"/>
      <c r="JD34" s="116"/>
      <c r="JE34" s="116"/>
      <c r="JF34" s="116"/>
      <c r="JG34" s="116"/>
      <c r="JH34" s="116"/>
      <c r="JI34" s="116"/>
      <c r="JJ34" s="116"/>
      <c r="JK34" s="116"/>
      <c r="JL34" s="116"/>
      <c r="JM34" s="116"/>
      <c r="JN34" s="116"/>
      <c r="JO34" s="116"/>
      <c r="JP34" s="116"/>
      <c r="JQ34" s="116"/>
      <c r="JR34" s="116"/>
      <c r="JS34" s="116"/>
      <c r="JT34" s="116"/>
      <c r="JU34" s="116"/>
      <c r="JV34" s="116"/>
      <c r="JW34" s="116"/>
      <c r="JX34" s="116"/>
      <c r="JY34" s="116"/>
      <c r="JZ34" s="116"/>
      <c r="KA34" s="116"/>
      <c r="KB34" s="116"/>
      <c r="KC34" s="116"/>
      <c r="KD34" s="116"/>
      <c r="KE34" s="116"/>
      <c r="KF34" s="116"/>
      <c r="KG34" s="116"/>
      <c r="KH34" s="116"/>
      <c r="KI34" s="116"/>
      <c r="KJ34" s="116"/>
      <c r="KK34" s="116"/>
      <c r="KL34" s="116"/>
      <c r="KM34" s="116"/>
      <c r="KN34" s="116"/>
      <c r="KO34" s="116"/>
      <c r="KP34" s="116"/>
      <c r="KQ34" s="116"/>
      <c r="KR34" s="116"/>
      <c r="KS34" s="116"/>
      <c r="KT34" s="116"/>
      <c r="KU34" s="116"/>
      <c r="KV34" s="116"/>
      <c r="KW34" s="116"/>
      <c r="KX34" s="116"/>
      <c r="KY34" s="116"/>
      <c r="KZ34" s="116"/>
      <c r="LA34" s="116"/>
      <c r="LB34" s="116"/>
      <c r="LC34" s="116"/>
      <c r="LD34" s="116"/>
      <c r="LE34" s="116"/>
      <c r="LF34" s="116"/>
      <c r="LG34" s="116"/>
      <c r="LH34" s="116"/>
      <c r="LI34" s="116"/>
      <c r="LJ34" s="116"/>
    </row>
    <row r="35" spans="1:322" x14ac:dyDescent="0.3">
      <c r="A35" s="108">
        <v>43208</v>
      </c>
      <c r="B35" s="117">
        <v>0.919756944444445</v>
      </c>
      <c r="C35" s="111">
        <v>14106.007</v>
      </c>
      <c r="D35" s="111">
        <v>100667.379</v>
      </c>
      <c r="E35" s="111">
        <v>21516.762999999999</v>
      </c>
      <c r="F35" s="111">
        <v>30469.037</v>
      </c>
      <c r="G35" s="111">
        <v>39.79</v>
      </c>
      <c r="H35" s="111">
        <v>15</v>
      </c>
      <c r="I35" s="118">
        <v>0.249305555555556</v>
      </c>
      <c r="J35" s="111">
        <v>60.8</v>
      </c>
      <c r="K35" s="111">
        <v>60.8</v>
      </c>
      <c r="L35" s="119">
        <f t="shared" si="11"/>
        <v>24.788000000001411</v>
      </c>
      <c r="M35" s="115">
        <f t="shared" si="12"/>
        <v>-2.0100000000002183</v>
      </c>
      <c r="N35" s="115">
        <f t="shared" si="13"/>
        <v>-12.99199999999837</v>
      </c>
      <c r="O35" s="115">
        <f t="shared" si="14"/>
        <v>114.01699999999983</v>
      </c>
      <c r="P35" s="120">
        <f t="shared" si="15"/>
        <v>-74.226999999999833</v>
      </c>
      <c r="Q35" s="30">
        <f t="shared" si="16"/>
        <v>2.865468710731335</v>
      </c>
      <c r="R35" s="123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16"/>
      <c r="AD35" s="116"/>
      <c r="AE35" s="116"/>
      <c r="AF35" s="116"/>
      <c r="AG35" s="116"/>
      <c r="AH35" s="116"/>
      <c r="AI35" s="116"/>
      <c r="AJ35" s="33" t="str">
        <f t="shared" si="2"/>
        <v/>
      </c>
      <c r="AK35" s="33" t="str">
        <f t="shared" si="3"/>
        <v/>
      </c>
      <c r="AL35" s="33" t="str">
        <f t="shared" si="4"/>
        <v/>
      </c>
      <c r="AM35" s="33" t="str">
        <f t="shared" si="5"/>
        <v/>
      </c>
      <c r="AN35" s="33">
        <f t="shared" si="6"/>
        <v>0</v>
      </c>
      <c r="AO35" s="33" t="str">
        <f t="shared" si="7"/>
        <v/>
      </c>
      <c r="AP35" s="33" t="str">
        <f t="shared" si="8"/>
        <v/>
      </c>
      <c r="AQ35" s="33" t="str">
        <f t="shared" si="9"/>
        <v/>
      </c>
      <c r="AR35" s="33" t="str">
        <f t="shared" si="10"/>
        <v/>
      </c>
      <c r="AS35" s="116">
        <v>43604</v>
      </c>
      <c r="AT35" s="116">
        <v>3.4490740740740745E-3</v>
      </c>
      <c r="AU35" s="116" t="s">
        <v>64</v>
      </c>
      <c r="AV35" s="116" t="s">
        <v>68</v>
      </c>
      <c r="AW35" s="116">
        <v>0</v>
      </c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6"/>
      <c r="FO35" s="116"/>
      <c r="FP35" s="116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16"/>
      <c r="GB35" s="116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16"/>
      <c r="GO35" s="11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16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16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16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16"/>
      <c r="IP35" s="116"/>
      <c r="IQ35" s="116"/>
      <c r="IR35" s="116"/>
      <c r="IS35" s="116"/>
      <c r="IT35" s="116"/>
      <c r="IU35" s="116"/>
      <c r="IV35" s="116"/>
      <c r="IW35" s="116"/>
      <c r="IX35" s="116"/>
      <c r="IY35" s="116"/>
      <c r="IZ35" s="116"/>
      <c r="JA35" s="116"/>
      <c r="JB35" s="116"/>
      <c r="JC35" s="116"/>
      <c r="JD35" s="116"/>
      <c r="JE35" s="116"/>
      <c r="JF35" s="116"/>
      <c r="JG35" s="116"/>
      <c r="JH35" s="116"/>
      <c r="JI35" s="116"/>
      <c r="JJ35" s="116"/>
      <c r="JK35" s="116"/>
      <c r="JL35" s="116"/>
      <c r="JM35" s="116"/>
      <c r="JN35" s="116"/>
      <c r="JO35" s="116"/>
      <c r="JP35" s="116"/>
      <c r="JQ35" s="116"/>
      <c r="JR35" s="116"/>
      <c r="JS35" s="116"/>
      <c r="JT35" s="116"/>
      <c r="JU35" s="116"/>
      <c r="JV35" s="116"/>
      <c r="JW35" s="116"/>
      <c r="JX35" s="116"/>
      <c r="JY35" s="116"/>
      <c r="JZ35" s="116"/>
      <c r="KA35" s="116"/>
      <c r="KB35" s="116"/>
      <c r="KC35" s="116"/>
      <c r="KD35" s="116"/>
      <c r="KE35" s="116"/>
      <c r="KF35" s="116"/>
      <c r="KG35" s="116"/>
      <c r="KH35" s="116"/>
      <c r="KI35" s="116"/>
      <c r="KJ35" s="116"/>
      <c r="KK35" s="116"/>
      <c r="KL35" s="116"/>
      <c r="KM35" s="116"/>
      <c r="KN35" s="116"/>
      <c r="KO35" s="116"/>
      <c r="KP35" s="116"/>
      <c r="KQ35" s="116"/>
      <c r="KR35" s="116"/>
      <c r="KS35" s="116"/>
      <c r="KT35" s="116"/>
      <c r="KU35" s="116"/>
      <c r="KV35" s="116"/>
      <c r="KW35" s="116"/>
      <c r="KX35" s="116"/>
      <c r="KY35" s="116"/>
      <c r="KZ35" s="116"/>
      <c r="LA35" s="116"/>
      <c r="LB35" s="116"/>
      <c r="LC35" s="116"/>
      <c r="LD35" s="116"/>
      <c r="LE35" s="116"/>
      <c r="LF35" s="116"/>
      <c r="LG35" s="116"/>
      <c r="LH35" s="116"/>
      <c r="LI35" s="116"/>
      <c r="LJ35" s="116"/>
    </row>
    <row r="36" spans="1:322" x14ac:dyDescent="0.3">
      <c r="A36" s="108">
        <v>43209</v>
      </c>
      <c r="B36" s="117">
        <v>0.919756944444445</v>
      </c>
      <c r="C36" s="111">
        <v>14107.686</v>
      </c>
      <c r="D36" s="111">
        <v>100680.539</v>
      </c>
      <c r="E36" s="111">
        <v>21550.611000000001</v>
      </c>
      <c r="F36" s="111">
        <v>30508.493999999999</v>
      </c>
      <c r="G36" s="111">
        <v>39.457000000000001</v>
      </c>
      <c r="H36" s="111">
        <v>16</v>
      </c>
      <c r="I36" s="118">
        <v>0.249305555555556</v>
      </c>
      <c r="J36" s="111">
        <v>60.8</v>
      </c>
      <c r="K36" s="111">
        <v>60.8</v>
      </c>
      <c r="L36" s="119">
        <f t="shared" si="11"/>
        <v>24.617999999996421</v>
      </c>
      <c r="M36" s="115">
        <f t="shared" si="12"/>
        <v>-1.6790000000000873</v>
      </c>
      <c r="N36" s="115">
        <f t="shared" si="13"/>
        <v>-13.160000000003492</v>
      </c>
      <c r="O36" s="115">
        <f t="shared" si="14"/>
        <v>33.848000000001775</v>
      </c>
      <c r="P36" s="120">
        <f t="shared" si="15"/>
        <v>5.6089999999982254</v>
      </c>
      <c r="Q36" s="30">
        <f t="shared" si="16"/>
        <v>0.85784524925873162</v>
      </c>
      <c r="R36" s="123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16"/>
      <c r="AD36" s="116"/>
      <c r="AE36" s="116"/>
      <c r="AF36" s="116"/>
      <c r="AG36" s="116"/>
      <c r="AH36" s="116"/>
      <c r="AI36" s="116"/>
      <c r="AJ36" s="33" t="str">
        <f t="shared" si="2"/>
        <v/>
      </c>
      <c r="AK36" s="33" t="str">
        <f t="shared" si="3"/>
        <v/>
      </c>
      <c r="AL36" s="33" t="str">
        <f t="shared" si="4"/>
        <v/>
      </c>
      <c r="AM36" s="33" t="str">
        <f t="shared" si="5"/>
        <v/>
      </c>
      <c r="AN36" s="33" t="str">
        <f t="shared" si="6"/>
        <v/>
      </c>
      <c r="AO36" s="33">
        <f t="shared" si="7"/>
        <v>12</v>
      </c>
      <c r="AP36" s="33" t="str">
        <f t="shared" si="8"/>
        <v/>
      </c>
      <c r="AQ36" s="33" t="str">
        <f t="shared" si="9"/>
        <v/>
      </c>
      <c r="AR36" s="33" t="str">
        <f t="shared" si="10"/>
        <v/>
      </c>
      <c r="AS36" s="116">
        <v>43604</v>
      </c>
      <c r="AT36" s="116">
        <v>4.8379629629629632E-3</v>
      </c>
      <c r="AU36" s="116" t="s">
        <v>62</v>
      </c>
      <c r="AV36" s="116" t="s">
        <v>63</v>
      </c>
      <c r="AW36" s="116">
        <v>12</v>
      </c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6"/>
      <c r="DO36" s="116"/>
      <c r="DP36" s="116"/>
      <c r="DQ36" s="116"/>
      <c r="DR36" s="116"/>
      <c r="DS36" s="116"/>
      <c r="DT36" s="116"/>
      <c r="DU36" s="116"/>
      <c r="DV36" s="116"/>
      <c r="DW36" s="116"/>
      <c r="DX36" s="116"/>
      <c r="DY36" s="116"/>
      <c r="DZ36" s="116"/>
      <c r="EA36" s="116"/>
      <c r="EB36" s="116"/>
      <c r="EC36" s="116"/>
      <c r="ED36" s="116"/>
      <c r="EE36" s="116"/>
      <c r="EF36" s="116"/>
      <c r="EG36" s="116"/>
      <c r="EH36" s="116"/>
      <c r="EI36" s="116"/>
      <c r="EJ36" s="116"/>
      <c r="EK36" s="116"/>
      <c r="EL36" s="116"/>
      <c r="EM36" s="116"/>
      <c r="EN36" s="116"/>
      <c r="EO36" s="116"/>
      <c r="EP36" s="116"/>
      <c r="EQ36" s="116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6"/>
      <c r="FC36" s="116"/>
      <c r="FD36" s="116"/>
      <c r="FE36" s="116"/>
      <c r="FF36" s="116"/>
      <c r="FG36" s="116"/>
      <c r="FH36" s="116"/>
      <c r="FI36" s="116"/>
      <c r="FJ36" s="116"/>
      <c r="FK36" s="116"/>
      <c r="FL36" s="116"/>
      <c r="FM36" s="116"/>
      <c r="FN36" s="116"/>
      <c r="FO36" s="116"/>
      <c r="FP36" s="116"/>
      <c r="FQ36" s="116"/>
      <c r="FR36" s="116"/>
      <c r="FS36" s="116"/>
      <c r="FT36" s="116"/>
      <c r="FU36" s="116"/>
      <c r="FV36" s="116"/>
      <c r="FW36" s="116"/>
      <c r="FX36" s="116"/>
      <c r="FY36" s="116"/>
      <c r="FZ36" s="116"/>
      <c r="GA36" s="116"/>
      <c r="GB36" s="116"/>
      <c r="GC36" s="116"/>
      <c r="GD36" s="116"/>
      <c r="GE36" s="116"/>
      <c r="GF36" s="116"/>
      <c r="GG36" s="116"/>
      <c r="GH36" s="116"/>
      <c r="GI36" s="116"/>
      <c r="GJ36" s="116"/>
      <c r="GK36" s="116"/>
      <c r="GL36" s="116"/>
      <c r="GM36" s="116"/>
      <c r="GN36" s="116"/>
      <c r="GO36" s="116"/>
      <c r="GP36" s="116"/>
      <c r="GQ36" s="116"/>
      <c r="GR36" s="116"/>
      <c r="GS36" s="116"/>
      <c r="GT36" s="116"/>
      <c r="GU36" s="116"/>
      <c r="GV36" s="116"/>
      <c r="GW36" s="116"/>
      <c r="GX36" s="116"/>
      <c r="GY36" s="116"/>
      <c r="GZ36" s="116"/>
      <c r="HA36" s="116"/>
      <c r="HB36" s="116"/>
      <c r="HC36" s="116"/>
      <c r="HD36" s="116"/>
      <c r="HE36" s="116"/>
      <c r="HF36" s="116"/>
      <c r="HG36" s="116"/>
      <c r="HH36" s="116"/>
      <c r="HI36" s="116"/>
      <c r="HJ36" s="116"/>
      <c r="HK36" s="116"/>
      <c r="HL36" s="116"/>
      <c r="HM36" s="116"/>
      <c r="HN36" s="116"/>
      <c r="HO36" s="116"/>
      <c r="HP36" s="116"/>
      <c r="HQ36" s="116"/>
      <c r="HR36" s="116"/>
      <c r="HS36" s="116"/>
      <c r="HT36" s="116"/>
      <c r="HU36" s="116"/>
      <c r="HV36" s="116"/>
      <c r="HW36" s="116"/>
      <c r="HX36" s="116"/>
      <c r="HY36" s="116"/>
      <c r="HZ36" s="116"/>
      <c r="IA36" s="116"/>
      <c r="IB36" s="116"/>
      <c r="IC36" s="116"/>
      <c r="ID36" s="116"/>
      <c r="IE36" s="116"/>
      <c r="IF36" s="116"/>
      <c r="IG36" s="116"/>
      <c r="IH36" s="116"/>
      <c r="II36" s="116"/>
      <c r="IJ36" s="116"/>
      <c r="IK36" s="116"/>
      <c r="IL36" s="116"/>
      <c r="IM36" s="116"/>
      <c r="IN36" s="116"/>
      <c r="IO36" s="116"/>
      <c r="IP36" s="116"/>
      <c r="IQ36" s="116"/>
      <c r="IR36" s="116"/>
      <c r="IS36" s="116"/>
      <c r="IT36" s="116"/>
      <c r="IU36" s="116"/>
      <c r="IV36" s="116"/>
      <c r="IW36" s="116"/>
      <c r="IX36" s="116"/>
      <c r="IY36" s="116"/>
      <c r="IZ36" s="116"/>
      <c r="JA36" s="116"/>
      <c r="JB36" s="116"/>
      <c r="JC36" s="116"/>
      <c r="JD36" s="116"/>
      <c r="JE36" s="116"/>
      <c r="JF36" s="116"/>
      <c r="JG36" s="116"/>
      <c r="JH36" s="116"/>
      <c r="JI36" s="116"/>
      <c r="JJ36" s="116"/>
      <c r="JK36" s="116"/>
      <c r="JL36" s="116"/>
      <c r="JM36" s="116"/>
      <c r="JN36" s="116"/>
      <c r="JO36" s="116"/>
      <c r="JP36" s="116"/>
      <c r="JQ36" s="116"/>
      <c r="JR36" s="116"/>
      <c r="JS36" s="116"/>
      <c r="JT36" s="116"/>
      <c r="JU36" s="116"/>
      <c r="JV36" s="116"/>
      <c r="JW36" s="116"/>
      <c r="JX36" s="116"/>
      <c r="JY36" s="116"/>
      <c r="JZ36" s="116"/>
      <c r="KA36" s="116"/>
      <c r="KB36" s="116"/>
      <c r="KC36" s="116"/>
      <c r="KD36" s="116"/>
      <c r="KE36" s="116"/>
      <c r="KF36" s="116"/>
      <c r="KG36" s="116"/>
      <c r="KH36" s="116"/>
      <c r="KI36" s="116"/>
      <c r="KJ36" s="116"/>
      <c r="KK36" s="116"/>
      <c r="KL36" s="116"/>
      <c r="KM36" s="116"/>
      <c r="KN36" s="116"/>
      <c r="KO36" s="116"/>
      <c r="KP36" s="116"/>
      <c r="KQ36" s="116"/>
      <c r="KR36" s="116"/>
      <c r="KS36" s="116"/>
      <c r="KT36" s="116"/>
      <c r="KU36" s="116"/>
      <c r="KV36" s="116"/>
      <c r="KW36" s="116"/>
      <c r="KX36" s="116"/>
      <c r="KY36" s="116"/>
      <c r="KZ36" s="116"/>
      <c r="LA36" s="116"/>
      <c r="LB36" s="116"/>
      <c r="LC36" s="116"/>
      <c r="LD36" s="116"/>
      <c r="LE36" s="116"/>
      <c r="LF36" s="116"/>
      <c r="LG36" s="116"/>
      <c r="LH36" s="116"/>
      <c r="LI36" s="116"/>
      <c r="LJ36" s="116"/>
    </row>
    <row r="37" spans="1:322" x14ac:dyDescent="0.3">
      <c r="A37" s="108">
        <v>43210</v>
      </c>
      <c r="B37" s="117">
        <v>0.919756944444445</v>
      </c>
      <c r="C37" s="111">
        <v>14109.382</v>
      </c>
      <c r="D37" s="111">
        <v>100688.74800000001</v>
      </c>
      <c r="E37" s="111">
        <v>21584.056</v>
      </c>
      <c r="F37" s="111">
        <v>30547.704000000002</v>
      </c>
      <c r="G37" s="111">
        <v>39.21</v>
      </c>
      <c r="H37" s="111">
        <v>16.5</v>
      </c>
      <c r="I37" s="118">
        <v>0.249305555555556</v>
      </c>
      <c r="J37" s="111">
        <v>60.8</v>
      </c>
      <c r="K37" s="111">
        <v>60.8</v>
      </c>
      <c r="L37" s="119">
        <f t="shared" si="11"/>
        <v>29.304999999997527</v>
      </c>
      <c r="M37" s="115">
        <f t="shared" si="12"/>
        <v>-1.6959999999999127</v>
      </c>
      <c r="N37" s="115">
        <f t="shared" si="13"/>
        <v>-8.2090000000025611</v>
      </c>
      <c r="O37" s="115">
        <f t="shared" si="14"/>
        <v>33.444999999999709</v>
      </c>
      <c r="P37" s="120">
        <f t="shared" si="15"/>
        <v>5.7650000000002919</v>
      </c>
      <c r="Q37" s="30">
        <f t="shared" si="16"/>
        <v>0.85297118082121159</v>
      </c>
      <c r="R37" s="123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16"/>
      <c r="AD37" s="116"/>
      <c r="AE37" s="116"/>
      <c r="AF37" s="116"/>
      <c r="AG37" s="116"/>
      <c r="AH37" s="116"/>
      <c r="AI37" s="116"/>
      <c r="AJ37" s="33" t="str">
        <f t="shared" si="2"/>
        <v/>
      </c>
      <c r="AK37" s="33" t="str">
        <f t="shared" si="3"/>
        <v/>
      </c>
      <c r="AL37" s="33">
        <f t="shared" si="4"/>
        <v>27361.01</v>
      </c>
      <c r="AM37" s="33" t="str">
        <f t="shared" si="5"/>
        <v/>
      </c>
      <c r="AN37" s="33" t="str">
        <f t="shared" si="6"/>
        <v/>
      </c>
      <c r="AO37" s="33" t="str">
        <f t="shared" si="7"/>
        <v/>
      </c>
      <c r="AP37" s="33" t="str">
        <f t="shared" si="8"/>
        <v/>
      </c>
      <c r="AQ37" s="33" t="str">
        <f t="shared" si="9"/>
        <v/>
      </c>
      <c r="AR37" s="33" t="str">
        <f t="shared" si="10"/>
        <v/>
      </c>
      <c r="AS37" s="116">
        <v>43604</v>
      </c>
      <c r="AT37" s="116">
        <v>4.8379629629629632E-3</v>
      </c>
      <c r="AU37" s="116" t="s">
        <v>64</v>
      </c>
      <c r="AV37" s="116" t="s">
        <v>65</v>
      </c>
      <c r="AW37" s="116">
        <v>27361.01</v>
      </c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6"/>
      <c r="DO37" s="116"/>
      <c r="DP37" s="116"/>
      <c r="DQ37" s="116"/>
      <c r="DR37" s="116"/>
      <c r="DS37" s="116"/>
      <c r="DT37" s="116"/>
      <c r="DU37" s="116"/>
      <c r="DV37" s="116"/>
      <c r="DW37" s="116"/>
      <c r="DX37" s="116"/>
      <c r="DY37" s="116"/>
      <c r="DZ37" s="116"/>
      <c r="EA37" s="116"/>
      <c r="EB37" s="116"/>
      <c r="EC37" s="116"/>
      <c r="ED37" s="116"/>
      <c r="EE37" s="116"/>
      <c r="EF37" s="116"/>
      <c r="EG37" s="116"/>
      <c r="EH37" s="116"/>
      <c r="EI37" s="116"/>
      <c r="EJ37" s="116"/>
      <c r="EK37" s="116"/>
      <c r="EL37" s="116"/>
      <c r="EM37" s="116"/>
      <c r="EN37" s="116"/>
      <c r="EO37" s="116"/>
      <c r="EP37" s="116"/>
      <c r="EQ37" s="116"/>
      <c r="ER37" s="116"/>
      <c r="ES37" s="116"/>
      <c r="ET37" s="116"/>
      <c r="EU37" s="116"/>
      <c r="EV37" s="116"/>
      <c r="EW37" s="116"/>
      <c r="EX37" s="116"/>
      <c r="EY37" s="116"/>
      <c r="EZ37" s="116"/>
      <c r="FA37" s="116"/>
      <c r="FB37" s="116"/>
      <c r="FC37" s="116"/>
      <c r="FD37" s="116"/>
      <c r="FE37" s="116"/>
      <c r="FF37" s="116"/>
      <c r="FG37" s="116"/>
      <c r="FH37" s="116"/>
      <c r="FI37" s="116"/>
      <c r="FJ37" s="116"/>
      <c r="FK37" s="116"/>
      <c r="FL37" s="116"/>
      <c r="FM37" s="116"/>
      <c r="FN37" s="116"/>
      <c r="FO37" s="116"/>
      <c r="FP37" s="116"/>
      <c r="FQ37" s="116"/>
      <c r="FR37" s="116"/>
      <c r="FS37" s="116"/>
      <c r="FT37" s="116"/>
      <c r="FU37" s="116"/>
      <c r="FV37" s="116"/>
      <c r="FW37" s="116"/>
      <c r="FX37" s="116"/>
      <c r="FY37" s="116"/>
      <c r="FZ37" s="116"/>
      <c r="GA37" s="116"/>
      <c r="GB37" s="116"/>
      <c r="GC37" s="116"/>
      <c r="GD37" s="116"/>
      <c r="GE37" s="116"/>
      <c r="GF37" s="116"/>
      <c r="GG37" s="116"/>
      <c r="GH37" s="116"/>
      <c r="GI37" s="116"/>
      <c r="GJ37" s="116"/>
      <c r="GK37" s="116"/>
      <c r="GL37" s="116"/>
      <c r="GM37" s="116"/>
      <c r="GN37" s="116"/>
      <c r="GO37" s="116"/>
      <c r="GP37" s="116"/>
      <c r="GQ37" s="116"/>
      <c r="GR37" s="116"/>
      <c r="GS37" s="116"/>
      <c r="GT37" s="116"/>
      <c r="GU37" s="116"/>
      <c r="GV37" s="116"/>
      <c r="GW37" s="116"/>
      <c r="GX37" s="116"/>
      <c r="GY37" s="116"/>
      <c r="GZ37" s="116"/>
      <c r="HA37" s="116"/>
      <c r="HB37" s="116"/>
      <c r="HC37" s="116"/>
      <c r="HD37" s="116"/>
      <c r="HE37" s="116"/>
      <c r="HF37" s="116"/>
      <c r="HG37" s="116"/>
      <c r="HH37" s="116"/>
      <c r="HI37" s="116"/>
      <c r="HJ37" s="116"/>
      <c r="HK37" s="116"/>
      <c r="HL37" s="116"/>
      <c r="HM37" s="116"/>
      <c r="HN37" s="116"/>
      <c r="HO37" s="116"/>
      <c r="HP37" s="116"/>
      <c r="HQ37" s="116"/>
      <c r="HR37" s="116"/>
      <c r="HS37" s="116"/>
      <c r="HT37" s="116"/>
      <c r="HU37" s="116"/>
      <c r="HV37" s="116"/>
      <c r="HW37" s="116"/>
      <c r="HX37" s="116"/>
      <c r="HY37" s="116"/>
      <c r="HZ37" s="116"/>
      <c r="IA37" s="116"/>
      <c r="IB37" s="116"/>
      <c r="IC37" s="116"/>
      <c r="ID37" s="116"/>
      <c r="IE37" s="116"/>
      <c r="IF37" s="116"/>
      <c r="IG37" s="116"/>
      <c r="IH37" s="116"/>
      <c r="II37" s="116"/>
      <c r="IJ37" s="116"/>
      <c r="IK37" s="116"/>
      <c r="IL37" s="116"/>
      <c r="IM37" s="116"/>
      <c r="IN37" s="116"/>
      <c r="IO37" s="116"/>
      <c r="IP37" s="116"/>
      <c r="IQ37" s="116"/>
      <c r="IR37" s="116"/>
      <c r="IS37" s="116"/>
      <c r="IT37" s="116"/>
      <c r="IU37" s="116"/>
      <c r="IV37" s="116"/>
      <c r="IW37" s="116"/>
      <c r="IX37" s="116"/>
      <c r="IY37" s="116"/>
      <c r="IZ37" s="116"/>
      <c r="JA37" s="116"/>
      <c r="JB37" s="116"/>
      <c r="JC37" s="116"/>
      <c r="JD37" s="116"/>
      <c r="JE37" s="116"/>
      <c r="JF37" s="116"/>
      <c r="JG37" s="116"/>
      <c r="JH37" s="116"/>
      <c r="JI37" s="116"/>
      <c r="JJ37" s="116"/>
      <c r="JK37" s="116"/>
      <c r="JL37" s="116"/>
      <c r="JM37" s="116"/>
      <c r="JN37" s="116"/>
      <c r="JO37" s="116"/>
      <c r="JP37" s="116"/>
      <c r="JQ37" s="116"/>
      <c r="JR37" s="116"/>
      <c r="JS37" s="116"/>
      <c r="JT37" s="116"/>
      <c r="JU37" s="116"/>
      <c r="JV37" s="116"/>
      <c r="JW37" s="116"/>
      <c r="JX37" s="116"/>
      <c r="JY37" s="116"/>
      <c r="JZ37" s="116"/>
      <c r="KA37" s="116"/>
      <c r="KB37" s="116"/>
      <c r="KC37" s="116"/>
      <c r="KD37" s="116"/>
      <c r="KE37" s="116"/>
      <c r="KF37" s="116"/>
      <c r="KG37" s="116"/>
      <c r="KH37" s="116"/>
      <c r="KI37" s="116"/>
      <c r="KJ37" s="116"/>
      <c r="KK37" s="116"/>
      <c r="KL37" s="116"/>
      <c r="KM37" s="116"/>
      <c r="KN37" s="116"/>
      <c r="KO37" s="116"/>
      <c r="KP37" s="116"/>
      <c r="KQ37" s="116"/>
      <c r="KR37" s="116"/>
      <c r="KS37" s="116"/>
      <c r="KT37" s="116"/>
      <c r="KU37" s="116"/>
      <c r="KV37" s="116"/>
      <c r="KW37" s="116"/>
      <c r="KX37" s="116"/>
      <c r="KY37" s="116"/>
      <c r="KZ37" s="116"/>
      <c r="LA37" s="116"/>
      <c r="LB37" s="116"/>
      <c r="LC37" s="116"/>
      <c r="LD37" s="116"/>
      <c r="LE37" s="116"/>
      <c r="LF37" s="116"/>
      <c r="LG37" s="116"/>
      <c r="LH37" s="116"/>
      <c r="LI37" s="116"/>
      <c r="LJ37" s="116"/>
    </row>
    <row r="38" spans="1:322" x14ac:dyDescent="0.3">
      <c r="A38" s="108">
        <v>43211</v>
      </c>
      <c r="B38" s="117">
        <v>0.919756944444445</v>
      </c>
      <c r="C38" s="111">
        <v>14112.02</v>
      </c>
      <c r="D38" s="111">
        <v>100699.489</v>
      </c>
      <c r="E38" s="111">
        <v>21614.987000000001</v>
      </c>
      <c r="F38" s="111">
        <v>30584.457999999999</v>
      </c>
      <c r="G38" s="111">
        <v>36.753999999999998</v>
      </c>
      <c r="H38" s="111">
        <v>18</v>
      </c>
      <c r="I38" s="118">
        <v>0.249305555555556</v>
      </c>
      <c r="J38" s="111">
        <v>60.8</v>
      </c>
      <c r="K38" s="111">
        <v>60.8</v>
      </c>
      <c r="L38" s="119">
        <f t="shared" si="11"/>
        <v>23.37500000000464</v>
      </c>
      <c r="M38" s="115">
        <f t="shared" si="12"/>
        <v>-2.6380000000008295</v>
      </c>
      <c r="N38" s="115">
        <f t="shared" si="13"/>
        <v>-10.740999999994528</v>
      </c>
      <c r="O38" s="115">
        <f t="shared" si="14"/>
        <v>30.931000000000495</v>
      </c>
      <c r="P38" s="120">
        <f t="shared" si="15"/>
        <v>5.822999999999503</v>
      </c>
      <c r="Q38" s="30">
        <f t="shared" si="16"/>
        <v>0.84156826467868795</v>
      </c>
      <c r="R38" s="123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16"/>
      <c r="AD38" s="116"/>
      <c r="AE38" s="116"/>
      <c r="AF38" s="116"/>
      <c r="AG38" s="116"/>
      <c r="AH38" s="116"/>
      <c r="AI38" s="116"/>
      <c r="AJ38" s="33" t="str">
        <f t="shared" si="2"/>
        <v/>
      </c>
      <c r="AK38" s="33" t="str">
        <f t="shared" si="3"/>
        <v/>
      </c>
      <c r="AL38" s="33" t="str">
        <f t="shared" si="4"/>
        <v/>
      </c>
      <c r="AM38" s="33">
        <f t="shared" si="5"/>
        <v>37916.536</v>
      </c>
      <c r="AN38" s="33" t="str">
        <f t="shared" si="6"/>
        <v/>
      </c>
      <c r="AO38" s="33" t="str">
        <f t="shared" si="7"/>
        <v/>
      </c>
      <c r="AP38" s="33" t="str">
        <f t="shared" si="8"/>
        <v/>
      </c>
      <c r="AQ38" s="33" t="str">
        <f t="shared" si="9"/>
        <v/>
      </c>
      <c r="AR38" s="33" t="str">
        <f t="shared" si="10"/>
        <v/>
      </c>
      <c r="AS38" s="116">
        <v>43604</v>
      </c>
      <c r="AT38" s="116">
        <v>4.8379629629629632E-3</v>
      </c>
      <c r="AU38" s="116" t="s">
        <v>64</v>
      </c>
      <c r="AV38" s="116" t="s">
        <v>66</v>
      </c>
      <c r="AW38" s="116" t="s">
        <v>67</v>
      </c>
      <c r="AX38" s="116">
        <v>37916.536</v>
      </c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6"/>
      <c r="DO38" s="116"/>
      <c r="DP38" s="116"/>
      <c r="DQ38" s="116"/>
      <c r="DR38" s="116"/>
      <c r="DS38" s="116"/>
      <c r="DT38" s="116"/>
      <c r="DU38" s="116"/>
      <c r="DV38" s="116"/>
      <c r="DW38" s="116"/>
      <c r="DX38" s="116"/>
      <c r="DY38" s="116"/>
      <c r="DZ38" s="116"/>
      <c r="EA38" s="116"/>
      <c r="EB38" s="116"/>
      <c r="EC38" s="116"/>
      <c r="ED38" s="116"/>
      <c r="EE38" s="116"/>
      <c r="EF38" s="116"/>
      <c r="EG38" s="116"/>
      <c r="EH38" s="116"/>
      <c r="EI38" s="116"/>
      <c r="EJ38" s="116"/>
      <c r="EK38" s="116"/>
      <c r="EL38" s="116"/>
      <c r="EM38" s="116"/>
      <c r="EN38" s="116"/>
      <c r="EO38" s="116"/>
      <c r="EP38" s="116"/>
      <c r="EQ38" s="116"/>
      <c r="ER38" s="116"/>
      <c r="ES38" s="116"/>
      <c r="ET38" s="116"/>
      <c r="EU38" s="116"/>
      <c r="EV38" s="116"/>
      <c r="EW38" s="116"/>
      <c r="EX38" s="116"/>
      <c r="EY38" s="116"/>
      <c r="EZ38" s="116"/>
      <c r="FA38" s="116"/>
      <c r="FB38" s="116"/>
      <c r="FC38" s="116"/>
      <c r="FD38" s="116"/>
      <c r="FE38" s="116"/>
      <c r="FF38" s="116"/>
      <c r="FG38" s="116"/>
      <c r="FH38" s="116"/>
      <c r="FI38" s="116"/>
      <c r="FJ38" s="116"/>
      <c r="FK38" s="116"/>
      <c r="FL38" s="116"/>
      <c r="FM38" s="116"/>
      <c r="FN38" s="116"/>
      <c r="FO38" s="116"/>
      <c r="FP38" s="116"/>
      <c r="FQ38" s="116"/>
      <c r="FR38" s="116"/>
      <c r="FS38" s="116"/>
      <c r="FT38" s="116"/>
      <c r="FU38" s="116"/>
      <c r="FV38" s="116"/>
      <c r="FW38" s="116"/>
      <c r="FX38" s="116"/>
      <c r="FY38" s="116"/>
      <c r="FZ38" s="116"/>
      <c r="GA38" s="116"/>
      <c r="GB38" s="116"/>
      <c r="GC38" s="116"/>
      <c r="GD38" s="116"/>
      <c r="GE38" s="116"/>
      <c r="GF38" s="116"/>
      <c r="GG38" s="116"/>
      <c r="GH38" s="116"/>
      <c r="GI38" s="116"/>
      <c r="GJ38" s="116"/>
      <c r="GK38" s="116"/>
      <c r="GL38" s="116"/>
      <c r="GM38" s="116"/>
      <c r="GN38" s="116"/>
      <c r="GO38" s="116"/>
      <c r="GP38" s="116"/>
      <c r="GQ38" s="116"/>
      <c r="GR38" s="116"/>
      <c r="GS38" s="116"/>
      <c r="GT38" s="116"/>
      <c r="GU38" s="116"/>
      <c r="GV38" s="116"/>
      <c r="GW38" s="116"/>
      <c r="GX38" s="116"/>
      <c r="GY38" s="116"/>
      <c r="GZ38" s="116"/>
      <c r="HA38" s="116"/>
      <c r="HB38" s="116"/>
      <c r="HC38" s="116"/>
      <c r="HD38" s="116"/>
      <c r="HE38" s="116"/>
      <c r="HF38" s="116"/>
      <c r="HG38" s="116"/>
      <c r="HH38" s="116"/>
      <c r="HI38" s="116"/>
      <c r="HJ38" s="116"/>
      <c r="HK38" s="116"/>
      <c r="HL38" s="116"/>
      <c r="HM38" s="116"/>
      <c r="HN38" s="116"/>
      <c r="HO38" s="116"/>
      <c r="HP38" s="116"/>
      <c r="HQ38" s="116"/>
      <c r="HR38" s="116"/>
      <c r="HS38" s="116"/>
      <c r="HT38" s="116"/>
      <c r="HU38" s="116"/>
      <c r="HV38" s="116"/>
      <c r="HW38" s="116"/>
      <c r="HX38" s="116"/>
      <c r="HY38" s="116"/>
      <c r="HZ38" s="116"/>
      <c r="IA38" s="116"/>
      <c r="IB38" s="116"/>
      <c r="IC38" s="116"/>
      <c r="ID38" s="116"/>
      <c r="IE38" s="116"/>
      <c r="IF38" s="116"/>
      <c r="IG38" s="116"/>
      <c r="IH38" s="116"/>
      <c r="II38" s="116"/>
      <c r="IJ38" s="116"/>
      <c r="IK38" s="116"/>
      <c r="IL38" s="116"/>
      <c r="IM38" s="116"/>
      <c r="IN38" s="116"/>
      <c r="IO38" s="116"/>
      <c r="IP38" s="116"/>
      <c r="IQ38" s="116"/>
      <c r="IR38" s="116"/>
      <c r="IS38" s="116"/>
      <c r="IT38" s="116"/>
      <c r="IU38" s="116"/>
      <c r="IV38" s="116"/>
      <c r="IW38" s="116"/>
      <c r="IX38" s="116"/>
      <c r="IY38" s="116"/>
      <c r="IZ38" s="116"/>
      <c r="JA38" s="116"/>
      <c r="JB38" s="116"/>
      <c r="JC38" s="116"/>
      <c r="JD38" s="116"/>
      <c r="JE38" s="116"/>
      <c r="JF38" s="116"/>
      <c r="JG38" s="116"/>
      <c r="JH38" s="116"/>
      <c r="JI38" s="116"/>
      <c r="JJ38" s="116"/>
      <c r="JK38" s="116"/>
      <c r="JL38" s="116"/>
      <c r="JM38" s="116"/>
      <c r="JN38" s="116"/>
      <c r="JO38" s="116"/>
      <c r="JP38" s="116"/>
      <c r="JQ38" s="116"/>
      <c r="JR38" s="116"/>
      <c r="JS38" s="116"/>
      <c r="JT38" s="116"/>
      <c r="JU38" s="116"/>
      <c r="JV38" s="116"/>
      <c r="JW38" s="116"/>
      <c r="JX38" s="116"/>
      <c r="JY38" s="116"/>
      <c r="JZ38" s="116"/>
      <c r="KA38" s="116"/>
      <c r="KB38" s="116"/>
      <c r="KC38" s="116"/>
      <c r="KD38" s="116"/>
      <c r="KE38" s="116"/>
      <c r="KF38" s="116"/>
      <c r="KG38" s="116"/>
      <c r="KH38" s="116"/>
      <c r="KI38" s="116"/>
      <c r="KJ38" s="116"/>
      <c r="KK38" s="116"/>
      <c r="KL38" s="116"/>
      <c r="KM38" s="116"/>
      <c r="KN38" s="116"/>
      <c r="KO38" s="116"/>
      <c r="KP38" s="116"/>
      <c r="KQ38" s="116"/>
      <c r="KR38" s="116"/>
      <c r="KS38" s="116"/>
      <c r="KT38" s="116"/>
      <c r="KU38" s="116"/>
      <c r="KV38" s="116"/>
      <c r="KW38" s="116"/>
      <c r="KX38" s="116"/>
      <c r="KY38" s="116"/>
      <c r="KZ38" s="116"/>
      <c r="LA38" s="116"/>
      <c r="LB38" s="116"/>
      <c r="LC38" s="116"/>
      <c r="LD38" s="116"/>
      <c r="LE38" s="116"/>
      <c r="LF38" s="116"/>
      <c r="LG38" s="116"/>
      <c r="LH38" s="116"/>
      <c r="LI38" s="116"/>
      <c r="LJ38" s="116"/>
    </row>
    <row r="39" spans="1:322" x14ac:dyDescent="0.3">
      <c r="A39" s="108">
        <v>43212</v>
      </c>
      <c r="B39" s="117">
        <v>0.919756944444445</v>
      </c>
      <c r="C39" s="111">
        <v>14113.918</v>
      </c>
      <c r="D39" s="111">
        <v>100708.86</v>
      </c>
      <c r="E39" s="111">
        <v>21644.496999999999</v>
      </c>
      <c r="F39" s="111">
        <v>30618.833999999999</v>
      </c>
      <c r="G39" s="111">
        <v>34.375999999999998</v>
      </c>
      <c r="H39" s="111">
        <v>16.5</v>
      </c>
      <c r="I39" s="118">
        <v>0.249305555555556</v>
      </c>
      <c r="J39" s="111">
        <v>60.8</v>
      </c>
      <c r="K39" s="111">
        <v>60.8</v>
      </c>
      <c r="L39" s="119">
        <f t="shared" si="11"/>
        <v>23.107000000001584</v>
      </c>
      <c r="M39" s="115">
        <f t="shared" si="12"/>
        <v>-1.8979999999992287</v>
      </c>
      <c r="N39" s="115">
        <f t="shared" si="13"/>
        <v>-9.3709999999991851</v>
      </c>
      <c r="O39" s="115">
        <f t="shared" si="14"/>
        <v>29.509999999998399</v>
      </c>
      <c r="P39" s="120">
        <f t="shared" si="15"/>
        <v>4.8660000000015984</v>
      </c>
      <c r="Q39" s="30">
        <f t="shared" si="16"/>
        <v>0.85844775424710262</v>
      </c>
      <c r="R39" s="123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16"/>
      <c r="AD39" s="116"/>
      <c r="AE39" s="116"/>
      <c r="AF39" s="116"/>
      <c r="AG39" s="116"/>
      <c r="AH39" s="116"/>
      <c r="AI39" s="116"/>
      <c r="AJ39" s="33" t="str">
        <f t="shared" si="2"/>
        <v/>
      </c>
      <c r="AK39" s="33" t="str">
        <f t="shared" si="3"/>
        <v/>
      </c>
      <c r="AL39" s="33" t="str">
        <f t="shared" si="4"/>
        <v/>
      </c>
      <c r="AM39" s="33" t="str">
        <f t="shared" si="5"/>
        <v/>
      </c>
      <c r="AN39" s="33">
        <f t="shared" si="6"/>
        <v>0</v>
      </c>
      <c r="AO39" s="33" t="str">
        <f t="shared" si="7"/>
        <v/>
      </c>
      <c r="AP39" s="33" t="str">
        <f t="shared" si="8"/>
        <v/>
      </c>
      <c r="AQ39" s="33" t="str">
        <f t="shared" si="9"/>
        <v/>
      </c>
      <c r="AR39" s="33" t="str">
        <f t="shared" si="10"/>
        <v/>
      </c>
      <c r="AS39" s="116">
        <v>43604</v>
      </c>
      <c r="AT39" s="116">
        <v>4.8379629629629632E-3</v>
      </c>
      <c r="AU39" s="116" t="s">
        <v>64</v>
      </c>
      <c r="AV39" s="116" t="s">
        <v>68</v>
      </c>
      <c r="AW39" s="116">
        <v>0</v>
      </c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6"/>
      <c r="DO39" s="116"/>
      <c r="DP39" s="116"/>
      <c r="DQ39" s="116"/>
      <c r="DR39" s="116"/>
      <c r="DS39" s="116"/>
      <c r="DT39" s="116"/>
      <c r="DU39" s="116"/>
      <c r="DV39" s="116"/>
      <c r="DW39" s="116"/>
      <c r="DX39" s="116"/>
      <c r="DY39" s="116"/>
      <c r="DZ39" s="116"/>
      <c r="EA39" s="116"/>
      <c r="EB39" s="116"/>
      <c r="EC39" s="116"/>
      <c r="ED39" s="116"/>
      <c r="EE39" s="116"/>
      <c r="EF39" s="116"/>
      <c r="EG39" s="116"/>
      <c r="EH39" s="116"/>
      <c r="EI39" s="116"/>
      <c r="EJ39" s="116"/>
      <c r="EK39" s="116"/>
      <c r="EL39" s="116"/>
      <c r="EM39" s="116"/>
      <c r="EN39" s="116"/>
      <c r="EO39" s="116"/>
      <c r="EP39" s="116"/>
      <c r="EQ39" s="116"/>
      <c r="ER39" s="116"/>
      <c r="ES39" s="116"/>
      <c r="ET39" s="116"/>
      <c r="EU39" s="116"/>
      <c r="EV39" s="116"/>
      <c r="EW39" s="116"/>
      <c r="EX39" s="116"/>
      <c r="EY39" s="116"/>
      <c r="EZ39" s="116"/>
      <c r="FA39" s="116"/>
      <c r="FB39" s="116"/>
      <c r="FC39" s="116"/>
      <c r="FD39" s="116"/>
      <c r="FE39" s="116"/>
      <c r="FF39" s="116"/>
      <c r="FG39" s="116"/>
      <c r="FH39" s="116"/>
      <c r="FI39" s="116"/>
      <c r="FJ39" s="116"/>
      <c r="FK39" s="116"/>
      <c r="FL39" s="116"/>
      <c r="FM39" s="116"/>
      <c r="FN39" s="116"/>
      <c r="FO39" s="116"/>
      <c r="FP39" s="116"/>
      <c r="FQ39" s="116"/>
      <c r="FR39" s="116"/>
      <c r="FS39" s="116"/>
      <c r="FT39" s="116"/>
      <c r="FU39" s="116"/>
      <c r="FV39" s="116"/>
      <c r="FW39" s="116"/>
      <c r="FX39" s="116"/>
      <c r="FY39" s="116"/>
      <c r="FZ39" s="116"/>
      <c r="GA39" s="116"/>
      <c r="GB39" s="116"/>
      <c r="GC39" s="116"/>
      <c r="GD39" s="116"/>
      <c r="GE39" s="116"/>
      <c r="GF39" s="116"/>
      <c r="GG39" s="116"/>
      <c r="GH39" s="116"/>
      <c r="GI39" s="116"/>
      <c r="GJ39" s="116"/>
      <c r="GK39" s="116"/>
      <c r="GL39" s="116"/>
      <c r="GM39" s="116"/>
      <c r="GN39" s="116"/>
      <c r="GO39" s="116"/>
      <c r="GP39" s="116"/>
      <c r="GQ39" s="116"/>
      <c r="GR39" s="116"/>
      <c r="GS39" s="116"/>
      <c r="GT39" s="116"/>
      <c r="GU39" s="116"/>
      <c r="GV39" s="116"/>
      <c r="GW39" s="116"/>
      <c r="GX39" s="116"/>
      <c r="GY39" s="116"/>
      <c r="GZ39" s="116"/>
      <c r="HA39" s="116"/>
      <c r="HB39" s="116"/>
      <c r="HC39" s="116"/>
      <c r="HD39" s="116"/>
      <c r="HE39" s="116"/>
      <c r="HF39" s="116"/>
      <c r="HG39" s="116"/>
      <c r="HH39" s="116"/>
      <c r="HI39" s="116"/>
      <c r="HJ39" s="116"/>
      <c r="HK39" s="116"/>
      <c r="HL39" s="116"/>
      <c r="HM39" s="116"/>
      <c r="HN39" s="116"/>
      <c r="HO39" s="116"/>
      <c r="HP39" s="116"/>
      <c r="HQ39" s="116"/>
      <c r="HR39" s="116"/>
      <c r="HS39" s="116"/>
      <c r="HT39" s="116"/>
      <c r="HU39" s="116"/>
      <c r="HV39" s="116"/>
      <c r="HW39" s="116"/>
      <c r="HX39" s="116"/>
      <c r="HY39" s="116"/>
      <c r="HZ39" s="116"/>
      <c r="IA39" s="116"/>
      <c r="IB39" s="116"/>
      <c r="IC39" s="116"/>
      <c r="ID39" s="116"/>
      <c r="IE39" s="116"/>
      <c r="IF39" s="116"/>
      <c r="IG39" s="116"/>
      <c r="IH39" s="116"/>
      <c r="II39" s="116"/>
      <c r="IJ39" s="116"/>
      <c r="IK39" s="116"/>
      <c r="IL39" s="116"/>
      <c r="IM39" s="116"/>
      <c r="IN39" s="116"/>
      <c r="IO39" s="116"/>
      <c r="IP39" s="116"/>
      <c r="IQ39" s="116"/>
      <c r="IR39" s="116"/>
      <c r="IS39" s="116"/>
      <c r="IT39" s="116"/>
      <c r="IU39" s="116"/>
      <c r="IV39" s="116"/>
      <c r="IW39" s="116"/>
      <c r="IX39" s="116"/>
      <c r="IY39" s="116"/>
      <c r="IZ39" s="116"/>
      <c r="JA39" s="116"/>
      <c r="JB39" s="116"/>
      <c r="JC39" s="116"/>
      <c r="JD39" s="116"/>
      <c r="JE39" s="116"/>
      <c r="JF39" s="116"/>
      <c r="JG39" s="116"/>
      <c r="JH39" s="116"/>
      <c r="JI39" s="116"/>
      <c r="JJ39" s="116"/>
      <c r="JK39" s="116"/>
      <c r="JL39" s="116"/>
      <c r="JM39" s="116"/>
      <c r="JN39" s="116"/>
      <c r="JO39" s="116"/>
      <c r="JP39" s="116"/>
      <c r="JQ39" s="116"/>
      <c r="JR39" s="116"/>
      <c r="JS39" s="116"/>
      <c r="JT39" s="116"/>
      <c r="JU39" s="116"/>
      <c r="JV39" s="116"/>
      <c r="JW39" s="116"/>
      <c r="JX39" s="116"/>
      <c r="JY39" s="116"/>
      <c r="JZ39" s="116"/>
      <c r="KA39" s="116"/>
      <c r="KB39" s="116"/>
      <c r="KC39" s="116"/>
      <c r="KD39" s="116"/>
      <c r="KE39" s="116"/>
      <c r="KF39" s="116"/>
      <c r="KG39" s="116"/>
      <c r="KH39" s="116"/>
      <c r="KI39" s="116"/>
      <c r="KJ39" s="116"/>
      <c r="KK39" s="116"/>
      <c r="KL39" s="116"/>
      <c r="KM39" s="116"/>
      <c r="KN39" s="116"/>
      <c r="KO39" s="116"/>
      <c r="KP39" s="116"/>
      <c r="KQ39" s="116"/>
      <c r="KR39" s="116"/>
      <c r="KS39" s="116"/>
      <c r="KT39" s="116"/>
      <c r="KU39" s="116"/>
      <c r="KV39" s="116"/>
      <c r="KW39" s="116"/>
      <c r="KX39" s="116"/>
      <c r="KY39" s="116"/>
      <c r="KZ39" s="116"/>
      <c r="LA39" s="116"/>
      <c r="LB39" s="116"/>
      <c r="LC39" s="116"/>
      <c r="LD39" s="116"/>
      <c r="LE39" s="116"/>
      <c r="LF39" s="116"/>
      <c r="LG39" s="116"/>
      <c r="LH39" s="116"/>
      <c r="LI39" s="116"/>
      <c r="LJ39" s="116"/>
    </row>
    <row r="40" spans="1:322" x14ac:dyDescent="0.3">
      <c r="A40" s="108">
        <v>43213</v>
      </c>
      <c r="B40" s="117">
        <v>0.91534722222222198</v>
      </c>
      <c r="C40" s="111">
        <v>14116.130999999999</v>
      </c>
      <c r="D40" s="111">
        <v>100717.55</v>
      </c>
      <c r="E40" s="111">
        <v>21654.606</v>
      </c>
      <c r="F40" s="111">
        <v>30634.332999999999</v>
      </c>
      <c r="G40" s="111">
        <v>15.499000000000001</v>
      </c>
      <c r="H40" s="111">
        <v>14</v>
      </c>
      <c r="I40" s="118">
        <v>0.249305555555556</v>
      </c>
      <c r="J40" s="111">
        <v>60.8</v>
      </c>
      <c r="K40" s="111">
        <v>60.8</v>
      </c>
      <c r="L40" s="119">
        <f t="shared" si="11"/>
        <v>4.5959999999979342</v>
      </c>
      <c r="M40" s="115">
        <f t="shared" si="12"/>
        <v>-2.2129999999997381</v>
      </c>
      <c r="N40" s="115">
        <f t="shared" si="13"/>
        <v>-8.6900000000023283</v>
      </c>
      <c r="O40" s="115">
        <f t="shared" si="14"/>
        <v>10.109000000000378</v>
      </c>
      <c r="P40" s="120">
        <f t="shared" si="15"/>
        <v>5.3899999999996222</v>
      </c>
      <c r="Q40" s="30">
        <f t="shared" si="16"/>
        <v>0.65223562810506341</v>
      </c>
      <c r="R40" s="123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16"/>
      <c r="AD40" s="116"/>
      <c r="AE40" s="116"/>
      <c r="AF40" s="116"/>
      <c r="AG40" s="116"/>
      <c r="AH40" s="116"/>
      <c r="AI40" s="116"/>
      <c r="AJ40" s="33" t="str">
        <f t="shared" si="2"/>
        <v/>
      </c>
      <c r="AK40" s="33" t="str">
        <f t="shared" si="3"/>
        <v/>
      </c>
      <c r="AL40" s="33" t="str">
        <f t="shared" si="4"/>
        <v/>
      </c>
      <c r="AM40" s="33" t="str">
        <f t="shared" si="5"/>
        <v/>
      </c>
      <c r="AN40" s="33" t="str">
        <f t="shared" si="6"/>
        <v/>
      </c>
      <c r="AO40" s="33" t="str">
        <f t="shared" si="7"/>
        <v/>
      </c>
      <c r="AP40" s="33">
        <f t="shared" si="8"/>
        <v>0.22500000000000001</v>
      </c>
      <c r="AQ40" s="33" t="str">
        <f t="shared" si="9"/>
        <v/>
      </c>
      <c r="AR40" s="33" t="str">
        <f t="shared" si="10"/>
        <v/>
      </c>
      <c r="AS40" s="116">
        <v>43604</v>
      </c>
      <c r="AT40" s="116">
        <v>6.1921296296296299E-3</v>
      </c>
      <c r="AU40" s="116" t="s">
        <v>70</v>
      </c>
      <c r="AV40" s="116" t="s">
        <v>71</v>
      </c>
      <c r="AW40" s="116">
        <v>43604</v>
      </c>
      <c r="AX40" s="116">
        <v>0.22500000000000001</v>
      </c>
      <c r="AY40" s="116" t="s">
        <v>72</v>
      </c>
      <c r="AZ40" s="116" t="s">
        <v>73</v>
      </c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6"/>
      <c r="DO40" s="116"/>
      <c r="DP40" s="116"/>
      <c r="DQ40" s="116"/>
      <c r="DR40" s="116"/>
      <c r="DS40" s="116"/>
      <c r="DT40" s="116"/>
      <c r="DU40" s="116"/>
      <c r="DV40" s="116"/>
      <c r="DW40" s="116"/>
      <c r="DX40" s="116"/>
      <c r="DY40" s="116"/>
      <c r="DZ40" s="116"/>
      <c r="EA40" s="116"/>
      <c r="EB40" s="116"/>
      <c r="EC40" s="116"/>
      <c r="ED40" s="116"/>
      <c r="EE40" s="116"/>
      <c r="EF40" s="116"/>
      <c r="EG40" s="116"/>
      <c r="EH40" s="116"/>
      <c r="EI40" s="116"/>
      <c r="EJ40" s="116"/>
      <c r="EK40" s="116"/>
      <c r="EL40" s="116"/>
      <c r="EM40" s="116"/>
      <c r="EN40" s="116"/>
      <c r="EO40" s="116"/>
      <c r="EP40" s="116"/>
      <c r="EQ40" s="116"/>
      <c r="ER40" s="116"/>
      <c r="ES40" s="116"/>
      <c r="ET40" s="116"/>
      <c r="EU40" s="116"/>
      <c r="EV40" s="116"/>
      <c r="EW40" s="116"/>
      <c r="EX40" s="116"/>
      <c r="EY40" s="116"/>
      <c r="EZ40" s="116"/>
      <c r="FA40" s="116"/>
      <c r="FB40" s="116"/>
      <c r="FC40" s="116"/>
      <c r="FD40" s="116"/>
      <c r="FE40" s="116"/>
      <c r="FF40" s="116"/>
      <c r="FG40" s="116"/>
      <c r="FH40" s="116"/>
      <c r="FI40" s="116"/>
      <c r="FJ40" s="116"/>
      <c r="FK40" s="116"/>
      <c r="FL40" s="116"/>
      <c r="FM40" s="116"/>
      <c r="FN40" s="116"/>
      <c r="FO40" s="116"/>
      <c r="FP40" s="116"/>
      <c r="FQ40" s="116"/>
      <c r="FR40" s="116"/>
      <c r="FS40" s="116"/>
      <c r="FT40" s="116"/>
      <c r="FU40" s="116"/>
      <c r="FV40" s="116"/>
      <c r="FW40" s="116"/>
      <c r="FX40" s="116"/>
      <c r="FY40" s="116"/>
      <c r="FZ40" s="116"/>
      <c r="GA40" s="116"/>
      <c r="GB40" s="116"/>
      <c r="GC40" s="116"/>
      <c r="GD40" s="116"/>
      <c r="GE40" s="116"/>
      <c r="GF40" s="116"/>
      <c r="GG40" s="116"/>
      <c r="GH40" s="116"/>
      <c r="GI40" s="116"/>
      <c r="GJ40" s="116"/>
      <c r="GK40" s="116"/>
      <c r="GL40" s="116"/>
      <c r="GM40" s="116"/>
      <c r="GN40" s="116"/>
      <c r="GO40" s="116"/>
      <c r="GP40" s="116"/>
      <c r="GQ40" s="116"/>
      <c r="GR40" s="116"/>
      <c r="GS40" s="116"/>
      <c r="GT40" s="116"/>
      <c r="GU40" s="116"/>
      <c r="GV40" s="116"/>
      <c r="GW40" s="116"/>
      <c r="GX40" s="116"/>
      <c r="GY40" s="116"/>
      <c r="GZ40" s="116"/>
      <c r="HA40" s="116"/>
      <c r="HB40" s="116"/>
      <c r="HC40" s="116"/>
      <c r="HD40" s="116"/>
      <c r="HE40" s="116"/>
      <c r="HF40" s="116"/>
      <c r="HG40" s="116"/>
      <c r="HH40" s="116"/>
      <c r="HI40" s="116"/>
      <c r="HJ40" s="116"/>
      <c r="HK40" s="116"/>
      <c r="HL40" s="116"/>
      <c r="HM40" s="116"/>
      <c r="HN40" s="116"/>
      <c r="HO40" s="116"/>
      <c r="HP40" s="116"/>
      <c r="HQ40" s="116"/>
      <c r="HR40" s="116"/>
      <c r="HS40" s="116"/>
      <c r="HT40" s="116"/>
      <c r="HU40" s="116"/>
      <c r="HV40" s="116"/>
      <c r="HW40" s="116"/>
      <c r="HX40" s="116"/>
      <c r="HY40" s="116"/>
      <c r="HZ40" s="116"/>
      <c r="IA40" s="116"/>
      <c r="IB40" s="116"/>
      <c r="IC40" s="116"/>
      <c r="ID40" s="116"/>
      <c r="IE40" s="116"/>
      <c r="IF40" s="116"/>
      <c r="IG40" s="116"/>
      <c r="IH40" s="116"/>
      <c r="II40" s="116"/>
      <c r="IJ40" s="116"/>
      <c r="IK40" s="116"/>
      <c r="IL40" s="116"/>
      <c r="IM40" s="116"/>
      <c r="IN40" s="116"/>
      <c r="IO40" s="116"/>
      <c r="IP40" s="116"/>
      <c r="IQ40" s="116"/>
      <c r="IR40" s="116"/>
      <c r="IS40" s="116"/>
      <c r="IT40" s="116"/>
      <c r="IU40" s="116"/>
      <c r="IV40" s="116"/>
      <c r="IW40" s="116"/>
      <c r="IX40" s="116"/>
      <c r="IY40" s="116"/>
      <c r="IZ40" s="116"/>
      <c r="JA40" s="116"/>
      <c r="JB40" s="116"/>
      <c r="JC40" s="116"/>
      <c r="JD40" s="116"/>
      <c r="JE40" s="116"/>
      <c r="JF40" s="116"/>
      <c r="JG40" s="116"/>
      <c r="JH40" s="116"/>
      <c r="JI40" s="116"/>
      <c r="JJ40" s="116"/>
      <c r="JK40" s="116"/>
      <c r="JL40" s="116"/>
      <c r="JM40" s="116"/>
      <c r="JN40" s="116"/>
      <c r="JO40" s="116"/>
      <c r="JP40" s="116"/>
      <c r="JQ40" s="116"/>
      <c r="JR40" s="116"/>
      <c r="JS40" s="116"/>
      <c r="JT40" s="116"/>
      <c r="JU40" s="116"/>
      <c r="JV40" s="116"/>
      <c r="JW40" s="116"/>
      <c r="JX40" s="116"/>
      <c r="JY40" s="116"/>
      <c r="JZ40" s="116"/>
      <c r="KA40" s="116"/>
      <c r="KB40" s="116"/>
      <c r="KC40" s="116"/>
      <c r="KD40" s="116"/>
      <c r="KE40" s="116"/>
      <c r="KF40" s="116"/>
      <c r="KG40" s="116"/>
      <c r="KH40" s="116"/>
      <c r="KI40" s="116"/>
      <c r="KJ40" s="116"/>
      <c r="KK40" s="116"/>
      <c r="KL40" s="116"/>
      <c r="KM40" s="116"/>
      <c r="KN40" s="116"/>
      <c r="KO40" s="116"/>
      <c r="KP40" s="116"/>
      <c r="KQ40" s="116"/>
      <c r="KR40" s="116"/>
      <c r="KS40" s="116"/>
      <c r="KT40" s="116"/>
      <c r="KU40" s="116"/>
      <c r="KV40" s="116"/>
      <c r="KW40" s="116"/>
      <c r="KX40" s="116"/>
      <c r="KY40" s="116"/>
      <c r="KZ40" s="116"/>
      <c r="LA40" s="116"/>
      <c r="LB40" s="116"/>
      <c r="LC40" s="116"/>
      <c r="LD40" s="116"/>
      <c r="LE40" s="116"/>
      <c r="LF40" s="116"/>
      <c r="LG40" s="116"/>
      <c r="LH40" s="116"/>
      <c r="LI40" s="116"/>
      <c r="LJ40" s="116"/>
    </row>
    <row r="41" spans="1:322" x14ac:dyDescent="0.3">
      <c r="A41" s="108">
        <v>43214</v>
      </c>
      <c r="B41" s="117">
        <v>0.91543981481481496</v>
      </c>
      <c r="C41" s="111">
        <v>14117.61</v>
      </c>
      <c r="D41" s="111">
        <v>100741.556</v>
      </c>
      <c r="E41" s="111">
        <v>21682.613000000001</v>
      </c>
      <c r="F41" s="111">
        <v>30669.656999999999</v>
      </c>
      <c r="G41" s="111">
        <v>35.323999999999998</v>
      </c>
      <c r="H41" s="111">
        <v>14</v>
      </c>
      <c r="I41" s="118">
        <v>0.249305555555556</v>
      </c>
      <c r="J41" s="111">
        <v>60.8</v>
      </c>
      <c r="K41" s="111">
        <v>60.8</v>
      </c>
      <c r="L41" s="119">
        <f t="shared" si="11"/>
        <v>9.839000000004873</v>
      </c>
      <c r="M41" s="115">
        <f t="shared" si="12"/>
        <v>-1.4790000000011787</v>
      </c>
      <c r="N41" s="115">
        <f t="shared" si="13"/>
        <v>-24.005999999993946</v>
      </c>
      <c r="O41" s="115">
        <f t="shared" si="14"/>
        <v>28.007000000001426</v>
      </c>
      <c r="P41" s="120">
        <f t="shared" si="15"/>
        <v>7.316999999998572</v>
      </c>
      <c r="Q41" s="30">
        <f t="shared" si="16"/>
        <v>0.79286037821315336</v>
      </c>
      <c r="R41" s="123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16"/>
      <c r="AD41" s="116"/>
      <c r="AE41" s="116"/>
      <c r="AF41" s="116"/>
      <c r="AG41" s="116"/>
      <c r="AH41" s="116"/>
      <c r="AI41" s="116"/>
      <c r="AJ41" s="33" t="str">
        <f t="shared" si="2"/>
        <v/>
      </c>
      <c r="AK41" s="33" t="str">
        <f t="shared" si="3"/>
        <v/>
      </c>
      <c r="AL41" s="33" t="str">
        <f t="shared" si="4"/>
        <v/>
      </c>
      <c r="AM41" s="33" t="str">
        <f t="shared" si="5"/>
        <v/>
      </c>
      <c r="AN41" s="33" t="str">
        <f t="shared" si="6"/>
        <v/>
      </c>
      <c r="AO41" s="33" t="str">
        <f t="shared" si="7"/>
        <v/>
      </c>
      <c r="AP41" s="33" t="str">
        <f t="shared" si="8"/>
        <v/>
      </c>
      <c r="AQ41" s="33" t="str">
        <f t="shared" si="9"/>
        <v/>
      </c>
      <c r="AR41" s="33">
        <f t="shared" si="10"/>
        <v>33.700000000000003</v>
      </c>
      <c r="AS41" s="116">
        <v>43604</v>
      </c>
      <c r="AT41" s="116">
        <v>6.1921296296296299E-3</v>
      </c>
      <c r="AU41" s="116" t="s">
        <v>74</v>
      </c>
      <c r="AV41" s="116" t="s">
        <v>75</v>
      </c>
      <c r="AW41" s="116">
        <v>33.700000000000003</v>
      </c>
      <c r="AX41" s="116" t="s">
        <v>72</v>
      </c>
      <c r="AY41" s="116" t="s">
        <v>73</v>
      </c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/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6"/>
      <c r="FW41" s="116"/>
      <c r="FX41" s="116"/>
      <c r="FY41" s="116"/>
      <c r="FZ41" s="116"/>
      <c r="GA41" s="116"/>
      <c r="GB41" s="116"/>
      <c r="GC41" s="116"/>
      <c r="GD41" s="116"/>
      <c r="GE41" s="116"/>
      <c r="GF41" s="116"/>
      <c r="GG41" s="116"/>
      <c r="GH41" s="116"/>
      <c r="GI41" s="116"/>
      <c r="GJ41" s="116"/>
      <c r="GK41" s="116"/>
      <c r="GL41" s="116"/>
      <c r="GM41" s="116"/>
      <c r="GN41" s="116"/>
      <c r="GO41" s="116"/>
      <c r="GP41" s="116"/>
      <c r="GQ41" s="116"/>
      <c r="GR41" s="116"/>
      <c r="GS41" s="116"/>
      <c r="GT41" s="116"/>
      <c r="GU41" s="116"/>
      <c r="GV41" s="116"/>
      <c r="GW41" s="116"/>
      <c r="GX41" s="116"/>
      <c r="GY41" s="116"/>
      <c r="GZ41" s="116"/>
      <c r="HA41" s="116"/>
      <c r="HB41" s="116"/>
      <c r="HC41" s="116"/>
      <c r="HD41" s="116"/>
      <c r="HE41" s="116"/>
      <c r="HF41" s="116"/>
      <c r="HG41" s="116"/>
      <c r="HH41" s="116"/>
      <c r="HI41" s="116"/>
      <c r="HJ41" s="116"/>
      <c r="HK41" s="116"/>
      <c r="HL41" s="116"/>
      <c r="HM41" s="116"/>
      <c r="HN41" s="116"/>
      <c r="HO41" s="116"/>
      <c r="HP41" s="116"/>
      <c r="HQ41" s="116"/>
      <c r="HR41" s="116"/>
      <c r="HS41" s="116"/>
      <c r="HT41" s="116"/>
      <c r="HU41" s="116"/>
      <c r="HV41" s="116"/>
      <c r="HW41" s="116"/>
      <c r="HX41" s="116"/>
      <c r="HY41" s="116"/>
      <c r="HZ41" s="116"/>
      <c r="IA41" s="116"/>
      <c r="IB41" s="116"/>
      <c r="IC41" s="116"/>
      <c r="ID41" s="116"/>
      <c r="IE41" s="116"/>
      <c r="IF41" s="116"/>
      <c r="IG41" s="116"/>
      <c r="IH41" s="116"/>
      <c r="II41" s="116"/>
      <c r="IJ41" s="116"/>
      <c r="IK41" s="116"/>
      <c r="IL41" s="116"/>
      <c r="IM41" s="116"/>
      <c r="IN41" s="116"/>
      <c r="IO41" s="116"/>
      <c r="IP41" s="116"/>
      <c r="IQ41" s="116"/>
      <c r="IR41" s="116"/>
      <c r="IS41" s="116"/>
      <c r="IT41" s="116"/>
      <c r="IU41" s="116"/>
      <c r="IV41" s="116"/>
      <c r="IW41" s="116"/>
      <c r="IX41" s="116"/>
      <c r="IY41" s="116"/>
      <c r="IZ41" s="116"/>
      <c r="JA41" s="116"/>
      <c r="JB41" s="116"/>
      <c r="JC41" s="116"/>
      <c r="JD41" s="116"/>
      <c r="JE41" s="116"/>
      <c r="JF41" s="116"/>
      <c r="JG41" s="116"/>
      <c r="JH41" s="116"/>
      <c r="JI41" s="116"/>
      <c r="JJ41" s="116"/>
      <c r="JK41" s="116"/>
      <c r="JL41" s="116"/>
      <c r="JM41" s="116"/>
      <c r="JN41" s="116"/>
      <c r="JO41" s="116"/>
      <c r="JP41" s="116"/>
      <c r="JQ41" s="116"/>
      <c r="JR41" s="116"/>
      <c r="JS41" s="116"/>
      <c r="JT41" s="116"/>
      <c r="JU41" s="116"/>
      <c r="JV41" s="116"/>
      <c r="JW41" s="116"/>
      <c r="JX41" s="116"/>
      <c r="JY41" s="116"/>
      <c r="JZ41" s="116"/>
      <c r="KA41" s="116"/>
      <c r="KB41" s="116"/>
      <c r="KC41" s="116"/>
      <c r="KD41" s="116"/>
      <c r="KE41" s="116"/>
      <c r="KF41" s="116"/>
      <c r="KG41" s="116"/>
      <c r="KH41" s="116"/>
      <c r="KI41" s="116"/>
      <c r="KJ41" s="116"/>
      <c r="KK41" s="116"/>
      <c r="KL41" s="116"/>
      <c r="KM41" s="116"/>
      <c r="KN41" s="116"/>
      <c r="KO41" s="116"/>
      <c r="KP41" s="116"/>
      <c r="KQ41" s="116"/>
      <c r="KR41" s="116"/>
      <c r="KS41" s="116"/>
      <c r="KT41" s="116"/>
      <c r="KU41" s="116"/>
      <c r="KV41" s="116"/>
      <c r="KW41" s="116"/>
      <c r="KX41" s="116"/>
      <c r="KY41" s="116"/>
      <c r="KZ41" s="116"/>
      <c r="LA41" s="116"/>
      <c r="LB41" s="116"/>
      <c r="LC41" s="116"/>
      <c r="LD41" s="116"/>
      <c r="LE41" s="116"/>
      <c r="LF41" s="116"/>
      <c r="LG41" s="116"/>
      <c r="LH41" s="116"/>
      <c r="LI41" s="116"/>
      <c r="LJ41" s="116"/>
    </row>
    <row r="42" spans="1:322" x14ac:dyDescent="0.3">
      <c r="A42" s="108">
        <v>43215</v>
      </c>
      <c r="B42" s="117">
        <v>0.91549768518518504</v>
      </c>
      <c r="C42" s="111">
        <v>14119.485000000001</v>
      </c>
      <c r="D42" s="111">
        <v>100757.40399999999</v>
      </c>
      <c r="E42" s="111">
        <v>21708.202000000001</v>
      </c>
      <c r="F42" s="111">
        <v>30701.925999999999</v>
      </c>
      <c r="G42" s="111">
        <v>32.268999999999998</v>
      </c>
      <c r="H42" s="111">
        <v>9</v>
      </c>
      <c r="I42" s="118">
        <v>0.14560185185185201</v>
      </c>
      <c r="J42" s="111">
        <v>60.8</v>
      </c>
      <c r="K42" s="111">
        <v>60.8</v>
      </c>
      <c r="L42" s="119">
        <f t="shared" si="11"/>
        <v>14.546000000001861</v>
      </c>
      <c r="M42" s="115">
        <f t="shared" si="12"/>
        <v>-1.875</v>
      </c>
      <c r="N42" s="115">
        <f t="shared" si="13"/>
        <v>-15.847999999998137</v>
      </c>
      <c r="O42" s="115">
        <f t="shared" si="14"/>
        <v>25.588999999999942</v>
      </c>
      <c r="P42" s="120">
        <f t="shared" si="15"/>
        <v>6.6800000000000566</v>
      </c>
      <c r="Q42" s="30">
        <f t="shared" si="16"/>
        <v>0.79299017633022229</v>
      </c>
      <c r="R42" s="123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16"/>
      <c r="AD42" s="116"/>
      <c r="AE42" s="116"/>
      <c r="AF42" s="116"/>
      <c r="AG42" s="116"/>
      <c r="AH42" s="116"/>
      <c r="AI42" s="116"/>
      <c r="AJ42" s="33" t="str">
        <f t="shared" si="2"/>
        <v/>
      </c>
      <c r="AK42" s="33" t="str">
        <f t="shared" si="3"/>
        <v/>
      </c>
      <c r="AL42" s="33" t="str">
        <f t="shared" si="4"/>
        <v/>
      </c>
      <c r="AM42" s="33" t="str">
        <f t="shared" si="5"/>
        <v/>
      </c>
      <c r="AN42" s="33" t="str">
        <f t="shared" si="6"/>
        <v/>
      </c>
      <c r="AO42" s="33" t="str">
        <f t="shared" si="7"/>
        <v/>
      </c>
      <c r="AP42" s="33" t="str">
        <f t="shared" si="8"/>
        <v/>
      </c>
      <c r="AQ42" s="33">
        <f t="shared" si="9"/>
        <v>41.5</v>
      </c>
      <c r="AR42" s="33" t="str">
        <f t="shared" si="10"/>
        <v/>
      </c>
      <c r="AS42" s="116">
        <v>43604</v>
      </c>
      <c r="AT42" s="116">
        <v>6.1921296296296299E-3</v>
      </c>
      <c r="AU42" s="116" t="s">
        <v>74</v>
      </c>
      <c r="AV42" s="116" t="s">
        <v>76</v>
      </c>
      <c r="AW42" s="116">
        <v>41.5</v>
      </c>
      <c r="AX42" s="116" t="s">
        <v>72</v>
      </c>
      <c r="AY42" s="116" t="s">
        <v>73</v>
      </c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6"/>
      <c r="DB42" s="116"/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T42" s="116"/>
      <c r="DU42" s="116"/>
      <c r="DV42" s="116"/>
      <c r="DW42" s="116"/>
      <c r="DX42" s="116"/>
      <c r="DY42" s="116"/>
      <c r="DZ42" s="116"/>
      <c r="EA42" s="116"/>
      <c r="EB42" s="116"/>
      <c r="EC42" s="116"/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  <c r="FD42" s="116"/>
      <c r="FE42" s="116"/>
      <c r="FF42" s="116"/>
      <c r="FG42" s="116"/>
      <c r="FH42" s="116"/>
      <c r="FI42" s="116"/>
      <c r="FJ42" s="116"/>
      <c r="FK42" s="116"/>
      <c r="FL42" s="116"/>
      <c r="FM42" s="116"/>
      <c r="FN42" s="116"/>
      <c r="FO42" s="116"/>
      <c r="FP42" s="116"/>
      <c r="FQ42" s="116"/>
      <c r="FR42" s="116"/>
      <c r="FS42" s="116"/>
      <c r="FT42" s="116"/>
      <c r="FU42" s="116"/>
      <c r="FV42" s="116"/>
      <c r="FW42" s="116"/>
      <c r="FX42" s="116"/>
      <c r="FY42" s="116"/>
      <c r="FZ42" s="116"/>
      <c r="GA42" s="116"/>
      <c r="GB42" s="116"/>
      <c r="GC42" s="116"/>
      <c r="GD42" s="116"/>
      <c r="GE42" s="116"/>
      <c r="GF42" s="116"/>
      <c r="GG42" s="116"/>
      <c r="GH42" s="116"/>
      <c r="GI42" s="116"/>
      <c r="GJ42" s="116"/>
      <c r="GK42" s="116"/>
      <c r="GL42" s="116"/>
      <c r="GM42" s="116"/>
      <c r="GN42" s="116"/>
      <c r="GO42" s="116"/>
      <c r="GP42" s="116"/>
      <c r="GQ42" s="116"/>
      <c r="GR42" s="116"/>
      <c r="GS42" s="116"/>
      <c r="GT42" s="116"/>
      <c r="GU42" s="116"/>
      <c r="GV42" s="116"/>
      <c r="GW42" s="116"/>
      <c r="GX42" s="116"/>
      <c r="GY42" s="116"/>
      <c r="GZ42" s="116"/>
      <c r="HA42" s="116"/>
      <c r="HB42" s="116"/>
      <c r="HC42" s="116"/>
      <c r="HD42" s="116"/>
      <c r="HE42" s="116"/>
      <c r="HF42" s="116"/>
      <c r="HG42" s="116"/>
      <c r="HH42" s="116"/>
      <c r="HI42" s="116"/>
      <c r="HJ42" s="116"/>
      <c r="HK42" s="116"/>
      <c r="HL42" s="116"/>
      <c r="HM42" s="116"/>
      <c r="HN42" s="116"/>
      <c r="HO42" s="116"/>
      <c r="HP42" s="116"/>
      <c r="HQ42" s="116"/>
      <c r="HR42" s="116"/>
      <c r="HS42" s="116"/>
      <c r="HT42" s="116"/>
      <c r="HU42" s="116"/>
      <c r="HV42" s="116"/>
      <c r="HW42" s="116"/>
      <c r="HX42" s="116"/>
      <c r="HY42" s="116"/>
      <c r="HZ42" s="116"/>
      <c r="IA42" s="116"/>
      <c r="IB42" s="116"/>
      <c r="IC42" s="116"/>
      <c r="ID42" s="116"/>
      <c r="IE42" s="116"/>
      <c r="IF42" s="116"/>
      <c r="IG42" s="116"/>
      <c r="IH42" s="116"/>
      <c r="II42" s="116"/>
      <c r="IJ42" s="116"/>
      <c r="IK42" s="116"/>
      <c r="IL42" s="116"/>
      <c r="IM42" s="116"/>
      <c r="IN42" s="116"/>
      <c r="IO42" s="116"/>
      <c r="IP42" s="116"/>
      <c r="IQ42" s="116"/>
      <c r="IR42" s="116"/>
      <c r="IS42" s="116"/>
      <c r="IT42" s="116"/>
      <c r="IU42" s="116"/>
      <c r="IV42" s="116"/>
      <c r="IW42" s="116"/>
      <c r="IX42" s="116"/>
      <c r="IY42" s="116"/>
      <c r="IZ42" s="116"/>
      <c r="JA42" s="116"/>
      <c r="JB42" s="116"/>
      <c r="JC42" s="116"/>
      <c r="JD42" s="116"/>
      <c r="JE42" s="116"/>
      <c r="JF42" s="116"/>
      <c r="JG42" s="116"/>
      <c r="JH42" s="116"/>
      <c r="JI42" s="116"/>
      <c r="JJ42" s="116"/>
      <c r="JK42" s="116"/>
      <c r="JL42" s="116"/>
      <c r="JM42" s="116"/>
      <c r="JN42" s="116"/>
      <c r="JO42" s="116"/>
      <c r="JP42" s="116"/>
      <c r="JQ42" s="116"/>
      <c r="JR42" s="116"/>
      <c r="JS42" s="116"/>
      <c r="JT42" s="116"/>
      <c r="JU42" s="116"/>
      <c r="JV42" s="116"/>
      <c r="JW42" s="116"/>
      <c r="JX42" s="116"/>
      <c r="JY42" s="116"/>
      <c r="JZ42" s="116"/>
      <c r="KA42" s="116"/>
      <c r="KB42" s="116"/>
      <c r="KC42" s="116"/>
      <c r="KD42" s="116"/>
      <c r="KE42" s="116"/>
      <c r="KF42" s="116"/>
      <c r="KG42" s="116"/>
      <c r="KH42" s="116"/>
      <c r="KI42" s="116"/>
      <c r="KJ42" s="116"/>
      <c r="KK42" s="116"/>
      <c r="KL42" s="116"/>
      <c r="KM42" s="116"/>
      <c r="KN42" s="116"/>
      <c r="KO42" s="116"/>
      <c r="KP42" s="116"/>
      <c r="KQ42" s="116"/>
      <c r="KR42" s="116"/>
      <c r="KS42" s="116"/>
      <c r="KT42" s="116"/>
      <c r="KU42" s="116"/>
      <c r="KV42" s="116"/>
      <c r="KW42" s="116"/>
      <c r="KX42" s="116"/>
      <c r="KY42" s="116"/>
      <c r="KZ42" s="116"/>
      <c r="LA42" s="116"/>
      <c r="LB42" s="116"/>
      <c r="LC42" s="116"/>
      <c r="LD42" s="116"/>
      <c r="LE42" s="116"/>
      <c r="LF42" s="116"/>
      <c r="LG42" s="116"/>
      <c r="LH42" s="116"/>
      <c r="LI42" s="116"/>
      <c r="LJ42" s="116"/>
    </row>
    <row r="43" spans="1:322" x14ac:dyDescent="0.3">
      <c r="A43" s="108">
        <v>43216</v>
      </c>
      <c r="B43" s="117">
        <v>0.91550925925925897</v>
      </c>
      <c r="C43" s="111">
        <v>14121.179</v>
      </c>
      <c r="D43" s="111">
        <v>100804.304</v>
      </c>
      <c r="E43" s="111">
        <v>21725.687999999998</v>
      </c>
      <c r="F43" s="111">
        <v>30735.119999999999</v>
      </c>
      <c r="G43" s="111">
        <v>33.194000000000003</v>
      </c>
      <c r="H43" s="111">
        <v>12</v>
      </c>
      <c r="I43" s="118">
        <v>0.20763888888888901</v>
      </c>
      <c r="J43" s="111">
        <v>60.8</v>
      </c>
      <c r="K43" s="111">
        <v>60.8</v>
      </c>
      <c r="L43" s="119">
        <f t="shared" si="11"/>
        <v>-15.400000000008234</v>
      </c>
      <c r="M43" s="115">
        <f t="shared" si="12"/>
        <v>-1.6939999999995052</v>
      </c>
      <c r="N43" s="115">
        <f t="shared" si="13"/>
        <v>-46.900000000008731</v>
      </c>
      <c r="O43" s="115">
        <f t="shared" si="14"/>
        <v>17.485999999997148</v>
      </c>
      <c r="P43" s="120">
        <f t="shared" si="15"/>
        <v>15.708000000002855</v>
      </c>
      <c r="Q43" s="30">
        <f t="shared" si="16"/>
        <v>0.52678194854483174</v>
      </c>
      <c r="R43" s="123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16"/>
      <c r="AD43" s="116"/>
      <c r="AE43" s="116"/>
      <c r="AF43" s="116"/>
      <c r="AG43" s="116"/>
      <c r="AH43" s="116"/>
      <c r="AI43" s="116"/>
      <c r="AJ43" s="33" t="str">
        <f t="shared" si="2"/>
        <v/>
      </c>
      <c r="AK43" s="33" t="str">
        <f t="shared" si="3"/>
        <v/>
      </c>
      <c r="AL43" s="33" t="str">
        <f t="shared" si="4"/>
        <v/>
      </c>
      <c r="AM43" s="33" t="str">
        <f t="shared" si="5"/>
        <v/>
      </c>
      <c r="AN43" s="33" t="str">
        <f t="shared" si="6"/>
        <v/>
      </c>
      <c r="AO43" s="33">
        <f t="shared" si="7"/>
        <v>12</v>
      </c>
      <c r="AP43" s="33" t="str">
        <f t="shared" si="8"/>
        <v/>
      </c>
      <c r="AQ43" s="33" t="str">
        <f t="shared" si="9"/>
        <v/>
      </c>
      <c r="AR43" s="33" t="str">
        <f t="shared" si="10"/>
        <v/>
      </c>
      <c r="AS43" s="116">
        <v>43604</v>
      </c>
      <c r="AT43" s="116">
        <v>6.2268518518518515E-3</v>
      </c>
      <c r="AU43" s="116" t="s">
        <v>62</v>
      </c>
      <c r="AV43" s="116" t="s">
        <v>63</v>
      </c>
      <c r="AW43" s="116">
        <v>12</v>
      </c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  <c r="FH43" s="116"/>
      <c r="FI43" s="116"/>
      <c r="FJ43" s="116"/>
      <c r="FK43" s="116"/>
      <c r="FL43" s="116"/>
      <c r="FM43" s="116"/>
      <c r="FN43" s="116"/>
      <c r="FO43" s="116"/>
      <c r="FP43" s="116"/>
      <c r="FQ43" s="116"/>
      <c r="FR43" s="116"/>
      <c r="FS43" s="116"/>
      <c r="FT43" s="116"/>
      <c r="FU43" s="116"/>
      <c r="FV43" s="116"/>
      <c r="FW43" s="116"/>
      <c r="FX43" s="116"/>
      <c r="FY43" s="116"/>
      <c r="FZ43" s="116"/>
      <c r="GA43" s="116"/>
      <c r="GB43" s="116"/>
      <c r="GC43" s="116"/>
      <c r="GD43" s="116"/>
      <c r="GE43" s="116"/>
      <c r="GF43" s="116"/>
      <c r="GG43" s="116"/>
      <c r="GH43" s="116"/>
      <c r="GI43" s="116"/>
      <c r="GJ43" s="116"/>
      <c r="GK43" s="116"/>
      <c r="GL43" s="116"/>
      <c r="GM43" s="116"/>
      <c r="GN43" s="116"/>
      <c r="GO43" s="116"/>
      <c r="GP43" s="116"/>
      <c r="GQ43" s="116"/>
      <c r="GR43" s="116"/>
      <c r="GS43" s="116"/>
      <c r="GT43" s="116"/>
      <c r="GU43" s="116"/>
      <c r="GV43" s="116"/>
      <c r="GW43" s="116"/>
      <c r="GX43" s="116"/>
      <c r="GY43" s="116"/>
      <c r="GZ43" s="116"/>
      <c r="HA43" s="116"/>
      <c r="HB43" s="116"/>
      <c r="HC43" s="116"/>
      <c r="HD43" s="116"/>
      <c r="HE43" s="116"/>
      <c r="HF43" s="116"/>
      <c r="HG43" s="116"/>
      <c r="HH43" s="116"/>
      <c r="HI43" s="116"/>
      <c r="HJ43" s="116"/>
      <c r="HK43" s="116"/>
      <c r="HL43" s="116"/>
      <c r="HM43" s="116"/>
      <c r="HN43" s="116"/>
      <c r="HO43" s="116"/>
      <c r="HP43" s="116"/>
      <c r="HQ43" s="116"/>
      <c r="HR43" s="116"/>
      <c r="HS43" s="116"/>
      <c r="HT43" s="116"/>
      <c r="HU43" s="116"/>
      <c r="HV43" s="116"/>
      <c r="HW43" s="116"/>
      <c r="HX43" s="116"/>
      <c r="HY43" s="116"/>
      <c r="HZ43" s="116"/>
      <c r="IA43" s="116"/>
      <c r="IB43" s="116"/>
      <c r="IC43" s="116"/>
      <c r="ID43" s="116"/>
      <c r="IE43" s="116"/>
      <c r="IF43" s="116"/>
      <c r="IG43" s="116"/>
      <c r="IH43" s="116"/>
      <c r="II43" s="116"/>
      <c r="IJ43" s="116"/>
      <c r="IK43" s="116"/>
      <c r="IL43" s="116"/>
      <c r="IM43" s="116"/>
      <c r="IN43" s="116"/>
      <c r="IO43" s="116"/>
      <c r="IP43" s="116"/>
      <c r="IQ43" s="116"/>
      <c r="IR43" s="116"/>
      <c r="IS43" s="116"/>
      <c r="IT43" s="116"/>
      <c r="IU43" s="116"/>
      <c r="IV43" s="116"/>
      <c r="IW43" s="116"/>
      <c r="IX43" s="116"/>
      <c r="IY43" s="116"/>
      <c r="IZ43" s="116"/>
      <c r="JA43" s="116"/>
      <c r="JB43" s="116"/>
      <c r="JC43" s="116"/>
      <c r="JD43" s="116"/>
      <c r="JE43" s="116"/>
      <c r="JF43" s="116"/>
      <c r="JG43" s="116"/>
      <c r="JH43" s="116"/>
      <c r="JI43" s="116"/>
      <c r="JJ43" s="116"/>
      <c r="JK43" s="116"/>
      <c r="JL43" s="116"/>
      <c r="JM43" s="116"/>
      <c r="JN43" s="116"/>
      <c r="JO43" s="116"/>
      <c r="JP43" s="116"/>
      <c r="JQ43" s="116"/>
      <c r="JR43" s="116"/>
      <c r="JS43" s="116"/>
      <c r="JT43" s="116"/>
      <c r="JU43" s="116"/>
      <c r="JV43" s="116"/>
      <c r="JW43" s="116"/>
      <c r="JX43" s="116"/>
      <c r="JY43" s="116"/>
      <c r="JZ43" s="116"/>
      <c r="KA43" s="116"/>
      <c r="KB43" s="116"/>
      <c r="KC43" s="116"/>
      <c r="KD43" s="116"/>
      <c r="KE43" s="116"/>
      <c r="KF43" s="116"/>
      <c r="KG43" s="116"/>
      <c r="KH43" s="116"/>
      <c r="KI43" s="116"/>
      <c r="KJ43" s="116"/>
      <c r="KK43" s="116"/>
      <c r="KL43" s="116"/>
      <c r="KM43" s="116"/>
      <c r="KN43" s="116"/>
      <c r="KO43" s="116"/>
      <c r="KP43" s="116"/>
      <c r="KQ43" s="116"/>
      <c r="KR43" s="116"/>
      <c r="KS43" s="116"/>
      <c r="KT43" s="116"/>
      <c r="KU43" s="116"/>
      <c r="KV43" s="116"/>
      <c r="KW43" s="116"/>
      <c r="KX43" s="116"/>
      <c r="KY43" s="116"/>
      <c r="KZ43" s="116"/>
      <c r="LA43" s="116"/>
      <c r="LB43" s="116"/>
      <c r="LC43" s="116"/>
      <c r="LD43" s="116"/>
      <c r="LE43" s="116"/>
      <c r="LF43" s="116"/>
      <c r="LG43" s="116"/>
      <c r="LH43" s="116"/>
      <c r="LI43" s="116"/>
      <c r="LJ43" s="116"/>
    </row>
    <row r="44" spans="1:322" x14ac:dyDescent="0.3">
      <c r="A44" s="108">
        <v>43217</v>
      </c>
      <c r="B44" s="117">
        <v>0.91590277777777795</v>
      </c>
      <c r="C44" s="111">
        <v>14122.450999999999</v>
      </c>
      <c r="D44" s="111">
        <v>100819</v>
      </c>
      <c r="E44" s="114">
        <v>21769.751</v>
      </c>
      <c r="F44" s="114">
        <v>30776.755000000001</v>
      </c>
      <c r="G44" s="111">
        <v>41.634999999999998</v>
      </c>
      <c r="H44" s="111">
        <v>12.5</v>
      </c>
      <c r="I44" s="118">
        <v>0.22430555555555601</v>
      </c>
      <c r="J44" s="111">
        <v>60.8</v>
      </c>
      <c r="K44" s="111">
        <v>60.8</v>
      </c>
      <c r="L44" s="119">
        <f t="shared" si="11"/>
        <v>25.667000000004698</v>
      </c>
      <c r="M44" s="115">
        <f t="shared" si="12"/>
        <v>-1.271999999999025</v>
      </c>
      <c r="N44" s="115">
        <f t="shared" si="13"/>
        <v>-14.695999999996275</v>
      </c>
      <c r="O44" s="115">
        <f t="shared" si="14"/>
        <v>44.063000000001921</v>
      </c>
      <c r="P44" s="120">
        <f t="shared" si="15"/>
        <v>-2.4280000000019228</v>
      </c>
      <c r="Q44" s="30">
        <f t="shared" si="16"/>
        <v>1.0583163204035528</v>
      </c>
      <c r="R44" s="123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16"/>
      <c r="AD44" s="116"/>
      <c r="AE44" s="116"/>
      <c r="AF44" s="116"/>
      <c r="AG44" s="116"/>
      <c r="AH44" s="116"/>
      <c r="AI44" s="116"/>
      <c r="AJ44" s="33" t="str">
        <f t="shared" si="2"/>
        <v/>
      </c>
      <c r="AK44" s="33" t="str">
        <f t="shared" si="3"/>
        <v/>
      </c>
      <c r="AL44" s="33">
        <f t="shared" si="4"/>
        <v>27361.01</v>
      </c>
      <c r="AM44" s="33" t="str">
        <f t="shared" si="5"/>
        <v/>
      </c>
      <c r="AN44" s="33" t="str">
        <f t="shared" si="6"/>
        <v/>
      </c>
      <c r="AO44" s="33" t="str">
        <f t="shared" si="7"/>
        <v/>
      </c>
      <c r="AP44" s="33" t="str">
        <f t="shared" si="8"/>
        <v/>
      </c>
      <c r="AQ44" s="33" t="str">
        <f t="shared" si="9"/>
        <v/>
      </c>
      <c r="AR44" s="33" t="str">
        <f t="shared" si="10"/>
        <v/>
      </c>
      <c r="AS44" s="116">
        <v>43604</v>
      </c>
      <c r="AT44" s="116">
        <v>6.2268518518518515E-3</v>
      </c>
      <c r="AU44" s="116" t="s">
        <v>64</v>
      </c>
      <c r="AV44" s="116" t="s">
        <v>65</v>
      </c>
      <c r="AW44" s="116">
        <v>27361.01</v>
      </c>
      <c r="AX44" s="116"/>
      <c r="AY44" s="116"/>
      <c r="AZ44" s="116"/>
      <c r="BA44" s="116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6"/>
      <c r="BT44" s="116"/>
      <c r="BU44" s="116"/>
      <c r="BV44" s="116"/>
      <c r="BW44" s="116"/>
      <c r="BX44" s="116"/>
      <c r="BY44" s="116"/>
      <c r="BZ44" s="116"/>
      <c r="CA44" s="116"/>
      <c r="CB44" s="116"/>
      <c r="CC44" s="116"/>
      <c r="CD44" s="116"/>
      <c r="CE44" s="116"/>
      <c r="CF44" s="116"/>
      <c r="CG44" s="116"/>
      <c r="CH44" s="116"/>
      <c r="CI44" s="116"/>
      <c r="CJ44" s="116"/>
      <c r="CK44" s="116"/>
      <c r="CL44" s="116"/>
      <c r="CM44" s="116"/>
      <c r="CN44" s="116"/>
      <c r="CO44" s="116"/>
      <c r="CP44" s="116"/>
      <c r="CQ44" s="116"/>
      <c r="CR44" s="116"/>
      <c r="CS44" s="116"/>
      <c r="CT44" s="116"/>
      <c r="CU44" s="116"/>
      <c r="CV44" s="116"/>
      <c r="CW44" s="116"/>
      <c r="CX44" s="116"/>
      <c r="CY44" s="116"/>
      <c r="CZ44" s="116"/>
      <c r="DA44" s="116"/>
      <c r="DB44" s="116"/>
      <c r="DC44" s="116"/>
      <c r="DD44" s="116"/>
      <c r="DE44" s="116"/>
      <c r="DF44" s="116"/>
      <c r="DG44" s="116"/>
      <c r="DH44" s="116"/>
      <c r="DI44" s="116"/>
      <c r="DJ44" s="116"/>
      <c r="DK44" s="116"/>
      <c r="DL44" s="116"/>
      <c r="DM44" s="116"/>
      <c r="DN44" s="116"/>
      <c r="DO44" s="116"/>
      <c r="DP44" s="116"/>
      <c r="DQ44" s="116"/>
      <c r="DR44" s="116"/>
      <c r="DS44" s="116"/>
      <c r="DT44" s="116"/>
      <c r="DU44" s="116"/>
      <c r="DV44" s="116"/>
      <c r="DW44" s="116"/>
      <c r="DX44" s="116"/>
      <c r="DY44" s="116"/>
      <c r="DZ44" s="116"/>
      <c r="EA44" s="116"/>
      <c r="EB44" s="116"/>
      <c r="EC44" s="116"/>
      <c r="ED44" s="116"/>
      <c r="EE44" s="116"/>
      <c r="EF44" s="116"/>
      <c r="EG44" s="116"/>
      <c r="EH44" s="116"/>
      <c r="EI44" s="116"/>
      <c r="EJ44" s="116"/>
      <c r="EK44" s="116"/>
      <c r="EL44" s="116"/>
      <c r="EM44" s="116"/>
      <c r="EN44" s="116"/>
      <c r="EO44" s="116"/>
      <c r="EP44" s="116"/>
      <c r="EQ44" s="116"/>
      <c r="ER44" s="116"/>
      <c r="ES44" s="116"/>
      <c r="ET44" s="116"/>
      <c r="EU44" s="116"/>
      <c r="EV44" s="116"/>
      <c r="EW44" s="116"/>
      <c r="EX44" s="116"/>
      <c r="EY44" s="116"/>
      <c r="EZ44" s="116"/>
      <c r="FA44" s="116"/>
      <c r="FB44" s="116"/>
      <c r="FC44" s="116"/>
      <c r="FD44" s="116"/>
      <c r="FE44" s="116"/>
      <c r="FF44" s="116"/>
      <c r="FG44" s="116"/>
      <c r="FH44" s="116"/>
      <c r="FI44" s="116"/>
      <c r="FJ44" s="116"/>
      <c r="FK44" s="116"/>
      <c r="FL44" s="116"/>
      <c r="FM44" s="116"/>
      <c r="FN44" s="116"/>
      <c r="FO44" s="116"/>
      <c r="FP44" s="116"/>
      <c r="FQ44" s="116"/>
      <c r="FR44" s="116"/>
      <c r="FS44" s="116"/>
      <c r="FT44" s="116"/>
      <c r="FU44" s="116"/>
      <c r="FV44" s="116"/>
      <c r="FW44" s="116"/>
      <c r="FX44" s="116"/>
      <c r="FY44" s="116"/>
      <c r="FZ44" s="116"/>
      <c r="GA44" s="116"/>
      <c r="GB44" s="116"/>
      <c r="GC44" s="116"/>
      <c r="GD44" s="116"/>
      <c r="GE44" s="116"/>
      <c r="GF44" s="116"/>
      <c r="GG44" s="116"/>
      <c r="GH44" s="116"/>
      <c r="GI44" s="116"/>
      <c r="GJ44" s="116"/>
      <c r="GK44" s="116"/>
      <c r="GL44" s="116"/>
      <c r="GM44" s="116"/>
      <c r="GN44" s="116"/>
      <c r="GO44" s="116"/>
      <c r="GP44" s="116"/>
      <c r="GQ44" s="116"/>
      <c r="GR44" s="116"/>
      <c r="GS44" s="116"/>
      <c r="GT44" s="116"/>
      <c r="GU44" s="116"/>
      <c r="GV44" s="116"/>
      <c r="GW44" s="116"/>
      <c r="GX44" s="116"/>
      <c r="GY44" s="116"/>
      <c r="GZ44" s="116"/>
      <c r="HA44" s="116"/>
      <c r="HB44" s="116"/>
      <c r="HC44" s="116"/>
      <c r="HD44" s="116"/>
      <c r="HE44" s="116"/>
      <c r="HF44" s="116"/>
      <c r="HG44" s="116"/>
      <c r="HH44" s="116"/>
      <c r="HI44" s="116"/>
      <c r="HJ44" s="116"/>
      <c r="HK44" s="116"/>
      <c r="HL44" s="116"/>
      <c r="HM44" s="116"/>
      <c r="HN44" s="116"/>
      <c r="HO44" s="116"/>
      <c r="HP44" s="116"/>
      <c r="HQ44" s="116"/>
      <c r="HR44" s="116"/>
      <c r="HS44" s="116"/>
      <c r="HT44" s="116"/>
      <c r="HU44" s="116"/>
      <c r="HV44" s="116"/>
      <c r="HW44" s="116"/>
      <c r="HX44" s="116"/>
      <c r="HY44" s="116"/>
      <c r="HZ44" s="116"/>
      <c r="IA44" s="116"/>
      <c r="IB44" s="116"/>
      <c r="IC44" s="116"/>
      <c r="ID44" s="116"/>
      <c r="IE44" s="116"/>
      <c r="IF44" s="116"/>
      <c r="IG44" s="116"/>
      <c r="IH44" s="116"/>
      <c r="II44" s="116"/>
      <c r="IJ44" s="116"/>
      <c r="IK44" s="116"/>
      <c r="IL44" s="116"/>
      <c r="IM44" s="116"/>
      <c r="IN44" s="116"/>
      <c r="IO44" s="116"/>
      <c r="IP44" s="116"/>
      <c r="IQ44" s="116"/>
      <c r="IR44" s="116"/>
      <c r="IS44" s="116"/>
      <c r="IT44" s="116"/>
      <c r="IU44" s="116"/>
      <c r="IV44" s="116"/>
      <c r="IW44" s="116"/>
      <c r="IX44" s="116"/>
      <c r="IY44" s="116"/>
      <c r="IZ44" s="116"/>
      <c r="JA44" s="116"/>
      <c r="JB44" s="116"/>
      <c r="JC44" s="116"/>
      <c r="JD44" s="116"/>
      <c r="JE44" s="116"/>
      <c r="JF44" s="116"/>
      <c r="JG44" s="116"/>
      <c r="JH44" s="116"/>
      <c r="JI44" s="116"/>
      <c r="JJ44" s="116"/>
      <c r="JK44" s="116"/>
      <c r="JL44" s="116"/>
      <c r="JM44" s="116"/>
      <c r="JN44" s="116"/>
      <c r="JO44" s="116"/>
      <c r="JP44" s="116"/>
      <c r="JQ44" s="116"/>
      <c r="JR44" s="116"/>
      <c r="JS44" s="116"/>
      <c r="JT44" s="116"/>
      <c r="JU44" s="116"/>
      <c r="JV44" s="116"/>
      <c r="JW44" s="116"/>
      <c r="JX44" s="116"/>
      <c r="JY44" s="116"/>
      <c r="JZ44" s="116"/>
      <c r="KA44" s="116"/>
      <c r="KB44" s="116"/>
      <c r="KC44" s="116"/>
      <c r="KD44" s="116"/>
      <c r="KE44" s="116"/>
      <c r="KF44" s="116"/>
      <c r="KG44" s="116"/>
      <c r="KH44" s="116"/>
      <c r="KI44" s="116"/>
      <c r="KJ44" s="116"/>
      <c r="KK44" s="116"/>
      <c r="KL44" s="116"/>
      <c r="KM44" s="116"/>
      <c r="KN44" s="116"/>
      <c r="KO44" s="116"/>
      <c r="KP44" s="116"/>
      <c r="KQ44" s="116"/>
      <c r="KR44" s="116"/>
      <c r="KS44" s="116"/>
      <c r="KT44" s="116"/>
      <c r="KU44" s="116"/>
      <c r="KV44" s="116"/>
      <c r="KW44" s="116"/>
      <c r="KX44" s="116"/>
      <c r="KY44" s="116"/>
      <c r="KZ44" s="116"/>
      <c r="LA44" s="116"/>
      <c r="LB44" s="116"/>
      <c r="LC44" s="116"/>
      <c r="LD44" s="116"/>
      <c r="LE44" s="116"/>
      <c r="LF44" s="116"/>
      <c r="LG44" s="116"/>
      <c r="LH44" s="116"/>
      <c r="LI44" s="116"/>
      <c r="LJ44" s="116"/>
    </row>
    <row r="45" spans="1:322" x14ac:dyDescent="0.3">
      <c r="A45" s="108">
        <v>43218</v>
      </c>
      <c r="B45" s="117">
        <v>0.81869212962963001</v>
      </c>
      <c r="C45" s="111">
        <v>14123.339</v>
      </c>
      <c r="D45" s="111">
        <v>100828.1</v>
      </c>
      <c r="E45" s="114">
        <v>21789.905999999999</v>
      </c>
      <c r="F45" s="114">
        <v>30802.835999999999</v>
      </c>
      <c r="G45" s="111">
        <v>26.035</v>
      </c>
      <c r="H45" s="111">
        <v>16.5</v>
      </c>
      <c r="I45" s="118">
        <v>0.249305555555556</v>
      </c>
      <c r="J45" s="111">
        <v>60.8</v>
      </c>
      <c r="K45" s="111">
        <v>60.8</v>
      </c>
      <c r="L45" s="119">
        <f t="shared" si="11"/>
        <v>16.04699999999335</v>
      </c>
      <c r="M45" s="115">
        <f t="shared" si="12"/>
        <v>-0.88800000000082946</v>
      </c>
      <c r="N45" s="115">
        <f t="shared" si="13"/>
        <v>-9.1000000000058208</v>
      </c>
      <c r="O45" s="115">
        <f t="shared" si="14"/>
        <v>20.154999999998836</v>
      </c>
      <c r="P45" s="120">
        <f t="shared" si="15"/>
        <v>5.8800000000011643</v>
      </c>
      <c r="Q45" s="30">
        <f t="shared" si="16"/>
        <v>0.77415018244666167</v>
      </c>
      <c r="R45" s="123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16"/>
      <c r="AD45" s="116"/>
      <c r="AE45" s="116"/>
      <c r="AF45" s="116"/>
      <c r="AG45" s="116"/>
      <c r="AH45" s="116"/>
      <c r="AI45" s="116"/>
      <c r="AJ45" s="33" t="str">
        <f t="shared" si="2"/>
        <v/>
      </c>
      <c r="AK45" s="33" t="str">
        <f t="shared" si="3"/>
        <v/>
      </c>
      <c r="AL45" s="33" t="str">
        <f t="shared" si="4"/>
        <v/>
      </c>
      <c r="AM45" s="33">
        <f t="shared" si="5"/>
        <v>37916.536</v>
      </c>
      <c r="AN45" s="33" t="str">
        <f t="shared" si="6"/>
        <v/>
      </c>
      <c r="AO45" s="33" t="str">
        <f t="shared" si="7"/>
        <v/>
      </c>
      <c r="AP45" s="33" t="str">
        <f t="shared" si="8"/>
        <v/>
      </c>
      <c r="AQ45" s="33" t="str">
        <f t="shared" si="9"/>
        <v/>
      </c>
      <c r="AR45" s="33" t="str">
        <f t="shared" si="10"/>
        <v/>
      </c>
      <c r="AS45" s="116">
        <v>43604</v>
      </c>
      <c r="AT45" s="116">
        <v>6.2268518518518515E-3</v>
      </c>
      <c r="AU45" s="116" t="s">
        <v>64</v>
      </c>
      <c r="AV45" s="116" t="s">
        <v>66</v>
      </c>
      <c r="AW45" s="116" t="s">
        <v>67</v>
      </c>
      <c r="AX45" s="116">
        <v>37916.536</v>
      </c>
      <c r="AY45" s="116"/>
      <c r="AZ45" s="116"/>
      <c r="BA45" s="116"/>
      <c r="BB45" s="116"/>
      <c r="BC45" s="116"/>
      <c r="BD45" s="116"/>
      <c r="BE45" s="116"/>
      <c r="BF45" s="116"/>
      <c r="BG45" s="116"/>
      <c r="BH45" s="116"/>
      <c r="BI45" s="116"/>
      <c r="BJ45" s="116"/>
      <c r="BK45" s="116"/>
      <c r="BL45" s="116"/>
      <c r="BM45" s="116"/>
      <c r="BN45" s="116"/>
      <c r="BO45" s="116"/>
      <c r="BP45" s="116"/>
      <c r="BQ45" s="116"/>
      <c r="BR45" s="116"/>
      <c r="BS45" s="116"/>
      <c r="BT45" s="116"/>
      <c r="BU45" s="116"/>
      <c r="BV45" s="116"/>
      <c r="BW45" s="116"/>
      <c r="BX45" s="116"/>
      <c r="BY45" s="116"/>
      <c r="BZ45" s="116"/>
      <c r="CA45" s="116"/>
      <c r="CB45" s="116"/>
      <c r="CC45" s="116"/>
      <c r="CD45" s="116"/>
      <c r="CE45" s="116"/>
      <c r="CF45" s="116"/>
      <c r="CG45" s="116"/>
      <c r="CH45" s="116"/>
      <c r="CI45" s="116"/>
      <c r="CJ45" s="116"/>
      <c r="CK45" s="116"/>
      <c r="CL45" s="116"/>
      <c r="CM45" s="116"/>
      <c r="CN45" s="116"/>
      <c r="CO45" s="116"/>
      <c r="CP45" s="116"/>
      <c r="CQ45" s="116"/>
      <c r="CR45" s="116"/>
      <c r="CS45" s="116"/>
      <c r="CT45" s="116"/>
      <c r="CU45" s="116"/>
      <c r="CV45" s="116"/>
      <c r="CW45" s="116"/>
      <c r="CX45" s="116"/>
      <c r="CY45" s="116"/>
      <c r="CZ45" s="116"/>
      <c r="DA45" s="116"/>
      <c r="DB45" s="116"/>
      <c r="DC45" s="116"/>
      <c r="DD45" s="116"/>
      <c r="DE45" s="116"/>
      <c r="DF45" s="116"/>
      <c r="DG45" s="116"/>
      <c r="DH45" s="116"/>
      <c r="DI45" s="116"/>
      <c r="DJ45" s="116"/>
      <c r="DK45" s="116"/>
      <c r="DL45" s="116"/>
      <c r="DM45" s="116"/>
      <c r="DN45" s="116"/>
      <c r="DO45" s="116"/>
      <c r="DP45" s="116"/>
      <c r="DQ45" s="116"/>
      <c r="DR45" s="116"/>
      <c r="DS45" s="116"/>
      <c r="DT45" s="116"/>
      <c r="DU45" s="116"/>
      <c r="DV45" s="116"/>
      <c r="DW45" s="116"/>
      <c r="DX45" s="116"/>
      <c r="DY45" s="116"/>
      <c r="DZ45" s="116"/>
      <c r="EA45" s="116"/>
      <c r="EB45" s="116"/>
      <c r="EC45" s="116"/>
      <c r="ED45" s="116"/>
      <c r="EE45" s="116"/>
      <c r="EF45" s="116"/>
      <c r="EG45" s="116"/>
      <c r="EH45" s="116"/>
      <c r="EI45" s="116"/>
      <c r="EJ45" s="116"/>
      <c r="EK45" s="116"/>
      <c r="EL45" s="116"/>
      <c r="EM45" s="116"/>
      <c r="EN45" s="116"/>
      <c r="EO45" s="116"/>
      <c r="EP45" s="116"/>
      <c r="EQ45" s="116"/>
      <c r="ER45" s="116"/>
      <c r="ES45" s="116"/>
      <c r="ET45" s="116"/>
      <c r="EU45" s="116"/>
      <c r="EV45" s="116"/>
      <c r="EW45" s="116"/>
      <c r="EX45" s="116"/>
      <c r="EY45" s="116"/>
      <c r="EZ45" s="116"/>
      <c r="FA45" s="116"/>
      <c r="FB45" s="116"/>
      <c r="FC45" s="116"/>
      <c r="FD45" s="116"/>
      <c r="FE45" s="116"/>
      <c r="FF45" s="116"/>
      <c r="FG45" s="116"/>
      <c r="FH45" s="116"/>
      <c r="FI45" s="116"/>
      <c r="FJ45" s="116"/>
      <c r="FK45" s="116"/>
      <c r="FL45" s="116"/>
      <c r="FM45" s="116"/>
      <c r="FN45" s="116"/>
      <c r="FO45" s="116"/>
      <c r="FP45" s="116"/>
      <c r="FQ45" s="116"/>
      <c r="FR45" s="116"/>
      <c r="FS45" s="116"/>
      <c r="FT45" s="116"/>
      <c r="FU45" s="116"/>
      <c r="FV45" s="116"/>
      <c r="FW45" s="116"/>
      <c r="FX45" s="116"/>
      <c r="FY45" s="116"/>
      <c r="FZ45" s="116"/>
      <c r="GA45" s="116"/>
      <c r="GB45" s="116"/>
      <c r="GC45" s="116"/>
      <c r="GD45" s="116"/>
      <c r="GE45" s="116"/>
      <c r="GF45" s="116"/>
      <c r="GG45" s="116"/>
      <c r="GH45" s="116"/>
      <c r="GI45" s="116"/>
      <c r="GJ45" s="116"/>
      <c r="GK45" s="116"/>
      <c r="GL45" s="116"/>
      <c r="GM45" s="116"/>
      <c r="GN45" s="116"/>
      <c r="GO45" s="116"/>
      <c r="GP45" s="116"/>
      <c r="GQ45" s="116"/>
      <c r="GR45" s="116"/>
      <c r="GS45" s="116"/>
      <c r="GT45" s="116"/>
      <c r="GU45" s="116"/>
      <c r="GV45" s="116"/>
      <c r="GW45" s="116"/>
      <c r="GX45" s="116"/>
      <c r="GY45" s="116"/>
      <c r="GZ45" s="116"/>
      <c r="HA45" s="116"/>
      <c r="HB45" s="116"/>
      <c r="HC45" s="116"/>
      <c r="HD45" s="116"/>
      <c r="HE45" s="116"/>
      <c r="HF45" s="116"/>
      <c r="HG45" s="116"/>
      <c r="HH45" s="116"/>
      <c r="HI45" s="116"/>
      <c r="HJ45" s="116"/>
      <c r="HK45" s="116"/>
      <c r="HL45" s="116"/>
      <c r="HM45" s="116"/>
      <c r="HN45" s="116"/>
      <c r="HO45" s="116"/>
      <c r="HP45" s="116"/>
      <c r="HQ45" s="116"/>
      <c r="HR45" s="116"/>
      <c r="HS45" s="116"/>
      <c r="HT45" s="116"/>
      <c r="HU45" s="116"/>
      <c r="HV45" s="116"/>
      <c r="HW45" s="116"/>
      <c r="HX45" s="116"/>
      <c r="HY45" s="116"/>
      <c r="HZ45" s="116"/>
      <c r="IA45" s="116"/>
      <c r="IB45" s="116"/>
      <c r="IC45" s="116"/>
      <c r="ID45" s="116"/>
      <c r="IE45" s="116"/>
      <c r="IF45" s="116"/>
      <c r="IG45" s="116"/>
      <c r="IH45" s="116"/>
      <c r="II45" s="116"/>
      <c r="IJ45" s="116"/>
      <c r="IK45" s="116"/>
      <c r="IL45" s="116"/>
      <c r="IM45" s="116"/>
      <c r="IN45" s="116"/>
      <c r="IO45" s="116"/>
      <c r="IP45" s="116"/>
      <c r="IQ45" s="116"/>
      <c r="IR45" s="116"/>
      <c r="IS45" s="116"/>
      <c r="IT45" s="116"/>
      <c r="IU45" s="116"/>
      <c r="IV45" s="116"/>
      <c r="IW45" s="116"/>
      <c r="IX45" s="116"/>
      <c r="IY45" s="116"/>
      <c r="IZ45" s="116"/>
      <c r="JA45" s="116"/>
      <c r="JB45" s="116"/>
      <c r="JC45" s="116"/>
      <c r="JD45" s="116"/>
      <c r="JE45" s="116"/>
      <c r="JF45" s="116"/>
      <c r="JG45" s="116"/>
      <c r="JH45" s="116"/>
      <c r="JI45" s="116"/>
      <c r="JJ45" s="116"/>
      <c r="JK45" s="116"/>
      <c r="JL45" s="116"/>
      <c r="JM45" s="116"/>
      <c r="JN45" s="116"/>
      <c r="JO45" s="116"/>
      <c r="JP45" s="116"/>
      <c r="JQ45" s="116"/>
      <c r="JR45" s="116"/>
      <c r="JS45" s="116"/>
      <c r="JT45" s="116"/>
      <c r="JU45" s="116"/>
      <c r="JV45" s="116"/>
      <c r="JW45" s="116"/>
      <c r="JX45" s="116"/>
      <c r="JY45" s="116"/>
      <c r="JZ45" s="116"/>
      <c r="KA45" s="116"/>
      <c r="KB45" s="116"/>
      <c r="KC45" s="116"/>
      <c r="KD45" s="116"/>
      <c r="KE45" s="116"/>
      <c r="KF45" s="116"/>
      <c r="KG45" s="116"/>
      <c r="KH45" s="116"/>
      <c r="KI45" s="116"/>
      <c r="KJ45" s="116"/>
      <c r="KK45" s="116"/>
      <c r="KL45" s="116"/>
      <c r="KM45" s="116"/>
      <c r="KN45" s="116"/>
      <c r="KO45" s="116"/>
      <c r="KP45" s="116"/>
      <c r="KQ45" s="116"/>
      <c r="KR45" s="116"/>
      <c r="KS45" s="116"/>
      <c r="KT45" s="116"/>
      <c r="KU45" s="116"/>
      <c r="KV45" s="116"/>
      <c r="KW45" s="116"/>
      <c r="KX45" s="116"/>
      <c r="KY45" s="116"/>
      <c r="KZ45" s="116"/>
      <c r="LA45" s="116"/>
      <c r="LB45" s="116"/>
      <c r="LC45" s="116"/>
      <c r="LD45" s="116"/>
      <c r="LE45" s="116"/>
      <c r="LF45" s="116"/>
      <c r="LG45" s="116"/>
      <c r="LH45" s="116"/>
      <c r="LI45" s="116"/>
      <c r="LJ45" s="116"/>
    </row>
    <row r="46" spans="1:322" x14ac:dyDescent="0.3">
      <c r="A46" s="108">
        <v>43219</v>
      </c>
      <c r="B46" s="117">
        <v>0.91666666666666696</v>
      </c>
      <c r="C46" s="111">
        <v>14126.407999999999</v>
      </c>
      <c r="D46" s="111">
        <v>100836.69500000001</v>
      </c>
      <c r="E46" s="114">
        <v>21821.116000000002</v>
      </c>
      <c r="F46" s="114">
        <v>30841.006000000001</v>
      </c>
      <c r="G46" s="111">
        <v>38.17</v>
      </c>
      <c r="H46" s="111">
        <v>11.5</v>
      </c>
      <c r="I46" s="118">
        <v>0.16099537037037001</v>
      </c>
      <c r="J46" s="111">
        <v>30.3</v>
      </c>
      <c r="K46" s="111">
        <v>25.6</v>
      </c>
      <c r="L46" s="119">
        <f t="shared" si="11"/>
        <v>26.505999999999332</v>
      </c>
      <c r="M46" s="115">
        <f t="shared" si="12"/>
        <v>-3.0689999999995052</v>
      </c>
      <c r="N46" s="115">
        <f t="shared" si="13"/>
        <v>-8.5950000000011642</v>
      </c>
      <c r="O46" s="115">
        <f t="shared" si="14"/>
        <v>31.210000000002765</v>
      </c>
      <c r="P46" s="120">
        <f t="shared" si="15"/>
        <v>6.9599999999972368</v>
      </c>
      <c r="Q46" s="30">
        <f t="shared" si="16"/>
        <v>0.81765784647636264</v>
      </c>
      <c r="R46" s="123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16"/>
      <c r="AD46" s="116"/>
      <c r="AE46" s="116"/>
      <c r="AF46" s="116"/>
      <c r="AG46" s="116"/>
      <c r="AH46" s="116"/>
      <c r="AI46" s="116"/>
      <c r="AJ46" s="33" t="str">
        <f t="shared" si="2"/>
        <v/>
      </c>
      <c r="AK46" s="33" t="str">
        <f t="shared" si="3"/>
        <v/>
      </c>
      <c r="AL46" s="33" t="str">
        <f t="shared" si="4"/>
        <v/>
      </c>
      <c r="AM46" s="33" t="str">
        <f t="shared" si="5"/>
        <v/>
      </c>
      <c r="AN46" s="33">
        <f t="shared" si="6"/>
        <v>0</v>
      </c>
      <c r="AO46" s="33" t="str">
        <f t="shared" si="7"/>
        <v/>
      </c>
      <c r="AP46" s="33" t="str">
        <f t="shared" si="8"/>
        <v/>
      </c>
      <c r="AQ46" s="33" t="str">
        <f t="shared" si="9"/>
        <v/>
      </c>
      <c r="AR46" s="33" t="str">
        <f t="shared" si="10"/>
        <v/>
      </c>
      <c r="AS46" s="116">
        <v>43604</v>
      </c>
      <c r="AT46" s="116">
        <v>6.2268518518518515E-3</v>
      </c>
      <c r="AU46" s="116" t="s">
        <v>64</v>
      </c>
      <c r="AV46" s="116" t="s">
        <v>68</v>
      </c>
      <c r="AW46" s="116">
        <v>0</v>
      </c>
      <c r="AX46" s="116"/>
      <c r="AY46" s="116"/>
      <c r="AZ46" s="116"/>
      <c r="BA46" s="116"/>
      <c r="BB46" s="116"/>
      <c r="BC46" s="116"/>
      <c r="BD46" s="116"/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6"/>
      <c r="BT46" s="116"/>
      <c r="BU46" s="116"/>
      <c r="BV46" s="116"/>
      <c r="BW46" s="116"/>
      <c r="BX46" s="116"/>
      <c r="BY46" s="116"/>
      <c r="BZ46" s="116"/>
      <c r="CA46" s="116"/>
      <c r="CB46" s="116"/>
      <c r="CC46" s="116"/>
      <c r="CD46" s="116"/>
      <c r="CE46" s="116"/>
      <c r="CF46" s="116"/>
      <c r="CG46" s="116"/>
      <c r="CH46" s="116"/>
      <c r="CI46" s="116"/>
      <c r="CJ46" s="116"/>
      <c r="CK46" s="116"/>
      <c r="CL46" s="116"/>
      <c r="CM46" s="116"/>
      <c r="CN46" s="116"/>
      <c r="CO46" s="116"/>
      <c r="CP46" s="116"/>
      <c r="CQ46" s="116"/>
      <c r="CR46" s="116"/>
      <c r="CS46" s="116"/>
      <c r="CT46" s="116"/>
      <c r="CU46" s="116"/>
      <c r="CV46" s="116"/>
      <c r="CW46" s="116"/>
      <c r="CX46" s="116"/>
      <c r="CY46" s="116"/>
      <c r="CZ46" s="116"/>
      <c r="DA46" s="116"/>
      <c r="DB46" s="116"/>
      <c r="DC46" s="116"/>
      <c r="DD46" s="116"/>
      <c r="DE46" s="116"/>
      <c r="DF46" s="116"/>
      <c r="DG46" s="116"/>
      <c r="DH46" s="116"/>
      <c r="DI46" s="116"/>
      <c r="DJ46" s="116"/>
      <c r="DK46" s="116"/>
      <c r="DL46" s="116"/>
      <c r="DM46" s="116"/>
      <c r="DN46" s="116"/>
      <c r="DO46" s="116"/>
      <c r="DP46" s="116"/>
      <c r="DQ46" s="116"/>
      <c r="DR46" s="116"/>
      <c r="DS46" s="116"/>
      <c r="DT46" s="116"/>
      <c r="DU46" s="116"/>
      <c r="DV46" s="116"/>
      <c r="DW46" s="116"/>
      <c r="DX46" s="116"/>
      <c r="DY46" s="116"/>
      <c r="DZ46" s="116"/>
      <c r="EA46" s="116"/>
      <c r="EB46" s="116"/>
      <c r="EC46" s="116"/>
      <c r="ED46" s="116"/>
      <c r="EE46" s="116"/>
      <c r="EF46" s="116"/>
      <c r="EG46" s="116"/>
      <c r="EH46" s="116"/>
      <c r="EI46" s="116"/>
      <c r="EJ46" s="116"/>
      <c r="EK46" s="116"/>
      <c r="EL46" s="116"/>
      <c r="EM46" s="116"/>
      <c r="EN46" s="116"/>
      <c r="EO46" s="116"/>
      <c r="EP46" s="116"/>
      <c r="EQ46" s="116"/>
      <c r="ER46" s="116"/>
      <c r="ES46" s="116"/>
      <c r="ET46" s="116"/>
      <c r="EU46" s="116"/>
      <c r="EV46" s="116"/>
      <c r="EW46" s="116"/>
      <c r="EX46" s="116"/>
      <c r="EY46" s="116"/>
      <c r="EZ46" s="116"/>
      <c r="FA46" s="116"/>
      <c r="FB46" s="116"/>
      <c r="FC46" s="116"/>
      <c r="FD46" s="116"/>
      <c r="FE46" s="116"/>
      <c r="FF46" s="116"/>
      <c r="FG46" s="116"/>
      <c r="FH46" s="116"/>
      <c r="FI46" s="116"/>
      <c r="FJ46" s="116"/>
      <c r="FK46" s="116"/>
      <c r="FL46" s="116"/>
      <c r="FM46" s="116"/>
      <c r="FN46" s="116"/>
      <c r="FO46" s="116"/>
      <c r="FP46" s="116"/>
      <c r="FQ46" s="116"/>
      <c r="FR46" s="116"/>
      <c r="FS46" s="116"/>
      <c r="FT46" s="116"/>
      <c r="FU46" s="116"/>
      <c r="FV46" s="116"/>
      <c r="FW46" s="116"/>
      <c r="FX46" s="116"/>
      <c r="FY46" s="116"/>
      <c r="FZ46" s="116"/>
      <c r="GA46" s="116"/>
      <c r="GB46" s="116"/>
      <c r="GC46" s="116"/>
      <c r="GD46" s="116"/>
      <c r="GE46" s="116"/>
      <c r="GF46" s="116"/>
      <c r="GG46" s="116"/>
      <c r="GH46" s="116"/>
      <c r="GI46" s="116"/>
      <c r="GJ46" s="116"/>
      <c r="GK46" s="116"/>
      <c r="GL46" s="116"/>
      <c r="GM46" s="116"/>
      <c r="GN46" s="116"/>
      <c r="GO46" s="116"/>
      <c r="GP46" s="116"/>
      <c r="GQ46" s="116"/>
      <c r="GR46" s="116"/>
      <c r="GS46" s="116"/>
      <c r="GT46" s="116"/>
      <c r="GU46" s="116"/>
      <c r="GV46" s="116"/>
      <c r="GW46" s="116"/>
      <c r="GX46" s="116"/>
      <c r="GY46" s="116"/>
      <c r="GZ46" s="116"/>
      <c r="HA46" s="116"/>
      <c r="HB46" s="116"/>
      <c r="HC46" s="116"/>
      <c r="HD46" s="116"/>
      <c r="HE46" s="116"/>
      <c r="HF46" s="116"/>
      <c r="HG46" s="116"/>
      <c r="HH46" s="116"/>
      <c r="HI46" s="116"/>
      <c r="HJ46" s="116"/>
      <c r="HK46" s="116"/>
      <c r="HL46" s="116"/>
      <c r="HM46" s="116"/>
      <c r="HN46" s="116"/>
      <c r="HO46" s="116"/>
      <c r="HP46" s="116"/>
      <c r="HQ46" s="116"/>
      <c r="HR46" s="116"/>
      <c r="HS46" s="116"/>
      <c r="HT46" s="116"/>
      <c r="HU46" s="116"/>
      <c r="HV46" s="116"/>
      <c r="HW46" s="116"/>
      <c r="HX46" s="116"/>
      <c r="HY46" s="116"/>
      <c r="HZ46" s="116"/>
      <c r="IA46" s="116"/>
      <c r="IB46" s="116"/>
      <c r="IC46" s="116"/>
      <c r="ID46" s="116"/>
      <c r="IE46" s="116"/>
      <c r="IF46" s="116"/>
      <c r="IG46" s="116"/>
      <c r="IH46" s="116"/>
      <c r="II46" s="116"/>
      <c r="IJ46" s="116"/>
      <c r="IK46" s="116"/>
      <c r="IL46" s="116"/>
      <c r="IM46" s="116"/>
      <c r="IN46" s="116"/>
      <c r="IO46" s="116"/>
      <c r="IP46" s="116"/>
      <c r="IQ46" s="116"/>
      <c r="IR46" s="116"/>
      <c r="IS46" s="116"/>
      <c r="IT46" s="116"/>
      <c r="IU46" s="116"/>
      <c r="IV46" s="116"/>
      <c r="IW46" s="116"/>
      <c r="IX46" s="116"/>
      <c r="IY46" s="116"/>
      <c r="IZ46" s="116"/>
      <c r="JA46" s="116"/>
      <c r="JB46" s="116"/>
      <c r="JC46" s="116"/>
      <c r="JD46" s="116"/>
      <c r="JE46" s="116"/>
      <c r="JF46" s="116"/>
      <c r="JG46" s="116"/>
      <c r="JH46" s="116"/>
      <c r="JI46" s="116"/>
      <c r="JJ46" s="116"/>
      <c r="JK46" s="116"/>
      <c r="JL46" s="116"/>
      <c r="JM46" s="116"/>
      <c r="JN46" s="116"/>
      <c r="JO46" s="116"/>
      <c r="JP46" s="116"/>
      <c r="JQ46" s="116"/>
      <c r="JR46" s="116"/>
      <c r="JS46" s="116"/>
      <c r="JT46" s="116"/>
      <c r="JU46" s="116"/>
      <c r="JV46" s="116"/>
      <c r="JW46" s="116"/>
      <c r="JX46" s="116"/>
      <c r="JY46" s="116"/>
      <c r="JZ46" s="116"/>
      <c r="KA46" s="116"/>
      <c r="KB46" s="116"/>
      <c r="KC46" s="116"/>
      <c r="KD46" s="116"/>
      <c r="KE46" s="116"/>
      <c r="KF46" s="116"/>
      <c r="KG46" s="116"/>
      <c r="KH46" s="116"/>
      <c r="KI46" s="116"/>
      <c r="KJ46" s="116"/>
      <c r="KK46" s="116"/>
      <c r="KL46" s="116"/>
      <c r="KM46" s="116"/>
      <c r="KN46" s="116"/>
      <c r="KO46" s="116"/>
      <c r="KP46" s="116"/>
      <c r="KQ46" s="116"/>
      <c r="KR46" s="116"/>
      <c r="KS46" s="116"/>
      <c r="KT46" s="116"/>
      <c r="KU46" s="116"/>
      <c r="KV46" s="116"/>
      <c r="KW46" s="116"/>
      <c r="KX46" s="116"/>
      <c r="KY46" s="116"/>
      <c r="KZ46" s="116"/>
      <c r="LA46" s="116"/>
      <c r="LB46" s="116"/>
      <c r="LC46" s="116"/>
      <c r="LD46" s="116"/>
      <c r="LE46" s="116"/>
      <c r="LF46" s="116"/>
      <c r="LG46" s="116"/>
      <c r="LH46" s="116"/>
      <c r="LI46" s="116"/>
      <c r="LJ46" s="116"/>
    </row>
    <row r="47" spans="1:322" x14ac:dyDescent="0.3">
      <c r="A47" s="108">
        <v>43220</v>
      </c>
      <c r="B47" s="117">
        <v>0.91491898148148199</v>
      </c>
      <c r="C47" s="114">
        <v>14127.904</v>
      </c>
      <c r="D47" s="114">
        <v>100869.10400000001</v>
      </c>
      <c r="E47" s="114">
        <v>21856.106</v>
      </c>
      <c r="F47" s="114">
        <v>30880.596000000001</v>
      </c>
      <c r="G47" s="114">
        <v>39.590000000000003</v>
      </c>
      <c r="H47" s="73">
        <v>9</v>
      </c>
      <c r="I47" s="73">
        <v>14.9477611940299</v>
      </c>
      <c r="J47" s="111"/>
      <c r="K47" s="111"/>
      <c r="L47" s="119">
        <f t="shared" si="11"/>
        <v>5.6849999999993486</v>
      </c>
      <c r="M47" s="115">
        <f t="shared" si="12"/>
        <v>-1.4960000000010041</v>
      </c>
      <c r="N47" s="115">
        <f t="shared" si="13"/>
        <v>-32.408999999999651</v>
      </c>
      <c r="O47" s="115">
        <f t="shared" si="14"/>
        <v>34.989999999997963</v>
      </c>
      <c r="P47" s="120">
        <f t="shared" si="15"/>
        <v>4.6000000000020407</v>
      </c>
      <c r="Q47" s="30">
        <f t="shared" si="16"/>
        <v>0.88380904268749583</v>
      </c>
      <c r="R47" s="123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16"/>
      <c r="AD47" s="116"/>
      <c r="AE47" s="116"/>
      <c r="AF47" s="116"/>
      <c r="AG47" s="116"/>
      <c r="AH47" s="116"/>
      <c r="AI47" s="116"/>
      <c r="AJ47" s="33" t="str">
        <f t="shared" si="2"/>
        <v/>
      </c>
      <c r="AK47" s="33" t="str">
        <f t="shared" si="3"/>
        <v/>
      </c>
      <c r="AL47" s="33" t="str">
        <f t="shared" si="4"/>
        <v/>
      </c>
      <c r="AM47" s="33" t="str">
        <f t="shared" si="5"/>
        <v/>
      </c>
      <c r="AN47" s="33" t="str">
        <f t="shared" si="6"/>
        <v/>
      </c>
      <c r="AO47" s="33">
        <f t="shared" si="7"/>
        <v>12</v>
      </c>
      <c r="AP47" s="33" t="str">
        <f t="shared" si="8"/>
        <v/>
      </c>
      <c r="AQ47" s="33" t="str">
        <f t="shared" si="9"/>
        <v/>
      </c>
      <c r="AR47" s="33" t="str">
        <f t="shared" si="10"/>
        <v/>
      </c>
      <c r="AS47" s="116">
        <v>43604</v>
      </c>
      <c r="AT47" s="116">
        <v>7.6157407407407415E-3</v>
      </c>
      <c r="AU47" s="116" t="s">
        <v>62</v>
      </c>
      <c r="AV47" s="116" t="s">
        <v>63</v>
      </c>
      <c r="AW47" s="116">
        <v>12</v>
      </c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116"/>
      <c r="BP47" s="116"/>
      <c r="BQ47" s="116"/>
      <c r="BR47" s="116"/>
      <c r="BS47" s="116"/>
      <c r="BT47" s="116"/>
      <c r="BU47" s="116"/>
      <c r="BV47" s="116"/>
      <c r="BW47" s="116"/>
      <c r="BX47" s="116"/>
      <c r="BY47" s="116"/>
      <c r="BZ47" s="116"/>
      <c r="CA47" s="116"/>
      <c r="CB47" s="116"/>
      <c r="CC47" s="116"/>
      <c r="CD47" s="116"/>
      <c r="CE47" s="116"/>
      <c r="CF47" s="116"/>
      <c r="CG47" s="116"/>
      <c r="CH47" s="116"/>
      <c r="CI47" s="116"/>
      <c r="CJ47" s="116"/>
      <c r="CK47" s="1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16"/>
      <c r="EA47" s="116"/>
      <c r="EB47" s="116"/>
      <c r="EC47" s="116"/>
      <c r="ED47" s="116"/>
      <c r="EE47" s="116"/>
      <c r="EF47" s="116"/>
      <c r="EG47" s="116"/>
      <c r="EH47" s="116"/>
      <c r="EI47" s="116"/>
      <c r="EJ47" s="116"/>
      <c r="EK47" s="116"/>
      <c r="EL47" s="116"/>
      <c r="EM47" s="116"/>
      <c r="EN47" s="116"/>
      <c r="EO47" s="116"/>
      <c r="EP47" s="116"/>
      <c r="EQ47" s="116"/>
      <c r="ER47" s="116"/>
      <c r="ES47" s="116"/>
      <c r="ET47" s="116"/>
      <c r="EU47" s="116"/>
      <c r="EV47" s="116"/>
      <c r="EW47" s="116"/>
      <c r="EX47" s="116"/>
      <c r="EY47" s="116"/>
      <c r="EZ47" s="116"/>
      <c r="FA47" s="116"/>
      <c r="FB47" s="116"/>
      <c r="FC47" s="116"/>
      <c r="FD47" s="116"/>
      <c r="FE47" s="116"/>
      <c r="FF47" s="116"/>
      <c r="FG47" s="116"/>
      <c r="FH47" s="116"/>
      <c r="FI47" s="116"/>
      <c r="FJ47" s="116"/>
      <c r="FK47" s="116"/>
      <c r="FL47" s="116"/>
      <c r="FM47" s="116"/>
      <c r="FN47" s="116"/>
      <c r="FO47" s="116"/>
      <c r="FP47" s="116"/>
      <c r="FQ47" s="116"/>
      <c r="FR47" s="116"/>
      <c r="FS47" s="116"/>
      <c r="FT47" s="116"/>
      <c r="FU47" s="116"/>
      <c r="FV47" s="116"/>
      <c r="FW47" s="116"/>
      <c r="FX47" s="116"/>
      <c r="FY47" s="116"/>
      <c r="FZ47" s="116"/>
      <c r="GA47" s="116"/>
      <c r="GB47" s="116"/>
      <c r="GC47" s="116"/>
      <c r="GD47" s="116"/>
      <c r="GE47" s="116"/>
      <c r="GF47" s="116"/>
      <c r="GG47" s="116"/>
      <c r="GH47" s="116"/>
      <c r="GI47" s="116"/>
      <c r="GJ47" s="116"/>
      <c r="GK47" s="116"/>
      <c r="GL47" s="116"/>
      <c r="GM47" s="116"/>
      <c r="GN47" s="116"/>
      <c r="GO47" s="116"/>
      <c r="GP47" s="116"/>
      <c r="GQ47" s="116"/>
      <c r="GR47" s="116"/>
      <c r="GS47" s="116"/>
      <c r="GT47" s="116"/>
      <c r="GU47" s="116"/>
      <c r="GV47" s="116"/>
      <c r="GW47" s="116"/>
      <c r="GX47" s="116"/>
      <c r="GY47" s="116"/>
      <c r="GZ47" s="116"/>
      <c r="HA47" s="116"/>
      <c r="HB47" s="116"/>
      <c r="HC47" s="116"/>
      <c r="HD47" s="116"/>
      <c r="HE47" s="116"/>
      <c r="HF47" s="116"/>
      <c r="HG47" s="116"/>
      <c r="HH47" s="116"/>
      <c r="HI47" s="116"/>
      <c r="HJ47" s="116"/>
      <c r="HK47" s="116"/>
      <c r="HL47" s="116"/>
      <c r="HM47" s="116"/>
      <c r="HN47" s="116"/>
      <c r="HO47" s="116"/>
      <c r="HP47" s="116"/>
      <c r="HQ47" s="116"/>
      <c r="HR47" s="116"/>
      <c r="HS47" s="116"/>
      <c r="HT47" s="116"/>
      <c r="HU47" s="116"/>
      <c r="HV47" s="116"/>
      <c r="HW47" s="116"/>
      <c r="HX47" s="116"/>
      <c r="HY47" s="116"/>
      <c r="HZ47" s="116"/>
      <c r="IA47" s="116"/>
      <c r="IB47" s="116"/>
      <c r="IC47" s="116"/>
      <c r="ID47" s="116"/>
      <c r="IE47" s="116"/>
      <c r="IF47" s="116"/>
      <c r="IG47" s="116"/>
      <c r="IH47" s="116"/>
      <c r="II47" s="116"/>
      <c r="IJ47" s="116"/>
      <c r="IK47" s="116"/>
      <c r="IL47" s="116"/>
      <c r="IM47" s="116"/>
      <c r="IN47" s="116"/>
      <c r="IO47" s="116"/>
      <c r="IP47" s="116"/>
      <c r="IQ47" s="116"/>
      <c r="IR47" s="116"/>
      <c r="IS47" s="116"/>
      <c r="IT47" s="116"/>
      <c r="IU47" s="116"/>
      <c r="IV47" s="116"/>
      <c r="IW47" s="116"/>
      <c r="IX47" s="116"/>
      <c r="IY47" s="116"/>
      <c r="IZ47" s="116"/>
      <c r="JA47" s="116"/>
      <c r="JB47" s="116"/>
      <c r="JC47" s="116"/>
      <c r="JD47" s="116"/>
      <c r="JE47" s="116"/>
      <c r="JF47" s="116"/>
      <c r="JG47" s="116"/>
      <c r="JH47" s="116"/>
      <c r="JI47" s="116"/>
      <c r="JJ47" s="116"/>
      <c r="JK47" s="116"/>
      <c r="JL47" s="116"/>
      <c r="JM47" s="116"/>
      <c r="JN47" s="116"/>
      <c r="JO47" s="116"/>
      <c r="JP47" s="116"/>
      <c r="JQ47" s="116"/>
      <c r="JR47" s="116"/>
      <c r="JS47" s="116"/>
      <c r="JT47" s="116"/>
      <c r="JU47" s="116"/>
      <c r="JV47" s="116"/>
      <c r="JW47" s="116"/>
      <c r="JX47" s="116"/>
      <c r="JY47" s="116"/>
      <c r="JZ47" s="116"/>
      <c r="KA47" s="116"/>
      <c r="KB47" s="116"/>
      <c r="KC47" s="116"/>
      <c r="KD47" s="116"/>
      <c r="KE47" s="116"/>
      <c r="KF47" s="116"/>
      <c r="KG47" s="116"/>
      <c r="KH47" s="116"/>
      <c r="KI47" s="116"/>
      <c r="KJ47" s="116"/>
      <c r="KK47" s="116"/>
      <c r="KL47" s="116"/>
      <c r="KM47" s="116"/>
      <c r="KN47" s="116"/>
      <c r="KO47" s="116"/>
      <c r="KP47" s="116"/>
      <c r="KQ47" s="116"/>
      <c r="KR47" s="116"/>
      <c r="KS47" s="116"/>
      <c r="KT47" s="116"/>
      <c r="KU47" s="116"/>
      <c r="KV47" s="116"/>
      <c r="KW47" s="116"/>
      <c r="KX47" s="116"/>
      <c r="KY47" s="116"/>
      <c r="KZ47" s="116"/>
      <c r="LA47" s="116"/>
      <c r="LB47" s="116"/>
      <c r="LC47" s="116"/>
      <c r="LD47" s="116"/>
      <c r="LE47" s="116"/>
      <c r="LF47" s="116"/>
      <c r="LG47" s="116"/>
      <c r="LH47" s="116"/>
      <c r="LI47" s="116"/>
      <c r="LJ47" s="116"/>
    </row>
    <row r="48" spans="1:322" x14ac:dyDescent="0.3">
      <c r="A48" s="108">
        <v>43221</v>
      </c>
      <c r="B48" s="117">
        <v>0.91481481481481497</v>
      </c>
      <c r="C48" s="114">
        <v>14130</v>
      </c>
      <c r="D48" s="114">
        <v>100905.276</v>
      </c>
      <c r="E48" s="114">
        <v>21878.436000000002</v>
      </c>
      <c r="F48" s="114">
        <v>30908.985000000001</v>
      </c>
      <c r="G48" s="114">
        <v>26</v>
      </c>
      <c r="H48" s="73">
        <v>10.5</v>
      </c>
      <c r="I48" s="73">
        <v>10.3555555555556</v>
      </c>
      <c r="J48" s="111"/>
      <c r="K48" s="111"/>
      <c r="L48" s="119">
        <f t="shared" si="11"/>
        <v>-12.267999999990934</v>
      </c>
      <c r="M48" s="115">
        <f t="shared" si="12"/>
        <v>-2.0959999999995489</v>
      </c>
      <c r="N48" s="115">
        <f t="shared" si="13"/>
        <v>-36.171999999991385</v>
      </c>
      <c r="O48" s="115">
        <f t="shared" si="14"/>
        <v>22.330000000001746</v>
      </c>
      <c r="P48" s="120">
        <f t="shared" si="15"/>
        <v>3.6699999999982538</v>
      </c>
      <c r="Q48" s="30">
        <f t="shared" si="16"/>
        <v>0.85884615384622098</v>
      </c>
      <c r="R48" s="123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16"/>
      <c r="AD48" s="116"/>
      <c r="AE48" s="116"/>
      <c r="AF48" s="116"/>
      <c r="AG48" s="116"/>
      <c r="AH48" s="116"/>
      <c r="AI48" s="116"/>
      <c r="AJ48" s="33" t="str">
        <f t="shared" si="2"/>
        <v/>
      </c>
      <c r="AK48" s="33" t="str">
        <f t="shared" si="3"/>
        <v/>
      </c>
      <c r="AL48" s="33">
        <f t="shared" si="4"/>
        <v>27361.01</v>
      </c>
      <c r="AM48" s="33" t="str">
        <f t="shared" si="5"/>
        <v/>
      </c>
      <c r="AN48" s="33" t="str">
        <f t="shared" si="6"/>
        <v/>
      </c>
      <c r="AO48" s="33" t="str">
        <f t="shared" si="7"/>
        <v/>
      </c>
      <c r="AP48" s="33" t="str">
        <f t="shared" si="8"/>
        <v/>
      </c>
      <c r="AQ48" s="33" t="str">
        <f t="shared" si="9"/>
        <v/>
      </c>
      <c r="AR48" s="33" t="str">
        <f t="shared" si="10"/>
        <v/>
      </c>
      <c r="AS48" s="116">
        <v>43604</v>
      </c>
      <c r="AT48" s="116">
        <v>7.6157407407407415E-3</v>
      </c>
      <c r="AU48" s="116" t="s">
        <v>64</v>
      </c>
      <c r="AV48" s="116" t="s">
        <v>65</v>
      </c>
      <c r="AW48" s="116">
        <v>27361.01</v>
      </c>
      <c r="AX48" s="116"/>
      <c r="AY48" s="116"/>
      <c r="AZ48" s="116"/>
      <c r="BA48" s="116"/>
      <c r="BB48" s="116"/>
      <c r="BC48" s="116"/>
      <c r="BD48" s="116"/>
      <c r="BE48" s="116"/>
      <c r="BF48" s="116"/>
      <c r="BG48" s="116"/>
      <c r="BH48" s="116"/>
      <c r="BI48" s="116"/>
      <c r="BJ48" s="116"/>
      <c r="BK48" s="116"/>
      <c r="BL48" s="116"/>
      <c r="BM48" s="116"/>
      <c r="BN48" s="116"/>
      <c r="BO48" s="116"/>
      <c r="BP48" s="116"/>
      <c r="BQ48" s="116"/>
      <c r="BR48" s="116"/>
      <c r="BS48" s="116"/>
      <c r="BT48" s="116"/>
      <c r="BU48" s="116"/>
      <c r="BV48" s="116"/>
      <c r="BW48" s="116"/>
      <c r="BX48" s="116"/>
      <c r="BY48" s="116"/>
      <c r="BZ48" s="116"/>
      <c r="CA48" s="116"/>
      <c r="CB48" s="116"/>
      <c r="CC48" s="116"/>
      <c r="CD48" s="116"/>
      <c r="CE48" s="116"/>
      <c r="CF48" s="116"/>
      <c r="CG48" s="116"/>
      <c r="CH48" s="116"/>
      <c r="CI48" s="116"/>
      <c r="CJ48" s="116"/>
      <c r="CK48" s="116"/>
      <c r="CL48" s="116"/>
      <c r="CM48" s="116"/>
      <c r="CN48" s="116"/>
      <c r="CO48" s="116"/>
      <c r="CP48" s="116"/>
      <c r="CQ48" s="116"/>
      <c r="CR48" s="116"/>
      <c r="CS48" s="116"/>
      <c r="CT48" s="116"/>
      <c r="CU48" s="116"/>
      <c r="CV48" s="116"/>
      <c r="CW48" s="116"/>
      <c r="CX48" s="116"/>
      <c r="CY48" s="116"/>
      <c r="CZ48" s="116"/>
      <c r="DA48" s="116"/>
      <c r="DB48" s="116"/>
      <c r="DC48" s="116"/>
      <c r="DD48" s="116"/>
      <c r="DE48" s="116"/>
      <c r="DF48" s="116"/>
      <c r="DG48" s="116"/>
      <c r="DH48" s="116"/>
      <c r="DI48" s="116"/>
      <c r="DJ48" s="116"/>
      <c r="DK48" s="116"/>
      <c r="DL48" s="116"/>
      <c r="DM48" s="116"/>
      <c r="DN48" s="116"/>
      <c r="DO48" s="116"/>
      <c r="DP48" s="116"/>
      <c r="DQ48" s="116"/>
      <c r="DR48" s="116"/>
      <c r="DS48" s="116"/>
      <c r="DT48" s="116"/>
      <c r="DU48" s="116"/>
      <c r="DV48" s="116"/>
      <c r="DW48" s="116"/>
      <c r="DX48" s="116"/>
      <c r="DY48" s="116"/>
      <c r="DZ48" s="116"/>
      <c r="EA48" s="116"/>
      <c r="EB48" s="116"/>
      <c r="EC48" s="116"/>
      <c r="ED48" s="116"/>
      <c r="EE48" s="116"/>
      <c r="EF48" s="116"/>
      <c r="EG48" s="116"/>
      <c r="EH48" s="116"/>
      <c r="EI48" s="116"/>
      <c r="EJ48" s="116"/>
      <c r="EK48" s="116"/>
      <c r="EL48" s="116"/>
      <c r="EM48" s="116"/>
      <c r="EN48" s="116"/>
      <c r="EO48" s="116"/>
      <c r="EP48" s="116"/>
      <c r="EQ48" s="116"/>
      <c r="ER48" s="116"/>
      <c r="ES48" s="116"/>
      <c r="ET48" s="116"/>
      <c r="EU48" s="116"/>
      <c r="EV48" s="116"/>
      <c r="EW48" s="116"/>
      <c r="EX48" s="116"/>
      <c r="EY48" s="116"/>
      <c r="EZ48" s="116"/>
      <c r="FA48" s="116"/>
      <c r="FB48" s="116"/>
      <c r="FC48" s="116"/>
      <c r="FD48" s="116"/>
      <c r="FE48" s="116"/>
      <c r="FF48" s="116"/>
      <c r="FG48" s="116"/>
      <c r="FH48" s="116"/>
      <c r="FI48" s="116"/>
      <c r="FJ48" s="116"/>
      <c r="FK48" s="116"/>
      <c r="FL48" s="116"/>
      <c r="FM48" s="116"/>
      <c r="FN48" s="116"/>
      <c r="FO48" s="116"/>
      <c r="FP48" s="116"/>
      <c r="FQ48" s="116"/>
      <c r="FR48" s="116"/>
      <c r="FS48" s="116"/>
      <c r="FT48" s="116"/>
      <c r="FU48" s="116"/>
      <c r="FV48" s="116"/>
      <c r="FW48" s="116"/>
      <c r="FX48" s="116"/>
      <c r="FY48" s="116"/>
      <c r="FZ48" s="116"/>
      <c r="GA48" s="116"/>
      <c r="GB48" s="116"/>
      <c r="GC48" s="116"/>
      <c r="GD48" s="116"/>
      <c r="GE48" s="116"/>
      <c r="GF48" s="116"/>
      <c r="GG48" s="116"/>
      <c r="GH48" s="116"/>
      <c r="GI48" s="116"/>
      <c r="GJ48" s="116"/>
      <c r="GK48" s="116"/>
      <c r="GL48" s="116"/>
      <c r="GM48" s="116"/>
      <c r="GN48" s="116"/>
      <c r="GO48" s="116"/>
      <c r="GP48" s="116"/>
      <c r="GQ48" s="116"/>
      <c r="GR48" s="116"/>
      <c r="GS48" s="116"/>
      <c r="GT48" s="116"/>
      <c r="GU48" s="116"/>
      <c r="GV48" s="116"/>
      <c r="GW48" s="116"/>
      <c r="GX48" s="116"/>
      <c r="GY48" s="116"/>
      <c r="GZ48" s="116"/>
      <c r="HA48" s="116"/>
      <c r="HB48" s="116"/>
      <c r="HC48" s="116"/>
      <c r="HD48" s="116"/>
      <c r="HE48" s="116"/>
      <c r="HF48" s="116"/>
      <c r="HG48" s="116"/>
      <c r="HH48" s="116"/>
      <c r="HI48" s="116"/>
      <c r="HJ48" s="116"/>
      <c r="HK48" s="116"/>
      <c r="HL48" s="116"/>
      <c r="HM48" s="116"/>
      <c r="HN48" s="116"/>
      <c r="HO48" s="116"/>
      <c r="HP48" s="116"/>
      <c r="HQ48" s="116"/>
      <c r="HR48" s="116"/>
      <c r="HS48" s="116"/>
      <c r="HT48" s="116"/>
      <c r="HU48" s="116"/>
      <c r="HV48" s="116"/>
      <c r="HW48" s="116"/>
      <c r="HX48" s="116"/>
      <c r="HY48" s="116"/>
      <c r="HZ48" s="116"/>
      <c r="IA48" s="116"/>
      <c r="IB48" s="116"/>
      <c r="IC48" s="116"/>
      <c r="ID48" s="116"/>
      <c r="IE48" s="116"/>
      <c r="IF48" s="116"/>
      <c r="IG48" s="116"/>
      <c r="IH48" s="116"/>
      <c r="II48" s="116"/>
      <c r="IJ48" s="116"/>
      <c r="IK48" s="116"/>
      <c r="IL48" s="116"/>
      <c r="IM48" s="116"/>
      <c r="IN48" s="116"/>
      <c r="IO48" s="116"/>
      <c r="IP48" s="116"/>
      <c r="IQ48" s="116"/>
      <c r="IR48" s="116"/>
      <c r="IS48" s="116"/>
      <c r="IT48" s="116"/>
      <c r="IU48" s="116"/>
      <c r="IV48" s="116"/>
      <c r="IW48" s="116"/>
      <c r="IX48" s="116"/>
      <c r="IY48" s="116"/>
      <c r="IZ48" s="116"/>
      <c r="JA48" s="116"/>
      <c r="JB48" s="116"/>
      <c r="JC48" s="116"/>
      <c r="JD48" s="116"/>
      <c r="JE48" s="116"/>
      <c r="JF48" s="116"/>
      <c r="JG48" s="116"/>
      <c r="JH48" s="116"/>
      <c r="JI48" s="116"/>
      <c r="JJ48" s="116"/>
      <c r="JK48" s="116"/>
      <c r="JL48" s="116"/>
      <c r="JM48" s="116"/>
      <c r="JN48" s="116"/>
      <c r="JO48" s="116"/>
      <c r="JP48" s="116"/>
      <c r="JQ48" s="116"/>
      <c r="JR48" s="116"/>
      <c r="JS48" s="116"/>
      <c r="JT48" s="116"/>
      <c r="JU48" s="116"/>
      <c r="JV48" s="116"/>
      <c r="JW48" s="116"/>
      <c r="JX48" s="116"/>
      <c r="JY48" s="116"/>
      <c r="JZ48" s="116"/>
      <c r="KA48" s="116"/>
      <c r="KB48" s="116"/>
      <c r="KC48" s="116"/>
      <c r="KD48" s="116"/>
      <c r="KE48" s="116"/>
      <c r="KF48" s="116"/>
      <c r="KG48" s="116"/>
      <c r="KH48" s="116"/>
      <c r="KI48" s="116"/>
      <c r="KJ48" s="116"/>
      <c r="KK48" s="116"/>
      <c r="KL48" s="116"/>
      <c r="KM48" s="116"/>
      <c r="KN48" s="116"/>
      <c r="KO48" s="116"/>
      <c r="KP48" s="116"/>
      <c r="KQ48" s="116"/>
      <c r="KR48" s="116"/>
      <c r="KS48" s="116"/>
      <c r="KT48" s="116"/>
      <c r="KU48" s="116"/>
      <c r="KV48" s="116"/>
      <c r="KW48" s="116"/>
      <c r="KX48" s="116"/>
      <c r="KY48" s="116"/>
      <c r="KZ48" s="116"/>
      <c r="LA48" s="116"/>
      <c r="LB48" s="116"/>
      <c r="LC48" s="116"/>
      <c r="LD48" s="116"/>
      <c r="LE48" s="116"/>
      <c r="LF48" s="116"/>
      <c r="LG48" s="116"/>
      <c r="LH48" s="116"/>
      <c r="LI48" s="116"/>
      <c r="LJ48" s="116"/>
    </row>
    <row r="49" spans="1:322" x14ac:dyDescent="0.3">
      <c r="A49" s="108">
        <v>43222</v>
      </c>
      <c r="B49" s="117">
        <v>0.89756944444444398</v>
      </c>
      <c r="C49" s="114">
        <v>14131.338</v>
      </c>
      <c r="D49" s="114">
        <v>100913.99400000001</v>
      </c>
      <c r="E49" s="114">
        <v>21894.421999999999</v>
      </c>
      <c r="F49" s="114">
        <v>30929.996999999999</v>
      </c>
      <c r="G49" s="114">
        <v>21.012</v>
      </c>
      <c r="H49" s="73">
        <v>11</v>
      </c>
      <c r="I49" s="73">
        <v>11.6481481481482</v>
      </c>
      <c r="J49" s="111"/>
      <c r="K49" s="111"/>
      <c r="L49" s="119">
        <f t="shared" si="11"/>
        <v>10.95599999999223</v>
      </c>
      <c r="M49" s="115">
        <f t="shared" si="12"/>
        <v>-1.3379999999997381</v>
      </c>
      <c r="N49" s="115">
        <f t="shared" si="13"/>
        <v>-8.7180000000080327</v>
      </c>
      <c r="O49" s="115">
        <f t="shared" si="14"/>
        <v>15.985999999997148</v>
      </c>
      <c r="P49" s="120">
        <f t="shared" si="15"/>
        <v>5.0260000000028526</v>
      </c>
      <c r="Q49" s="30">
        <f t="shared" si="16"/>
        <v>0.76080335046626435</v>
      </c>
      <c r="R49" s="123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16"/>
      <c r="AD49" s="116"/>
      <c r="AE49" s="116"/>
      <c r="AF49" s="116"/>
      <c r="AG49" s="116"/>
      <c r="AH49" s="116"/>
      <c r="AI49" s="116"/>
      <c r="AJ49" s="33" t="str">
        <f t="shared" si="2"/>
        <v/>
      </c>
      <c r="AK49" s="33" t="str">
        <f t="shared" si="3"/>
        <v/>
      </c>
      <c r="AL49" s="33" t="str">
        <f t="shared" si="4"/>
        <v/>
      </c>
      <c r="AM49" s="33">
        <f t="shared" si="5"/>
        <v>37916.536</v>
      </c>
      <c r="AN49" s="33" t="str">
        <f t="shared" si="6"/>
        <v/>
      </c>
      <c r="AO49" s="33" t="str">
        <f t="shared" si="7"/>
        <v/>
      </c>
      <c r="AP49" s="33" t="str">
        <f t="shared" si="8"/>
        <v/>
      </c>
      <c r="AQ49" s="33" t="str">
        <f t="shared" si="9"/>
        <v/>
      </c>
      <c r="AR49" s="33" t="str">
        <f t="shared" si="10"/>
        <v/>
      </c>
      <c r="AS49" s="116">
        <v>43604</v>
      </c>
      <c r="AT49" s="116">
        <v>7.6157407407407415E-3</v>
      </c>
      <c r="AU49" s="116" t="s">
        <v>64</v>
      </c>
      <c r="AV49" s="116" t="s">
        <v>66</v>
      </c>
      <c r="AW49" s="116" t="s">
        <v>67</v>
      </c>
      <c r="AX49" s="116">
        <v>37916.536</v>
      </c>
      <c r="AY49" s="116"/>
      <c r="AZ49" s="116"/>
      <c r="BA49" s="116"/>
      <c r="BB49" s="116"/>
      <c r="BC49" s="116"/>
      <c r="BD49" s="116"/>
      <c r="BE49" s="116"/>
      <c r="BF49" s="116"/>
      <c r="BG49" s="116"/>
      <c r="BH49" s="116"/>
      <c r="BI49" s="116"/>
      <c r="BJ49" s="116"/>
      <c r="BK49" s="116"/>
      <c r="BL49" s="116"/>
      <c r="BM49" s="116"/>
      <c r="BN49" s="116"/>
      <c r="BO49" s="116"/>
      <c r="BP49" s="116"/>
      <c r="BQ49" s="116"/>
      <c r="BR49" s="116"/>
      <c r="BS49" s="116"/>
      <c r="BT49" s="116"/>
      <c r="BU49" s="116"/>
      <c r="BV49" s="116"/>
      <c r="BW49" s="116"/>
      <c r="BX49" s="116"/>
      <c r="BY49" s="116"/>
      <c r="BZ49" s="116"/>
      <c r="CA49" s="116"/>
      <c r="CB49" s="116"/>
      <c r="CC49" s="116"/>
      <c r="CD49" s="116"/>
      <c r="CE49" s="116"/>
      <c r="CF49" s="116"/>
      <c r="CG49" s="116"/>
      <c r="CH49" s="116"/>
      <c r="CI49" s="116"/>
      <c r="CJ49" s="116"/>
      <c r="CK49" s="116"/>
      <c r="CL49" s="116"/>
      <c r="CM49" s="116"/>
      <c r="CN49" s="116"/>
      <c r="CO49" s="116"/>
      <c r="CP49" s="116"/>
      <c r="CQ49" s="116"/>
      <c r="CR49" s="116"/>
      <c r="CS49" s="116"/>
      <c r="CT49" s="116"/>
      <c r="CU49" s="116"/>
      <c r="CV49" s="116"/>
      <c r="CW49" s="116"/>
      <c r="CX49" s="116"/>
      <c r="CY49" s="116"/>
      <c r="CZ49" s="116"/>
      <c r="DA49" s="116"/>
      <c r="DB49" s="116"/>
      <c r="DC49" s="116"/>
      <c r="DD49" s="116"/>
      <c r="DE49" s="116"/>
      <c r="DF49" s="116"/>
      <c r="DG49" s="116"/>
      <c r="DH49" s="116"/>
      <c r="DI49" s="116"/>
      <c r="DJ49" s="116"/>
      <c r="DK49" s="116"/>
      <c r="DL49" s="116"/>
      <c r="DM49" s="116"/>
      <c r="DN49" s="116"/>
      <c r="DO49" s="116"/>
      <c r="DP49" s="116"/>
      <c r="DQ49" s="116"/>
      <c r="DR49" s="116"/>
      <c r="DS49" s="116"/>
      <c r="DT49" s="116"/>
      <c r="DU49" s="116"/>
      <c r="DV49" s="116"/>
      <c r="DW49" s="116"/>
      <c r="DX49" s="116"/>
      <c r="DY49" s="116"/>
      <c r="DZ49" s="116"/>
      <c r="EA49" s="116"/>
      <c r="EB49" s="116"/>
      <c r="EC49" s="116"/>
      <c r="ED49" s="116"/>
      <c r="EE49" s="116"/>
      <c r="EF49" s="116"/>
      <c r="EG49" s="116"/>
      <c r="EH49" s="116"/>
      <c r="EI49" s="116"/>
      <c r="EJ49" s="116"/>
      <c r="EK49" s="116"/>
      <c r="EL49" s="116"/>
      <c r="EM49" s="116"/>
      <c r="EN49" s="116"/>
      <c r="EO49" s="116"/>
      <c r="EP49" s="116"/>
      <c r="EQ49" s="116"/>
      <c r="ER49" s="116"/>
      <c r="ES49" s="116"/>
      <c r="ET49" s="116"/>
      <c r="EU49" s="116"/>
      <c r="EV49" s="116"/>
      <c r="EW49" s="116"/>
      <c r="EX49" s="116"/>
      <c r="EY49" s="116"/>
      <c r="EZ49" s="116"/>
      <c r="FA49" s="116"/>
      <c r="FB49" s="116"/>
      <c r="FC49" s="116"/>
      <c r="FD49" s="116"/>
      <c r="FE49" s="116"/>
      <c r="FF49" s="116"/>
      <c r="FG49" s="116"/>
      <c r="FH49" s="116"/>
      <c r="FI49" s="116"/>
      <c r="FJ49" s="116"/>
      <c r="FK49" s="116"/>
      <c r="FL49" s="116"/>
      <c r="FM49" s="116"/>
      <c r="FN49" s="116"/>
      <c r="FO49" s="116"/>
      <c r="FP49" s="116"/>
      <c r="FQ49" s="116"/>
      <c r="FR49" s="116"/>
      <c r="FS49" s="116"/>
      <c r="FT49" s="116"/>
      <c r="FU49" s="116"/>
      <c r="FV49" s="116"/>
      <c r="FW49" s="116"/>
      <c r="FX49" s="116"/>
      <c r="FY49" s="116"/>
      <c r="FZ49" s="116"/>
      <c r="GA49" s="116"/>
      <c r="GB49" s="116"/>
      <c r="GC49" s="116"/>
      <c r="GD49" s="116"/>
      <c r="GE49" s="116"/>
      <c r="GF49" s="116"/>
      <c r="GG49" s="116"/>
      <c r="GH49" s="116"/>
      <c r="GI49" s="116"/>
      <c r="GJ49" s="116"/>
      <c r="GK49" s="116"/>
      <c r="GL49" s="116"/>
      <c r="GM49" s="116"/>
      <c r="GN49" s="116"/>
      <c r="GO49" s="116"/>
      <c r="GP49" s="116"/>
      <c r="GQ49" s="116"/>
      <c r="GR49" s="116"/>
      <c r="GS49" s="116"/>
      <c r="GT49" s="116"/>
      <c r="GU49" s="116"/>
      <c r="GV49" s="116"/>
      <c r="GW49" s="116"/>
      <c r="GX49" s="116"/>
      <c r="GY49" s="116"/>
      <c r="GZ49" s="116"/>
      <c r="HA49" s="116"/>
      <c r="HB49" s="116"/>
      <c r="HC49" s="116"/>
      <c r="HD49" s="116"/>
      <c r="HE49" s="116"/>
      <c r="HF49" s="116"/>
      <c r="HG49" s="116"/>
      <c r="HH49" s="116"/>
      <c r="HI49" s="116"/>
      <c r="HJ49" s="116"/>
      <c r="HK49" s="116"/>
      <c r="HL49" s="116"/>
      <c r="HM49" s="116"/>
      <c r="HN49" s="116"/>
      <c r="HO49" s="116"/>
      <c r="HP49" s="116"/>
      <c r="HQ49" s="116"/>
      <c r="HR49" s="116"/>
      <c r="HS49" s="116"/>
      <c r="HT49" s="116"/>
      <c r="HU49" s="116"/>
      <c r="HV49" s="116"/>
      <c r="HW49" s="116"/>
      <c r="HX49" s="116"/>
      <c r="HY49" s="116"/>
      <c r="HZ49" s="116"/>
      <c r="IA49" s="116"/>
      <c r="IB49" s="116"/>
      <c r="IC49" s="116"/>
      <c r="ID49" s="116"/>
      <c r="IE49" s="116"/>
      <c r="IF49" s="116"/>
      <c r="IG49" s="116"/>
      <c r="IH49" s="116"/>
      <c r="II49" s="116"/>
      <c r="IJ49" s="116"/>
      <c r="IK49" s="116"/>
      <c r="IL49" s="116"/>
      <c r="IM49" s="116"/>
      <c r="IN49" s="116"/>
      <c r="IO49" s="116"/>
      <c r="IP49" s="116"/>
      <c r="IQ49" s="116"/>
      <c r="IR49" s="116"/>
      <c r="IS49" s="116"/>
      <c r="IT49" s="116"/>
      <c r="IU49" s="116"/>
      <c r="IV49" s="116"/>
      <c r="IW49" s="116"/>
      <c r="IX49" s="116"/>
      <c r="IY49" s="116"/>
      <c r="IZ49" s="116"/>
      <c r="JA49" s="116"/>
      <c r="JB49" s="116"/>
      <c r="JC49" s="116"/>
      <c r="JD49" s="116"/>
      <c r="JE49" s="116"/>
      <c r="JF49" s="116"/>
      <c r="JG49" s="116"/>
      <c r="JH49" s="116"/>
      <c r="JI49" s="116"/>
      <c r="JJ49" s="116"/>
      <c r="JK49" s="116"/>
      <c r="JL49" s="116"/>
      <c r="JM49" s="116"/>
      <c r="JN49" s="116"/>
      <c r="JO49" s="116"/>
      <c r="JP49" s="116"/>
      <c r="JQ49" s="116"/>
      <c r="JR49" s="116"/>
      <c r="JS49" s="116"/>
      <c r="JT49" s="116"/>
      <c r="JU49" s="116"/>
      <c r="JV49" s="116"/>
      <c r="JW49" s="116"/>
      <c r="JX49" s="116"/>
      <c r="JY49" s="116"/>
      <c r="JZ49" s="116"/>
      <c r="KA49" s="116"/>
      <c r="KB49" s="116"/>
      <c r="KC49" s="116"/>
      <c r="KD49" s="116"/>
      <c r="KE49" s="116"/>
      <c r="KF49" s="116"/>
      <c r="KG49" s="116"/>
      <c r="KH49" s="116"/>
      <c r="KI49" s="116"/>
      <c r="KJ49" s="116"/>
      <c r="KK49" s="116"/>
      <c r="KL49" s="116"/>
      <c r="KM49" s="116"/>
      <c r="KN49" s="116"/>
      <c r="KO49" s="116"/>
      <c r="KP49" s="116"/>
      <c r="KQ49" s="116"/>
      <c r="KR49" s="116"/>
      <c r="KS49" s="116"/>
      <c r="KT49" s="116"/>
      <c r="KU49" s="116"/>
      <c r="KV49" s="116"/>
      <c r="KW49" s="116"/>
      <c r="KX49" s="116"/>
      <c r="KY49" s="116"/>
      <c r="KZ49" s="116"/>
      <c r="LA49" s="116"/>
      <c r="LB49" s="116"/>
      <c r="LC49" s="116"/>
      <c r="LD49" s="116"/>
      <c r="LE49" s="116"/>
      <c r="LF49" s="116"/>
      <c r="LG49" s="116"/>
      <c r="LH49" s="116"/>
      <c r="LI49" s="116"/>
      <c r="LJ49" s="116"/>
    </row>
    <row r="50" spans="1:322" x14ac:dyDescent="0.3">
      <c r="A50" s="108">
        <v>43223</v>
      </c>
      <c r="B50" s="117">
        <v>0.91589120370370403</v>
      </c>
      <c r="C50" s="114">
        <v>14132.831</v>
      </c>
      <c r="D50" s="114">
        <v>100921.995</v>
      </c>
      <c r="E50" s="114">
        <v>21907.518</v>
      </c>
      <c r="F50" s="114">
        <v>30947.502</v>
      </c>
      <c r="G50" s="114">
        <v>17.504999999999999</v>
      </c>
      <c r="H50" s="73">
        <v>13</v>
      </c>
      <c r="I50" s="73" t="e">
        <f>#DIV/0!</f>
        <v>#DIV/0!</v>
      </c>
      <c r="J50" s="111"/>
      <c r="K50" s="111"/>
      <c r="L50" s="119">
        <f t="shared" si="11"/>
        <v>8.0110000000103163</v>
      </c>
      <c r="M50" s="115">
        <f t="shared" si="12"/>
        <v>-1.4930000000003929</v>
      </c>
      <c r="N50" s="115">
        <f t="shared" si="13"/>
        <v>-8.0009999999892898</v>
      </c>
      <c r="O50" s="115">
        <f t="shared" si="14"/>
        <v>13.096000000001368</v>
      </c>
      <c r="P50" s="120">
        <f t="shared" si="15"/>
        <v>4.4089999999986311</v>
      </c>
      <c r="Q50" s="30">
        <f t="shared" si="16"/>
        <v>0.74812910596980109</v>
      </c>
      <c r="R50" s="123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16"/>
      <c r="AD50" s="116"/>
      <c r="AE50" s="116"/>
      <c r="AF50" s="116"/>
      <c r="AG50" s="116"/>
      <c r="AH50" s="116"/>
      <c r="AI50" s="116"/>
      <c r="AJ50" s="33" t="str">
        <f t="shared" si="2"/>
        <v/>
      </c>
      <c r="AK50" s="33" t="str">
        <f t="shared" si="3"/>
        <v/>
      </c>
      <c r="AL50" s="33" t="str">
        <f t="shared" si="4"/>
        <v/>
      </c>
      <c r="AM50" s="33" t="str">
        <f t="shared" si="5"/>
        <v/>
      </c>
      <c r="AN50" s="33">
        <f t="shared" si="6"/>
        <v>0</v>
      </c>
      <c r="AO50" s="33" t="str">
        <f t="shared" si="7"/>
        <v/>
      </c>
      <c r="AP50" s="33" t="str">
        <f t="shared" si="8"/>
        <v/>
      </c>
      <c r="AQ50" s="33" t="str">
        <f t="shared" si="9"/>
        <v/>
      </c>
      <c r="AR50" s="33" t="str">
        <f t="shared" si="10"/>
        <v/>
      </c>
      <c r="AS50" s="116">
        <v>43604</v>
      </c>
      <c r="AT50" s="116">
        <v>7.6157407407407415E-3</v>
      </c>
      <c r="AU50" s="116" t="s">
        <v>64</v>
      </c>
      <c r="AV50" s="116" t="s">
        <v>68</v>
      </c>
      <c r="AW50" s="116">
        <v>0</v>
      </c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6"/>
      <c r="FW50" s="116"/>
      <c r="FX50" s="116"/>
      <c r="FY50" s="116"/>
      <c r="FZ50" s="116"/>
      <c r="GA50" s="116"/>
      <c r="GB50" s="116"/>
      <c r="GC50" s="116"/>
      <c r="GD50" s="116"/>
      <c r="GE50" s="116"/>
      <c r="GF50" s="116"/>
      <c r="GG50" s="116"/>
      <c r="GH50" s="116"/>
      <c r="GI50" s="116"/>
      <c r="GJ50" s="116"/>
      <c r="GK50" s="116"/>
      <c r="GL50" s="116"/>
      <c r="GM50" s="116"/>
      <c r="GN50" s="116"/>
      <c r="GO50" s="116"/>
      <c r="GP50" s="116"/>
      <c r="GQ50" s="116"/>
      <c r="GR50" s="116"/>
      <c r="GS50" s="116"/>
      <c r="GT50" s="116"/>
      <c r="GU50" s="116"/>
      <c r="GV50" s="116"/>
      <c r="GW50" s="116"/>
      <c r="GX50" s="116"/>
      <c r="GY50" s="116"/>
      <c r="GZ50" s="116"/>
      <c r="HA50" s="116"/>
      <c r="HB50" s="116"/>
      <c r="HC50" s="116"/>
      <c r="HD50" s="116"/>
      <c r="HE50" s="116"/>
      <c r="HF50" s="116"/>
      <c r="HG50" s="116"/>
      <c r="HH50" s="116"/>
      <c r="HI50" s="116"/>
      <c r="HJ50" s="116"/>
      <c r="HK50" s="116"/>
      <c r="HL50" s="116"/>
      <c r="HM50" s="116"/>
      <c r="HN50" s="116"/>
      <c r="HO50" s="116"/>
      <c r="HP50" s="116"/>
      <c r="HQ50" s="116"/>
      <c r="HR50" s="116"/>
      <c r="HS50" s="116"/>
      <c r="HT50" s="116"/>
      <c r="HU50" s="116"/>
      <c r="HV50" s="116"/>
      <c r="HW50" s="116"/>
      <c r="HX50" s="116"/>
      <c r="HY50" s="116"/>
      <c r="HZ50" s="116"/>
      <c r="IA50" s="116"/>
      <c r="IB50" s="116"/>
      <c r="IC50" s="116"/>
      <c r="ID50" s="116"/>
      <c r="IE50" s="116"/>
      <c r="IF50" s="116"/>
      <c r="IG50" s="116"/>
      <c r="IH50" s="116"/>
      <c r="II50" s="116"/>
      <c r="IJ50" s="116"/>
      <c r="IK50" s="116"/>
      <c r="IL50" s="116"/>
      <c r="IM50" s="116"/>
      <c r="IN50" s="116"/>
      <c r="IO50" s="116"/>
      <c r="IP50" s="116"/>
      <c r="IQ50" s="116"/>
      <c r="IR50" s="116"/>
      <c r="IS50" s="116"/>
      <c r="IT50" s="116"/>
      <c r="IU50" s="116"/>
      <c r="IV50" s="116"/>
      <c r="IW50" s="116"/>
      <c r="IX50" s="116"/>
      <c r="IY50" s="116"/>
      <c r="IZ50" s="116"/>
      <c r="JA50" s="116"/>
      <c r="JB50" s="116"/>
      <c r="JC50" s="116"/>
      <c r="JD50" s="116"/>
      <c r="JE50" s="116"/>
      <c r="JF50" s="116"/>
      <c r="JG50" s="116"/>
      <c r="JH50" s="116"/>
      <c r="JI50" s="116"/>
      <c r="JJ50" s="116"/>
      <c r="JK50" s="116"/>
      <c r="JL50" s="116"/>
      <c r="JM50" s="116"/>
      <c r="JN50" s="116"/>
      <c r="JO50" s="116"/>
      <c r="JP50" s="116"/>
      <c r="JQ50" s="116"/>
      <c r="JR50" s="116"/>
      <c r="JS50" s="116"/>
      <c r="JT50" s="116"/>
      <c r="JU50" s="116"/>
      <c r="JV50" s="116"/>
      <c r="JW50" s="116"/>
      <c r="JX50" s="116"/>
      <c r="JY50" s="116"/>
      <c r="JZ50" s="116"/>
      <c r="KA50" s="116"/>
      <c r="KB50" s="116"/>
      <c r="KC50" s="116"/>
      <c r="KD50" s="116"/>
      <c r="KE50" s="116"/>
      <c r="KF50" s="116"/>
      <c r="KG50" s="116"/>
      <c r="KH50" s="116"/>
      <c r="KI50" s="116"/>
      <c r="KJ50" s="116"/>
      <c r="KK50" s="116"/>
      <c r="KL50" s="116"/>
      <c r="KM50" s="116"/>
      <c r="KN50" s="116"/>
      <c r="KO50" s="116"/>
      <c r="KP50" s="116"/>
      <c r="KQ50" s="116"/>
      <c r="KR50" s="116"/>
      <c r="KS50" s="116"/>
      <c r="KT50" s="116"/>
      <c r="KU50" s="116"/>
      <c r="KV50" s="116"/>
      <c r="KW50" s="116"/>
      <c r="KX50" s="116"/>
      <c r="KY50" s="116"/>
      <c r="KZ50" s="116"/>
      <c r="LA50" s="116"/>
      <c r="LB50" s="116"/>
      <c r="LC50" s="116"/>
      <c r="LD50" s="116"/>
      <c r="LE50" s="116"/>
      <c r="LF50" s="116"/>
      <c r="LG50" s="116"/>
      <c r="LH50" s="116"/>
      <c r="LI50" s="116"/>
      <c r="LJ50" s="116"/>
    </row>
    <row r="51" spans="1:322" x14ac:dyDescent="0.3">
      <c r="A51" s="108">
        <v>43224</v>
      </c>
      <c r="B51" s="117">
        <v>0.89766203703703695</v>
      </c>
      <c r="C51" s="114">
        <v>14133.752</v>
      </c>
      <c r="D51" s="114">
        <v>100930.276</v>
      </c>
      <c r="E51" s="114">
        <v>21936.297999999999</v>
      </c>
      <c r="F51" s="114">
        <v>30983.355</v>
      </c>
      <c r="G51" s="114">
        <v>35.853000000000002</v>
      </c>
      <c r="H51" s="73">
        <v>15</v>
      </c>
      <c r="I51" s="73">
        <v>16.2646341463415</v>
      </c>
      <c r="J51" s="111"/>
      <c r="K51" s="111"/>
      <c r="L51" s="119">
        <f t="shared" si="11"/>
        <v>26.650999999997047</v>
      </c>
      <c r="M51" s="115">
        <f t="shared" si="12"/>
        <v>-0.92100000000027649</v>
      </c>
      <c r="N51" s="115">
        <f t="shared" si="13"/>
        <v>-8.2810000000026776</v>
      </c>
      <c r="O51" s="115">
        <f t="shared" si="14"/>
        <v>28.779999999998836</v>
      </c>
      <c r="P51" s="120">
        <f t="shared" si="15"/>
        <v>7.0730000000011657</v>
      </c>
      <c r="Q51" s="30">
        <f t="shared" si="16"/>
        <v>0.80272222687080119</v>
      </c>
      <c r="R51" s="123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16"/>
      <c r="AD51" s="116"/>
      <c r="AE51" s="116"/>
      <c r="AF51" s="116"/>
      <c r="AG51" s="116"/>
      <c r="AH51" s="116"/>
      <c r="AI51" s="116"/>
      <c r="AJ51" s="33" t="str">
        <f t="shared" si="2"/>
        <v/>
      </c>
      <c r="AK51" s="33" t="str">
        <f t="shared" si="3"/>
        <v/>
      </c>
      <c r="AL51" s="33" t="str">
        <f t="shared" si="4"/>
        <v/>
      </c>
      <c r="AM51" s="33" t="str">
        <f t="shared" si="5"/>
        <v/>
      </c>
      <c r="AN51" s="33" t="str">
        <f t="shared" si="6"/>
        <v/>
      </c>
      <c r="AO51" s="33">
        <f t="shared" si="7"/>
        <v>12</v>
      </c>
      <c r="AP51" s="33" t="str">
        <f t="shared" si="8"/>
        <v/>
      </c>
      <c r="AQ51" s="33" t="str">
        <f t="shared" si="9"/>
        <v/>
      </c>
      <c r="AR51" s="33" t="str">
        <f t="shared" si="10"/>
        <v/>
      </c>
      <c r="AS51" s="116">
        <v>43604</v>
      </c>
      <c r="AT51" s="116">
        <v>9.0046296296296298E-3</v>
      </c>
      <c r="AU51" s="116" t="s">
        <v>62</v>
      </c>
      <c r="AV51" s="116" t="s">
        <v>63</v>
      </c>
      <c r="AW51" s="116">
        <v>12</v>
      </c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/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6"/>
      <c r="EK51" s="116"/>
      <c r="EL51" s="116"/>
      <c r="EM51" s="116"/>
      <c r="EN51" s="116"/>
      <c r="EO51" s="116"/>
      <c r="EP51" s="116"/>
      <c r="EQ51" s="116"/>
      <c r="ER51" s="116"/>
      <c r="ES51" s="116"/>
      <c r="ET51" s="116"/>
      <c r="EU51" s="116"/>
      <c r="EV51" s="116"/>
      <c r="EW51" s="116"/>
      <c r="EX51" s="116"/>
      <c r="EY51" s="116"/>
      <c r="EZ51" s="116"/>
      <c r="FA51" s="116"/>
      <c r="FB51" s="116"/>
      <c r="FC51" s="116"/>
      <c r="FD51" s="116"/>
      <c r="FE51" s="116"/>
      <c r="FF51" s="116"/>
      <c r="FG51" s="116"/>
      <c r="FH51" s="116"/>
      <c r="FI51" s="116"/>
      <c r="FJ51" s="116"/>
      <c r="FK51" s="116"/>
      <c r="FL51" s="116"/>
      <c r="FM51" s="116"/>
      <c r="FN51" s="116"/>
      <c r="FO51" s="116"/>
      <c r="FP51" s="116"/>
      <c r="FQ51" s="116"/>
      <c r="FR51" s="116"/>
      <c r="FS51" s="116"/>
      <c r="FT51" s="116"/>
      <c r="FU51" s="116"/>
      <c r="FV51" s="116"/>
      <c r="FW51" s="116"/>
      <c r="FX51" s="116"/>
      <c r="FY51" s="116"/>
      <c r="FZ51" s="116"/>
      <c r="GA51" s="116"/>
      <c r="GB51" s="116"/>
      <c r="GC51" s="116"/>
      <c r="GD51" s="116"/>
      <c r="GE51" s="116"/>
      <c r="GF51" s="116"/>
      <c r="GG51" s="116"/>
      <c r="GH51" s="116"/>
      <c r="GI51" s="116"/>
      <c r="GJ51" s="116"/>
      <c r="GK51" s="116"/>
      <c r="GL51" s="116"/>
      <c r="GM51" s="116"/>
      <c r="GN51" s="116"/>
      <c r="GO51" s="116"/>
      <c r="GP51" s="116"/>
      <c r="GQ51" s="116"/>
      <c r="GR51" s="116"/>
      <c r="GS51" s="116"/>
      <c r="GT51" s="116"/>
      <c r="GU51" s="116"/>
      <c r="GV51" s="116"/>
      <c r="GW51" s="116"/>
      <c r="GX51" s="116"/>
      <c r="GY51" s="116"/>
      <c r="GZ51" s="116"/>
      <c r="HA51" s="116"/>
      <c r="HB51" s="116"/>
      <c r="HC51" s="116"/>
      <c r="HD51" s="116"/>
      <c r="HE51" s="116"/>
      <c r="HF51" s="116"/>
      <c r="HG51" s="116"/>
      <c r="HH51" s="116"/>
      <c r="HI51" s="116"/>
      <c r="HJ51" s="116"/>
      <c r="HK51" s="116"/>
      <c r="HL51" s="116"/>
      <c r="HM51" s="116"/>
      <c r="HN51" s="116"/>
      <c r="HO51" s="116"/>
      <c r="HP51" s="116"/>
      <c r="HQ51" s="116"/>
      <c r="HR51" s="116"/>
      <c r="HS51" s="116"/>
      <c r="HT51" s="116"/>
      <c r="HU51" s="116"/>
      <c r="HV51" s="116"/>
      <c r="HW51" s="116"/>
      <c r="HX51" s="116"/>
      <c r="HY51" s="116"/>
      <c r="HZ51" s="116"/>
      <c r="IA51" s="116"/>
      <c r="IB51" s="116"/>
      <c r="IC51" s="116"/>
      <c r="ID51" s="116"/>
      <c r="IE51" s="116"/>
      <c r="IF51" s="116"/>
      <c r="IG51" s="116"/>
      <c r="IH51" s="116"/>
      <c r="II51" s="116"/>
      <c r="IJ51" s="116"/>
      <c r="IK51" s="116"/>
      <c r="IL51" s="116"/>
      <c r="IM51" s="116"/>
      <c r="IN51" s="116"/>
      <c r="IO51" s="116"/>
      <c r="IP51" s="116"/>
      <c r="IQ51" s="116"/>
      <c r="IR51" s="116"/>
      <c r="IS51" s="116"/>
      <c r="IT51" s="116"/>
      <c r="IU51" s="116"/>
      <c r="IV51" s="116"/>
      <c r="IW51" s="116"/>
      <c r="IX51" s="116"/>
      <c r="IY51" s="116"/>
      <c r="IZ51" s="116"/>
      <c r="JA51" s="116"/>
      <c r="JB51" s="116"/>
      <c r="JC51" s="116"/>
      <c r="JD51" s="116"/>
      <c r="JE51" s="116"/>
      <c r="JF51" s="116"/>
      <c r="JG51" s="116"/>
      <c r="JH51" s="116"/>
      <c r="JI51" s="116"/>
      <c r="JJ51" s="116"/>
      <c r="JK51" s="116"/>
      <c r="JL51" s="116"/>
      <c r="JM51" s="116"/>
      <c r="JN51" s="116"/>
      <c r="JO51" s="116"/>
      <c r="JP51" s="116"/>
      <c r="JQ51" s="116"/>
      <c r="JR51" s="116"/>
      <c r="JS51" s="116"/>
      <c r="JT51" s="116"/>
      <c r="JU51" s="116"/>
      <c r="JV51" s="116"/>
      <c r="JW51" s="116"/>
      <c r="JX51" s="116"/>
      <c r="JY51" s="116"/>
      <c r="JZ51" s="116"/>
      <c r="KA51" s="116"/>
      <c r="KB51" s="116"/>
      <c r="KC51" s="116"/>
      <c r="KD51" s="116"/>
      <c r="KE51" s="116"/>
      <c r="KF51" s="116"/>
      <c r="KG51" s="116"/>
      <c r="KH51" s="116"/>
      <c r="KI51" s="116"/>
      <c r="KJ51" s="116"/>
      <c r="KK51" s="116"/>
      <c r="KL51" s="116"/>
      <c r="KM51" s="116"/>
      <c r="KN51" s="116"/>
      <c r="KO51" s="116"/>
      <c r="KP51" s="116"/>
      <c r="KQ51" s="116"/>
      <c r="KR51" s="116"/>
      <c r="KS51" s="116"/>
      <c r="KT51" s="116"/>
      <c r="KU51" s="116"/>
      <c r="KV51" s="116"/>
      <c r="KW51" s="116"/>
      <c r="KX51" s="116"/>
      <c r="KY51" s="116"/>
      <c r="KZ51" s="116"/>
      <c r="LA51" s="116"/>
      <c r="LB51" s="116"/>
      <c r="LC51" s="116"/>
      <c r="LD51" s="116"/>
      <c r="LE51" s="116"/>
      <c r="LF51" s="116"/>
      <c r="LG51" s="116"/>
      <c r="LH51" s="116"/>
      <c r="LI51" s="116"/>
      <c r="LJ51" s="116"/>
    </row>
    <row r="52" spans="1:322" x14ac:dyDescent="0.3">
      <c r="A52" s="108">
        <v>43225</v>
      </c>
      <c r="B52" s="117">
        <v>0.90553240740740704</v>
      </c>
      <c r="C52" s="114">
        <v>14135.54</v>
      </c>
      <c r="D52" s="114">
        <v>100940.145</v>
      </c>
      <c r="E52" s="114">
        <v>21971.438999999998</v>
      </c>
      <c r="F52" s="114">
        <v>31023.940999999999</v>
      </c>
      <c r="G52" s="114">
        <v>40.585999999999999</v>
      </c>
      <c r="H52" s="73">
        <v>15</v>
      </c>
      <c r="I52" s="73">
        <v>18.1956989247312</v>
      </c>
      <c r="J52" s="111"/>
      <c r="K52" s="111"/>
      <c r="L52" s="119">
        <f t="shared" si="11"/>
        <v>28.928999999993479</v>
      </c>
      <c r="M52" s="115">
        <f t="shared" si="12"/>
        <v>-1.7880000000004657</v>
      </c>
      <c r="N52" s="115">
        <f t="shared" si="13"/>
        <v>-9.8690000000060536</v>
      </c>
      <c r="O52" s="115">
        <f t="shared" si="14"/>
        <v>35.140999999999622</v>
      </c>
      <c r="P52" s="120">
        <f t="shared" si="15"/>
        <v>5.4450000000003769</v>
      </c>
      <c r="Q52" s="30">
        <f t="shared" si="16"/>
        <v>0.86584043758930718</v>
      </c>
      <c r="R52" s="123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16"/>
      <c r="AD52" s="116"/>
      <c r="AE52" s="116"/>
      <c r="AF52" s="116"/>
      <c r="AG52" s="116"/>
      <c r="AH52" s="116"/>
      <c r="AI52" s="116"/>
      <c r="AJ52" s="33" t="str">
        <f t="shared" si="2"/>
        <v/>
      </c>
      <c r="AK52" s="33" t="str">
        <f t="shared" si="3"/>
        <v/>
      </c>
      <c r="AL52" s="33">
        <f t="shared" si="4"/>
        <v>27361.01</v>
      </c>
      <c r="AM52" s="33" t="str">
        <f t="shared" si="5"/>
        <v/>
      </c>
      <c r="AN52" s="33" t="str">
        <f t="shared" si="6"/>
        <v/>
      </c>
      <c r="AO52" s="33" t="str">
        <f t="shared" si="7"/>
        <v/>
      </c>
      <c r="AP52" s="33" t="str">
        <f t="shared" si="8"/>
        <v/>
      </c>
      <c r="AQ52" s="33" t="str">
        <f t="shared" si="9"/>
        <v/>
      </c>
      <c r="AR52" s="33" t="str">
        <f t="shared" si="10"/>
        <v/>
      </c>
      <c r="AS52" s="116">
        <v>43604</v>
      </c>
      <c r="AT52" s="116">
        <v>9.0046296296296298E-3</v>
      </c>
      <c r="AU52" s="116" t="s">
        <v>64</v>
      </c>
      <c r="AV52" s="116" t="s">
        <v>65</v>
      </c>
      <c r="AW52" s="116">
        <v>27361.01</v>
      </c>
      <c r="AX52" s="116"/>
      <c r="AY52" s="116"/>
      <c r="AZ52" s="116"/>
      <c r="BA52" s="116"/>
      <c r="BB52" s="116"/>
      <c r="BC52" s="116"/>
      <c r="BD52" s="116"/>
      <c r="BE52" s="116"/>
      <c r="BF52" s="116"/>
      <c r="BG52" s="116"/>
      <c r="BH52" s="116"/>
      <c r="BI52" s="116"/>
      <c r="BJ52" s="116"/>
      <c r="BK52" s="116"/>
      <c r="BL52" s="116"/>
      <c r="BM52" s="116"/>
      <c r="BN52" s="116"/>
      <c r="BO52" s="116"/>
      <c r="BP52" s="116"/>
      <c r="BQ52" s="116"/>
      <c r="BR52" s="116"/>
      <c r="BS52" s="116"/>
      <c r="BT52" s="116"/>
      <c r="BU52" s="116"/>
      <c r="BV52" s="116"/>
      <c r="BW52" s="116"/>
      <c r="BX52" s="116"/>
      <c r="BY52" s="116"/>
      <c r="BZ52" s="116"/>
      <c r="CA52" s="116"/>
      <c r="CB52" s="116"/>
      <c r="CC52" s="116"/>
      <c r="CD52" s="116"/>
      <c r="CE52" s="116"/>
      <c r="CF52" s="116"/>
      <c r="CG52" s="116"/>
      <c r="CH52" s="116"/>
      <c r="CI52" s="116"/>
      <c r="CJ52" s="116"/>
      <c r="CK52" s="116"/>
      <c r="CL52" s="116"/>
      <c r="CM52" s="116"/>
      <c r="CN52" s="116"/>
      <c r="CO52" s="116"/>
      <c r="CP52" s="116"/>
      <c r="CQ52" s="116"/>
      <c r="CR52" s="116"/>
      <c r="CS52" s="116"/>
      <c r="CT52" s="116"/>
      <c r="CU52" s="116"/>
      <c r="CV52" s="116"/>
      <c r="CW52" s="116"/>
      <c r="CX52" s="116"/>
      <c r="CY52" s="116"/>
      <c r="CZ52" s="116"/>
      <c r="DA52" s="116"/>
      <c r="DB52" s="116"/>
      <c r="DC52" s="116"/>
      <c r="DD52" s="116"/>
      <c r="DE52" s="116"/>
      <c r="DF52" s="116"/>
      <c r="DG52" s="116"/>
      <c r="DH52" s="116"/>
      <c r="DI52" s="116"/>
      <c r="DJ52" s="116"/>
      <c r="DK52" s="116"/>
      <c r="DL52" s="116"/>
      <c r="DM52" s="116"/>
      <c r="DN52" s="116"/>
      <c r="DO52" s="116"/>
      <c r="DP52" s="116"/>
      <c r="DQ52" s="116"/>
      <c r="DR52" s="116"/>
      <c r="DS52" s="116"/>
      <c r="DT52" s="116"/>
      <c r="DU52" s="116"/>
      <c r="DV52" s="116"/>
      <c r="DW52" s="116"/>
      <c r="DX52" s="116"/>
      <c r="DY52" s="116"/>
      <c r="DZ52" s="116"/>
      <c r="EA52" s="116"/>
      <c r="EB52" s="116"/>
      <c r="EC52" s="116"/>
      <c r="ED52" s="116"/>
      <c r="EE52" s="116"/>
      <c r="EF52" s="116"/>
      <c r="EG52" s="116"/>
      <c r="EH52" s="116"/>
      <c r="EI52" s="116"/>
      <c r="EJ52" s="116"/>
      <c r="EK52" s="116"/>
      <c r="EL52" s="116"/>
      <c r="EM52" s="116"/>
      <c r="EN52" s="116"/>
      <c r="EO52" s="116"/>
      <c r="EP52" s="116"/>
      <c r="EQ52" s="116"/>
      <c r="ER52" s="116"/>
      <c r="ES52" s="116"/>
      <c r="ET52" s="116"/>
      <c r="EU52" s="116"/>
      <c r="EV52" s="116"/>
      <c r="EW52" s="116"/>
      <c r="EX52" s="116"/>
      <c r="EY52" s="116"/>
      <c r="EZ52" s="116"/>
      <c r="FA52" s="116"/>
      <c r="FB52" s="116"/>
      <c r="FC52" s="116"/>
      <c r="FD52" s="116"/>
      <c r="FE52" s="116"/>
      <c r="FF52" s="116"/>
      <c r="FG52" s="116"/>
      <c r="FH52" s="116"/>
      <c r="FI52" s="116"/>
      <c r="FJ52" s="116"/>
      <c r="FK52" s="116"/>
      <c r="FL52" s="116"/>
      <c r="FM52" s="116"/>
      <c r="FN52" s="116"/>
      <c r="FO52" s="116"/>
      <c r="FP52" s="116"/>
      <c r="FQ52" s="116"/>
      <c r="FR52" s="116"/>
      <c r="FS52" s="116"/>
      <c r="FT52" s="116"/>
      <c r="FU52" s="116"/>
      <c r="FV52" s="116"/>
      <c r="FW52" s="116"/>
      <c r="FX52" s="116"/>
      <c r="FY52" s="116"/>
      <c r="FZ52" s="116"/>
      <c r="GA52" s="116"/>
      <c r="GB52" s="116"/>
      <c r="GC52" s="116"/>
      <c r="GD52" s="116"/>
      <c r="GE52" s="116"/>
      <c r="GF52" s="116"/>
      <c r="GG52" s="116"/>
      <c r="GH52" s="116"/>
      <c r="GI52" s="116"/>
      <c r="GJ52" s="116"/>
      <c r="GK52" s="116"/>
      <c r="GL52" s="116"/>
      <c r="GM52" s="116"/>
      <c r="GN52" s="116"/>
      <c r="GO52" s="116"/>
      <c r="GP52" s="116"/>
      <c r="GQ52" s="116"/>
      <c r="GR52" s="116"/>
      <c r="GS52" s="116"/>
      <c r="GT52" s="116"/>
      <c r="GU52" s="116"/>
      <c r="GV52" s="116"/>
      <c r="GW52" s="116"/>
      <c r="GX52" s="116"/>
      <c r="GY52" s="116"/>
      <c r="GZ52" s="116"/>
      <c r="HA52" s="116"/>
      <c r="HB52" s="116"/>
      <c r="HC52" s="116"/>
      <c r="HD52" s="116"/>
      <c r="HE52" s="116"/>
      <c r="HF52" s="116"/>
      <c r="HG52" s="116"/>
      <c r="HH52" s="116"/>
      <c r="HI52" s="116"/>
      <c r="HJ52" s="116"/>
      <c r="HK52" s="116"/>
      <c r="HL52" s="116"/>
      <c r="HM52" s="116"/>
      <c r="HN52" s="116"/>
      <c r="HO52" s="116"/>
      <c r="HP52" s="116"/>
      <c r="HQ52" s="116"/>
      <c r="HR52" s="116"/>
      <c r="HS52" s="116"/>
      <c r="HT52" s="116"/>
      <c r="HU52" s="116"/>
      <c r="HV52" s="116"/>
      <c r="HW52" s="116"/>
      <c r="HX52" s="116"/>
      <c r="HY52" s="116"/>
      <c r="HZ52" s="116"/>
      <c r="IA52" s="116"/>
      <c r="IB52" s="116"/>
      <c r="IC52" s="116"/>
      <c r="ID52" s="116"/>
      <c r="IE52" s="116"/>
      <c r="IF52" s="116"/>
      <c r="IG52" s="116"/>
      <c r="IH52" s="116"/>
      <c r="II52" s="116"/>
      <c r="IJ52" s="116"/>
      <c r="IK52" s="116"/>
      <c r="IL52" s="116"/>
      <c r="IM52" s="116"/>
      <c r="IN52" s="116"/>
      <c r="IO52" s="116"/>
      <c r="IP52" s="116"/>
      <c r="IQ52" s="116"/>
      <c r="IR52" s="116"/>
      <c r="IS52" s="116"/>
      <c r="IT52" s="116"/>
      <c r="IU52" s="116"/>
      <c r="IV52" s="116"/>
      <c r="IW52" s="116"/>
      <c r="IX52" s="116"/>
      <c r="IY52" s="116"/>
      <c r="IZ52" s="116"/>
      <c r="JA52" s="116"/>
      <c r="JB52" s="116"/>
      <c r="JC52" s="116"/>
      <c r="JD52" s="116"/>
      <c r="JE52" s="116"/>
      <c r="JF52" s="116"/>
      <c r="JG52" s="116"/>
      <c r="JH52" s="116"/>
      <c r="JI52" s="116"/>
      <c r="JJ52" s="116"/>
      <c r="JK52" s="116"/>
      <c r="JL52" s="116"/>
      <c r="JM52" s="116"/>
      <c r="JN52" s="116"/>
      <c r="JO52" s="116"/>
      <c r="JP52" s="116"/>
      <c r="JQ52" s="116"/>
      <c r="JR52" s="116"/>
      <c r="JS52" s="116"/>
      <c r="JT52" s="116"/>
      <c r="JU52" s="116"/>
      <c r="JV52" s="116"/>
      <c r="JW52" s="116"/>
      <c r="JX52" s="116"/>
      <c r="JY52" s="116"/>
      <c r="JZ52" s="116"/>
      <c r="KA52" s="116"/>
      <c r="KB52" s="116"/>
      <c r="KC52" s="116"/>
      <c r="KD52" s="116"/>
      <c r="KE52" s="116"/>
      <c r="KF52" s="116"/>
      <c r="KG52" s="116"/>
      <c r="KH52" s="116"/>
      <c r="KI52" s="116"/>
      <c r="KJ52" s="116"/>
      <c r="KK52" s="116"/>
      <c r="KL52" s="116"/>
      <c r="KM52" s="116"/>
      <c r="KN52" s="116"/>
      <c r="KO52" s="116"/>
      <c r="KP52" s="116"/>
      <c r="KQ52" s="116"/>
      <c r="KR52" s="116"/>
      <c r="KS52" s="116"/>
      <c r="KT52" s="116"/>
      <c r="KU52" s="116"/>
      <c r="KV52" s="116"/>
      <c r="KW52" s="116"/>
      <c r="KX52" s="116"/>
      <c r="KY52" s="116"/>
      <c r="KZ52" s="116"/>
      <c r="LA52" s="116"/>
      <c r="LB52" s="116"/>
      <c r="LC52" s="116"/>
      <c r="LD52" s="116"/>
      <c r="LE52" s="116"/>
      <c r="LF52" s="116"/>
      <c r="LG52" s="116"/>
      <c r="LH52" s="116"/>
      <c r="LI52" s="116"/>
      <c r="LJ52" s="116"/>
    </row>
    <row r="53" spans="1:322" x14ac:dyDescent="0.3">
      <c r="A53" s="108">
        <v>43226</v>
      </c>
      <c r="B53" s="117">
        <v>0.91478009259259296</v>
      </c>
      <c r="C53" s="114">
        <v>14137.717000000001</v>
      </c>
      <c r="D53" s="114">
        <v>100960.07799999999</v>
      </c>
      <c r="E53" s="114">
        <v>22007.71</v>
      </c>
      <c r="F53" s="114">
        <v>31067.603999999999</v>
      </c>
      <c r="G53" s="114">
        <v>43.662999999999997</v>
      </c>
      <c r="H53" s="73">
        <v>15</v>
      </c>
      <c r="I53" s="73">
        <v>19.849397590361399</v>
      </c>
      <c r="J53" s="111"/>
      <c r="K53" s="111"/>
      <c r="L53" s="119">
        <f t="shared" si="11"/>
        <v>21.553000000010329</v>
      </c>
      <c r="M53" s="115">
        <f t="shared" si="12"/>
        <v>-2.1769999999996799</v>
      </c>
      <c r="N53" s="115">
        <f t="shared" si="13"/>
        <v>-19.932999999989988</v>
      </c>
      <c r="O53" s="115">
        <f t="shared" si="14"/>
        <v>36.27100000000064</v>
      </c>
      <c r="P53" s="120">
        <f t="shared" si="15"/>
        <v>7.3919999999993564</v>
      </c>
      <c r="Q53" s="30">
        <f t="shared" si="16"/>
        <v>0.83070334150197289</v>
      </c>
      <c r="R53" s="123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16"/>
      <c r="AD53" s="116"/>
      <c r="AE53" s="116"/>
      <c r="AF53" s="116"/>
      <c r="AG53" s="116"/>
      <c r="AH53" s="116"/>
      <c r="AI53" s="116"/>
      <c r="AJ53" s="33" t="str">
        <f t="shared" si="2"/>
        <v/>
      </c>
      <c r="AK53" s="33" t="str">
        <f t="shared" si="3"/>
        <v/>
      </c>
      <c r="AL53" s="33" t="str">
        <f t="shared" si="4"/>
        <v/>
      </c>
      <c r="AM53" s="33">
        <f t="shared" si="5"/>
        <v>37916.536</v>
      </c>
      <c r="AN53" s="33" t="str">
        <f t="shared" si="6"/>
        <v/>
      </c>
      <c r="AO53" s="33" t="str">
        <f t="shared" si="7"/>
        <v/>
      </c>
      <c r="AP53" s="33" t="str">
        <f t="shared" si="8"/>
        <v/>
      </c>
      <c r="AQ53" s="33" t="str">
        <f t="shared" si="9"/>
        <v/>
      </c>
      <c r="AR53" s="33" t="str">
        <f t="shared" si="10"/>
        <v/>
      </c>
      <c r="AS53" s="116">
        <v>43604</v>
      </c>
      <c r="AT53" s="116">
        <v>9.0046296296296298E-3</v>
      </c>
      <c r="AU53" s="116" t="s">
        <v>64</v>
      </c>
      <c r="AV53" s="116" t="s">
        <v>66</v>
      </c>
      <c r="AW53" s="116" t="s">
        <v>67</v>
      </c>
      <c r="AX53" s="116">
        <v>37916.536</v>
      </c>
      <c r="AY53" s="116"/>
      <c r="AZ53" s="116"/>
      <c r="BA53" s="116"/>
      <c r="BB53" s="116"/>
      <c r="BC53" s="116"/>
      <c r="BD53" s="116"/>
      <c r="BE53" s="116"/>
      <c r="BF53" s="116"/>
      <c r="BG53" s="116"/>
      <c r="BH53" s="116"/>
      <c r="BI53" s="116"/>
      <c r="BJ53" s="116"/>
      <c r="BK53" s="116"/>
      <c r="BL53" s="116"/>
      <c r="BM53" s="116"/>
      <c r="BN53" s="116"/>
      <c r="BO53" s="116"/>
      <c r="BP53" s="116"/>
      <c r="BQ53" s="116"/>
      <c r="BR53" s="116"/>
      <c r="BS53" s="116"/>
      <c r="BT53" s="116"/>
      <c r="BU53" s="116"/>
      <c r="BV53" s="116"/>
      <c r="BW53" s="116"/>
      <c r="BX53" s="116"/>
      <c r="BY53" s="116"/>
      <c r="BZ53" s="116"/>
      <c r="CA53" s="116"/>
      <c r="CB53" s="116"/>
      <c r="CC53" s="116"/>
      <c r="CD53" s="116"/>
      <c r="CE53" s="116"/>
      <c r="CF53" s="116"/>
      <c r="CG53" s="116"/>
      <c r="CH53" s="116"/>
      <c r="CI53" s="116"/>
      <c r="CJ53" s="116"/>
      <c r="CK53" s="116"/>
      <c r="CL53" s="116"/>
      <c r="CM53" s="116"/>
      <c r="CN53" s="116"/>
      <c r="CO53" s="116"/>
      <c r="CP53" s="116"/>
      <c r="CQ53" s="116"/>
      <c r="CR53" s="116"/>
      <c r="CS53" s="116"/>
      <c r="CT53" s="116"/>
      <c r="CU53" s="116"/>
      <c r="CV53" s="116"/>
      <c r="CW53" s="116"/>
      <c r="CX53" s="116"/>
      <c r="CY53" s="116"/>
      <c r="CZ53" s="116"/>
      <c r="DA53" s="116"/>
      <c r="DB53" s="116"/>
      <c r="DC53" s="116"/>
      <c r="DD53" s="116"/>
      <c r="DE53" s="116"/>
      <c r="DF53" s="116"/>
      <c r="DG53" s="116"/>
      <c r="DH53" s="116"/>
      <c r="DI53" s="116"/>
      <c r="DJ53" s="116"/>
      <c r="DK53" s="116"/>
      <c r="DL53" s="116"/>
      <c r="DM53" s="116"/>
      <c r="DN53" s="116"/>
      <c r="DO53" s="116"/>
      <c r="DP53" s="116"/>
      <c r="DQ53" s="116"/>
      <c r="DR53" s="116"/>
      <c r="DS53" s="116"/>
      <c r="DT53" s="116"/>
      <c r="DU53" s="116"/>
      <c r="DV53" s="116"/>
      <c r="DW53" s="116"/>
      <c r="DX53" s="116"/>
      <c r="DY53" s="116"/>
      <c r="DZ53" s="116"/>
      <c r="EA53" s="116"/>
      <c r="EB53" s="116"/>
      <c r="EC53" s="116"/>
      <c r="ED53" s="116"/>
      <c r="EE53" s="116"/>
      <c r="EF53" s="116"/>
      <c r="EG53" s="116"/>
      <c r="EH53" s="116"/>
      <c r="EI53" s="116"/>
      <c r="EJ53" s="116"/>
      <c r="EK53" s="116"/>
      <c r="EL53" s="116"/>
      <c r="EM53" s="116"/>
      <c r="EN53" s="116"/>
      <c r="EO53" s="116"/>
      <c r="EP53" s="116"/>
      <c r="EQ53" s="116"/>
      <c r="ER53" s="116"/>
      <c r="ES53" s="116"/>
      <c r="ET53" s="116"/>
      <c r="EU53" s="116"/>
      <c r="EV53" s="116"/>
      <c r="EW53" s="116"/>
      <c r="EX53" s="116"/>
      <c r="EY53" s="116"/>
      <c r="EZ53" s="116"/>
      <c r="FA53" s="116"/>
      <c r="FB53" s="116"/>
      <c r="FC53" s="116"/>
      <c r="FD53" s="116"/>
      <c r="FE53" s="116"/>
      <c r="FF53" s="116"/>
      <c r="FG53" s="116"/>
      <c r="FH53" s="116"/>
      <c r="FI53" s="116"/>
      <c r="FJ53" s="116"/>
      <c r="FK53" s="116"/>
      <c r="FL53" s="116"/>
      <c r="FM53" s="116"/>
      <c r="FN53" s="116"/>
      <c r="FO53" s="116"/>
      <c r="FP53" s="116"/>
      <c r="FQ53" s="116"/>
      <c r="FR53" s="116"/>
      <c r="FS53" s="116"/>
      <c r="FT53" s="116"/>
      <c r="FU53" s="116"/>
      <c r="FV53" s="116"/>
      <c r="FW53" s="116"/>
      <c r="FX53" s="116"/>
      <c r="FY53" s="116"/>
      <c r="FZ53" s="116"/>
      <c r="GA53" s="116"/>
      <c r="GB53" s="116"/>
      <c r="GC53" s="116"/>
      <c r="GD53" s="116"/>
      <c r="GE53" s="116"/>
      <c r="GF53" s="116"/>
      <c r="GG53" s="116"/>
      <c r="GH53" s="116"/>
      <c r="GI53" s="116"/>
      <c r="GJ53" s="116"/>
      <c r="GK53" s="116"/>
      <c r="GL53" s="116"/>
      <c r="GM53" s="116"/>
      <c r="GN53" s="116"/>
      <c r="GO53" s="116"/>
      <c r="GP53" s="116"/>
      <c r="GQ53" s="116"/>
      <c r="GR53" s="116"/>
      <c r="GS53" s="116"/>
      <c r="GT53" s="116"/>
      <c r="GU53" s="116"/>
      <c r="GV53" s="116"/>
      <c r="GW53" s="116"/>
      <c r="GX53" s="116"/>
      <c r="GY53" s="116"/>
      <c r="GZ53" s="116"/>
      <c r="HA53" s="116"/>
      <c r="HB53" s="116"/>
      <c r="HC53" s="116"/>
      <c r="HD53" s="116"/>
      <c r="HE53" s="116"/>
      <c r="HF53" s="116"/>
      <c r="HG53" s="116"/>
      <c r="HH53" s="116"/>
      <c r="HI53" s="116"/>
      <c r="HJ53" s="116"/>
      <c r="HK53" s="116"/>
      <c r="HL53" s="116"/>
      <c r="HM53" s="116"/>
      <c r="HN53" s="116"/>
      <c r="HO53" s="116"/>
      <c r="HP53" s="116"/>
      <c r="HQ53" s="116"/>
      <c r="HR53" s="116"/>
      <c r="HS53" s="116"/>
      <c r="HT53" s="116"/>
      <c r="HU53" s="116"/>
      <c r="HV53" s="116"/>
      <c r="HW53" s="116"/>
      <c r="HX53" s="116"/>
      <c r="HY53" s="116"/>
      <c r="HZ53" s="116"/>
      <c r="IA53" s="116"/>
      <c r="IB53" s="116"/>
      <c r="IC53" s="116"/>
      <c r="ID53" s="116"/>
      <c r="IE53" s="116"/>
      <c r="IF53" s="116"/>
      <c r="IG53" s="116"/>
      <c r="IH53" s="116"/>
      <c r="II53" s="116"/>
      <c r="IJ53" s="116"/>
      <c r="IK53" s="116"/>
      <c r="IL53" s="116"/>
      <c r="IM53" s="116"/>
      <c r="IN53" s="116"/>
      <c r="IO53" s="116"/>
      <c r="IP53" s="116"/>
      <c r="IQ53" s="116"/>
      <c r="IR53" s="116"/>
      <c r="IS53" s="116"/>
      <c r="IT53" s="116"/>
      <c r="IU53" s="116"/>
      <c r="IV53" s="116"/>
      <c r="IW53" s="116"/>
      <c r="IX53" s="116"/>
      <c r="IY53" s="116"/>
      <c r="IZ53" s="116"/>
      <c r="JA53" s="116"/>
      <c r="JB53" s="116"/>
      <c r="JC53" s="116"/>
      <c r="JD53" s="116"/>
      <c r="JE53" s="116"/>
      <c r="JF53" s="116"/>
      <c r="JG53" s="116"/>
      <c r="JH53" s="116"/>
      <c r="JI53" s="116"/>
      <c r="JJ53" s="116"/>
      <c r="JK53" s="116"/>
      <c r="JL53" s="116"/>
      <c r="JM53" s="116"/>
      <c r="JN53" s="116"/>
      <c r="JO53" s="116"/>
      <c r="JP53" s="116"/>
      <c r="JQ53" s="116"/>
      <c r="JR53" s="116"/>
      <c r="JS53" s="116"/>
      <c r="JT53" s="116"/>
      <c r="JU53" s="116"/>
      <c r="JV53" s="116"/>
      <c r="JW53" s="116"/>
      <c r="JX53" s="116"/>
      <c r="JY53" s="116"/>
      <c r="JZ53" s="116"/>
      <c r="KA53" s="116"/>
      <c r="KB53" s="116"/>
      <c r="KC53" s="116"/>
      <c r="KD53" s="116"/>
      <c r="KE53" s="116"/>
      <c r="KF53" s="116"/>
      <c r="KG53" s="116"/>
      <c r="KH53" s="116"/>
      <c r="KI53" s="116"/>
      <c r="KJ53" s="116"/>
      <c r="KK53" s="116"/>
      <c r="KL53" s="116"/>
      <c r="KM53" s="116"/>
      <c r="KN53" s="116"/>
      <c r="KO53" s="116"/>
      <c r="KP53" s="116"/>
      <c r="KQ53" s="116"/>
      <c r="KR53" s="116"/>
      <c r="KS53" s="116"/>
      <c r="KT53" s="116"/>
      <c r="KU53" s="116"/>
      <c r="KV53" s="116"/>
      <c r="KW53" s="116"/>
      <c r="KX53" s="116"/>
      <c r="KY53" s="116"/>
      <c r="KZ53" s="116"/>
      <c r="LA53" s="116"/>
      <c r="LB53" s="116"/>
      <c r="LC53" s="116"/>
      <c r="LD53" s="116"/>
      <c r="LE53" s="116"/>
      <c r="LF53" s="116"/>
      <c r="LG53" s="116"/>
      <c r="LH53" s="116"/>
      <c r="LI53" s="116"/>
      <c r="LJ53" s="116"/>
    </row>
    <row r="54" spans="1:322" x14ac:dyDescent="0.3">
      <c r="A54" s="108">
        <v>43227</v>
      </c>
      <c r="B54" s="117">
        <v>0.91467592592592595</v>
      </c>
      <c r="C54" s="114">
        <v>14138.83</v>
      </c>
      <c r="D54" s="114">
        <v>100968.311</v>
      </c>
      <c r="E54" s="114">
        <v>22046.733</v>
      </c>
      <c r="F54" s="114">
        <v>31112.337</v>
      </c>
      <c r="G54" s="114">
        <v>44.732999999999997</v>
      </c>
      <c r="H54" s="73">
        <v>16</v>
      </c>
      <c r="I54" s="73">
        <v>22</v>
      </c>
      <c r="J54" s="111"/>
      <c r="K54" s="111"/>
      <c r="L54" s="119">
        <f t="shared" si="11"/>
        <v>35.386999999993172</v>
      </c>
      <c r="M54" s="115">
        <f t="shared" si="12"/>
        <v>-1.1129999999993743</v>
      </c>
      <c r="N54" s="115">
        <f t="shared" si="13"/>
        <v>-8.2330000000074506</v>
      </c>
      <c r="O54" s="115">
        <f t="shared" si="14"/>
        <v>39.023000000001048</v>
      </c>
      <c r="P54" s="120">
        <f t="shared" si="15"/>
        <v>5.7099999999989492</v>
      </c>
      <c r="Q54" s="30">
        <f t="shared" si="16"/>
        <v>0.87235374332150872</v>
      </c>
      <c r="R54" s="123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16"/>
      <c r="AD54" s="116"/>
      <c r="AE54" s="116"/>
      <c r="AF54" s="116"/>
      <c r="AG54" s="116"/>
      <c r="AH54" s="116"/>
      <c r="AI54" s="116"/>
      <c r="AJ54" s="33" t="str">
        <f t="shared" si="2"/>
        <v/>
      </c>
      <c r="AK54" s="33" t="str">
        <f t="shared" si="3"/>
        <v/>
      </c>
      <c r="AL54" s="33" t="str">
        <f t="shared" si="4"/>
        <v/>
      </c>
      <c r="AM54" s="33" t="str">
        <f t="shared" si="5"/>
        <v/>
      </c>
      <c r="AN54" s="33">
        <f t="shared" si="6"/>
        <v>0</v>
      </c>
      <c r="AO54" s="33" t="str">
        <f t="shared" si="7"/>
        <v/>
      </c>
      <c r="AP54" s="33" t="str">
        <f t="shared" si="8"/>
        <v/>
      </c>
      <c r="AQ54" s="33" t="str">
        <f t="shared" si="9"/>
        <v/>
      </c>
      <c r="AR54" s="33" t="str">
        <f t="shared" si="10"/>
        <v/>
      </c>
      <c r="AS54" s="116">
        <v>43604</v>
      </c>
      <c r="AT54" s="116">
        <v>9.0046296296296298E-3</v>
      </c>
      <c r="AU54" s="116" t="s">
        <v>64</v>
      </c>
      <c r="AV54" s="116" t="s">
        <v>68</v>
      </c>
      <c r="AW54" s="116">
        <v>0</v>
      </c>
      <c r="AX54" s="116"/>
      <c r="AY54" s="116"/>
      <c r="AZ54" s="116"/>
      <c r="BA54" s="116"/>
      <c r="BB54" s="116"/>
      <c r="BC54" s="116"/>
      <c r="BD54" s="116"/>
      <c r="BE54" s="116"/>
      <c r="BF54" s="116"/>
      <c r="BG54" s="116"/>
      <c r="BH54" s="116"/>
      <c r="BI54" s="116"/>
      <c r="BJ54" s="116"/>
      <c r="BK54" s="116"/>
      <c r="BL54" s="116"/>
      <c r="BM54" s="116"/>
      <c r="BN54" s="116"/>
      <c r="BO54" s="116"/>
      <c r="BP54" s="116"/>
      <c r="BQ54" s="116"/>
      <c r="BR54" s="116"/>
      <c r="BS54" s="116"/>
      <c r="BT54" s="116"/>
      <c r="BU54" s="116"/>
      <c r="BV54" s="116"/>
      <c r="BW54" s="116"/>
      <c r="BX54" s="116"/>
      <c r="BY54" s="116"/>
      <c r="BZ54" s="116"/>
      <c r="CA54" s="116"/>
      <c r="CB54" s="116"/>
      <c r="CC54" s="116"/>
      <c r="CD54" s="116"/>
      <c r="CE54" s="116"/>
      <c r="CF54" s="116"/>
      <c r="CG54" s="116"/>
      <c r="CH54" s="116"/>
      <c r="CI54" s="116"/>
      <c r="CJ54" s="116"/>
      <c r="CK54" s="116"/>
      <c r="CL54" s="116"/>
      <c r="CM54" s="116"/>
      <c r="CN54" s="116"/>
      <c r="CO54" s="116"/>
      <c r="CP54" s="116"/>
      <c r="CQ54" s="116"/>
      <c r="CR54" s="116"/>
      <c r="CS54" s="116"/>
      <c r="CT54" s="116"/>
      <c r="CU54" s="116"/>
      <c r="CV54" s="116"/>
      <c r="CW54" s="116"/>
      <c r="CX54" s="116"/>
      <c r="CY54" s="116"/>
      <c r="CZ54" s="116"/>
      <c r="DA54" s="116"/>
      <c r="DB54" s="116"/>
      <c r="DC54" s="116"/>
      <c r="DD54" s="116"/>
      <c r="DE54" s="116"/>
      <c r="DF54" s="116"/>
      <c r="DG54" s="116"/>
      <c r="DH54" s="116"/>
      <c r="DI54" s="116"/>
      <c r="DJ54" s="116"/>
      <c r="DK54" s="116"/>
      <c r="DL54" s="116"/>
      <c r="DM54" s="116"/>
      <c r="DN54" s="116"/>
      <c r="DO54" s="116"/>
      <c r="DP54" s="116"/>
      <c r="DQ54" s="116"/>
      <c r="DR54" s="116"/>
      <c r="DS54" s="116"/>
      <c r="DT54" s="116"/>
      <c r="DU54" s="116"/>
      <c r="DV54" s="116"/>
      <c r="DW54" s="116"/>
      <c r="DX54" s="116"/>
      <c r="DY54" s="116"/>
      <c r="DZ54" s="116"/>
      <c r="EA54" s="116"/>
      <c r="EB54" s="116"/>
      <c r="EC54" s="116"/>
      <c r="ED54" s="116"/>
      <c r="EE54" s="116"/>
      <c r="EF54" s="116"/>
      <c r="EG54" s="116"/>
      <c r="EH54" s="116"/>
      <c r="EI54" s="116"/>
      <c r="EJ54" s="116"/>
      <c r="EK54" s="116"/>
      <c r="EL54" s="116"/>
      <c r="EM54" s="116"/>
      <c r="EN54" s="116"/>
      <c r="EO54" s="116"/>
      <c r="EP54" s="116"/>
      <c r="EQ54" s="116"/>
      <c r="ER54" s="116"/>
      <c r="ES54" s="116"/>
      <c r="ET54" s="116"/>
      <c r="EU54" s="116"/>
      <c r="EV54" s="116"/>
      <c r="EW54" s="116"/>
      <c r="EX54" s="116"/>
      <c r="EY54" s="116"/>
      <c r="EZ54" s="116"/>
      <c r="FA54" s="116"/>
      <c r="FB54" s="116"/>
      <c r="FC54" s="116"/>
      <c r="FD54" s="116"/>
      <c r="FE54" s="116"/>
      <c r="FF54" s="116"/>
      <c r="FG54" s="116"/>
      <c r="FH54" s="116"/>
      <c r="FI54" s="116"/>
      <c r="FJ54" s="116"/>
      <c r="FK54" s="116"/>
      <c r="FL54" s="116"/>
      <c r="FM54" s="116"/>
      <c r="FN54" s="116"/>
      <c r="FO54" s="116"/>
      <c r="FP54" s="116"/>
      <c r="FQ54" s="116"/>
      <c r="FR54" s="116"/>
      <c r="FS54" s="116"/>
      <c r="FT54" s="116"/>
      <c r="FU54" s="116"/>
      <c r="FV54" s="116"/>
      <c r="FW54" s="116"/>
      <c r="FX54" s="116"/>
      <c r="FY54" s="116"/>
      <c r="FZ54" s="116"/>
      <c r="GA54" s="116"/>
      <c r="GB54" s="116"/>
      <c r="GC54" s="116"/>
      <c r="GD54" s="116"/>
      <c r="GE54" s="116"/>
      <c r="GF54" s="116"/>
      <c r="GG54" s="116"/>
      <c r="GH54" s="116"/>
      <c r="GI54" s="116"/>
      <c r="GJ54" s="116"/>
      <c r="GK54" s="116"/>
      <c r="GL54" s="116"/>
      <c r="GM54" s="116"/>
      <c r="GN54" s="116"/>
      <c r="GO54" s="116"/>
      <c r="GP54" s="116"/>
      <c r="GQ54" s="116"/>
      <c r="GR54" s="116"/>
      <c r="GS54" s="116"/>
      <c r="GT54" s="116"/>
      <c r="GU54" s="116"/>
      <c r="GV54" s="116"/>
      <c r="GW54" s="116"/>
      <c r="GX54" s="116"/>
      <c r="GY54" s="116"/>
      <c r="GZ54" s="116"/>
      <c r="HA54" s="116"/>
      <c r="HB54" s="116"/>
      <c r="HC54" s="116"/>
      <c r="HD54" s="116"/>
      <c r="HE54" s="116"/>
      <c r="HF54" s="116"/>
      <c r="HG54" s="116"/>
      <c r="HH54" s="116"/>
      <c r="HI54" s="116"/>
      <c r="HJ54" s="116"/>
      <c r="HK54" s="116"/>
      <c r="HL54" s="116"/>
      <c r="HM54" s="116"/>
      <c r="HN54" s="116"/>
      <c r="HO54" s="116"/>
      <c r="HP54" s="116"/>
      <c r="HQ54" s="116"/>
      <c r="HR54" s="116"/>
      <c r="HS54" s="116"/>
      <c r="HT54" s="116"/>
      <c r="HU54" s="116"/>
      <c r="HV54" s="116"/>
      <c r="HW54" s="116"/>
      <c r="HX54" s="116"/>
      <c r="HY54" s="116"/>
      <c r="HZ54" s="116"/>
      <c r="IA54" s="116"/>
      <c r="IB54" s="116"/>
      <c r="IC54" s="116"/>
      <c r="ID54" s="116"/>
      <c r="IE54" s="116"/>
      <c r="IF54" s="116"/>
      <c r="IG54" s="116"/>
      <c r="IH54" s="116"/>
      <c r="II54" s="116"/>
      <c r="IJ54" s="116"/>
      <c r="IK54" s="116"/>
      <c r="IL54" s="116"/>
      <c r="IM54" s="116"/>
      <c r="IN54" s="116"/>
      <c r="IO54" s="116"/>
      <c r="IP54" s="116"/>
      <c r="IQ54" s="116"/>
      <c r="IR54" s="116"/>
      <c r="IS54" s="116"/>
      <c r="IT54" s="116"/>
      <c r="IU54" s="116"/>
      <c r="IV54" s="116"/>
      <c r="IW54" s="116"/>
      <c r="IX54" s="116"/>
      <c r="IY54" s="116"/>
      <c r="IZ54" s="116"/>
      <c r="JA54" s="116"/>
      <c r="JB54" s="116"/>
      <c r="JC54" s="116"/>
      <c r="JD54" s="116"/>
      <c r="JE54" s="116"/>
      <c r="JF54" s="116"/>
      <c r="JG54" s="116"/>
      <c r="JH54" s="116"/>
      <c r="JI54" s="116"/>
      <c r="JJ54" s="116"/>
      <c r="JK54" s="116"/>
      <c r="JL54" s="116"/>
      <c r="JM54" s="116"/>
      <c r="JN54" s="116"/>
      <c r="JO54" s="116"/>
      <c r="JP54" s="116"/>
      <c r="JQ54" s="116"/>
      <c r="JR54" s="116"/>
      <c r="JS54" s="116"/>
      <c r="JT54" s="116"/>
      <c r="JU54" s="116"/>
      <c r="JV54" s="116"/>
      <c r="JW54" s="116"/>
      <c r="JX54" s="116"/>
      <c r="JY54" s="116"/>
      <c r="JZ54" s="116"/>
      <c r="KA54" s="116"/>
      <c r="KB54" s="116"/>
      <c r="KC54" s="116"/>
      <c r="KD54" s="116"/>
      <c r="KE54" s="116"/>
      <c r="KF54" s="116"/>
      <c r="KG54" s="116"/>
      <c r="KH54" s="116"/>
      <c r="KI54" s="116"/>
      <c r="KJ54" s="116"/>
      <c r="KK54" s="116"/>
      <c r="KL54" s="116"/>
      <c r="KM54" s="116"/>
      <c r="KN54" s="116"/>
      <c r="KO54" s="116"/>
      <c r="KP54" s="116"/>
      <c r="KQ54" s="116"/>
      <c r="KR54" s="116"/>
      <c r="KS54" s="116"/>
      <c r="KT54" s="116"/>
      <c r="KU54" s="116"/>
      <c r="KV54" s="116"/>
      <c r="KW54" s="116"/>
      <c r="KX54" s="116"/>
      <c r="KY54" s="116"/>
      <c r="KZ54" s="116"/>
      <c r="LA54" s="116"/>
      <c r="LB54" s="116"/>
      <c r="LC54" s="116"/>
      <c r="LD54" s="116"/>
      <c r="LE54" s="116"/>
      <c r="LF54" s="116"/>
      <c r="LG54" s="116"/>
      <c r="LH54" s="116"/>
      <c r="LI54" s="116"/>
      <c r="LJ54" s="116"/>
    </row>
    <row r="55" spans="1:322" x14ac:dyDescent="0.3">
      <c r="A55" s="108">
        <v>43228</v>
      </c>
      <c r="B55" s="117">
        <v>0.91245370370370404</v>
      </c>
      <c r="C55" s="114">
        <v>14146.296</v>
      </c>
      <c r="D55" s="114">
        <v>100989.80899999999</v>
      </c>
      <c r="E55" s="114">
        <v>22058.023000000001</v>
      </c>
      <c r="F55" s="114">
        <v>31157.427</v>
      </c>
      <c r="G55" s="114">
        <v>45.09</v>
      </c>
      <c r="H55" s="73">
        <v>16</v>
      </c>
      <c r="I55" s="73">
        <v>22.426666666666701</v>
      </c>
      <c r="J55" s="111"/>
      <c r="K55" s="111"/>
      <c r="L55" s="119">
        <f t="shared" si="11"/>
        <v>16.126000000007338</v>
      </c>
      <c r="M55" s="115">
        <f t="shared" si="12"/>
        <v>-7.4660000000003492</v>
      </c>
      <c r="N55" s="115">
        <f t="shared" si="13"/>
        <v>-21.497999999992317</v>
      </c>
      <c r="O55" s="115">
        <f t="shared" si="14"/>
        <v>11.290000000000873</v>
      </c>
      <c r="P55" s="120">
        <f t="shared" si="15"/>
        <v>33.79999999999913</v>
      </c>
      <c r="Q55" s="30">
        <f t="shared" si="16"/>
        <v>0.25038811266358113</v>
      </c>
      <c r="R55" s="123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16"/>
      <c r="AD55" s="116"/>
      <c r="AE55" s="116"/>
      <c r="AF55" s="116"/>
      <c r="AG55" s="116"/>
      <c r="AH55" s="116"/>
      <c r="AI55" s="116"/>
      <c r="AJ55" s="33" t="str">
        <f t="shared" si="2"/>
        <v/>
      </c>
      <c r="AK55" s="33" t="str">
        <f t="shared" si="3"/>
        <v/>
      </c>
      <c r="AL55" s="33" t="str">
        <f t="shared" si="4"/>
        <v/>
      </c>
      <c r="AM55" s="33" t="str">
        <f t="shared" si="5"/>
        <v/>
      </c>
      <c r="AN55" s="33" t="str">
        <f t="shared" si="6"/>
        <v/>
      </c>
      <c r="AO55" s="33" t="str">
        <f t="shared" si="7"/>
        <v/>
      </c>
      <c r="AP55" s="33">
        <f t="shared" si="8"/>
        <v>0.22500000000000001</v>
      </c>
      <c r="AQ55" s="33" t="str">
        <f t="shared" si="9"/>
        <v/>
      </c>
      <c r="AR55" s="33" t="str">
        <f t="shared" si="10"/>
        <v/>
      </c>
      <c r="AS55" s="116">
        <v>43604</v>
      </c>
      <c r="AT55" s="116">
        <v>9.6643518518518511E-3</v>
      </c>
      <c r="AU55" s="116" t="s">
        <v>70</v>
      </c>
      <c r="AV55" s="116" t="s">
        <v>71</v>
      </c>
      <c r="AW55" s="116">
        <v>43604</v>
      </c>
      <c r="AX55" s="116">
        <v>0.22500000000000001</v>
      </c>
      <c r="AY55" s="116" t="s">
        <v>72</v>
      </c>
      <c r="AZ55" s="116" t="s">
        <v>73</v>
      </c>
      <c r="BA55" s="116"/>
      <c r="BB55" s="116"/>
      <c r="BC55" s="116"/>
      <c r="BD55" s="116"/>
      <c r="BE55" s="116"/>
      <c r="BF55" s="116"/>
      <c r="BG55" s="116"/>
      <c r="BH55" s="116"/>
      <c r="BI55" s="116"/>
      <c r="BJ55" s="116"/>
      <c r="BK55" s="116"/>
      <c r="BL55" s="116"/>
      <c r="BM55" s="116"/>
      <c r="BN55" s="116"/>
      <c r="BO55" s="116"/>
      <c r="BP55" s="116"/>
      <c r="BQ55" s="116"/>
      <c r="BR55" s="116"/>
      <c r="BS55" s="116"/>
      <c r="BT55" s="116"/>
      <c r="BU55" s="116"/>
      <c r="BV55" s="116"/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  <c r="FH55" s="116"/>
      <c r="FI55" s="116"/>
      <c r="FJ55" s="116"/>
      <c r="FK55" s="116"/>
      <c r="FL55" s="116"/>
      <c r="FM55" s="116"/>
      <c r="FN55" s="116"/>
      <c r="FO55" s="116"/>
      <c r="FP55" s="116"/>
      <c r="FQ55" s="116"/>
      <c r="FR55" s="116"/>
      <c r="FS55" s="116"/>
      <c r="FT55" s="116"/>
      <c r="FU55" s="116"/>
      <c r="FV55" s="116"/>
      <c r="FW55" s="116"/>
      <c r="FX55" s="116"/>
      <c r="FY55" s="116"/>
      <c r="FZ55" s="116"/>
      <c r="GA55" s="116"/>
      <c r="GB55" s="116"/>
      <c r="GC55" s="116"/>
      <c r="GD55" s="116"/>
      <c r="GE55" s="116"/>
      <c r="GF55" s="116"/>
      <c r="GG55" s="116"/>
      <c r="GH55" s="116"/>
      <c r="GI55" s="116"/>
      <c r="GJ55" s="116"/>
      <c r="GK55" s="116"/>
      <c r="GL55" s="116"/>
      <c r="GM55" s="116"/>
      <c r="GN55" s="116"/>
      <c r="GO55" s="116"/>
      <c r="GP55" s="116"/>
      <c r="GQ55" s="116"/>
      <c r="GR55" s="116"/>
      <c r="GS55" s="116"/>
      <c r="GT55" s="116"/>
      <c r="GU55" s="116"/>
      <c r="GV55" s="116"/>
      <c r="GW55" s="116"/>
      <c r="GX55" s="116"/>
      <c r="GY55" s="116"/>
      <c r="GZ55" s="116"/>
      <c r="HA55" s="116"/>
      <c r="HB55" s="116"/>
      <c r="HC55" s="116"/>
      <c r="HD55" s="116"/>
      <c r="HE55" s="116"/>
      <c r="HF55" s="116"/>
      <c r="HG55" s="116"/>
      <c r="HH55" s="116"/>
      <c r="HI55" s="116"/>
      <c r="HJ55" s="116"/>
      <c r="HK55" s="116"/>
      <c r="HL55" s="116"/>
      <c r="HM55" s="116"/>
      <c r="HN55" s="116"/>
      <c r="HO55" s="116"/>
      <c r="HP55" s="116"/>
      <c r="HQ55" s="116"/>
      <c r="HR55" s="116"/>
      <c r="HS55" s="116"/>
      <c r="HT55" s="116"/>
      <c r="HU55" s="116"/>
      <c r="HV55" s="116"/>
      <c r="HW55" s="116"/>
      <c r="HX55" s="116"/>
      <c r="HY55" s="116"/>
      <c r="HZ55" s="116"/>
      <c r="IA55" s="116"/>
      <c r="IB55" s="116"/>
      <c r="IC55" s="116"/>
      <c r="ID55" s="116"/>
      <c r="IE55" s="116"/>
      <c r="IF55" s="116"/>
      <c r="IG55" s="116"/>
      <c r="IH55" s="116"/>
      <c r="II55" s="116"/>
      <c r="IJ55" s="116"/>
      <c r="IK55" s="116"/>
      <c r="IL55" s="116"/>
      <c r="IM55" s="116"/>
      <c r="IN55" s="116"/>
      <c r="IO55" s="116"/>
      <c r="IP55" s="116"/>
      <c r="IQ55" s="116"/>
      <c r="IR55" s="116"/>
      <c r="IS55" s="116"/>
      <c r="IT55" s="116"/>
      <c r="IU55" s="116"/>
      <c r="IV55" s="116"/>
      <c r="IW55" s="116"/>
      <c r="IX55" s="116"/>
      <c r="IY55" s="116"/>
      <c r="IZ55" s="116"/>
      <c r="JA55" s="116"/>
      <c r="JB55" s="116"/>
      <c r="JC55" s="116"/>
      <c r="JD55" s="116"/>
      <c r="JE55" s="116"/>
      <c r="JF55" s="116"/>
      <c r="JG55" s="116"/>
      <c r="JH55" s="116"/>
      <c r="JI55" s="116"/>
      <c r="JJ55" s="116"/>
      <c r="JK55" s="116"/>
      <c r="JL55" s="116"/>
      <c r="JM55" s="116"/>
      <c r="JN55" s="116"/>
      <c r="JO55" s="116"/>
      <c r="JP55" s="116"/>
      <c r="JQ55" s="116"/>
      <c r="JR55" s="116"/>
      <c r="JS55" s="116"/>
      <c r="JT55" s="116"/>
      <c r="JU55" s="116"/>
      <c r="JV55" s="116"/>
      <c r="JW55" s="116"/>
      <c r="JX55" s="116"/>
      <c r="JY55" s="116"/>
      <c r="JZ55" s="116"/>
      <c r="KA55" s="116"/>
      <c r="KB55" s="116"/>
      <c r="KC55" s="116"/>
      <c r="KD55" s="116"/>
      <c r="KE55" s="116"/>
      <c r="KF55" s="116"/>
      <c r="KG55" s="116"/>
      <c r="KH55" s="116"/>
      <c r="KI55" s="116"/>
      <c r="KJ55" s="116"/>
      <c r="KK55" s="116"/>
      <c r="KL55" s="116"/>
      <c r="KM55" s="116"/>
      <c r="KN55" s="116"/>
      <c r="KO55" s="116"/>
      <c r="KP55" s="116"/>
      <c r="KQ55" s="116"/>
      <c r="KR55" s="116"/>
      <c r="KS55" s="116"/>
      <c r="KT55" s="116"/>
      <c r="KU55" s="116"/>
      <c r="KV55" s="116"/>
      <c r="KW55" s="116"/>
      <c r="KX55" s="116"/>
      <c r="KY55" s="116"/>
      <c r="KZ55" s="116"/>
      <c r="LA55" s="116"/>
      <c r="LB55" s="116"/>
      <c r="LC55" s="116"/>
      <c r="LD55" s="116"/>
      <c r="LE55" s="116"/>
      <c r="LF55" s="116"/>
      <c r="LG55" s="116"/>
      <c r="LH55" s="116"/>
      <c r="LI55" s="116"/>
      <c r="LJ55" s="116"/>
    </row>
    <row r="56" spans="1:322" x14ac:dyDescent="0.3">
      <c r="A56" s="108">
        <v>43229</v>
      </c>
      <c r="B56" s="117">
        <v>0.91122685185185204</v>
      </c>
      <c r="C56" s="114">
        <v>14147.244000000001</v>
      </c>
      <c r="D56" s="114">
        <v>100998.554</v>
      </c>
      <c r="E56" s="114">
        <v>22092.096000000001</v>
      </c>
      <c r="F56" s="114">
        <v>31196.839</v>
      </c>
      <c r="G56" s="114">
        <v>39.411999999999999</v>
      </c>
      <c r="H56" s="73">
        <v>13</v>
      </c>
      <c r="I56" s="73">
        <v>18.851394422310801</v>
      </c>
      <c r="J56" s="111"/>
      <c r="K56" s="111"/>
      <c r="L56" s="119">
        <f t="shared" si="11"/>
        <v>29.718999999989784</v>
      </c>
      <c r="M56" s="115">
        <f t="shared" si="12"/>
        <v>-0.94800000000032014</v>
      </c>
      <c r="N56" s="115">
        <f t="shared" si="13"/>
        <v>-8.7450000000098953</v>
      </c>
      <c r="O56" s="115">
        <f t="shared" si="14"/>
        <v>34.07300000000032</v>
      </c>
      <c r="P56" s="120">
        <f t="shared" si="15"/>
        <v>5.3389999999996789</v>
      </c>
      <c r="Q56" s="30">
        <f t="shared" si="16"/>
        <v>0.86453364457526438</v>
      </c>
      <c r="R56" s="123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16"/>
      <c r="AD56" s="116"/>
      <c r="AE56" s="116"/>
      <c r="AF56" s="116"/>
      <c r="AG56" s="116"/>
      <c r="AH56" s="116"/>
      <c r="AI56" s="116"/>
      <c r="AJ56" s="33" t="str">
        <f t="shared" si="2"/>
        <v/>
      </c>
      <c r="AK56" s="33" t="str">
        <f t="shared" si="3"/>
        <v/>
      </c>
      <c r="AL56" s="33" t="str">
        <f t="shared" si="4"/>
        <v/>
      </c>
      <c r="AM56" s="33" t="str">
        <f t="shared" si="5"/>
        <v/>
      </c>
      <c r="AN56" s="33" t="str">
        <f t="shared" si="6"/>
        <v/>
      </c>
      <c r="AO56" s="33" t="str">
        <f t="shared" si="7"/>
        <v/>
      </c>
      <c r="AP56" s="33" t="str">
        <f t="shared" si="8"/>
        <v/>
      </c>
      <c r="AQ56" s="33" t="str">
        <f t="shared" si="9"/>
        <v/>
      </c>
      <c r="AR56" s="33">
        <f t="shared" si="10"/>
        <v>33.700000000000003</v>
      </c>
      <c r="AS56" s="116">
        <v>43604</v>
      </c>
      <c r="AT56" s="116">
        <v>9.6643518518518511E-3</v>
      </c>
      <c r="AU56" s="116" t="s">
        <v>74</v>
      </c>
      <c r="AV56" s="116" t="s">
        <v>75</v>
      </c>
      <c r="AW56" s="116">
        <v>33.700000000000003</v>
      </c>
      <c r="AX56" s="116" t="s">
        <v>72</v>
      </c>
      <c r="AY56" s="116" t="s">
        <v>73</v>
      </c>
      <c r="AZ56" s="116"/>
      <c r="BA56" s="116"/>
      <c r="BB56" s="116"/>
      <c r="BC56" s="116"/>
      <c r="BD56" s="116"/>
      <c r="BE56" s="116"/>
      <c r="BF56" s="116"/>
      <c r="BG56" s="116"/>
      <c r="BH56" s="116"/>
      <c r="BI56" s="116"/>
      <c r="BJ56" s="116"/>
      <c r="BK56" s="116"/>
      <c r="BL56" s="116"/>
      <c r="BM56" s="116"/>
      <c r="BN56" s="116"/>
      <c r="BO56" s="116"/>
      <c r="BP56" s="116"/>
      <c r="BQ56" s="116"/>
      <c r="BR56" s="116"/>
      <c r="BS56" s="116"/>
      <c r="BT56" s="116"/>
      <c r="BU56" s="116"/>
      <c r="BV56" s="116"/>
      <c r="BW56" s="116"/>
      <c r="BX56" s="116"/>
      <c r="BY56" s="116"/>
      <c r="BZ56" s="116"/>
      <c r="CA56" s="116"/>
      <c r="CB56" s="116"/>
      <c r="CC56" s="116"/>
      <c r="CD56" s="116"/>
      <c r="CE56" s="116"/>
      <c r="CF56" s="116"/>
      <c r="CG56" s="116"/>
      <c r="CH56" s="116"/>
      <c r="CI56" s="116"/>
      <c r="CJ56" s="116"/>
      <c r="CK56" s="116"/>
      <c r="CL56" s="116"/>
      <c r="CM56" s="116"/>
      <c r="CN56" s="116"/>
      <c r="CO56" s="116"/>
      <c r="CP56" s="116"/>
      <c r="CQ56" s="116"/>
      <c r="CR56" s="116"/>
      <c r="CS56" s="116"/>
      <c r="CT56" s="116"/>
      <c r="CU56" s="116"/>
      <c r="CV56" s="116"/>
      <c r="CW56" s="116"/>
      <c r="CX56" s="116"/>
      <c r="CY56" s="116"/>
      <c r="CZ56" s="116"/>
      <c r="DA56" s="116"/>
      <c r="DB56" s="116"/>
      <c r="DC56" s="116"/>
      <c r="DD56" s="116"/>
      <c r="DE56" s="116"/>
      <c r="DF56" s="116"/>
      <c r="DG56" s="116"/>
      <c r="DH56" s="116"/>
      <c r="DI56" s="116"/>
      <c r="DJ56" s="116"/>
      <c r="DK56" s="116"/>
      <c r="DL56" s="116"/>
      <c r="DM56" s="116"/>
      <c r="DN56" s="116"/>
      <c r="DO56" s="116"/>
      <c r="DP56" s="116"/>
      <c r="DQ56" s="116"/>
      <c r="DR56" s="116"/>
      <c r="DS56" s="116"/>
      <c r="DT56" s="116"/>
      <c r="DU56" s="116"/>
      <c r="DV56" s="116"/>
      <c r="DW56" s="116"/>
      <c r="DX56" s="116"/>
      <c r="DY56" s="116"/>
      <c r="DZ56" s="116"/>
      <c r="EA56" s="116"/>
      <c r="EB56" s="116"/>
      <c r="EC56" s="116"/>
      <c r="ED56" s="116"/>
      <c r="EE56" s="116"/>
      <c r="EF56" s="116"/>
      <c r="EG56" s="116"/>
      <c r="EH56" s="116"/>
      <c r="EI56" s="116"/>
      <c r="EJ56" s="116"/>
      <c r="EK56" s="116"/>
      <c r="EL56" s="116"/>
      <c r="EM56" s="116"/>
      <c r="EN56" s="116"/>
      <c r="EO56" s="116"/>
      <c r="EP56" s="116"/>
      <c r="EQ56" s="116"/>
      <c r="ER56" s="116"/>
      <c r="ES56" s="116"/>
      <c r="ET56" s="116"/>
      <c r="EU56" s="116"/>
      <c r="EV56" s="116"/>
      <c r="EW56" s="116"/>
      <c r="EX56" s="116"/>
      <c r="EY56" s="116"/>
      <c r="EZ56" s="116"/>
      <c r="FA56" s="116"/>
      <c r="FB56" s="116"/>
      <c r="FC56" s="116"/>
      <c r="FD56" s="116"/>
      <c r="FE56" s="116"/>
      <c r="FF56" s="116"/>
      <c r="FG56" s="116"/>
      <c r="FH56" s="116"/>
      <c r="FI56" s="116"/>
      <c r="FJ56" s="116"/>
      <c r="FK56" s="116"/>
      <c r="FL56" s="116"/>
      <c r="FM56" s="116"/>
      <c r="FN56" s="116"/>
      <c r="FO56" s="116"/>
      <c r="FP56" s="116"/>
      <c r="FQ56" s="116"/>
      <c r="FR56" s="116"/>
      <c r="FS56" s="116"/>
      <c r="FT56" s="116"/>
      <c r="FU56" s="116"/>
      <c r="FV56" s="116"/>
      <c r="FW56" s="116"/>
      <c r="FX56" s="116"/>
      <c r="FY56" s="116"/>
      <c r="FZ56" s="116"/>
      <c r="GA56" s="116"/>
      <c r="GB56" s="116"/>
      <c r="GC56" s="116"/>
      <c r="GD56" s="116"/>
      <c r="GE56" s="116"/>
      <c r="GF56" s="116"/>
      <c r="GG56" s="116"/>
      <c r="GH56" s="116"/>
      <c r="GI56" s="116"/>
      <c r="GJ56" s="116"/>
      <c r="GK56" s="116"/>
      <c r="GL56" s="116"/>
      <c r="GM56" s="116"/>
      <c r="GN56" s="116"/>
      <c r="GO56" s="116"/>
      <c r="GP56" s="116"/>
      <c r="GQ56" s="116"/>
      <c r="GR56" s="116"/>
      <c r="GS56" s="116"/>
      <c r="GT56" s="116"/>
      <c r="GU56" s="116"/>
      <c r="GV56" s="116"/>
      <c r="GW56" s="116"/>
      <c r="GX56" s="116"/>
      <c r="GY56" s="116"/>
      <c r="GZ56" s="116"/>
      <c r="HA56" s="116"/>
      <c r="HB56" s="116"/>
      <c r="HC56" s="116"/>
      <c r="HD56" s="116"/>
      <c r="HE56" s="116"/>
      <c r="HF56" s="116"/>
      <c r="HG56" s="116"/>
      <c r="HH56" s="116"/>
      <c r="HI56" s="116"/>
      <c r="HJ56" s="116"/>
      <c r="HK56" s="116"/>
      <c r="HL56" s="116"/>
      <c r="HM56" s="116"/>
      <c r="HN56" s="116"/>
      <c r="HO56" s="116"/>
      <c r="HP56" s="116"/>
      <c r="HQ56" s="116"/>
      <c r="HR56" s="116"/>
      <c r="HS56" s="116"/>
      <c r="HT56" s="116"/>
      <c r="HU56" s="116"/>
      <c r="HV56" s="116"/>
      <c r="HW56" s="116"/>
      <c r="HX56" s="116"/>
      <c r="HY56" s="116"/>
      <c r="HZ56" s="116"/>
      <c r="IA56" s="116"/>
      <c r="IB56" s="116"/>
      <c r="IC56" s="116"/>
      <c r="ID56" s="116"/>
      <c r="IE56" s="116"/>
      <c r="IF56" s="116"/>
      <c r="IG56" s="116"/>
      <c r="IH56" s="116"/>
      <c r="II56" s="116"/>
      <c r="IJ56" s="116"/>
      <c r="IK56" s="116"/>
      <c r="IL56" s="116"/>
      <c r="IM56" s="116"/>
      <c r="IN56" s="116"/>
      <c r="IO56" s="116"/>
      <c r="IP56" s="116"/>
      <c r="IQ56" s="116"/>
      <c r="IR56" s="116"/>
      <c r="IS56" s="116"/>
      <c r="IT56" s="116"/>
      <c r="IU56" s="116"/>
      <c r="IV56" s="116"/>
      <c r="IW56" s="116"/>
      <c r="IX56" s="116"/>
      <c r="IY56" s="116"/>
      <c r="IZ56" s="116"/>
      <c r="JA56" s="116"/>
      <c r="JB56" s="116"/>
      <c r="JC56" s="116"/>
      <c r="JD56" s="116"/>
      <c r="JE56" s="116"/>
      <c r="JF56" s="116"/>
      <c r="JG56" s="116"/>
      <c r="JH56" s="116"/>
      <c r="JI56" s="116"/>
      <c r="JJ56" s="116"/>
      <c r="JK56" s="116"/>
      <c r="JL56" s="116"/>
      <c r="JM56" s="116"/>
      <c r="JN56" s="116"/>
      <c r="JO56" s="116"/>
      <c r="JP56" s="116"/>
      <c r="JQ56" s="116"/>
      <c r="JR56" s="116"/>
      <c r="JS56" s="116"/>
      <c r="JT56" s="116"/>
      <c r="JU56" s="116"/>
      <c r="JV56" s="116"/>
      <c r="JW56" s="116"/>
      <c r="JX56" s="116"/>
      <c r="JY56" s="116"/>
      <c r="JZ56" s="116"/>
      <c r="KA56" s="116"/>
      <c r="KB56" s="116"/>
      <c r="KC56" s="116"/>
      <c r="KD56" s="116"/>
      <c r="KE56" s="116"/>
      <c r="KF56" s="116"/>
      <c r="KG56" s="116"/>
      <c r="KH56" s="116"/>
      <c r="KI56" s="116"/>
      <c r="KJ56" s="116"/>
      <c r="KK56" s="116"/>
      <c r="KL56" s="116"/>
      <c r="KM56" s="116"/>
      <c r="KN56" s="116"/>
      <c r="KO56" s="116"/>
      <c r="KP56" s="116"/>
      <c r="KQ56" s="116"/>
      <c r="KR56" s="116"/>
      <c r="KS56" s="116"/>
      <c r="KT56" s="116"/>
      <c r="KU56" s="116"/>
      <c r="KV56" s="116"/>
      <c r="KW56" s="116"/>
      <c r="KX56" s="116"/>
      <c r="KY56" s="116"/>
      <c r="KZ56" s="116"/>
      <c r="LA56" s="116"/>
      <c r="LB56" s="116"/>
      <c r="LC56" s="116"/>
      <c r="LD56" s="116"/>
      <c r="LE56" s="116"/>
      <c r="LF56" s="116"/>
      <c r="LG56" s="116"/>
      <c r="LH56" s="116"/>
      <c r="LI56" s="116"/>
      <c r="LJ56" s="116"/>
    </row>
    <row r="57" spans="1:322" x14ac:dyDescent="0.3">
      <c r="A57" s="108">
        <v>43230</v>
      </c>
      <c r="B57" s="117">
        <v>0.91243055555555597</v>
      </c>
      <c r="C57" s="114">
        <v>14150.374</v>
      </c>
      <c r="D57" s="114">
        <v>101007.466</v>
      </c>
      <c r="E57" s="114">
        <v>22100.207999999999</v>
      </c>
      <c r="F57" s="114">
        <v>31208.993999999999</v>
      </c>
      <c r="G57" s="114">
        <v>12.154999999999999</v>
      </c>
      <c r="H57" s="73">
        <v>12.5</v>
      </c>
      <c r="I57" s="73">
        <v>13.623125</v>
      </c>
      <c r="J57" s="111"/>
      <c r="K57" s="111"/>
      <c r="L57" s="119">
        <f t="shared" si="11"/>
        <v>0.11300000000417576</v>
      </c>
      <c r="M57" s="115">
        <f t="shared" si="12"/>
        <v>-3.1299999999991996</v>
      </c>
      <c r="N57" s="115">
        <f t="shared" si="13"/>
        <v>-8.911999999996624</v>
      </c>
      <c r="O57" s="115">
        <f t="shared" si="14"/>
        <v>8.1119999999973516</v>
      </c>
      <c r="P57" s="120">
        <f t="shared" si="15"/>
        <v>4.0430000000026478</v>
      </c>
      <c r="Q57" s="30">
        <f t="shared" si="16"/>
        <v>0.66737967914416718</v>
      </c>
      <c r="R57" s="123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16"/>
      <c r="AD57" s="116"/>
      <c r="AE57" s="116"/>
      <c r="AF57" s="116"/>
      <c r="AG57" s="116"/>
      <c r="AH57" s="116"/>
      <c r="AI57" s="116"/>
      <c r="AJ57" s="33" t="str">
        <f t="shared" si="2"/>
        <v/>
      </c>
      <c r="AK57" s="33" t="str">
        <f t="shared" si="3"/>
        <v/>
      </c>
      <c r="AL57" s="33" t="str">
        <f t="shared" si="4"/>
        <v/>
      </c>
      <c r="AM57" s="33" t="str">
        <f t="shared" si="5"/>
        <v/>
      </c>
      <c r="AN57" s="33" t="str">
        <f t="shared" si="6"/>
        <v/>
      </c>
      <c r="AO57" s="33" t="str">
        <f t="shared" si="7"/>
        <v/>
      </c>
      <c r="AP57" s="33" t="str">
        <f t="shared" si="8"/>
        <v/>
      </c>
      <c r="AQ57" s="33">
        <f t="shared" si="9"/>
        <v>41.5</v>
      </c>
      <c r="AR57" s="33" t="str">
        <f t="shared" si="10"/>
        <v/>
      </c>
      <c r="AS57" s="116">
        <v>43604</v>
      </c>
      <c r="AT57" s="116">
        <v>9.6643518518518511E-3</v>
      </c>
      <c r="AU57" s="116" t="s">
        <v>74</v>
      </c>
      <c r="AV57" s="116" t="s">
        <v>76</v>
      </c>
      <c r="AW57" s="116">
        <v>41.5</v>
      </c>
      <c r="AX57" s="116" t="s">
        <v>72</v>
      </c>
      <c r="AY57" s="116" t="s">
        <v>73</v>
      </c>
      <c r="AZ57" s="116"/>
      <c r="BA57" s="116"/>
      <c r="BB57" s="116"/>
      <c r="BC57" s="116"/>
      <c r="BD57" s="116"/>
      <c r="BE57" s="116"/>
      <c r="BF57" s="116"/>
      <c r="BG57" s="116"/>
      <c r="BH57" s="116"/>
      <c r="BI57" s="116"/>
      <c r="BJ57" s="116"/>
      <c r="BK57" s="116"/>
      <c r="BL57" s="116"/>
      <c r="BM57" s="116"/>
      <c r="BN57" s="116"/>
      <c r="BO57" s="116"/>
      <c r="BP57" s="116"/>
      <c r="BQ57" s="116"/>
      <c r="BR57" s="116"/>
      <c r="BS57" s="116"/>
      <c r="BT57" s="116"/>
      <c r="BU57" s="116"/>
      <c r="BV57" s="116"/>
      <c r="BW57" s="116"/>
      <c r="BX57" s="116"/>
      <c r="BY57" s="116"/>
      <c r="BZ57" s="116"/>
      <c r="CA57" s="116"/>
      <c r="CB57" s="116"/>
      <c r="CC57" s="116"/>
      <c r="CD57" s="116"/>
      <c r="CE57" s="116"/>
      <c r="CF57" s="116"/>
      <c r="CG57" s="116"/>
      <c r="CH57" s="116"/>
      <c r="CI57" s="116"/>
      <c r="CJ57" s="116"/>
      <c r="CK57" s="116"/>
      <c r="CL57" s="116"/>
      <c r="CM57" s="116"/>
      <c r="CN57" s="116"/>
      <c r="CO57" s="116"/>
      <c r="CP57" s="116"/>
      <c r="CQ57" s="116"/>
      <c r="CR57" s="116"/>
      <c r="CS57" s="116"/>
      <c r="CT57" s="116"/>
      <c r="CU57" s="116"/>
      <c r="CV57" s="116"/>
      <c r="CW57" s="116"/>
      <c r="CX57" s="116"/>
      <c r="CY57" s="116"/>
      <c r="CZ57" s="116"/>
      <c r="DA57" s="116"/>
      <c r="DB57" s="116"/>
      <c r="DC57" s="116"/>
      <c r="DD57" s="116"/>
      <c r="DE57" s="116"/>
      <c r="DF57" s="116"/>
      <c r="DG57" s="116"/>
      <c r="DH57" s="116"/>
      <c r="DI57" s="116"/>
      <c r="DJ57" s="116"/>
      <c r="DK57" s="116"/>
      <c r="DL57" s="116"/>
      <c r="DM57" s="116"/>
      <c r="DN57" s="116"/>
      <c r="DO57" s="116"/>
      <c r="DP57" s="116"/>
      <c r="DQ57" s="116"/>
      <c r="DR57" s="116"/>
      <c r="DS57" s="116"/>
      <c r="DT57" s="116"/>
      <c r="DU57" s="116"/>
      <c r="DV57" s="116"/>
      <c r="DW57" s="116"/>
      <c r="DX57" s="116"/>
      <c r="DY57" s="116"/>
      <c r="DZ57" s="116"/>
      <c r="EA57" s="116"/>
      <c r="EB57" s="116"/>
      <c r="EC57" s="116"/>
      <c r="ED57" s="116"/>
      <c r="EE57" s="116"/>
      <c r="EF57" s="116"/>
      <c r="EG57" s="116"/>
      <c r="EH57" s="116"/>
      <c r="EI57" s="116"/>
      <c r="EJ57" s="116"/>
      <c r="EK57" s="116"/>
      <c r="EL57" s="116"/>
      <c r="EM57" s="116"/>
      <c r="EN57" s="116"/>
      <c r="EO57" s="116"/>
      <c r="EP57" s="116"/>
      <c r="EQ57" s="116"/>
      <c r="ER57" s="116"/>
      <c r="ES57" s="116"/>
      <c r="ET57" s="116"/>
      <c r="EU57" s="116"/>
      <c r="EV57" s="116"/>
      <c r="EW57" s="116"/>
      <c r="EX57" s="116"/>
      <c r="EY57" s="116"/>
      <c r="EZ57" s="116"/>
      <c r="FA57" s="116"/>
      <c r="FB57" s="116"/>
      <c r="FC57" s="116"/>
      <c r="FD57" s="116"/>
      <c r="FE57" s="116"/>
      <c r="FF57" s="116"/>
      <c r="FG57" s="116"/>
      <c r="FH57" s="116"/>
      <c r="FI57" s="116"/>
      <c r="FJ57" s="116"/>
      <c r="FK57" s="116"/>
      <c r="FL57" s="116"/>
      <c r="FM57" s="116"/>
      <c r="FN57" s="116"/>
      <c r="FO57" s="116"/>
      <c r="FP57" s="116"/>
      <c r="FQ57" s="116"/>
      <c r="FR57" s="116"/>
      <c r="FS57" s="116"/>
      <c r="FT57" s="116"/>
      <c r="FU57" s="116"/>
      <c r="FV57" s="116"/>
      <c r="FW57" s="116"/>
      <c r="FX57" s="116"/>
      <c r="FY57" s="116"/>
      <c r="FZ57" s="116"/>
      <c r="GA57" s="116"/>
      <c r="GB57" s="116"/>
      <c r="GC57" s="116"/>
      <c r="GD57" s="116"/>
      <c r="GE57" s="116"/>
      <c r="GF57" s="116"/>
      <c r="GG57" s="116"/>
      <c r="GH57" s="116"/>
      <c r="GI57" s="116"/>
      <c r="GJ57" s="116"/>
      <c r="GK57" s="116"/>
      <c r="GL57" s="116"/>
      <c r="GM57" s="116"/>
      <c r="GN57" s="116"/>
      <c r="GO57" s="116"/>
      <c r="GP57" s="116"/>
      <c r="GQ57" s="116"/>
      <c r="GR57" s="116"/>
      <c r="GS57" s="116"/>
      <c r="GT57" s="116"/>
      <c r="GU57" s="116"/>
      <c r="GV57" s="116"/>
      <c r="GW57" s="116"/>
      <c r="GX57" s="116"/>
      <c r="GY57" s="116"/>
      <c r="GZ57" s="116"/>
      <c r="HA57" s="116"/>
      <c r="HB57" s="116"/>
      <c r="HC57" s="116"/>
      <c r="HD57" s="116"/>
      <c r="HE57" s="116"/>
      <c r="HF57" s="116"/>
      <c r="HG57" s="116"/>
      <c r="HH57" s="116"/>
      <c r="HI57" s="116"/>
      <c r="HJ57" s="116"/>
      <c r="HK57" s="116"/>
      <c r="HL57" s="116"/>
      <c r="HM57" s="116"/>
      <c r="HN57" s="116"/>
      <c r="HO57" s="116"/>
      <c r="HP57" s="116"/>
      <c r="HQ57" s="116"/>
      <c r="HR57" s="116"/>
      <c r="HS57" s="116"/>
      <c r="HT57" s="116"/>
      <c r="HU57" s="116"/>
      <c r="HV57" s="116"/>
      <c r="HW57" s="116"/>
      <c r="HX57" s="116"/>
      <c r="HY57" s="116"/>
      <c r="HZ57" s="116"/>
      <c r="IA57" s="116"/>
      <c r="IB57" s="116"/>
      <c r="IC57" s="116"/>
      <c r="ID57" s="116"/>
      <c r="IE57" s="116"/>
      <c r="IF57" s="116"/>
      <c r="IG57" s="116"/>
      <c r="IH57" s="116"/>
      <c r="II57" s="116"/>
      <c r="IJ57" s="116"/>
      <c r="IK57" s="116"/>
      <c r="IL57" s="116"/>
      <c r="IM57" s="116"/>
      <c r="IN57" s="116"/>
      <c r="IO57" s="116"/>
      <c r="IP57" s="116"/>
      <c r="IQ57" s="116"/>
      <c r="IR57" s="116"/>
      <c r="IS57" s="116"/>
      <c r="IT57" s="116"/>
      <c r="IU57" s="116"/>
      <c r="IV57" s="116"/>
      <c r="IW57" s="116"/>
      <c r="IX57" s="116"/>
      <c r="IY57" s="116"/>
      <c r="IZ57" s="116"/>
      <c r="JA57" s="116"/>
      <c r="JB57" s="116"/>
      <c r="JC57" s="116"/>
      <c r="JD57" s="116"/>
      <c r="JE57" s="116"/>
      <c r="JF57" s="116"/>
      <c r="JG57" s="116"/>
      <c r="JH57" s="116"/>
      <c r="JI57" s="116"/>
      <c r="JJ57" s="116"/>
      <c r="JK57" s="116"/>
      <c r="JL57" s="116"/>
      <c r="JM57" s="116"/>
      <c r="JN57" s="116"/>
      <c r="JO57" s="116"/>
      <c r="JP57" s="116"/>
      <c r="JQ57" s="116"/>
      <c r="JR57" s="116"/>
      <c r="JS57" s="116"/>
      <c r="JT57" s="116"/>
      <c r="JU57" s="116"/>
      <c r="JV57" s="116"/>
      <c r="JW57" s="116"/>
      <c r="JX57" s="116"/>
      <c r="JY57" s="116"/>
      <c r="JZ57" s="116"/>
      <c r="KA57" s="116"/>
      <c r="KB57" s="116"/>
      <c r="KC57" s="116"/>
      <c r="KD57" s="116"/>
      <c r="KE57" s="116"/>
      <c r="KF57" s="116"/>
      <c r="KG57" s="116"/>
      <c r="KH57" s="116"/>
      <c r="KI57" s="116"/>
      <c r="KJ57" s="116"/>
      <c r="KK57" s="116"/>
      <c r="KL57" s="116"/>
      <c r="KM57" s="116"/>
      <c r="KN57" s="116"/>
      <c r="KO57" s="116"/>
      <c r="KP57" s="116"/>
      <c r="KQ57" s="116"/>
      <c r="KR57" s="116"/>
      <c r="KS57" s="116"/>
      <c r="KT57" s="116"/>
      <c r="KU57" s="116"/>
      <c r="KV57" s="116"/>
      <c r="KW57" s="116"/>
      <c r="KX57" s="116"/>
      <c r="KY57" s="116"/>
      <c r="KZ57" s="116"/>
      <c r="LA57" s="116"/>
      <c r="LB57" s="116"/>
      <c r="LC57" s="116"/>
      <c r="LD57" s="116"/>
      <c r="LE57" s="116"/>
      <c r="LF57" s="116"/>
      <c r="LG57" s="116"/>
      <c r="LH57" s="116"/>
      <c r="LI57" s="116"/>
      <c r="LJ57" s="116"/>
    </row>
    <row r="58" spans="1:322" x14ac:dyDescent="0.3">
      <c r="A58" s="108">
        <v>43231</v>
      </c>
      <c r="B58" s="117">
        <v>0.78364583333333304</v>
      </c>
      <c r="C58" s="114">
        <v>14151.708000000001</v>
      </c>
      <c r="D58" s="114">
        <v>101015.039</v>
      </c>
      <c r="E58" s="114">
        <v>22132.165000000001</v>
      </c>
      <c r="F58" s="114">
        <v>31247.053</v>
      </c>
      <c r="G58" s="114">
        <v>38.058999999999997</v>
      </c>
      <c r="H58" s="73">
        <v>12.5</v>
      </c>
      <c r="I58" s="73">
        <v>18.364851485148499</v>
      </c>
      <c r="J58" s="111"/>
      <c r="K58" s="111"/>
      <c r="L58" s="119">
        <f t="shared" si="11"/>
        <v>29.151999999995297</v>
      </c>
      <c r="M58" s="115">
        <f t="shared" si="12"/>
        <v>-1.3340000000007421</v>
      </c>
      <c r="N58" s="115">
        <f t="shared" si="13"/>
        <v>-7.5730000000039581</v>
      </c>
      <c r="O58" s="115">
        <f t="shared" si="14"/>
        <v>31.957000000002154</v>
      </c>
      <c r="P58" s="120">
        <f t="shared" si="15"/>
        <v>6.1019999999978438</v>
      </c>
      <c r="Q58" s="30">
        <f t="shared" si="16"/>
        <v>0.83966998607430976</v>
      </c>
      <c r="R58" s="123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16"/>
      <c r="AD58" s="116"/>
      <c r="AE58" s="116"/>
      <c r="AF58" s="116"/>
      <c r="AG58" s="116"/>
      <c r="AH58" s="116"/>
      <c r="AI58" s="116"/>
      <c r="AJ58" s="33" t="str">
        <f t="shared" si="2"/>
        <v/>
      </c>
      <c r="AK58" s="33" t="str">
        <f t="shared" si="3"/>
        <v/>
      </c>
      <c r="AL58" s="33" t="str">
        <f t="shared" si="4"/>
        <v/>
      </c>
      <c r="AM58" s="33" t="str">
        <f t="shared" si="5"/>
        <v/>
      </c>
      <c r="AN58" s="33" t="str">
        <f t="shared" si="6"/>
        <v/>
      </c>
      <c r="AO58" s="33">
        <f t="shared" si="7"/>
        <v>12</v>
      </c>
      <c r="AP58" s="33" t="str">
        <f t="shared" si="8"/>
        <v/>
      </c>
      <c r="AQ58" s="33" t="str">
        <f t="shared" si="9"/>
        <v/>
      </c>
      <c r="AR58" s="33" t="str">
        <f t="shared" si="10"/>
        <v/>
      </c>
      <c r="AS58" s="116">
        <v>43604</v>
      </c>
      <c r="AT58" s="116">
        <v>1.0393518518518519E-2</v>
      </c>
      <c r="AU58" s="116" t="s">
        <v>62</v>
      </c>
      <c r="AV58" s="116" t="s">
        <v>63</v>
      </c>
      <c r="AW58" s="116">
        <v>12</v>
      </c>
      <c r="AX58" s="116"/>
      <c r="AY58" s="116"/>
      <c r="AZ58" s="116"/>
      <c r="BA58" s="116"/>
      <c r="BB58" s="116"/>
      <c r="BC58" s="116"/>
      <c r="BD58" s="116"/>
      <c r="BE58" s="116"/>
      <c r="BF58" s="116"/>
      <c r="BG58" s="116"/>
      <c r="BH58" s="116"/>
      <c r="BI58" s="116"/>
      <c r="BJ58" s="116"/>
      <c r="BK58" s="116"/>
      <c r="BL58" s="116"/>
      <c r="BM58" s="116"/>
      <c r="BN58" s="116"/>
      <c r="BO58" s="116"/>
      <c r="BP58" s="116"/>
      <c r="BQ58" s="116"/>
      <c r="BR58" s="116"/>
      <c r="BS58" s="116"/>
      <c r="BT58" s="116"/>
      <c r="BU58" s="116"/>
      <c r="BV58" s="116"/>
      <c r="BW58" s="116"/>
      <c r="BX58" s="116"/>
      <c r="BY58" s="116"/>
      <c r="BZ58" s="116"/>
      <c r="CA58" s="116"/>
      <c r="CB58" s="116"/>
      <c r="CC58" s="116"/>
      <c r="CD58" s="116"/>
      <c r="CE58" s="116"/>
      <c r="CF58" s="116"/>
      <c r="CG58" s="116"/>
      <c r="CH58" s="116"/>
      <c r="CI58" s="116"/>
      <c r="CJ58" s="116"/>
      <c r="CK58" s="116"/>
      <c r="CL58" s="116"/>
      <c r="CM58" s="116"/>
      <c r="CN58" s="116"/>
      <c r="CO58" s="116"/>
      <c r="CP58" s="116"/>
      <c r="CQ58" s="116"/>
      <c r="CR58" s="116"/>
      <c r="CS58" s="116"/>
      <c r="CT58" s="116"/>
      <c r="CU58" s="116"/>
      <c r="CV58" s="116"/>
      <c r="CW58" s="116"/>
      <c r="CX58" s="116"/>
      <c r="CY58" s="116"/>
      <c r="CZ58" s="116"/>
      <c r="DA58" s="116"/>
      <c r="DB58" s="116"/>
      <c r="DC58" s="116"/>
      <c r="DD58" s="116"/>
      <c r="DE58" s="116"/>
      <c r="DF58" s="116"/>
      <c r="DG58" s="116"/>
      <c r="DH58" s="116"/>
      <c r="DI58" s="116"/>
      <c r="DJ58" s="116"/>
      <c r="DK58" s="116"/>
      <c r="DL58" s="116"/>
      <c r="DM58" s="116"/>
      <c r="DN58" s="116"/>
      <c r="DO58" s="116"/>
      <c r="DP58" s="116"/>
      <c r="DQ58" s="116"/>
      <c r="DR58" s="116"/>
      <c r="DS58" s="116"/>
      <c r="DT58" s="116"/>
      <c r="DU58" s="116"/>
      <c r="DV58" s="116"/>
      <c r="DW58" s="116"/>
      <c r="DX58" s="116"/>
      <c r="DY58" s="116"/>
      <c r="DZ58" s="116"/>
      <c r="EA58" s="116"/>
      <c r="EB58" s="116"/>
      <c r="EC58" s="116"/>
      <c r="ED58" s="116"/>
      <c r="EE58" s="116"/>
      <c r="EF58" s="116"/>
      <c r="EG58" s="116"/>
      <c r="EH58" s="116"/>
      <c r="EI58" s="116"/>
      <c r="EJ58" s="116"/>
      <c r="EK58" s="116"/>
      <c r="EL58" s="116"/>
      <c r="EM58" s="116"/>
      <c r="EN58" s="116"/>
      <c r="EO58" s="116"/>
      <c r="EP58" s="116"/>
      <c r="EQ58" s="116"/>
      <c r="ER58" s="116"/>
      <c r="ES58" s="116"/>
      <c r="ET58" s="116"/>
      <c r="EU58" s="116"/>
      <c r="EV58" s="116"/>
      <c r="EW58" s="116"/>
      <c r="EX58" s="116"/>
      <c r="EY58" s="116"/>
      <c r="EZ58" s="116"/>
      <c r="FA58" s="116"/>
      <c r="FB58" s="116"/>
      <c r="FC58" s="116"/>
      <c r="FD58" s="116"/>
      <c r="FE58" s="116"/>
      <c r="FF58" s="116"/>
      <c r="FG58" s="116"/>
      <c r="FH58" s="116"/>
      <c r="FI58" s="116"/>
      <c r="FJ58" s="116"/>
      <c r="FK58" s="116"/>
      <c r="FL58" s="116"/>
      <c r="FM58" s="116"/>
      <c r="FN58" s="116"/>
      <c r="FO58" s="116"/>
      <c r="FP58" s="116"/>
      <c r="FQ58" s="116"/>
      <c r="FR58" s="116"/>
      <c r="FS58" s="116"/>
      <c r="FT58" s="116"/>
      <c r="FU58" s="116"/>
      <c r="FV58" s="116"/>
      <c r="FW58" s="116"/>
      <c r="FX58" s="116"/>
      <c r="FY58" s="116"/>
      <c r="FZ58" s="116"/>
      <c r="GA58" s="116"/>
      <c r="GB58" s="116"/>
      <c r="GC58" s="116"/>
      <c r="GD58" s="116"/>
      <c r="GE58" s="116"/>
      <c r="GF58" s="116"/>
      <c r="GG58" s="116"/>
      <c r="GH58" s="116"/>
      <c r="GI58" s="116"/>
      <c r="GJ58" s="116"/>
      <c r="GK58" s="116"/>
      <c r="GL58" s="116"/>
      <c r="GM58" s="116"/>
      <c r="GN58" s="116"/>
      <c r="GO58" s="116"/>
      <c r="GP58" s="116"/>
      <c r="GQ58" s="116"/>
      <c r="GR58" s="116"/>
      <c r="GS58" s="116"/>
      <c r="GT58" s="116"/>
      <c r="GU58" s="116"/>
      <c r="GV58" s="116"/>
      <c r="GW58" s="116"/>
      <c r="GX58" s="116"/>
      <c r="GY58" s="116"/>
      <c r="GZ58" s="116"/>
      <c r="HA58" s="116"/>
      <c r="HB58" s="116"/>
      <c r="HC58" s="116"/>
      <c r="HD58" s="116"/>
      <c r="HE58" s="116"/>
      <c r="HF58" s="116"/>
      <c r="HG58" s="116"/>
      <c r="HH58" s="116"/>
      <c r="HI58" s="116"/>
      <c r="HJ58" s="116"/>
      <c r="HK58" s="116"/>
      <c r="HL58" s="116"/>
      <c r="HM58" s="116"/>
      <c r="HN58" s="116"/>
      <c r="HO58" s="116"/>
      <c r="HP58" s="116"/>
      <c r="HQ58" s="116"/>
      <c r="HR58" s="116"/>
      <c r="HS58" s="116"/>
      <c r="HT58" s="116"/>
      <c r="HU58" s="116"/>
      <c r="HV58" s="116"/>
      <c r="HW58" s="116"/>
      <c r="HX58" s="116"/>
      <c r="HY58" s="116"/>
      <c r="HZ58" s="116"/>
      <c r="IA58" s="116"/>
      <c r="IB58" s="116"/>
      <c r="IC58" s="116"/>
      <c r="ID58" s="116"/>
      <c r="IE58" s="116"/>
      <c r="IF58" s="116"/>
      <c r="IG58" s="116"/>
      <c r="IH58" s="116"/>
      <c r="II58" s="116"/>
      <c r="IJ58" s="116"/>
      <c r="IK58" s="116"/>
      <c r="IL58" s="116"/>
      <c r="IM58" s="116"/>
      <c r="IN58" s="116"/>
      <c r="IO58" s="116"/>
      <c r="IP58" s="116"/>
      <c r="IQ58" s="116"/>
      <c r="IR58" s="116"/>
      <c r="IS58" s="116"/>
      <c r="IT58" s="116"/>
      <c r="IU58" s="116"/>
      <c r="IV58" s="116"/>
      <c r="IW58" s="116"/>
      <c r="IX58" s="116"/>
      <c r="IY58" s="116"/>
      <c r="IZ58" s="116"/>
      <c r="JA58" s="116"/>
      <c r="JB58" s="116"/>
      <c r="JC58" s="116"/>
      <c r="JD58" s="116"/>
      <c r="JE58" s="116"/>
      <c r="JF58" s="116"/>
      <c r="JG58" s="116"/>
      <c r="JH58" s="116"/>
      <c r="JI58" s="116"/>
      <c r="JJ58" s="116"/>
      <c r="JK58" s="116"/>
      <c r="JL58" s="116"/>
      <c r="JM58" s="116"/>
      <c r="JN58" s="116"/>
      <c r="JO58" s="116"/>
      <c r="JP58" s="116"/>
      <c r="JQ58" s="116"/>
      <c r="JR58" s="116"/>
      <c r="JS58" s="116"/>
      <c r="JT58" s="116"/>
      <c r="JU58" s="116"/>
      <c r="JV58" s="116"/>
      <c r="JW58" s="116"/>
      <c r="JX58" s="116"/>
      <c r="JY58" s="116"/>
      <c r="JZ58" s="116"/>
      <c r="KA58" s="116"/>
      <c r="KB58" s="116"/>
      <c r="KC58" s="116"/>
      <c r="KD58" s="116"/>
      <c r="KE58" s="116"/>
      <c r="KF58" s="116"/>
      <c r="KG58" s="116"/>
      <c r="KH58" s="116"/>
      <c r="KI58" s="116"/>
      <c r="KJ58" s="116"/>
      <c r="KK58" s="116"/>
      <c r="KL58" s="116"/>
      <c r="KM58" s="116"/>
      <c r="KN58" s="116"/>
      <c r="KO58" s="116"/>
      <c r="KP58" s="116"/>
      <c r="KQ58" s="116"/>
      <c r="KR58" s="116"/>
      <c r="KS58" s="116"/>
      <c r="KT58" s="116"/>
      <c r="KU58" s="116"/>
      <c r="KV58" s="116"/>
      <c r="KW58" s="116"/>
      <c r="KX58" s="116"/>
      <c r="KY58" s="116"/>
      <c r="KZ58" s="116"/>
      <c r="LA58" s="116"/>
      <c r="LB58" s="116"/>
      <c r="LC58" s="116"/>
      <c r="LD58" s="116"/>
      <c r="LE58" s="116"/>
      <c r="LF58" s="116"/>
      <c r="LG58" s="116"/>
      <c r="LH58" s="116"/>
      <c r="LI58" s="116"/>
      <c r="LJ58" s="116"/>
    </row>
    <row r="59" spans="1:322" x14ac:dyDescent="0.3">
      <c r="A59" s="108">
        <v>43232</v>
      </c>
      <c r="B59" s="117">
        <v>0.91206018518518495</v>
      </c>
      <c r="C59" s="114">
        <v>14152.933999999999</v>
      </c>
      <c r="D59" s="114">
        <v>101023.643</v>
      </c>
      <c r="E59" s="114">
        <v>22166.196</v>
      </c>
      <c r="F59" s="114">
        <v>31287.177</v>
      </c>
      <c r="G59" s="114">
        <v>40.124000000000002</v>
      </c>
      <c r="H59" s="73">
        <v>14.5</v>
      </c>
      <c r="I59" s="73">
        <v>19.070731707317101</v>
      </c>
      <c r="J59" s="111"/>
      <c r="K59" s="111"/>
      <c r="L59" s="119">
        <f t="shared" si="11"/>
        <v>30.29400000000917</v>
      </c>
      <c r="M59" s="115">
        <f t="shared" si="12"/>
        <v>-1.2259999999987485</v>
      </c>
      <c r="N59" s="115">
        <f t="shared" si="13"/>
        <v>-8.6039999999920838</v>
      </c>
      <c r="O59" s="115">
        <f t="shared" si="14"/>
        <v>34.03099999999904</v>
      </c>
      <c r="P59" s="120">
        <f t="shared" si="15"/>
        <v>6.0930000000009628</v>
      </c>
      <c r="Q59" s="30">
        <f t="shared" si="16"/>
        <v>0.84814574818061605</v>
      </c>
      <c r="R59" s="123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16"/>
      <c r="AD59" s="116"/>
      <c r="AE59" s="116"/>
      <c r="AF59" s="116"/>
      <c r="AG59" s="116"/>
      <c r="AH59" s="116"/>
      <c r="AI59" s="116"/>
      <c r="AJ59" s="33" t="str">
        <f t="shared" si="2"/>
        <v/>
      </c>
      <c r="AK59" s="33" t="str">
        <f t="shared" si="3"/>
        <v/>
      </c>
      <c r="AL59" s="33">
        <f t="shared" si="4"/>
        <v>27361.01</v>
      </c>
      <c r="AM59" s="33" t="str">
        <f t="shared" si="5"/>
        <v/>
      </c>
      <c r="AN59" s="33" t="str">
        <f t="shared" si="6"/>
        <v/>
      </c>
      <c r="AO59" s="33" t="str">
        <f t="shared" si="7"/>
        <v/>
      </c>
      <c r="AP59" s="33" t="str">
        <f t="shared" si="8"/>
        <v/>
      </c>
      <c r="AQ59" s="33" t="str">
        <f t="shared" si="9"/>
        <v/>
      </c>
      <c r="AR59" s="33" t="str">
        <f t="shared" si="10"/>
        <v/>
      </c>
      <c r="AS59" s="116">
        <v>43604</v>
      </c>
      <c r="AT59" s="116">
        <v>1.0393518518518519E-2</v>
      </c>
      <c r="AU59" s="116" t="s">
        <v>64</v>
      </c>
      <c r="AV59" s="116" t="s">
        <v>65</v>
      </c>
      <c r="AW59" s="116">
        <v>27361.01</v>
      </c>
      <c r="AX59" s="116"/>
      <c r="AY59" s="116"/>
      <c r="AZ59" s="116"/>
      <c r="BA59" s="116"/>
      <c r="BB59" s="116"/>
      <c r="BC59" s="116"/>
      <c r="BD59" s="116"/>
      <c r="BE59" s="116"/>
      <c r="BF59" s="116"/>
      <c r="BG59" s="116"/>
      <c r="BH59" s="116"/>
      <c r="BI59" s="116"/>
      <c r="BJ59" s="116"/>
      <c r="BK59" s="116"/>
      <c r="BL59" s="116"/>
      <c r="BM59" s="116"/>
      <c r="BN59" s="116"/>
      <c r="BO59" s="116"/>
      <c r="BP59" s="116"/>
      <c r="BQ59" s="116"/>
      <c r="BR59" s="116"/>
      <c r="BS59" s="116"/>
      <c r="BT59" s="116"/>
      <c r="BU59" s="116"/>
      <c r="BV59" s="116"/>
      <c r="BW59" s="116"/>
      <c r="BX59" s="116"/>
      <c r="BY59" s="116"/>
      <c r="BZ59" s="116"/>
      <c r="CA59" s="116"/>
      <c r="CB59" s="116"/>
      <c r="CC59" s="116"/>
      <c r="CD59" s="116"/>
      <c r="CE59" s="116"/>
      <c r="CF59" s="116"/>
      <c r="CG59" s="116"/>
      <c r="CH59" s="116"/>
      <c r="CI59" s="116"/>
      <c r="CJ59" s="116"/>
      <c r="CK59" s="116"/>
      <c r="CL59" s="116"/>
      <c r="CM59" s="116"/>
      <c r="CN59" s="116"/>
      <c r="CO59" s="116"/>
      <c r="CP59" s="116"/>
      <c r="CQ59" s="116"/>
      <c r="CR59" s="116"/>
      <c r="CS59" s="116"/>
      <c r="CT59" s="116"/>
      <c r="CU59" s="116"/>
      <c r="CV59" s="116"/>
      <c r="CW59" s="116"/>
      <c r="CX59" s="116"/>
      <c r="CY59" s="116"/>
      <c r="CZ59" s="116"/>
      <c r="DA59" s="116"/>
      <c r="DB59" s="116"/>
      <c r="DC59" s="116"/>
      <c r="DD59" s="116"/>
      <c r="DE59" s="116"/>
      <c r="DF59" s="116"/>
      <c r="DG59" s="116"/>
      <c r="DH59" s="116"/>
      <c r="DI59" s="116"/>
      <c r="DJ59" s="116"/>
      <c r="DK59" s="116"/>
      <c r="DL59" s="116"/>
      <c r="DM59" s="116"/>
      <c r="DN59" s="116"/>
      <c r="DO59" s="116"/>
      <c r="DP59" s="116"/>
      <c r="DQ59" s="116"/>
      <c r="DR59" s="116"/>
      <c r="DS59" s="116"/>
      <c r="DT59" s="116"/>
      <c r="DU59" s="116"/>
      <c r="DV59" s="116"/>
      <c r="DW59" s="116"/>
      <c r="DX59" s="116"/>
      <c r="DY59" s="116"/>
      <c r="DZ59" s="116"/>
      <c r="EA59" s="116"/>
      <c r="EB59" s="116"/>
      <c r="EC59" s="116"/>
      <c r="ED59" s="116"/>
      <c r="EE59" s="116"/>
      <c r="EF59" s="116"/>
      <c r="EG59" s="116"/>
      <c r="EH59" s="116"/>
      <c r="EI59" s="116"/>
      <c r="EJ59" s="116"/>
      <c r="EK59" s="116"/>
      <c r="EL59" s="116"/>
      <c r="EM59" s="116"/>
      <c r="EN59" s="116"/>
      <c r="EO59" s="116"/>
      <c r="EP59" s="116"/>
      <c r="EQ59" s="116"/>
      <c r="ER59" s="116"/>
      <c r="ES59" s="116"/>
      <c r="ET59" s="116"/>
      <c r="EU59" s="116"/>
      <c r="EV59" s="116"/>
      <c r="EW59" s="116"/>
      <c r="EX59" s="116"/>
      <c r="EY59" s="116"/>
      <c r="EZ59" s="116"/>
      <c r="FA59" s="116"/>
      <c r="FB59" s="116"/>
      <c r="FC59" s="116"/>
      <c r="FD59" s="116"/>
      <c r="FE59" s="116"/>
      <c r="FF59" s="116"/>
      <c r="FG59" s="116"/>
      <c r="FH59" s="116"/>
      <c r="FI59" s="116"/>
      <c r="FJ59" s="116"/>
      <c r="FK59" s="116"/>
      <c r="FL59" s="116"/>
      <c r="FM59" s="116"/>
      <c r="FN59" s="116"/>
      <c r="FO59" s="116"/>
      <c r="FP59" s="116"/>
      <c r="FQ59" s="116"/>
      <c r="FR59" s="116"/>
      <c r="FS59" s="116"/>
      <c r="FT59" s="116"/>
      <c r="FU59" s="116"/>
      <c r="FV59" s="116"/>
      <c r="FW59" s="116"/>
      <c r="FX59" s="116"/>
      <c r="FY59" s="116"/>
      <c r="FZ59" s="116"/>
      <c r="GA59" s="116"/>
      <c r="GB59" s="116"/>
      <c r="GC59" s="116"/>
      <c r="GD59" s="116"/>
      <c r="GE59" s="116"/>
      <c r="GF59" s="116"/>
      <c r="GG59" s="116"/>
      <c r="GH59" s="116"/>
      <c r="GI59" s="116"/>
      <c r="GJ59" s="116"/>
      <c r="GK59" s="116"/>
      <c r="GL59" s="116"/>
      <c r="GM59" s="116"/>
      <c r="GN59" s="116"/>
      <c r="GO59" s="116"/>
      <c r="GP59" s="116"/>
      <c r="GQ59" s="116"/>
      <c r="GR59" s="116"/>
      <c r="GS59" s="116"/>
      <c r="GT59" s="116"/>
      <c r="GU59" s="116"/>
      <c r="GV59" s="116"/>
      <c r="GW59" s="116"/>
      <c r="GX59" s="116"/>
      <c r="GY59" s="116"/>
      <c r="GZ59" s="116"/>
      <c r="HA59" s="116"/>
      <c r="HB59" s="116"/>
      <c r="HC59" s="116"/>
      <c r="HD59" s="116"/>
      <c r="HE59" s="116"/>
      <c r="HF59" s="116"/>
      <c r="HG59" s="116"/>
      <c r="HH59" s="116"/>
      <c r="HI59" s="116"/>
      <c r="HJ59" s="116"/>
      <c r="HK59" s="116"/>
      <c r="HL59" s="116"/>
      <c r="HM59" s="116"/>
      <c r="HN59" s="116"/>
      <c r="HO59" s="116"/>
      <c r="HP59" s="116"/>
      <c r="HQ59" s="116"/>
      <c r="HR59" s="116"/>
      <c r="HS59" s="116"/>
      <c r="HT59" s="116"/>
      <c r="HU59" s="116"/>
      <c r="HV59" s="116"/>
      <c r="HW59" s="116"/>
      <c r="HX59" s="116"/>
      <c r="HY59" s="116"/>
      <c r="HZ59" s="116"/>
      <c r="IA59" s="116"/>
      <c r="IB59" s="116"/>
      <c r="IC59" s="116"/>
      <c r="ID59" s="116"/>
      <c r="IE59" s="116"/>
      <c r="IF59" s="116"/>
      <c r="IG59" s="116"/>
      <c r="IH59" s="116"/>
      <c r="II59" s="116"/>
      <c r="IJ59" s="116"/>
      <c r="IK59" s="116"/>
      <c r="IL59" s="116"/>
      <c r="IM59" s="116"/>
      <c r="IN59" s="116"/>
      <c r="IO59" s="116"/>
      <c r="IP59" s="116"/>
      <c r="IQ59" s="116"/>
      <c r="IR59" s="116"/>
      <c r="IS59" s="116"/>
      <c r="IT59" s="116"/>
      <c r="IU59" s="116"/>
      <c r="IV59" s="116"/>
      <c r="IW59" s="116"/>
      <c r="IX59" s="116"/>
      <c r="IY59" s="116"/>
      <c r="IZ59" s="116"/>
      <c r="JA59" s="116"/>
      <c r="JB59" s="116"/>
      <c r="JC59" s="116"/>
      <c r="JD59" s="116"/>
      <c r="JE59" s="116"/>
      <c r="JF59" s="116"/>
      <c r="JG59" s="116"/>
      <c r="JH59" s="116"/>
      <c r="JI59" s="116"/>
      <c r="JJ59" s="116"/>
      <c r="JK59" s="116"/>
      <c r="JL59" s="116"/>
      <c r="JM59" s="116"/>
      <c r="JN59" s="116"/>
      <c r="JO59" s="116"/>
      <c r="JP59" s="116"/>
      <c r="JQ59" s="116"/>
      <c r="JR59" s="116"/>
      <c r="JS59" s="116"/>
      <c r="JT59" s="116"/>
      <c r="JU59" s="116"/>
      <c r="JV59" s="116"/>
      <c r="JW59" s="116"/>
      <c r="JX59" s="116"/>
      <c r="JY59" s="116"/>
      <c r="JZ59" s="116"/>
      <c r="KA59" s="116"/>
      <c r="KB59" s="116"/>
      <c r="KC59" s="116"/>
      <c r="KD59" s="116"/>
      <c r="KE59" s="116"/>
      <c r="KF59" s="116"/>
      <c r="KG59" s="116"/>
      <c r="KH59" s="116"/>
      <c r="KI59" s="116"/>
      <c r="KJ59" s="116"/>
      <c r="KK59" s="116"/>
      <c r="KL59" s="116"/>
      <c r="KM59" s="116"/>
      <c r="KN59" s="116"/>
      <c r="KO59" s="116"/>
      <c r="KP59" s="116"/>
      <c r="KQ59" s="116"/>
      <c r="KR59" s="116"/>
      <c r="KS59" s="116"/>
      <c r="KT59" s="116"/>
      <c r="KU59" s="116"/>
      <c r="KV59" s="116"/>
      <c r="KW59" s="116"/>
      <c r="KX59" s="116"/>
      <c r="KY59" s="116"/>
      <c r="KZ59" s="116"/>
      <c r="LA59" s="116"/>
      <c r="LB59" s="116"/>
      <c r="LC59" s="116"/>
      <c r="LD59" s="116"/>
      <c r="LE59" s="116"/>
      <c r="LF59" s="116"/>
      <c r="LG59" s="116"/>
      <c r="LH59" s="116"/>
      <c r="LI59" s="116"/>
      <c r="LJ59" s="116"/>
    </row>
    <row r="60" spans="1:322" x14ac:dyDescent="0.3">
      <c r="A60" s="108">
        <v>43233</v>
      </c>
      <c r="B60" s="117">
        <v>0.83565972222222196</v>
      </c>
      <c r="C60" s="114">
        <v>14154.472</v>
      </c>
      <c r="D60" s="114">
        <v>101031.743</v>
      </c>
      <c r="E60" s="114">
        <v>22179.294999999998</v>
      </c>
      <c r="F60" s="114">
        <v>31305.489000000001</v>
      </c>
      <c r="G60" s="114">
        <v>18.312000000000001</v>
      </c>
      <c r="H60" s="73">
        <v>13.5</v>
      </c>
      <c r="I60" s="73">
        <v>16.282945736434101</v>
      </c>
      <c r="J60" s="111"/>
      <c r="K60" s="111"/>
      <c r="L60" s="119">
        <f t="shared" si="11"/>
        <v>8.6739999999937147</v>
      </c>
      <c r="M60" s="115">
        <f t="shared" si="12"/>
        <v>-1.5380000000004657</v>
      </c>
      <c r="N60" s="115">
        <f t="shared" si="13"/>
        <v>-8.1000000000058208</v>
      </c>
      <c r="O60" s="115">
        <f t="shared" si="14"/>
        <v>13.098999999998341</v>
      </c>
      <c r="P60" s="120">
        <f t="shared" si="15"/>
        <v>5.2130000000016601</v>
      </c>
      <c r="Q60" s="30">
        <f t="shared" si="16"/>
        <v>0.71532328527732303</v>
      </c>
      <c r="R60" s="123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16"/>
      <c r="AD60" s="116"/>
      <c r="AE60" s="116"/>
      <c r="AF60" s="116"/>
      <c r="AG60" s="116"/>
      <c r="AH60" s="116"/>
      <c r="AI60" s="116"/>
      <c r="AJ60" s="33" t="str">
        <f t="shared" si="2"/>
        <v/>
      </c>
      <c r="AK60" s="33" t="str">
        <f t="shared" si="3"/>
        <v/>
      </c>
      <c r="AL60" s="33" t="str">
        <f t="shared" si="4"/>
        <v/>
      </c>
      <c r="AM60" s="33">
        <f t="shared" si="5"/>
        <v>37916.536</v>
      </c>
      <c r="AN60" s="33" t="str">
        <f t="shared" si="6"/>
        <v/>
      </c>
      <c r="AO60" s="33" t="str">
        <f t="shared" si="7"/>
        <v/>
      </c>
      <c r="AP60" s="33" t="str">
        <f t="shared" si="8"/>
        <v/>
      </c>
      <c r="AQ60" s="33" t="str">
        <f t="shared" si="9"/>
        <v/>
      </c>
      <c r="AR60" s="33" t="str">
        <f t="shared" si="10"/>
        <v/>
      </c>
      <c r="AS60" s="116">
        <v>43604</v>
      </c>
      <c r="AT60" s="116">
        <v>1.0393518518518519E-2</v>
      </c>
      <c r="AU60" s="116" t="s">
        <v>64</v>
      </c>
      <c r="AV60" s="116" t="s">
        <v>66</v>
      </c>
      <c r="AW60" s="116" t="s">
        <v>67</v>
      </c>
      <c r="AX60" s="116">
        <v>37916.536</v>
      </c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/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6"/>
      <c r="FW60" s="116"/>
      <c r="FX60" s="116"/>
      <c r="FY60" s="116"/>
      <c r="FZ60" s="116"/>
      <c r="GA60" s="116"/>
      <c r="GB60" s="116"/>
      <c r="GC60" s="116"/>
      <c r="GD60" s="116"/>
      <c r="GE60" s="116"/>
      <c r="GF60" s="116"/>
      <c r="GG60" s="116"/>
      <c r="GH60" s="116"/>
      <c r="GI60" s="116"/>
      <c r="GJ60" s="116"/>
      <c r="GK60" s="116"/>
      <c r="GL60" s="116"/>
      <c r="GM60" s="116"/>
      <c r="GN60" s="116"/>
      <c r="GO60" s="116"/>
      <c r="GP60" s="116"/>
      <c r="GQ60" s="116"/>
      <c r="GR60" s="116"/>
      <c r="GS60" s="116"/>
      <c r="GT60" s="116"/>
      <c r="GU60" s="116"/>
      <c r="GV60" s="116"/>
      <c r="GW60" s="116"/>
      <c r="GX60" s="116"/>
      <c r="GY60" s="116"/>
      <c r="GZ60" s="116"/>
      <c r="HA60" s="116"/>
      <c r="HB60" s="116"/>
      <c r="HC60" s="116"/>
      <c r="HD60" s="116"/>
      <c r="HE60" s="116"/>
      <c r="HF60" s="116"/>
      <c r="HG60" s="116"/>
      <c r="HH60" s="116"/>
      <c r="HI60" s="116"/>
      <c r="HJ60" s="116"/>
      <c r="HK60" s="116"/>
      <c r="HL60" s="116"/>
      <c r="HM60" s="116"/>
      <c r="HN60" s="116"/>
      <c r="HO60" s="116"/>
      <c r="HP60" s="116"/>
      <c r="HQ60" s="116"/>
      <c r="HR60" s="116"/>
      <c r="HS60" s="116"/>
      <c r="HT60" s="116"/>
      <c r="HU60" s="116"/>
      <c r="HV60" s="116"/>
      <c r="HW60" s="116"/>
      <c r="HX60" s="116"/>
      <c r="HY60" s="116"/>
      <c r="HZ60" s="116"/>
      <c r="IA60" s="116"/>
      <c r="IB60" s="116"/>
      <c r="IC60" s="116"/>
      <c r="ID60" s="116"/>
      <c r="IE60" s="116"/>
      <c r="IF60" s="116"/>
      <c r="IG60" s="116"/>
      <c r="IH60" s="116"/>
      <c r="II60" s="116"/>
      <c r="IJ60" s="116"/>
      <c r="IK60" s="116"/>
      <c r="IL60" s="116"/>
      <c r="IM60" s="116"/>
      <c r="IN60" s="116"/>
      <c r="IO60" s="116"/>
      <c r="IP60" s="116"/>
      <c r="IQ60" s="116"/>
      <c r="IR60" s="116"/>
      <c r="IS60" s="116"/>
      <c r="IT60" s="116"/>
      <c r="IU60" s="116"/>
      <c r="IV60" s="116"/>
      <c r="IW60" s="116"/>
      <c r="IX60" s="116"/>
      <c r="IY60" s="116"/>
      <c r="IZ60" s="116"/>
      <c r="JA60" s="116"/>
      <c r="JB60" s="116"/>
      <c r="JC60" s="116"/>
      <c r="JD60" s="116"/>
      <c r="JE60" s="116"/>
      <c r="JF60" s="116"/>
      <c r="JG60" s="116"/>
      <c r="JH60" s="116"/>
      <c r="JI60" s="116"/>
      <c r="JJ60" s="116"/>
      <c r="JK60" s="116"/>
      <c r="JL60" s="116"/>
      <c r="JM60" s="116"/>
      <c r="JN60" s="116"/>
      <c r="JO60" s="116"/>
      <c r="JP60" s="116"/>
      <c r="JQ60" s="116"/>
      <c r="JR60" s="116"/>
      <c r="JS60" s="116"/>
      <c r="JT60" s="116"/>
      <c r="JU60" s="116"/>
      <c r="JV60" s="116"/>
      <c r="JW60" s="116"/>
      <c r="JX60" s="116"/>
      <c r="JY60" s="116"/>
      <c r="JZ60" s="116"/>
      <c r="KA60" s="116"/>
      <c r="KB60" s="116"/>
      <c r="KC60" s="116"/>
      <c r="KD60" s="116"/>
      <c r="KE60" s="116"/>
      <c r="KF60" s="116"/>
      <c r="KG60" s="116"/>
      <c r="KH60" s="116"/>
      <c r="KI60" s="116"/>
      <c r="KJ60" s="116"/>
      <c r="KK60" s="116"/>
      <c r="KL60" s="116"/>
      <c r="KM60" s="116"/>
      <c r="KN60" s="116"/>
      <c r="KO60" s="116"/>
      <c r="KP60" s="116"/>
      <c r="KQ60" s="116"/>
      <c r="KR60" s="116"/>
      <c r="KS60" s="116"/>
      <c r="KT60" s="116"/>
      <c r="KU60" s="116"/>
      <c r="KV60" s="116"/>
      <c r="KW60" s="116"/>
      <c r="KX60" s="116"/>
      <c r="KY60" s="116"/>
      <c r="KZ60" s="116"/>
      <c r="LA60" s="116"/>
      <c r="LB60" s="116"/>
      <c r="LC60" s="116"/>
      <c r="LD60" s="116"/>
      <c r="LE60" s="116"/>
      <c r="LF60" s="116"/>
      <c r="LG60" s="116"/>
      <c r="LH60" s="116"/>
      <c r="LI60" s="116"/>
      <c r="LJ60" s="116"/>
    </row>
    <row r="61" spans="1:322" x14ac:dyDescent="0.3">
      <c r="A61" s="108">
        <v>43234</v>
      </c>
      <c r="B61" s="117">
        <v>0.999305555555556</v>
      </c>
      <c r="C61" s="114">
        <v>14157.85</v>
      </c>
      <c r="D61" s="114">
        <v>101045.51</v>
      </c>
      <c r="E61" s="114">
        <v>22186.38</v>
      </c>
      <c r="F61" s="114">
        <v>31316.880000000001</v>
      </c>
      <c r="G61" s="114">
        <v>11.39</v>
      </c>
      <c r="H61" s="73">
        <v>12.5</v>
      </c>
      <c r="I61" s="73">
        <v>16</v>
      </c>
      <c r="J61" s="111"/>
      <c r="K61" s="111"/>
      <c r="L61" s="119">
        <f t="shared" si="11"/>
        <v>-5.75499999999316</v>
      </c>
      <c r="M61" s="115">
        <f t="shared" si="12"/>
        <v>-3.3780000000006112</v>
      </c>
      <c r="N61" s="115">
        <f t="shared" si="13"/>
        <v>-13.766999999992549</v>
      </c>
      <c r="O61" s="115">
        <f t="shared" si="14"/>
        <v>7.0850000000027649</v>
      </c>
      <c r="P61" s="120">
        <f t="shared" si="15"/>
        <v>4.3049999999972357</v>
      </c>
      <c r="Q61" s="30">
        <f t="shared" si="16"/>
        <v>0.62203687445151579</v>
      </c>
      <c r="R61" s="123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16"/>
      <c r="AD61" s="116"/>
      <c r="AE61" s="116"/>
      <c r="AF61" s="116"/>
      <c r="AG61" s="116"/>
      <c r="AH61" s="116"/>
      <c r="AI61" s="116"/>
      <c r="AJ61" s="33" t="str">
        <f t="shared" si="2"/>
        <v/>
      </c>
      <c r="AK61" s="33" t="str">
        <f t="shared" si="3"/>
        <v/>
      </c>
      <c r="AL61" s="33" t="str">
        <f t="shared" si="4"/>
        <v/>
      </c>
      <c r="AM61" s="33" t="str">
        <f t="shared" si="5"/>
        <v/>
      </c>
      <c r="AN61" s="33">
        <f t="shared" si="6"/>
        <v>0</v>
      </c>
      <c r="AO61" s="33" t="str">
        <f t="shared" si="7"/>
        <v/>
      </c>
      <c r="AP61" s="33" t="str">
        <f t="shared" si="8"/>
        <v/>
      </c>
      <c r="AQ61" s="33" t="str">
        <f t="shared" si="9"/>
        <v/>
      </c>
      <c r="AR61" s="33" t="str">
        <f t="shared" si="10"/>
        <v/>
      </c>
      <c r="AS61" s="116">
        <v>43604</v>
      </c>
      <c r="AT61" s="116">
        <v>1.0393518518518519E-2</v>
      </c>
      <c r="AU61" s="116" t="s">
        <v>64</v>
      </c>
      <c r="AV61" s="116" t="s">
        <v>68</v>
      </c>
      <c r="AW61" s="116">
        <v>0</v>
      </c>
      <c r="AX61" s="116"/>
      <c r="AY61" s="116"/>
      <c r="AZ61" s="116"/>
      <c r="BA61" s="116"/>
      <c r="BB61" s="116"/>
      <c r="BC61" s="116"/>
      <c r="BD61" s="116"/>
      <c r="BE61" s="116"/>
      <c r="BF61" s="116"/>
      <c r="BG61" s="116"/>
      <c r="BH61" s="116"/>
      <c r="BI61" s="116"/>
      <c r="BJ61" s="116"/>
      <c r="BK61" s="116"/>
      <c r="BL61" s="116"/>
      <c r="BM61" s="116"/>
      <c r="BN61" s="116"/>
      <c r="BO61" s="116"/>
      <c r="BP61" s="116"/>
      <c r="BQ61" s="116"/>
      <c r="BR61" s="116"/>
      <c r="BS61" s="116"/>
      <c r="BT61" s="116"/>
      <c r="BU61" s="116"/>
      <c r="BV61" s="116"/>
      <c r="BW61" s="116"/>
      <c r="BX61" s="116"/>
      <c r="BY61" s="116"/>
      <c r="BZ61" s="116"/>
      <c r="CA61" s="116"/>
      <c r="CB61" s="116"/>
      <c r="CC61" s="116"/>
      <c r="CD61" s="116"/>
      <c r="CE61" s="116"/>
      <c r="CF61" s="116"/>
      <c r="CG61" s="116"/>
      <c r="CH61" s="116"/>
      <c r="CI61" s="116"/>
      <c r="CJ61" s="116"/>
      <c r="CK61" s="116"/>
      <c r="CL61" s="116"/>
      <c r="CM61" s="116"/>
      <c r="CN61" s="116"/>
      <c r="CO61" s="116"/>
      <c r="CP61" s="116"/>
      <c r="CQ61" s="116"/>
      <c r="CR61" s="116"/>
      <c r="CS61" s="116"/>
      <c r="CT61" s="116"/>
      <c r="CU61" s="116"/>
      <c r="CV61" s="116"/>
      <c r="CW61" s="116"/>
      <c r="CX61" s="116"/>
      <c r="CY61" s="116"/>
      <c r="CZ61" s="116"/>
      <c r="DA61" s="116"/>
      <c r="DB61" s="116"/>
      <c r="DC61" s="116"/>
      <c r="DD61" s="116"/>
      <c r="DE61" s="116"/>
      <c r="DF61" s="116"/>
      <c r="DG61" s="116"/>
      <c r="DH61" s="116"/>
      <c r="DI61" s="116"/>
      <c r="DJ61" s="116"/>
      <c r="DK61" s="116"/>
      <c r="DL61" s="116"/>
      <c r="DM61" s="116"/>
      <c r="DN61" s="116"/>
      <c r="DO61" s="116"/>
      <c r="DP61" s="116"/>
      <c r="DQ61" s="116"/>
      <c r="DR61" s="116"/>
      <c r="DS61" s="116"/>
      <c r="DT61" s="116"/>
      <c r="DU61" s="116"/>
      <c r="DV61" s="116"/>
      <c r="DW61" s="116"/>
      <c r="DX61" s="116"/>
      <c r="DY61" s="116"/>
      <c r="DZ61" s="116"/>
      <c r="EA61" s="116"/>
      <c r="EB61" s="116"/>
      <c r="EC61" s="116"/>
      <c r="ED61" s="116"/>
      <c r="EE61" s="116"/>
      <c r="EF61" s="116"/>
      <c r="EG61" s="116"/>
      <c r="EH61" s="116"/>
      <c r="EI61" s="116"/>
      <c r="EJ61" s="116"/>
      <c r="EK61" s="116"/>
      <c r="EL61" s="116"/>
      <c r="EM61" s="116"/>
      <c r="EN61" s="116"/>
      <c r="EO61" s="116"/>
      <c r="EP61" s="116"/>
      <c r="EQ61" s="116"/>
      <c r="ER61" s="116"/>
      <c r="ES61" s="116"/>
      <c r="ET61" s="116"/>
      <c r="EU61" s="116"/>
      <c r="EV61" s="116"/>
      <c r="EW61" s="116"/>
      <c r="EX61" s="116"/>
      <c r="EY61" s="116"/>
      <c r="EZ61" s="116"/>
      <c r="FA61" s="116"/>
      <c r="FB61" s="116"/>
      <c r="FC61" s="116"/>
      <c r="FD61" s="116"/>
      <c r="FE61" s="116"/>
      <c r="FF61" s="116"/>
      <c r="FG61" s="116"/>
      <c r="FH61" s="116"/>
      <c r="FI61" s="116"/>
      <c r="FJ61" s="116"/>
      <c r="FK61" s="116"/>
      <c r="FL61" s="116"/>
      <c r="FM61" s="116"/>
      <c r="FN61" s="116"/>
      <c r="FO61" s="116"/>
      <c r="FP61" s="116"/>
      <c r="FQ61" s="116"/>
      <c r="FR61" s="116"/>
      <c r="FS61" s="116"/>
      <c r="FT61" s="116"/>
      <c r="FU61" s="116"/>
      <c r="FV61" s="116"/>
      <c r="FW61" s="116"/>
      <c r="FX61" s="116"/>
      <c r="FY61" s="116"/>
      <c r="FZ61" s="116"/>
      <c r="GA61" s="116"/>
      <c r="GB61" s="116"/>
      <c r="GC61" s="116"/>
      <c r="GD61" s="116"/>
      <c r="GE61" s="116"/>
      <c r="GF61" s="116"/>
      <c r="GG61" s="116"/>
      <c r="GH61" s="116"/>
      <c r="GI61" s="116"/>
      <c r="GJ61" s="116"/>
      <c r="GK61" s="116"/>
      <c r="GL61" s="116"/>
      <c r="GM61" s="116"/>
      <c r="GN61" s="116"/>
      <c r="GO61" s="116"/>
      <c r="GP61" s="116"/>
      <c r="GQ61" s="116"/>
      <c r="GR61" s="116"/>
      <c r="GS61" s="116"/>
      <c r="GT61" s="116"/>
      <c r="GU61" s="116"/>
      <c r="GV61" s="116"/>
      <c r="GW61" s="116"/>
      <c r="GX61" s="116"/>
      <c r="GY61" s="116"/>
      <c r="GZ61" s="116"/>
      <c r="HA61" s="116"/>
      <c r="HB61" s="116"/>
      <c r="HC61" s="116"/>
      <c r="HD61" s="116"/>
      <c r="HE61" s="116"/>
      <c r="HF61" s="116"/>
      <c r="HG61" s="116"/>
      <c r="HH61" s="116"/>
      <c r="HI61" s="116"/>
      <c r="HJ61" s="116"/>
      <c r="HK61" s="116"/>
      <c r="HL61" s="116"/>
      <c r="HM61" s="116"/>
      <c r="HN61" s="116"/>
      <c r="HO61" s="116"/>
      <c r="HP61" s="116"/>
      <c r="HQ61" s="116"/>
      <c r="HR61" s="116"/>
      <c r="HS61" s="116"/>
      <c r="HT61" s="116"/>
      <c r="HU61" s="116"/>
      <c r="HV61" s="116"/>
      <c r="HW61" s="116"/>
      <c r="HX61" s="116"/>
      <c r="HY61" s="116"/>
      <c r="HZ61" s="116"/>
      <c r="IA61" s="116"/>
      <c r="IB61" s="116"/>
      <c r="IC61" s="116"/>
      <c r="ID61" s="116"/>
      <c r="IE61" s="116"/>
      <c r="IF61" s="116"/>
      <c r="IG61" s="116"/>
      <c r="IH61" s="116"/>
      <c r="II61" s="116"/>
      <c r="IJ61" s="116"/>
      <c r="IK61" s="116"/>
      <c r="IL61" s="116"/>
      <c r="IM61" s="116"/>
      <c r="IN61" s="116"/>
      <c r="IO61" s="116"/>
      <c r="IP61" s="116"/>
      <c r="IQ61" s="116"/>
      <c r="IR61" s="116"/>
      <c r="IS61" s="116"/>
      <c r="IT61" s="116"/>
      <c r="IU61" s="116"/>
      <c r="IV61" s="116"/>
      <c r="IW61" s="116"/>
      <c r="IX61" s="116"/>
      <c r="IY61" s="116"/>
      <c r="IZ61" s="116"/>
      <c r="JA61" s="116"/>
      <c r="JB61" s="116"/>
      <c r="JC61" s="116"/>
      <c r="JD61" s="116"/>
      <c r="JE61" s="116"/>
      <c r="JF61" s="116"/>
      <c r="JG61" s="116"/>
      <c r="JH61" s="116"/>
      <c r="JI61" s="116"/>
      <c r="JJ61" s="116"/>
      <c r="JK61" s="116"/>
      <c r="JL61" s="116"/>
      <c r="JM61" s="116"/>
      <c r="JN61" s="116"/>
      <c r="JO61" s="116"/>
      <c r="JP61" s="116"/>
      <c r="JQ61" s="116"/>
      <c r="JR61" s="116"/>
      <c r="JS61" s="116"/>
      <c r="JT61" s="116"/>
      <c r="JU61" s="116"/>
      <c r="JV61" s="116"/>
      <c r="JW61" s="116"/>
      <c r="JX61" s="116"/>
      <c r="JY61" s="116"/>
      <c r="JZ61" s="116"/>
      <c r="KA61" s="116"/>
      <c r="KB61" s="116"/>
      <c r="KC61" s="116"/>
      <c r="KD61" s="116"/>
      <c r="KE61" s="116"/>
      <c r="KF61" s="116"/>
      <c r="KG61" s="116"/>
      <c r="KH61" s="116"/>
      <c r="KI61" s="116"/>
      <c r="KJ61" s="116"/>
      <c r="KK61" s="116"/>
      <c r="KL61" s="116"/>
      <c r="KM61" s="116"/>
      <c r="KN61" s="116"/>
      <c r="KO61" s="116"/>
      <c r="KP61" s="116"/>
      <c r="KQ61" s="116"/>
      <c r="KR61" s="116"/>
      <c r="KS61" s="116"/>
      <c r="KT61" s="116"/>
      <c r="KU61" s="116"/>
      <c r="KV61" s="116"/>
      <c r="KW61" s="116"/>
      <c r="KX61" s="116"/>
      <c r="KY61" s="116"/>
      <c r="KZ61" s="116"/>
      <c r="LA61" s="116"/>
      <c r="LB61" s="116"/>
      <c r="LC61" s="116"/>
      <c r="LD61" s="116"/>
      <c r="LE61" s="116"/>
      <c r="LF61" s="116"/>
      <c r="LG61" s="116"/>
      <c r="LH61" s="116"/>
      <c r="LI61" s="116"/>
      <c r="LJ61" s="116"/>
    </row>
    <row r="62" spans="1:322" x14ac:dyDescent="0.3">
      <c r="A62" s="108">
        <v>43235</v>
      </c>
      <c r="B62" s="117">
        <v>0.99583333333333302</v>
      </c>
      <c r="C62" s="114">
        <v>14159.27</v>
      </c>
      <c r="D62" s="114">
        <v>101053.99</v>
      </c>
      <c r="E62" s="114">
        <v>22210.02</v>
      </c>
      <c r="F62" s="114">
        <v>31346.54</v>
      </c>
      <c r="G62" s="114">
        <v>29.65</v>
      </c>
      <c r="H62" s="73">
        <v>11.5</v>
      </c>
      <c r="I62" s="73">
        <v>13.6</v>
      </c>
      <c r="J62" s="111"/>
      <c r="K62" s="111"/>
      <c r="L62" s="119">
        <f t="shared" si="11"/>
        <v>19.749999999989448</v>
      </c>
      <c r="M62" s="115">
        <f t="shared" si="12"/>
        <v>-1.4200000000000728</v>
      </c>
      <c r="N62" s="115">
        <f t="shared" si="13"/>
        <v>-8.4800000000104774</v>
      </c>
      <c r="O62" s="115">
        <f t="shared" si="14"/>
        <v>23.639999999999418</v>
      </c>
      <c r="P62" s="120">
        <f t="shared" si="15"/>
        <v>6.0100000000005807</v>
      </c>
      <c r="Q62" s="30">
        <f t="shared" si="16"/>
        <v>0.79730185497468531</v>
      </c>
      <c r="R62" s="123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16"/>
      <c r="AD62" s="116"/>
      <c r="AE62" s="116"/>
      <c r="AF62" s="116"/>
      <c r="AG62" s="116"/>
      <c r="AH62" s="116"/>
      <c r="AI62" s="116"/>
      <c r="AJ62" s="33">
        <f t="shared" si="2"/>
        <v>15736.174999999999</v>
      </c>
      <c r="AK62" s="33" t="str">
        <f t="shared" si="3"/>
        <v/>
      </c>
      <c r="AL62" s="33" t="str">
        <f t="shared" si="4"/>
        <v/>
      </c>
      <c r="AM62" s="33" t="str">
        <f t="shared" si="5"/>
        <v/>
      </c>
      <c r="AN62" s="33" t="str">
        <f t="shared" si="6"/>
        <v/>
      </c>
      <c r="AO62" s="33" t="str">
        <f t="shared" si="7"/>
        <v/>
      </c>
      <c r="AP62" s="33" t="str">
        <f t="shared" si="8"/>
        <v/>
      </c>
      <c r="AQ62" s="33" t="str">
        <f t="shared" si="9"/>
        <v/>
      </c>
      <c r="AR62" s="33" t="str">
        <f t="shared" si="10"/>
        <v/>
      </c>
      <c r="AS62" s="116">
        <v>43604</v>
      </c>
      <c r="AT62" s="116">
        <v>1.1782407407407406E-2</v>
      </c>
      <c r="AU62" s="116" t="s">
        <v>59</v>
      </c>
      <c r="AV62" s="116" t="s">
        <v>60</v>
      </c>
      <c r="AW62" s="116">
        <v>15736.174999999999</v>
      </c>
      <c r="AX62" s="116"/>
      <c r="AY62" s="116"/>
      <c r="AZ62" s="116"/>
      <c r="BA62" s="116"/>
      <c r="BB62" s="116"/>
      <c r="BC62" s="116"/>
      <c r="BD62" s="116"/>
      <c r="BE62" s="116"/>
      <c r="BF62" s="116"/>
      <c r="BG62" s="116"/>
      <c r="BH62" s="116"/>
      <c r="BI62" s="116"/>
      <c r="BJ62" s="116"/>
      <c r="BK62" s="116"/>
      <c r="BL62" s="116"/>
      <c r="BM62" s="116"/>
      <c r="BN62" s="116"/>
      <c r="BO62" s="116"/>
      <c r="BP62" s="116"/>
      <c r="BQ62" s="116"/>
      <c r="BR62" s="116"/>
      <c r="BS62" s="116"/>
      <c r="BT62" s="116"/>
      <c r="BU62" s="116"/>
      <c r="BV62" s="116"/>
      <c r="BW62" s="116"/>
      <c r="BX62" s="116"/>
      <c r="BY62" s="116"/>
      <c r="BZ62" s="116"/>
      <c r="CA62" s="116"/>
      <c r="CB62" s="116"/>
      <c r="CC62" s="116"/>
      <c r="CD62" s="116"/>
      <c r="CE62" s="116"/>
      <c r="CF62" s="116"/>
      <c r="CG62" s="116"/>
      <c r="CH62" s="116"/>
      <c r="CI62" s="116"/>
      <c r="CJ62" s="116"/>
      <c r="CK62" s="116"/>
      <c r="CL62" s="116"/>
      <c r="CM62" s="116"/>
      <c r="CN62" s="116"/>
      <c r="CO62" s="116"/>
      <c r="CP62" s="116"/>
      <c r="CQ62" s="116"/>
      <c r="CR62" s="116"/>
      <c r="CS62" s="116"/>
      <c r="CT62" s="116"/>
      <c r="CU62" s="116"/>
      <c r="CV62" s="116"/>
      <c r="CW62" s="116"/>
      <c r="CX62" s="116"/>
      <c r="CY62" s="116"/>
      <c r="CZ62" s="116"/>
      <c r="DA62" s="116"/>
      <c r="DB62" s="116"/>
      <c r="DC62" s="116"/>
      <c r="DD62" s="116"/>
      <c r="DE62" s="116"/>
      <c r="DF62" s="116"/>
      <c r="DG62" s="116"/>
      <c r="DH62" s="116"/>
      <c r="DI62" s="116"/>
      <c r="DJ62" s="116"/>
      <c r="DK62" s="116"/>
      <c r="DL62" s="116"/>
      <c r="DM62" s="116"/>
      <c r="DN62" s="116"/>
      <c r="DO62" s="116"/>
      <c r="DP62" s="116"/>
      <c r="DQ62" s="116"/>
      <c r="DR62" s="116"/>
      <c r="DS62" s="116"/>
      <c r="DT62" s="116"/>
      <c r="DU62" s="116"/>
      <c r="DV62" s="116"/>
      <c r="DW62" s="116"/>
      <c r="DX62" s="116"/>
      <c r="DY62" s="116"/>
      <c r="DZ62" s="116"/>
      <c r="EA62" s="116"/>
      <c r="EB62" s="116"/>
      <c r="EC62" s="116"/>
      <c r="ED62" s="116"/>
      <c r="EE62" s="116"/>
      <c r="EF62" s="116"/>
      <c r="EG62" s="116"/>
      <c r="EH62" s="116"/>
      <c r="EI62" s="116"/>
      <c r="EJ62" s="116"/>
      <c r="EK62" s="116"/>
      <c r="EL62" s="116"/>
      <c r="EM62" s="116"/>
      <c r="EN62" s="116"/>
      <c r="EO62" s="116"/>
      <c r="EP62" s="116"/>
      <c r="EQ62" s="116"/>
      <c r="ER62" s="116"/>
      <c r="ES62" s="116"/>
      <c r="ET62" s="116"/>
      <c r="EU62" s="116"/>
      <c r="EV62" s="116"/>
      <c r="EW62" s="116"/>
      <c r="EX62" s="116"/>
      <c r="EY62" s="116"/>
      <c r="EZ62" s="116"/>
      <c r="FA62" s="116"/>
      <c r="FB62" s="116"/>
      <c r="FC62" s="116"/>
      <c r="FD62" s="116"/>
      <c r="FE62" s="116"/>
      <c r="FF62" s="116"/>
      <c r="FG62" s="116"/>
      <c r="FH62" s="116"/>
      <c r="FI62" s="116"/>
      <c r="FJ62" s="116"/>
      <c r="FK62" s="116"/>
      <c r="FL62" s="116"/>
      <c r="FM62" s="116"/>
      <c r="FN62" s="116"/>
      <c r="FO62" s="116"/>
      <c r="FP62" s="116"/>
      <c r="FQ62" s="116"/>
      <c r="FR62" s="116"/>
      <c r="FS62" s="116"/>
      <c r="FT62" s="116"/>
      <c r="FU62" s="116"/>
      <c r="FV62" s="116"/>
      <c r="FW62" s="116"/>
      <c r="FX62" s="116"/>
      <c r="FY62" s="116"/>
      <c r="FZ62" s="116"/>
      <c r="GA62" s="116"/>
      <c r="GB62" s="116"/>
      <c r="GC62" s="116"/>
      <c r="GD62" s="116"/>
      <c r="GE62" s="116"/>
      <c r="GF62" s="116"/>
      <c r="GG62" s="116"/>
      <c r="GH62" s="116"/>
      <c r="GI62" s="116"/>
      <c r="GJ62" s="116"/>
      <c r="GK62" s="116"/>
      <c r="GL62" s="116"/>
      <c r="GM62" s="116"/>
      <c r="GN62" s="116"/>
      <c r="GO62" s="116"/>
      <c r="GP62" s="116"/>
      <c r="GQ62" s="116"/>
      <c r="GR62" s="116"/>
      <c r="GS62" s="116"/>
      <c r="GT62" s="116"/>
      <c r="GU62" s="116"/>
      <c r="GV62" s="116"/>
      <c r="GW62" s="116"/>
      <c r="GX62" s="116"/>
      <c r="GY62" s="116"/>
      <c r="GZ62" s="116"/>
      <c r="HA62" s="116"/>
      <c r="HB62" s="116"/>
      <c r="HC62" s="116"/>
      <c r="HD62" s="116"/>
      <c r="HE62" s="116"/>
      <c r="HF62" s="116"/>
      <c r="HG62" s="116"/>
      <c r="HH62" s="116"/>
      <c r="HI62" s="116"/>
      <c r="HJ62" s="116"/>
      <c r="HK62" s="116"/>
      <c r="HL62" s="116"/>
      <c r="HM62" s="116"/>
      <c r="HN62" s="116"/>
      <c r="HO62" s="116"/>
      <c r="HP62" s="116"/>
      <c r="HQ62" s="116"/>
      <c r="HR62" s="116"/>
      <c r="HS62" s="116"/>
      <c r="HT62" s="116"/>
      <c r="HU62" s="116"/>
      <c r="HV62" s="116"/>
      <c r="HW62" s="116"/>
      <c r="HX62" s="116"/>
      <c r="HY62" s="116"/>
      <c r="HZ62" s="116"/>
      <c r="IA62" s="116"/>
      <c r="IB62" s="116"/>
      <c r="IC62" s="116"/>
      <c r="ID62" s="116"/>
      <c r="IE62" s="116"/>
      <c r="IF62" s="116"/>
      <c r="IG62" s="116"/>
      <c r="IH62" s="116"/>
      <c r="II62" s="116"/>
      <c r="IJ62" s="116"/>
      <c r="IK62" s="116"/>
      <c r="IL62" s="116"/>
      <c r="IM62" s="116"/>
      <c r="IN62" s="116"/>
      <c r="IO62" s="116"/>
      <c r="IP62" s="116"/>
      <c r="IQ62" s="116"/>
      <c r="IR62" s="116"/>
      <c r="IS62" s="116"/>
      <c r="IT62" s="116"/>
      <c r="IU62" s="116"/>
      <c r="IV62" s="116"/>
      <c r="IW62" s="116"/>
      <c r="IX62" s="116"/>
      <c r="IY62" s="116"/>
      <c r="IZ62" s="116"/>
      <c r="JA62" s="116"/>
      <c r="JB62" s="116"/>
      <c r="JC62" s="116"/>
      <c r="JD62" s="116"/>
      <c r="JE62" s="116"/>
      <c r="JF62" s="116"/>
      <c r="JG62" s="116"/>
      <c r="JH62" s="116"/>
      <c r="JI62" s="116"/>
      <c r="JJ62" s="116"/>
      <c r="JK62" s="116"/>
      <c r="JL62" s="116"/>
      <c r="JM62" s="116"/>
      <c r="JN62" s="116"/>
      <c r="JO62" s="116"/>
      <c r="JP62" s="116"/>
      <c r="JQ62" s="116"/>
      <c r="JR62" s="116"/>
      <c r="JS62" s="116"/>
      <c r="JT62" s="116"/>
      <c r="JU62" s="116"/>
      <c r="JV62" s="116"/>
      <c r="JW62" s="116"/>
      <c r="JX62" s="116"/>
      <c r="JY62" s="116"/>
      <c r="JZ62" s="116"/>
      <c r="KA62" s="116"/>
      <c r="KB62" s="116"/>
      <c r="KC62" s="116"/>
      <c r="KD62" s="116"/>
      <c r="KE62" s="116"/>
      <c r="KF62" s="116"/>
      <c r="KG62" s="116"/>
      <c r="KH62" s="116"/>
      <c r="KI62" s="116"/>
      <c r="KJ62" s="116"/>
      <c r="KK62" s="116"/>
      <c r="KL62" s="116"/>
      <c r="KM62" s="116"/>
      <c r="KN62" s="116"/>
      <c r="KO62" s="116"/>
      <c r="KP62" s="116"/>
      <c r="KQ62" s="116"/>
      <c r="KR62" s="116"/>
      <c r="KS62" s="116"/>
      <c r="KT62" s="116"/>
      <c r="KU62" s="116"/>
      <c r="KV62" s="116"/>
      <c r="KW62" s="116"/>
      <c r="KX62" s="116"/>
      <c r="KY62" s="116"/>
      <c r="KZ62" s="116"/>
      <c r="LA62" s="116"/>
      <c r="LB62" s="116"/>
      <c r="LC62" s="116"/>
      <c r="LD62" s="116"/>
      <c r="LE62" s="116"/>
      <c r="LF62" s="116"/>
      <c r="LG62" s="116"/>
      <c r="LH62" s="116"/>
      <c r="LI62" s="116"/>
      <c r="LJ62" s="116"/>
    </row>
    <row r="63" spans="1:322" x14ac:dyDescent="0.3">
      <c r="A63" s="108">
        <v>43236</v>
      </c>
      <c r="B63" s="117">
        <v>0.99861111111111101</v>
      </c>
      <c r="C63" s="114">
        <v>14160.75</v>
      </c>
      <c r="D63" s="114">
        <v>101062.12</v>
      </c>
      <c r="E63" s="114">
        <v>22227.55</v>
      </c>
      <c r="F63" s="114">
        <v>31368.5</v>
      </c>
      <c r="G63" s="114">
        <v>21.96</v>
      </c>
      <c r="H63" s="73">
        <v>11.5</v>
      </c>
      <c r="I63" s="73">
        <v>13.1</v>
      </c>
      <c r="J63" s="111"/>
      <c r="K63" s="111"/>
      <c r="L63" s="119">
        <f t="shared" si="11"/>
        <v>12.350000000010333</v>
      </c>
      <c r="M63" s="115">
        <f t="shared" si="12"/>
        <v>-1.4799999999995634</v>
      </c>
      <c r="N63" s="115">
        <f t="shared" si="13"/>
        <v>-8.1299999999901047</v>
      </c>
      <c r="O63" s="115">
        <f t="shared" si="14"/>
        <v>17.529999999998836</v>
      </c>
      <c r="P63" s="120">
        <f t="shared" si="15"/>
        <v>4.430000000001165</v>
      </c>
      <c r="Q63" s="30">
        <f t="shared" si="16"/>
        <v>0.79826958105641321</v>
      </c>
      <c r="R63" s="123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16"/>
      <c r="AD63" s="116"/>
      <c r="AE63" s="116"/>
      <c r="AF63" s="116"/>
      <c r="AG63" s="116"/>
      <c r="AH63" s="116"/>
      <c r="AI63" s="116"/>
      <c r="AJ63" s="33" t="str">
        <f t="shared" si="2"/>
        <v/>
      </c>
      <c r="AK63" s="33">
        <f t="shared" si="3"/>
        <v>116107.18799999999</v>
      </c>
      <c r="AL63" s="33" t="str">
        <f t="shared" si="4"/>
        <v/>
      </c>
      <c r="AM63" s="33" t="str">
        <f t="shared" si="5"/>
        <v/>
      </c>
      <c r="AN63" s="33" t="str">
        <f t="shared" si="6"/>
        <v/>
      </c>
      <c r="AO63" s="33" t="str">
        <f t="shared" si="7"/>
        <v/>
      </c>
      <c r="AP63" s="33" t="str">
        <f t="shared" si="8"/>
        <v/>
      </c>
      <c r="AQ63" s="33" t="str">
        <f t="shared" si="9"/>
        <v/>
      </c>
      <c r="AR63" s="33" t="str">
        <f t="shared" si="10"/>
        <v/>
      </c>
      <c r="AS63" s="116">
        <v>43604</v>
      </c>
      <c r="AT63" s="116">
        <v>1.1782407407407406E-2</v>
      </c>
      <c r="AU63" s="116" t="s">
        <v>59</v>
      </c>
      <c r="AV63" s="116" t="s">
        <v>61</v>
      </c>
      <c r="AW63" s="116">
        <v>116107.18799999999</v>
      </c>
      <c r="AX63" s="116"/>
      <c r="AY63" s="116"/>
      <c r="AZ63" s="116"/>
      <c r="BA63" s="116"/>
      <c r="BB63" s="116"/>
      <c r="BC63" s="116"/>
      <c r="BD63" s="116"/>
      <c r="BE63" s="116"/>
      <c r="BF63" s="116"/>
      <c r="BG63" s="116"/>
      <c r="BH63" s="116"/>
      <c r="BI63" s="116"/>
      <c r="BJ63" s="116"/>
      <c r="BK63" s="116"/>
      <c r="BL63" s="116"/>
      <c r="BM63" s="116"/>
      <c r="BN63" s="116"/>
      <c r="BO63" s="116"/>
      <c r="BP63" s="116"/>
      <c r="BQ63" s="116"/>
      <c r="BR63" s="116"/>
      <c r="BS63" s="116"/>
      <c r="BT63" s="116"/>
      <c r="BU63" s="116"/>
      <c r="BV63" s="116"/>
      <c r="BW63" s="116"/>
      <c r="BX63" s="116"/>
      <c r="BY63" s="116"/>
      <c r="BZ63" s="116"/>
      <c r="CA63" s="116"/>
      <c r="CB63" s="116"/>
      <c r="CC63" s="116"/>
      <c r="CD63" s="116"/>
      <c r="CE63" s="116"/>
      <c r="CF63" s="116"/>
      <c r="CG63" s="116"/>
      <c r="CH63" s="116"/>
      <c r="CI63" s="116"/>
      <c r="CJ63" s="116"/>
      <c r="CK63" s="116"/>
      <c r="CL63" s="116"/>
      <c r="CM63" s="116"/>
      <c r="CN63" s="116"/>
      <c r="CO63" s="116"/>
      <c r="CP63" s="116"/>
      <c r="CQ63" s="116"/>
      <c r="CR63" s="116"/>
      <c r="CS63" s="116"/>
      <c r="CT63" s="116"/>
      <c r="CU63" s="116"/>
      <c r="CV63" s="116"/>
      <c r="CW63" s="116"/>
      <c r="CX63" s="116"/>
      <c r="CY63" s="116"/>
      <c r="CZ63" s="116"/>
      <c r="DA63" s="116"/>
      <c r="DB63" s="116"/>
      <c r="DC63" s="116"/>
      <c r="DD63" s="116"/>
      <c r="DE63" s="116"/>
      <c r="DF63" s="116"/>
      <c r="DG63" s="116"/>
      <c r="DH63" s="116"/>
      <c r="DI63" s="116"/>
      <c r="DJ63" s="116"/>
      <c r="DK63" s="116"/>
      <c r="DL63" s="116"/>
      <c r="DM63" s="116"/>
      <c r="DN63" s="116"/>
      <c r="DO63" s="116"/>
      <c r="DP63" s="116"/>
      <c r="DQ63" s="116"/>
      <c r="DR63" s="116"/>
      <c r="DS63" s="116"/>
      <c r="DT63" s="116"/>
      <c r="DU63" s="116"/>
      <c r="DV63" s="116"/>
      <c r="DW63" s="116"/>
      <c r="DX63" s="116"/>
      <c r="DY63" s="116"/>
      <c r="DZ63" s="116"/>
      <c r="EA63" s="116"/>
      <c r="EB63" s="116"/>
      <c r="EC63" s="116"/>
      <c r="ED63" s="116"/>
      <c r="EE63" s="116"/>
      <c r="EF63" s="116"/>
      <c r="EG63" s="116"/>
      <c r="EH63" s="116"/>
      <c r="EI63" s="116"/>
      <c r="EJ63" s="116"/>
      <c r="EK63" s="116"/>
      <c r="EL63" s="116"/>
      <c r="EM63" s="116"/>
      <c r="EN63" s="116"/>
      <c r="EO63" s="116"/>
      <c r="EP63" s="116"/>
      <c r="EQ63" s="116"/>
      <c r="ER63" s="116"/>
      <c r="ES63" s="116"/>
      <c r="ET63" s="116"/>
      <c r="EU63" s="116"/>
      <c r="EV63" s="116"/>
      <c r="EW63" s="116"/>
      <c r="EX63" s="116"/>
      <c r="EY63" s="116"/>
      <c r="EZ63" s="116"/>
      <c r="FA63" s="116"/>
      <c r="FB63" s="116"/>
      <c r="FC63" s="116"/>
      <c r="FD63" s="116"/>
      <c r="FE63" s="116"/>
      <c r="FF63" s="116"/>
      <c r="FG63" s="116"/>
      <c r="FH63" s="116"/>
      <c r="FI63" s="116"/>
      <c r="FJ63" s="116"/>
      <c r="FK63" s="116"/>
      <c r="FL63" s="116"/>
      <c r="FM63" s="116"/>
      <c r="FN63" s="116"/>
      <c r="FO63" s="116"/>
      <c r="FP63" s="116"/>
      <c r="FQ63" s="116"/>
      <c r="FR63" s="116"/>
      <c r="FS63" s="116"/>
      <c r="FT63" s="116"/>
      <c r="FU63" s="116"/>
      <c r="FV63" s="116"/>
      <c r="FW63" s="116"/>
      <c r="FX63" s="116"/>
      <c r="FY63" s="116"/>
      <c r="FZ63" s="116"/>
      <c r="GA63" s="116"/>
      <c r="GB63" s="116"/>
      <c r="GC63" s="116"/>
      <c r="GD63" s="116"/>
      <c r="GE63" s="116"/>
      <c r="GF63" s="116"/>
      <c r="GG63" s="116"/>
      <c r="GH63" s="116"/>
      <c r="GI63" s="116"/>
      <c r="GJ63" s="116"/>
      <c r="GK63" s="116"/>
      <c r="GL63" s="116"/>
      <c r="GM63" s="116"/>
      <c r="GN63" s="116"/>
      <c r="GO63" s="116"/>
      <c r="GP63" s="116"/>
      <c r="GQ63" s="116"/>
      <c r="GR63" s="116"/>
      <c r="GS63" s="116"/>
      <c r="GT63" s="116"/>
      <c r="GU63" s="116"/>
      <c r="GV63" s="116"/>
      <c r="GW63" s="116"/>
      <c r="GX63" s="116"/>
      <c r="GY63" s="116"/>
      <c r="GZ63" s="116"/>
      <c r="HA63" s="116"/>
      <c r="HB63" s="116"/>
      <c r="HC63" s="116"/>
      <c r="HD63" s="116"/>
      <c r="HE63" s="116"/>
      <c r="HF63" s="116"/>
      <c r="HG63" s="116"/>
      <c r="HH63" s="116"/>
      <c r="HI63" s="116"/>
      <c r="HJ63" s="116"/>
      <c r="HK63" s="116"/>
      <c r="HL63" s="116"/>
      <c r="HM63" s="116"/>
      <c r="HN63" s="116"/>
      <c r="HO63" s="116"/>
      <c r="HP63" s="116"/>
      <c r="HQ63" s="116"/>
      <c r="HR63" s="116"/>
      <c r="HS63" s="116"/>
      <c r="HT63" s="116"/>
      <c r="HU63" s="116"/>
      <c r="HV63" s="116"/>
      <c r="HW63" s="116"/>
      <c r="HX63" s="116"/>
      <c r="HY63" s="116"/>
      <c r="HZ63" s="116"/>
      <c r="IA63" s="116"/>
      <c r="IB63" s="116"/>
      <c r="IC63" s="116"/>
      <c r="ID63" s="116"/>
      <c r="IE63" s="116"/>
      <c r="IF63" s="116"/>
      <c r="IG63" s="116"/>
      <c r="IH63" s="116"/>
      <c r="II63" s="116"/>
      <c r="IJ63" s="116"/>
      <c r="IK63" s="116"/>
      <c r="IL63" s="116"/>
      <c r="IM63" s="116"/>
      <c r="IN63" s="116"/>
      <c r="IO63" s="116"/>
      <c r="IP63" s="116"/>
      <c r="IQ63" s="116"/>
      <c r="IR63" s="116"/>
      <c r="IS63" s="116"/>
      <c r="IT63" s="116"/>
      <c r="IU63" s="116"/>
      <c r="IV63" s="116"/>
      <c r="IW63" s="116"/>
      <c r="IX63" s="116"/>
      <c r="IY63" s="116"/>
      <c r="IZ63" s="116"/>
      <c r="JA63" s="116"/>
      <c r="JB63" s="116"/>
      <c r="JC63" s="116"/>
      <c r="JD63" s="116"/>
      <c r="JE63" s="116"/>
      <c r="JF63" s="116"/>
      <c r="JG63" s="116"/>
      <c r="JH63" s="116"/>
      <c r="JI63" s="116"/>
      <c r="JJ63" s="116"/>
      <c r="JK63" s="116"/>
      <c r="JL63" s="116"/>
      <c r="JM63" s="116"/>
      <c r="JN63" s="116"/>
      <c r="JO63" s="116"/>
      <c r="JP63" s="116"/>
      <c r="JQ63" s="116"/>
      <c r="JR63" s="116"/>
      <c r="JS63" s="116"/>
      <c r="JT63" s="116"/>
      <c r="JU63" s="116"/>
      <c r="JV63" s="116"/>
      <c r="JW63" s="116"/>
      <c r="JX63" s="116"/>
      <c r="JY63" s="116"/>
      <c r="JZ63" s="116"/>
      <c r="KA63" s="116"/>
      <c r="KB63" s="116"/>
      <c r="KC63" s="116"/>
      <c r="KD63" s="116"/>
      <c r="KE63" s="116"/>
      <c r="KF63" s="116"/>
      <c r="KG63" s="116"/>
      <c r="KH63" s="116"/>
      <c r="KI63" s="116"/>
      <c r="KJ63" s="116"/>
      <c r="KK63" s="116"/>
      <c r="KL63" s="116"/>
      <c r="KM63" s="116"/>
      <c r="KN63" s="116"/>
      <c r="KO63" s="116"/>
      <c r="KP63" s="116"/>
      <c r="KQ63" s="116"/>
      <c r="KR63" s="116"/>
      <c r="KS63" s="116"/>
      <c r="KT63" s="116"/>
      <c r="KU63" s="116"/>
      <c r="KV63" s="116"/>
      <c r="KW63" s="116"/>
      <c r="KX63" s="116"/>
      <c r="KY63" s="116"/>
      <c r="KZ63" s="116"/>
      <c r="LA63" s="116"/>
      <c r="LB63" s="116"/>
      <c r="LC63" s="116"/>
      <c r="LD63" s="116"/>
      <c r="LE63" s="116"/>
      <c r="LF63" s="116"/>
      <c r="LG63" s="116"/>
      <c r="LH63" s="116"/>
      <c r="LI63" s="116"/>
      <c r="LJ63" s="116"/>
    </row>
    <row r="64" spans="1:322" x14ac:dyDescent="0.3">
      <c r="A64" s="108">
        <v>43237</v>
      </c>
      <c r="B64" s="117">
        <v>0.99791666666666701</v>
      </c>
      <c r="C64" s="114">
        <v>14163.07</v>
      </c>
      <c r="D64" s="114">
        <v>101120.56</v>
      </c>
      <c r="E64" s="114">
        <v>22242.61</v>
      </c>
      <c r="F64" s="114">
        <v>31388.799999999999</v>
      </c>
      <c r="G64" s="114">
        <v>20.3</v>
      </c>
      <c r="H64" s="73">
        <v>11</v>
      </c>
      <c r="I64" s="73">
        <v>11.5</v>
      </c>
      <c r="J64" s="111"/>
      <c r="K64" s="111"/>
      <c r="L64" s="119">
        <f t="shared" si="11"/>
        <v>-40.46000000000204</v>
      </c>
      <c r="M64" s="115">
        <f t="shared" si="12"/>
        <v>-2.319999999999709</v>
      </c>
      <c r="N64" s="115">
        <f t="shared" si="13"/>
        <v>-58.440000000002328</v>
      </c>
      <c r="O64" s="115">
        <f t="shared" si="14"/>
        <v>15.06000000000131</v>
      </c>
      <c r="P64" s="120">
        <f t="shared" si="15"/>
        <v>5.239999999998691</v>
      </c>
      <c r="Q64" s="30">
        <f t="shared" si="16"/>
        <v>0.74187192118233047</v>
      </c>
      <c r="R64" s="123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16"/>
      <c r="AD64" s="116"/>
      <c r="AE64" s="116"/>
      <c r="AF64" s="116"/>
      <c r="AG64" s="116"/>
      <c r="AH64" s="116"/>
      <c r="AI64" s="116"/>
      <c r="AJ64" s="33" t="str">
        <f t="shared" si="2"/>
        <v/>
      </c>
      <c r="AK64" s="33" t="str">
        <f t="shared" si="3"/>
        <v/>
      </c>
      <c r="AL64" s="33" t="str">
        <f t="shared" si="4"/>
        <v/>
      </c>
      <c r="AM64" s="33" t="str">
        <f t="shared" si="5"/>
        <v/>
      </c>
      <c r="AN64" s="33" t="str">
        <f t="shared" si="6"/>
        <v/>
      </c>
      <c r="AO64" s="33">
        <f t="shared" si="7"/>
        <v>12</v>
      </c>
      <c r="AP64" s="33" t="str">
        <f t="shared" si="8"/>
        <v/>
      </c>
      <c r="AQ64" s="33" t="str">
        <f t="shared" si="9"/>
        <v/>
      </c>
      <c r="AR64" s="33" t="str">
        <f t="shared" si="10"/>
        <v/>
      </c>
      <c r="AS64" s="116">
        <v>43604</v>
      </c>
      <c r="AT64" s="116">
        <v>1.1782407407407406E-2</v>
      </c>
      <c r="AU64" s="116" t="s">
        <v>62</v>
      </c>
      <c r="AV64" s="116" t="s">
        <v>63</v>
      </c>
      <c r="AW64" s="116">
        <v>12</v>
      </c>
      <c r="AX64" s="116"/>
      <c r="AY64" s="116"/>
      <c r="AZ64" s="116"/>
      <c r="BA64" s="116"/>
      <c r="BB64" s="116"/>
      <c r="BC64" s="116"/>
      <c r="BD64" s="116"/>
      <c r="BE64" s="116"/>
      <c r="BF64" s="116"/>
      <c r="BG64" s="116"/>
      <c r="BH64" s="116"/>
      <c r="BI64" s="116"/>
      <c r="BJ64" s="116"/>
      <c r="BK64" s="116"/>
      <c r="BL64" s="116"/>
      <c r="BM64" s="116"/>
      <c r="BN64" s="116"/>
      <c r="BO64" s="116"/>
      <c r="BP64" s="116"/>
      <c r="BQ64" s="116"/>
      <c r="BR64" s="116"/>
      <c r="BS64" s="116"/>
      <c r="BT64" s="116"/>
      <c r="BU64" s="116"/>
      <c r="BV64" s="116"/>
      <c r="BW64" s="116"/>
      <c r="BX64" s="116"/>
      <c r="BY64" s="116"/>
      <c r="BZ64" s="116"/>
      <c r="CA64" s="116"/>
      <c r="CB64" s="116"/>
      <c r="CC64" s="116"/>
      <c r="CD64" s="116"/>
      <c r="CE64" s="116"/>
      <c r="CF64" s="116"/>
      <c r="CG64" s="116"/>
      <c r="CH64" s="116"/>
      <c r="CI64" s="116"/>
      <c r="CJ64" s="116"/>
      <c r="CK64" s="116"/>
      <c r="CL64" s="116"/>
      <c r="CM64" s="116"/>
      <c r="CN64" s="116"/>
      <c r="CO64" s="116"/>
      <c r="CP64" s="116"/>
      <c r="CQ64" s="116"/>
      <c r="CR64" s="116"/>
      <c r="CS64" s="116"/>
      <c r="CT64" s="116"/>
      <c r="CU64" s="116"/>
      <c r="CV64" s="116"/>
      <c r="CW64" s="116"/>
      <c r="CX64" s="116"/>
      <c r="CY64" s="116"/>
      <c r="CZ64" s="116"/>
      <c r="DA64" s="116"/>
      <c r="DB64" s="116"/>
      <c r="DC64" s="116"/>
      <c r="DD64" s="116"/>
      <c r="DE64" s="116"/>
      <c r="DF64" s="116"/>
      <c r="DG64" s="116"/>
      <c r="DH64" s="116"/>
      <c r="DI64" s="116"/>
      <c r="DJ64" s="116"/>
      <c r="DK64" s="116"/>
      <c r="DL64" s="116"/>
      <c r="DM64" s="116"/>
      <c r="DN64" s="116"/>
      <c r="DO64" s="116"/>
      <c r="DP64" s="116"/>
      <c r="DQ64" s="116"/>
      <c r="DR64" s="116"/>
      <c r="DS64" s="116"/>
      <c r="DT64" s="116"/>
      <c r="DU64" s="116"/>
      <c r="DV64" s="116"/>
      <c r="DW64" s="116"/>
      <c r="DX64" s="116"/>
      <c r="DY64" s="116"/>
      <c r="DZ64" s="116"/>
      <c r="EA64" s="116"/>
      <c r="EB64" s="116"/>
      <c r="EC64" s="116"/>
      <c r="ED64" s="116"/>
      <c r="EE64" s="116"/>
      <c r="EF64" s="116"/>
      <c r="EG64" s="116"/>
      <c r="EH64" s="116"/>
      <c r="EI64" s="116"/>
      <c r="EJ64" s="116"/>
      <c r="EK64" s="116"/>
      <c r="EL64" s="116"/>
      <c r="EM64" s="116"/>
      <c r="EN64" s="116"/>
      <c r="EO64" s="116"/>
      <c r="EP64" s="116"/>
      <c r="EQ64" s="116"/>
      <c r="ER64" s="116"/>
      <c r="ES64" s="116"/>
      <c r="ET64" s="116"/>
      <c r="EU64" s="116"/>
      <c r="EV64" s="116"/>
      <c r="EW64" s="116"/>
      <c r="EX64" s="116"/>
      <c r="EY64" s="116"/>
      <c r="EZ64" s="116"/>
      <c r="FA64" s="116"/>
      <c r="FB64" s="116"/>
      <c r="FC64" s="116"/>
      <c r="FD64" s="116"/>
      <c r="FE64" s="116"/>
      <c r="FF64" s="116"/>
      <c r="FG64" s="116"/>
      <c r="FH64" s="116"/>
      <c r="FI64" s="116"/>
      <c r="FJ64" s="116"/>
      <c r="FK64" s="116"/>
      <c r="FL64" s="116"/>
      <c r="FM64" s="116"/>
      <c r="FN64" s="116"/>
      <c r="FO64" s="116"/>
      <c r="FP64" s="116"/>
      <c r="FQ64" s="116"/>
      <c r="FR64" s="116"/>
      <c r="FS64" s="116"/>
      <c r="FT64" s="116"/>
      <c r="FU64" s="116"/>
      <c r="FV64" s="116"/>
      <c r="FW64" s="116"/>
      <c r="FX64" s="116"/>
      <c r="FY64" s="116"/>
      <c r="FZ64" s="116"/>
      <c r="GA64" s="116"/>
      <c r="GB64" s="116"/>
      <c r="GC64" s="116"/>
      <c r="GD64" s="116"/>
      <c r="GE64" s="116"/>
      <c r="GF64" s="116"/>
      <c r="GG64" s="116"/>
      <c r="GH64" s="116"/>
      <c r="GI64" s="116"/>
      <c r="GJ64" s="116"/>
      <c r="GK64" s="116"/>
      <c r="GL64" s="116"/>
      <c r="GM64" s="116"/>
      <c r="GN64" s="116"/>
      <c r="GO64" s="116"/>
      <c r="GP64" s="116"/>
      <c r="GQ64" s="116"/>
      <c r="GR64" s="116"/>
      <c r="GS64" s="116"/>
      <c r="GT64" s="116"/>
      <c r="GU64" s="116"/>
      <c r="GV64" s="116"/>
      <c r="GW64" s="116"/>
      <c r="GX64" s="116"/>
      <c r="GY64" s="116"/>
      <c r="GZ64" s="116"/>
      <c r="HA64" s="116"/>
      <c r="HB64" s="116"/>
      <c r="HC64" s="116"/>
      <c r="HD64" s="116"/>
      <c r="HE64" s="116"/>
      <c r="HF64" s="116"/>
      <c r="HG64" s="116"/>
      <c r="HH64" s="116"/>
      <c r="HI64" s="116"/>
      <c r="HJ64" s="116"/>
      <c r="HK64" s="116"/>
      <c r="HL64" s="116"/>
      <c r="HM64" s="116"/>
      <c r="HN64" s="116"/>
      <c r="HO64" s="116"/>
      <c r="HP64" s="116"/>
      <c r="HQ64" s="116"/>
      <c r="HR64" s="116"/>
      <c r="HS64" s="116"/>
      <c r="HT64" s="116"/>
      <c r="HU64" s="116"/>
      <c r="HV64" s="116"/>
      <c r="HW64" s="116"/>
      <c r="HX64" s="116"/>
      <c r="HY64" s="116"/>
      <c r="HZ64" s="116"/>
      <c r="IA64" s="116"/>
      <c r="IB64" s="116"/>
      <c r="IC64" s="116"/>
      <c r="ID64" s="116"/>
      <c r="IE64" s="116"/>
      <c r="IF64" s="116"/>
      <c r="IG64" s="116"/>
      <c r="IH64" s="116"/>
      <c r="II64" s="116"/>
      <c r="IJ64" s="116"/>
      <c r="IK64" s="116"/>
      <c r="IL64" s="116"/>
      <c r="IM64" s="116"/>
      <c r="IN64" s="116"/>
      <c r="IO64" s="116"/>
      <c r="IP64" s="116"/>
      <c r="IQ64" s="116"/>
      <c r="IR64" s="116"/>
      <c r="IS64" s="116"/>
      <c r="IT64" s="116"/>
      <c r="IU64" s="116"/>
      <c r="IV64" s="116"/>
      <c r="IW64" s="116"/>
      <c r="IX64" s="116"/>
      <c r="IY64" s="116"/>
      <c r="IZ64" s="116"/>
      <c r="JA64" s="116"/>
      <c r="JB64" s="116"/>
      <c r="JC64" s="116"/>
      <c r="JD64" s="116"/>
      <c r="JE64" s="116"/>
      <c r="JF64" s="116"/>
      <c r="JG64" s="116"/>
      <c r="JH64" s="116"/>
      <c r="JI64" s="116"/>
      <c r="JJ64" s="116"/>
      <c r="JK64" s="116"/>
      <c r="JL64" s="116"/>
      <c r="JM64" s="116"/>
      <c r="JN64" s="116"/>
      <c r="JO64" s="116"/>
      <c r="JP64" s="116"/>
      <c r="JQ64" s="116"/>
      <c r="JR64" s="116"/>
      <c r="JS64" s="116"/>
      <c r="JT64" s="116"/>
      <c r="JU64" s="116"/>
      <c r="JV64" s="116"/>
      <c r="JW64" s="116"/>
      <c r="JX64" s="116"/>
      <c r="JY64" s="116"/>
      <c r="JZ64" s="116"/>
      <c r="KA64" s="116"/>
      <c r="KB64" s="116"/>
      <c r="KC64" s="116"/>
      <c r="KD64" s="116"/>
      <c r="KE64" s="116"/>
      <c r="KF64" s="116"/>
      <c r="KG64" s="116"/>
      <c r="KH64" s="116"/>
      <c r="KI64" s="116"/>
      <c r="KJ64" s="116"/>
      <c r="KK64" s="116"/>
      <c r="KL64" s="116"/>
      <c r="KM64" s="116"/>
      <c r="KN64" s="116"/>
      <c r="KO64" s="116"/>
      <c r="KP64" s="116"/>
      <c r="KQ64" s="116"/>
      <c r="KR64" s="116"/>
      <c r="KS64" s="116"/>
      <c r="KT64" s="116"/>
      <c r="KU64" s="116"/>
      <c r="KV64" s="116"/>
      <c r="KW64" s="116"/>
      <c r="KX64" s="116"/>
      <c r="KY64" s="116"/>
      <c r="KZ64" s="116"/>
      <c r="LA64" s="116"/>
      <c r="LB64" s="116"/>
      <c r="LC64" s="116"/>
      <c r="LD64" s="116"/>
      <c r="LE64" s="116"/>
      <c r="LF64" s="116"/>
      <c r="LG64" s="116"/>
      <c r="LH64" s="116"/>
      <c r="LI64" s="116"/>
      <c r="LJ64" s="116"/>
    </row>
    <row r="65" spans="1:322" x14ac:dyDescent="0.3">
      <c r="A65" s="108">
        <v>43238</v>
      </c>
      <c r="B65" s="117">
        <v>0.99513888888888902</v>
      </c>
      <c r="C65" s="114">
        <v>14164.83</v>
      </c>
      <c r="D65" s="114">
        <v>101154.26</v>
      </c>
      <c r="E65" s="114">
        <v>22278.15</v>
      </c>
      <c r="F65" s="114">
        <v>31431.52</v>
      </c>
      <c r="G65" s="114">
        <v>42.72</v>
      </c>
      <c r="H65" s="73">
        <v>12.5</v>
      </c>
      <c r="I65" s="73">
        <v>14.6</v>
      </c>
      <c r="J65" s="111"/>
      <c r="K65" s="111"/>
      <c r="L65" s="119">
        <f t="shared" si="11"/>
        <v>7.260000000002691</v>
      </c>
      <c r="M65" s="115">
        <f t="shared" si="12"/>
        <v>-1.7600000000002183</v>
      </c>
      <c r="N65" s="115">
        <f t="shared" si="13"/>
        <v>-33.69999999999709</v>
      </c>
      <c r="O65" s="115">
        <f t="shared" si="14"/>
        <v>35.540000000000873</v>
      </c>
      <c r="P65" s="120">
        <f t="shared" si="15"/>
        <v>7.1799999999991257</v>
      </c>
      <c r="Q65" s="30">
        <f t="shared" si="16"/>
        <v>0.8319288389513313</v>
      </c>
      <c r="R65" s="123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16"/>
      <c r="AD65" s="116"/>
      <c r="AE65" s="116"/>
      <c r="AF65" s="116"/>
      <c r="AG65" s="116"/>
      <c r="AH65" s="116"/>
      <c r="AI65" s="116"/>
      <c r="AJ65" s="33" t="str">
        <f t="shared" si="2"/>
        <v/>
      </c>
      <c r="AK65" s="33" t="str">
        <f t="shared" si="3"/>
        <v/>
      </c>
      <c r="AL65" s="33">
        <f t="shared" si="4"/>
        <v>27361.01</v>
      </c>
      <c r="AM65" s="33" t="str">
        <f t="shared" si="5"/>
        <v/>
      </c>
      <c r="AN65" s="33" t="str">
        <f t="shared" si="6"/>
        <v/>
      </c>
      <c r="AO65" s="33" t="str">
        <f t="shared" si="7"/>
        <v/>
      </c>
      <c r="AP65" s="33" t="str">
        <f t="shared" si="8"/>
        <v/>
      </c>
      <c r="AQ65" s="33" t="str">
        <f t="shared" si="9"/>
        <v/>
      </c>
      <c r="AR65" s="33" t="str">
        <f t="shared" si="10"/>
        <v/>
      </c>
      <c r="AS65" s="116">
        <v>43604</v>
      </c>
      <c r="AT65" s="116">
        <v>1.1782407407407406E-2</v>
      </c>
      <c r="AU65" s="116" t="s">
        <v>64</v>
      </c>
      <c r="AV65" s="116" t="s">
        <v>65</v>
      </c>
      <c r="AW65" s="116">
        <v>27361.01</v>
      </c>
      <c r="AX65" s="116"/>
      <c r="AY65" s="116"/>
      <c r="AZ65" s="116"/>
      <c r="BA65" s="116"/>
      <c r="BB65" s="116"/>
      <c r="BC65" s="116"/>
      <c r="BD65" s="116"/>
      <c r="BE65" s="116"/>
      <c r="BF65" s="116"/>
      <c r="BG65" s="116"/>
      <c r="BH65" s="116"/>
      <c r="BI65" s="116"/>
      <c r="BJ65" s="116"/>
      <c r="BK65" s="116"/>
      <c r="BL65" s="116"/>
      <c r="BM65" s="116"/>
      <c r="BN65" s="116"/>
      <c r="BO65" s="116"/>
      <c r="BP65" s="116"/>
      <c r="BQ65" s="116"/>
      <c r="BR65" s="116"/>
      <c r="BS65" s="116"/>
      <c r="BT65" s="116"/>
      <c r="BU65" s="116"/>
      <c r="BV65" s="116"/>
      <c r="BW65" s="116"/>
      <c r="BX65" s="116"/>
      <c r="BY65" s="116"/>
      <c r="BZ65" s="116"/>
      <c r="CA65" s="116"/>
      <c r="CB65" s="116"/>
      <c r="CC65" s="116"/>
      <c r="CD65" s="116"/>
      <c r="CE65" s="116"/>
      <c r="CF65" s="116"/>
      <c r="CG65" s="116"/>
      <c r="CH65" s="116"/>
      <c r="CI65" s="116"/>
      <c r="CJ65" s="116"/>
      <c r="CK65" s="116"/>
      <c r="CL65" s="116"/>
      <c r="CM65" s="116"/>
      <c r="CN65" s="116"/>
      <c r="CO65" s="116"/>
      <c r="CP65" s="116"/>
      <c r="CQ65" s="116"/>
      <c r="CR65" s="116"/>
      <c r="CS65" s="116"/>
      <c r="CT65" s="116"/>
      <c r="CU65" s="116"/>
      <c r="CV65" s="116"/>
      <c r="CW65" s="116"/>
      <c r="CX65" s="116"/>
      <c r="CY65" s="116"/>
      <c r="CZ65" s="116"/>
      <c r="DA65" s="116"/>
      <c r="DB65" s="116"/>
      <c r="DC65" s="116"/>
      <c r="DD65" s="116"/>
      <c r="DE65" s="116"/>
      <c r="DF65" s="116"/>
      <c r="DG65" s="116"/>
      <c r="DH65" s="116"/>
      <c r="DI65" s="116"/>
      <c r="DJ65" s="116"/>
      <c r="DK65" s="116"/>
      <c r="DL65" s="116"/>
      <c r="DM65" s="116"/>
      <c r="DN65" s="116"/>
      <c r="DO65" s="116"/>
      <c r="DP65" s="116"/>
      <c r="DQ65" s="116"/>
      <c r="DR65" s="116"/>
      <c r="DS65" s="116"/>
      <c r="DT65" s="116"/>
      <c r="DU65" s="116"/>
      <c r="DV65" s="116"/>
      <c r="DW65" s="116"/>
      <c r="DX65" s="116"/>
      <c r="DY65" s="116"/>
      <c r="DZ65" s="116"/>
      <c r="EA65" s="116"/>
      <c r="EB65" s="116"/>
      <c r="EC65" s="116"/>
      <c r="ED65" s="116"/>
      <c r="EE65" s="116"/>
      <c r="EF65" s="116"/>
      <c r="EG65" s="116"/>
      <c r="EH65" s="116"/>
      <c r="EI65" s="116"/>
      <c r="EJ65" s="116"/>
      <c r="EK65" s="116"/>
      <c r="EL65" s="116"/>
      <c r="EM65" s="116"/>
      <c r="EN65" s="116"/>
      <c r="EO65" s="116"/>
      <c r="EP65" s="116"/>
      <c r="EQ65" s="116"/>
      <c r="ER65" s="116"/>
      <c r="ES65" s="116"/>
      <c r="ET65" s="116"/>
      <c r="EU65" s="116"/>
      <c r="EV65" s="116"/>
      <c r="EW65" s="116"/>
      <c r="EX65" s="116"/>
      <c r="EY65" s="116"/>
      <c r="EZ65" s="116"/>
      <c r="FA65" s="116"/>
      <c r="FB65" s="116"/>
      <c r="FC65" s="116"/>
      <c r="FD65" s="116"/>
      <c r="FE65" s="116"/>
      <c r="FF65" s="116"/>
      <c r="FG65" s="116"/>
      <c r="FH65" s="116"/>
      <c r="FI65" s="116"/>
      <c r="FJ65" s="116"/>
      <c r="FK65" s="116"/>
      <c r="FL65" s="116"/>
      <c r="FM65" s="116"/>
      <c r="FN65" s="116"/>
      <c r="FO65" s="116"/>
      <c r="FP65" s="116"/>
      <c r="FQ65" s="116"/>
      <c r="FR65" s="116"/>
      <c r="FS65" s="116"/>
      <c r="FT65" s="116"/>
      <c r="FU65" s="116"/>
      <c r="FV65" s="116"/>
      <c r="FW65" s="116"/>
      <c r="FX65" s="116"/>
      <c r="FY65" s="116"/>
      <c r="FZ65" s="116"/>
      <c r="GA65" s="116"/>
      <c r="GB65" s="116"/>
      <c r="GC65" s="116"/>
      <c r="GD65" s="116"/>
      <c r="GE65" s="116"/>
      <c r="GF65" s="116"/>
      <c r="GG65" s="116"/>
      <c r="GH65" s="116"/>
      <c r="GI65" s="116"/>
      <c r="GJ65" s="116"/>
      <c r="GK65" s="116"/>
      <c r="GL65" s="116"/>
      <c r="GM65" s="116"/>
      <c r="GN65" s="116"/>
      <c r="GO65" s="116"/>
      <c r="GP65" s="116"/>
      <c r="GQ65" s="116"/>
      <c r="GR65" s="116"/>
      <c r="GS65" s="116"/>
      <c r="GT65" s="116"/>
      <c r="GU65" s="116"/>
      <c r="GV65" s="116"/>
      <c r="GW65" s="116"/>
      <c r="GX65" s="116"/>
      <c r="GY65" s="116"/>
      <c r="GZ65" s="116"/>
      <c r="HA65" s="116"/>
      <c r="HB65" s="116"/>
      <c r="HC65" s="116"/>
      <c r="HD65" s="116"/>
      <c r="HE65" s="116"/>
      <c r="HF65" s="116"/>
      <c r="HG65" s="116"/>
      <c r="HH65" s="116"/>
      <c r="HI65" s="116"/>
      <c r="HJ65" s="116"/>
      <c r="HK65" s="116"/>
      <c r="HL65" s="116"/>
      <c r="HM65" s="116"/>
      <c r="HN65" s="116"/>
      <c r="HO65" s="116"/>
      <c r="HP65" s="116"/>
      <c r="HQ65" s="116"/>
      <c r="HR65" s="116"/>
      <c r="HS65" s="116"/>
      <c r="HT65" s="116"/>
      <c r="HU65" s="116"/>
      <c r="HV65" s="116"/>
      <c r="HW65" s="116"/>
      <c r="HX65" s="116"/>
      <c r="HY65" s="116"/>
      <c r="HZ65" s="116"/>
      <c r="IA65" s="116"/>
      <c r="IB65" s="116"/>
      <c r="IC65" s="116"/>
      <c r="ID65" s="116"/>
      <c r="IE65" s="116"/>
      <c r="IF65" s="116"/>
      <c r="IG65" s="116"/>
      <c r="IH65" s="116"/>
      <c r="II65" s="116"/>
      <c r="IJ65" s="116"/>
      <c r="IK65" s="116"/>
      <c r="IL65" s="116"/>
      <c r="IM65" s="116"/>
      <c r="IN65" s="116"/>
      <c r="IO65" s="116"/>
      <c r="IP65" s="116"/>
      <c r="IQ65" s="116"/>
      <c r="IR65" s="116"/>
      <c r="IS65" s="116"/>
      <c r="IT65" s="116"/>
      <c r="IU65" s="116"/>
      <c r="IV65" s="116"/>
      <c r="IW65" s="116"/>
      <c r="IX65" s="116"/>
      <c r="IY65" s="116"/>
      <c r="IZ65" s="116"/>
      <c r="JA65" s="116"/>
      <c r="JB65" s="116"/>
      <c r="JC65" s="116"/>
      <c r="JD65" s="116"/>
      <c r="JE65" s="116"/>
      <c r="JF65" s="116"/>
      <c r="JG65" s="116"/>
      <c r="JH65" s="116"/>
      <c r="JI65" s="116"/>
      <c r="JJ65" s="116"/>
      <c r="JK65" s="116"/>
      <c r="JL65" s="116"/>
      <c r="JM65" s="116"/>
      <c r="JN65" s="116"/>
      <c r="JO65" s="116"/>
      <c r="JP65" s="116"/>
      <c r="JQ65" s="116"/>
      <c r="JR65" s="116"/>
      <c r="JS65" s="116"/>
      <c r="JT65" s="116"/>
      <c r="JU65" s="116"/>
      <c r="JV65" s="116"/>
      <c r="JW65" s="116"/>
      <c r="JX65" s="116"/>
      <c r="JY65" s="116"/>
      <c r="JZ65" s="116"/>
      <c r="KA65" s="116"/>
      <c r="KB65" s="116"/>
      <c r="KC65" s="116"/>
      <c r="KD65" s="116"/>
      <c r="KE65" s="116"/>
      <c r="KF65" s="116"/>
      <c r="KG65" s="116"/>
      <c r="KH65" s="116"/>
      <c r="KI65" s="116"/>
      <c r="KJ65" s="116"/>
      <c r="KK65" s="116"/>
      <c r="KL65" s="116"/>
      <c r="KM65" s="116"/>
      <c r="KN65" s="116"/>
      <c r="KO65" s="116"/>
      <c r="KP65" s="116"/>
      <c r="KQ65" s="116"/>
      <c r="KR65" s="116"/>
      <c r="KS65" s="116"/>
      <c r="KT65" s="116"/>
      <c r="KU65" s="116"/>
      <c r="KV65" s="116"/>
      <c r="KW65" s="116"/>
      <c r="KX65" s="116"/>
      <c r="KY65" s="116"/>
      <c r="KZ65" s="116"/>
      <c r="LA65" s="116"/>
      <c r="LB65" s="116"/>
      <c r="LC65" s="116"/>
      <c r="LD65" s="116"/>
      <c r="LE65" s="116"/>
      <c r="LF65" s="116"/>
      <c r="LG65" s="116"/>
      <c r="LH65" s="116"/>
      <c r="LI65" s="116"/>
      <c r="LJ65" s="116"/>
    </row>
    <row r="66" spans="1:322" x14ac:dyDescent="0.3">
      <c r="A66" s="108">
        <v>43239</v>
      </c>
      <c r="B66" s="117">
        <v>0.97430555555555598</v>
      </c>
      <c r="C66" s="114">
        <v>14165.58</v>
      </c>
      <c r="D66" s="114">
        <v>101141.3</v>
      </c>
      <c r="E66" s="114">
        <v>22302.58</v>
      </c>
      <c r="F66" s="114">
        <v>31465.94</v>
      </c>
      <c r="G66" s="114">
        <v>34.42</v>
      </c>
      <c r="H66" s="73">
        <v>12</v>
      </c>
      <c r="I66" s="73">
        <v>14.8</v>
      </c>
      <c r="J66" s="111"/>
      <c r="K66" s="111"/>
      <c r="L66" s="119">
        <f t="shared" si="11"/>
        <v>46.629999999991853</v>
      </c>
      <c r="M66" s="115">
        <f t="shared" si="12"/>
        <v>-0.75</v>
      </c>
      <c r="N66" s="115">
        <f t="shared" si="13"/>
        <v>12.959999999991851</v>
      </c>
      <c r="O66" s="115">
        <f t="shared" si="14"/>
        <v>24.430000000000291</v>
      </c>
      <c r="P66" s="120">
        <f t="shared" si="15"/>
        <v>9.9899999999997107</v>
      </c>
      <c r="Q66" s="30">
        <f t="shared" si="16"/>
        <v>0.70976176641488353</v>
      </c>
      <c r="R66" s="123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16"/>
      <c r="AD66" s="116"/>
      <c r="AE66" s="116"/>
      <c r="AF66" s="116"/>
      <c r="AG66" s="116"/>
      <c r="AH66" s="116"/>
      <c r="AI66" s="116"/>
      <c r="AJ66" s="33" t="str">
        <f t="shared" si="2"/>
        <v/>
      </c>
      <c r="AK66" s="33" t="str">
        <f t="shared" si="3"/>
        <v/>
      </c>
      <c r="AL66" s="33" t="str">
        <f t="shared" si="4"/>
        <v/>
      </c>
      <c r="AM66" s="33">
        <f t="shared" si="5"/>
        <v>37916.536</v>
      </c>
      <c r="AN66" s="33" t="str">
        <f t="shared" si="6"/>
        <v/>
      </c>
      <c r="AO66" s="33" t="str">
        <f t="shared" si="7"/>
        <v/>
      </c>
      <c r="AP66" s="33" t="str">
        <f t="shared" si="8"/>
        <v/>
      </c>
      <c r="AQ66" s="33" t="str">
        <f t="shared" si="9"/>
        <v/>
      </c>
      <c r="AR66" s="33" t="str">
        <f t="shared" si="10"/>
        <v/>
      </c>
      <c r="AS66" s="116">
        <v>43604</v>
      </c>
      <c r="AT66" s="116">
        <v>1.1782407407407406E-2</v>
      </c>
      <c r="AU66" s="116" t="s">
        <v>64</v>
      </c>
      <c r="AV66" s="116" t="s">
        <v>66</v>
      </c>
      <c r="AW66" s="116" t="s">
        <v>67</v>
      </c>
      <c r="AX66" s="116">
        <v>37916.536</v>
      </c>
      <c r="AY66" s="116"/>
      <c r="AZ66" s="116"/>
      <c r="BA66" s="116"/>
      <c r="BB66" s="116"/>
      <c r="BC66" s="116"/>
      <c r="BD66" s="116"/>
      <c r="BE66" s="116"/>
      <c r="BF66" s="116"/>
      <c r="BG66" s="116"/>
      <c r="BH66" s="116"/>
      <c r="BI66" s="116"/>
      <c r="BJ66" s="116"/>
      <c r="BK66" s="116"/>
      <c r="BL66" s="116"/>
      <c r="BM66" s="116"/>
      <c r="BN66" s="116"/>
      <c r="BO66" s="116"/>
      <c r="BP66" s="116"/>
      <c r="BQ66" s="116"/>
      <c r="BR66" s="116"/>
      <c r="BS66" s="116"/>
      <c r="BT66" s="116"/>
      <c r="BU66" s="116"/>
      <c r="BV66" s="116"/>
      <c r="BW66" s="116"/>
      <c r="BX66" s="116"/>
      <c r="BY66" s="116"/>
      <c r="BZ66" s="116"/>
      <c r="CA66" s="116"/>
      <c r="CB66" s="116"/>
      <c r="CC66" s="116"/>
      <c r="CD66" s="116"/>
      <c r="CE66" s="116"/>
      <c r="CF66" s="116"/>
      <c r="CG66" s="116"/>
      <c r="CH66" s="116"/>
      <c r="CI66" s="116"/>
      <c r="CJ66" s="116"/>
      <c r="CK66" s="116"/>
      <c r="CL66" s="116"/>
      <c r="CM66" s="116"/>
      <c r="CN66" s="116"/>
      <c r="CO66" s="116"/>
      <c r="CP66" s="116"/>
      <c r="CQ66" s="116"/>
      <c r="CR66" s="116"/>
      <c r="CS66" s="116"/>
      <c r="CT66" s="116"/>
      <c r="CU66" s="116"/>
      <c r="CV66" s="116"/>
      <c r="CW66" s="116"/>
      <c r="CX66" s="116"/>
      <c r="CY66" s="116"/>
      <c r="CZ66" s="116"/>
      <c r="DA66" s="116"/>
      <c r="DB66" s="116"/>
      <c r="DC66" s="116"/>
      <c r="DD66" s="116"/>
      <c r="DE66" s="116"/>
      <c r="DF66" s="116"/>
      <c r="DG66" s="116"/>
      <c r="DH66" s="116"/>
      <c r="DI66" s="116"/>
      <c r="DJ66" s="116"/>
      <c r="DK66" s="116"/>
      <c r="DL66" s="116"/>
      <c r="DM66" s="116"/>
      <c r="DN66" s="116"/>
      <c r="DO66" s="116"/>
      <c r="DP66" s="116"/>
      <c r="DQ66" s="116"/>
      <c r="DR66" s="116"/>
      <c r="DS66" s="116"/>
      <c r="DT66" s="116"/>
      <c r="DU66" s="116"/>
      <c r="DV66" s="116"/>
      <c r="DW66" s="116"/>
      <c r="DX66" s="116"/>
      <c r="DY66" s="116"/>
      <c r="DZ66" s="116"/>
      <c r="EA66" s="116"/>
      <c r="EB66" s="116"/>
      <c r="EC66" s="116"/>
      <c r="ED66" s="116"/>
      <c r="EE66" s="116"/>
      <c r="EF66" s="116"/>
      <c r="EG66" s="116"/>
      <c r="EH66" s="116"/>
      <c r="EI66" s="116"/>
      <c r="EJ66" s="116"/>
      <c r="EK66" s="116"/>
      <c r="EL66" s="116"/>
      <c r="EM66" s="116"/>
      <c r="EN66" s="116"/>
      <c r="EO66" s="116"/>
      <c r="EP66" s="116"/>
      <c r="EQ66" s="116"/>
      <c r="ER66" s="116"/>
      <c r="ES66" s="116"/>
      <c r="ET66" s="116"/>
      <c r="EU66" s="116"/>
      <c r="EV66" s="116"/>
      <c r="EW66" s="116"/>
      <c r="EX66" s="116"/>
      <c r="EY66" s="116"/>
      <c r="EZ66" s="116"/>
      <c r="FA66" s="116"/>
      <c r="FB66" s="116"/>
      <c r="FC66" s="116"/>
      <c r="FD66" s="116"/>
      <c r="FE66" s="116"/>
      <c r="FF66" s="116"/>
      <c r="FG66" s="116"/>
      <c r="FH66" s="116"/>
      <c r="FI66" s="116"/>
      <c r="FJ66" s="116"/>
      <c r="FK66" s="116"/>
      <c r="FL66" s="116"/>
      <c r="FM66" s="116"/>
      <c r="FN66" s="116"/>
      <c r="FO66" s="116"/>
      <c r="FP66" s="116"/>
      <c r="FQ66" s="116"/>
      <c r="FR66" s="116"/>
      <c r="FS66" s="116"/>
      <c r="FT66" s="116"/>
      <c r="FU66" s="116"/>
      <c r="FV66" s="116"/>
      <c r="FW66" s="116"/>
      <c r="FX66" s="116"/>
      <c r="FY66" s="116"/>
      <c r="FZ66" s="116"/>
      <c r="GA66" s="116"/>
      <c r="GB66" s="116"/>
      <c r="GC66" s="116"/>
      <c r="GD66" s="116"/>
      <c r="GE66" s="116"/>
      <c r="GF66" s="116"/>
      <c r="GG66" s="116"/>
      <c r="GH66" s="116"/>
      <c r="GI66" s="116"/>
      <c r="GJ66" s="116"/>
      <c r="GK66" s="116"/>
      <c r="GL66" s="116"/>
      <c r="GM66" s="116"/>
      <c r="GN66" s="116"/>
      <c r="GO66" s="116"/>
      <c r="GP66" s="116"/>
      <c r="GQ66" s="116"/>
      <c r="GR66" s="116"/>
      <c r="GS66" s="116"/>
      <c r="GT66" s="116"/>
      <c r="GU66" s="116"/>
      <c r="GV66" s="116"/>
      <c r="GW66" s="116"/>
      <c r="GX66" s="116"/>
      <c r="GY66" s="116"/>
      <c r="GZ66" s="116"/>
      <c r="HA66" s="116"/>
      <c r="HB66" s="116"/>
      <c r="HC66" s="116"/>
      <c r="HD66" s="116"/>
      <c r="HE66" s="116"/>
      <c r="HF66" s="116"/>
      <c r="HG66" s="116"/>
      <c r="HH66" s="116"/>
      <c r="HI66" s="116"/>
      <c r="HJ66" s="116"/>
      <c r="HK66" s="116"/>
      <c r="HL66" s="116"/>
      <c r="HM66" s="116"/>
      <c r="HN66" s="116"/>
      <c r="HO66" s="116"/>
      <c r="HP66" s="116"/>
      <c r="HQ66" s="116"/>
      <c r="HR66" s="116"/>
      <c r="HS66" s="116"/>
      <c r="HT66" s="116"/>
      <c r="HU66" s="116"/>
      <c r="HV66" s="116"/>
      <c r="HW66" s="116"/>
      <c r="HX66" s="116"/>
      <c r="HY66" s="116"/>
      <c r="HZ66" s="116"/>
      <c r="IA66" s="116"/>
      <c r="IB66" s="116"/>
      <c r="IC66" s="116"/>
      <c r="ID66" s="116"/>
      <c r="IE66" s="116"/>
      <c r="IF66" s="116"/>
      <c r="IG66" s="116"/>
      <c r="IH66" s="116"/>
      <c r="II66" s="116"/>
      <c r="IJ66" s="116"/>
      <c r="IK66" s="116"/>
      <c r="IL66" s="116"/>
      <c r="IM66" s="116"/>
      <c r="IN66" s="116"/>
      <c r="IO66" s="116"/>
      <c r="IP66" s="116"/>
      <c r="IQ66" s="116"/>
      <c r="IR66" s="116"/>
      <c r="IS66" s="116"/>
      <c r="IT66" s="116"/>
      <c r="IU66" s="116"/>
      <c r="IV66" s="116"/>
      <c r="IW66" s="116"/>
      <c r="IX66" s="116"/>
      <c r="IY66" s="116"/>
      <c r="IZ66" s="116"/>
      <c r="JA66" s="116"/>
      <c r="JB66" s="116"/>
      <c r="JC66" s="116"/>
      <c r="JD66" s="116"/>
      <c r="JE66" s="116"/>
      <c r="JF66" s="116"/>
      <c r="JG66" s="116"/>
      <c r="JH66" s="116"/>
      <c r="JI66" s="116"/>
      <c r="JJ66" s="116"/>
      <c r="JK66" s="116"/>
      <c r="JL66" s="116"/>
      <c r="JM66" s="116"/>
      <c r="JN66" s="116"/>
      <c r="JO66" s="116"/>
      <c r="JP66" s="116"/>
      <c r="JQ66" s="116"/>
      <c r="JR66" s="116"/>
      <c r="JS66" s="116"/>
      <c r="JT66" s="116"/>
      <c r="JU66" s="116"/>
      <c r="JV66" s="116"/>
      <c r="JW66" s="116"/>
      <c r="JX66" s="116"/>
      <c r="JY66" s="116"/>
      <c r="JZ66" s="116"/>
      <c r="KA66" s="116"/>
      <c r="KB66" s="116"/>
      <c r="KC66" s="116"/>
      <c r="KD66" s="116"/>
      <c r="KE66" s="116"/>
      <c r="KF66" s="116"/>
      <c r="KG66" s="116"/>
      <c r="KH66" s="116"/>
      <c r="KI66" s="116"/>
      <c r="KJ66" s="116"/>
      <c r="KK66" s="116"/>
      <c r="KL66" s="116"/>
      <c r="KM66" s="116"/>
      <c r="KN66" s="116"/>
      <c r="KO66" s="116"/>
      <c r="KP66" s="116"/>
      <c r="KQ66" s="116"/>
      <c r="KR66" s="116"/>
      <c r="KS66" s="116"/>
      <c r="KT66" s="116"/>
      <c r="KU66" s="116"/>
      <c r="KV66" s="116"/>
      <c r="KW66" s="116"/>
      <c r="KX66" s="116"/>
      <c r="KY66" s="116"/>
      <c r="KZ66" s="116"/>
      <c r="LA66" s="116"/>
      <c r="LB66" s="116"/>
      <c r="LC66" s="116"/>
      <c r="LD66" s="116"/>
      <c r="LE66" s="116"/>
      <c r="LF66" s="116"/>
      <c r="LG66" s="116"/>
      <c r="LH66" s="116"/>
      <c r="LI66" s="116"/>
      <c r="LJ66" s="116"/>
    </row>
    <row r="67" spans="1:322" x14ac:dyDescent="0.3">
      <c r="A67" s="108">
        <v>43240</v>
      </c>
      <c r="B67" s="117">
        <v>0.97430555555555598</v>
      </c>
      <c r="C67" s="114">
        <v>14166.58</v>
      </c>
      <c r="D67" s="114">
        <v>101152.3</v>
      </c>
      <c r="E67" s="114">
        <v>22322.58</v>
      </c>
      <c r="F67" s="114">
        <v>31487.94</v>
      </c>
      <c r="G67" s="114">
        <v>32</v>
      </c>
      <c r="H67" s="73">
        <v>13.5</v>
      </c>
      <c r="I67" s="73">
        <v>14.8</v>
      </c>
      <c r="J67" s="111"/>
      <c r="K67" s="111"/>
      <c r="L67" s="119">
        <f t="shared" si="11"/>
        <v>20</v>
      </c>
      <c r="M67" s="115">
        <f t="shared" si="12"/>
        <v>-1</v>
      </c>
      <c r="N67" s="115">
        <f t="shared" si="13"/>
        <v>-11</v>
      </c>
      <c r="O67" s="115">
        <f t="shared" si="14"/>
        <v>20</v>
      </c>
      <c r="P67" s="120">
        <f t="shared" si="15"/>
        <v>12</v>
      </c>
      <c r="Q67" s="30">
        <f t="shared" si="16"/>
        <v>0.625</v>
      </c>
      <c r="R67" s="123" t="s">
        <v>58</v>
      </c>
      <c r="S67" s="124"/>
      <c r="T67" s="127">
        <f>A67</f>
        <v>43240</v>
      </c>
      <c r="U67" s="124"/>
      <c r="V67" s="124"/>
      <c r="W67" s="124"/>
      <c r="X67" s="124"/>
      <c r="Y67" s="124"/>
      <c r="Z67" s="124"/>
      <c r="AA67" s="124"/>
      <c r="AB67" s="124"/>
      <c r="AC67" s="116"/>
      <c r="AD67" s="116"/>
      <c r="AE67" s="116"/>
      <c r="AF67" s="116"/>
      <c r="AG67" s="116"/>
      <c r="AH67" s="116"/>
      <c r="AI67" s="116"/>
      <c r="AJ67" s="33" t="str">
        <f t="shared" si="2"/>
        <v/>
      </c>
      <c r="AK67" s="33" t="str">
        <f t="shared" si="3"/>
        <v/>
      </c>
      <c r="AL67" s="33" t="str">
        <f t="shared" si="4"/>
        <v/>
      </c>
      <c r="AM67" s="33" t="str">
        <f t="shared" si="5"/>
        <v/>
      </c>
      <c r="AN67" s="33">
        <f t="shared" si="6"/>
        <v>0</v>
      </c>
      <c r="AO67" s="33" t="str">
        <f t="shared" si="7"/>
        <v/>
      </c>
      <c r="AP67" s="33" t="str">
        <f t="shared" si="8"/>
        <v/>
      </c>
      <c r="AQ67" s="33" t="str">
        <f t="shared" si="9"/>
        <v/>
      </c>
      <c r="AR67" s="33" t="str">
        <f t="shared" si="10"/>
        <v/>
      </c>
      <c r="AS67" s="116">
        <v>43604</v>
      </c>
      <c r="AT67" s="116">
        <v>1.1782407407407406E-2</v>
      </c>
      <c r="AU67" s="116" t="s">
        <v>64</v>
      </c>
      <c r="AV67" s="116" t="s">
        <v>68</v>
      </c>
      <c r="AW67" s="116">
        <v>0</v>
      </c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6"/>
      <c r="BQ67" s="116"/>
      <c r="BR67" s="116"/>
      <c r="BS67" s="116"/>
      <c r="BT67" s="116"/>
      <c r="BU67" s="116"/>
      <c r="BV67" s="116"/>
      <c r="BW67" s="116"/>
      <c r="BX67" s="116"/>
      <c r="BY67" s="116"/>
      <c r="BZ67" s="116"/>
      <c r="CA67" s="116"/>
      <c r="CB67" s="116"/>
      <c r="CC67" s="116"/>
      <c r="CD67" s="116"/>
      <c r="CE67" s="116"/>
      <c r="CF67" s="116"/>
      <c r="CG67" s="116"/>
      <c r="CH67" s="116"/>
      <c r="CI67" s="116"/>
      <c r="CJ67" s="116"/>
      <c r="CK67" s="116"/>
      <c r="CL67" s="116"/>
      <c r="CM67" s="116"/>
      <c r="CN67" s="116"/>
      <c r="CO67" s="116"/>
      <c r="CP67" s="116"/>
      <c r="CQ67" s="116"/>
      <c r="CR67" s="116"/>
      <c r="CS67" s="116"/>
      <c r="CT67" s="116"/>
      <c r="CU67" s="116"/>
      <c r="CV67" s="116"/>
      <c r="CW67" s="116"/>
      <c r="CX67" s="116"/>
      <c r="CY67" s="116"/>
      <c r="CZ67" s="116"/>
      <c r="DA67" s="116"/>
      <c r="DB67" s="116"/>
      <c r="DC67" s="116"/>
      <c r="DD67" s="116"/>
      <c r="DE67" s="116"/>
      <c r="DF67" s="116"/>
      <c r="DG67" s="116"/>
      <c r="DH67" s="116"/>
      <c r="DI67" s="116"/>
      <c r="DJ67" s="116"/>
      <c r="DK67" s="116"/>
      <c r="DL67" s="116"/>
      <c r="DM67" s="116"/>
      <c r="DN67" s="116"/>
      <c r="DO67" s="116"/>
      <c r="DP67" s="116"/>
      <c r="DQ67" s="116"/>
      <c r="DR67" s="116"/>
      <c r="DS67" s="116"/>
      <c r="DT67" s="116"/>
      <c r="DU67" s="116"/>
      <c r="DV67" s="116"/>
      <c r="DW67" s="116"/>
      <c r="DX67" s="116"/>
      <c r="DY67" s="116"/>
      <c r="DZ67" s="116"/>
      <c r="EA67" s="116"/>
      <c r="EB67" s="116"/>
      <c r="EC67" s="116"/>
      <c r="ED67" s="116"/>
      <c r="EE67" s="116"/>
      <c r="EF67" s="116"/>
      <c r="EG67" s="116"/>
      <c r="EH67" s="116"/>
      <c r="EI67" s="116"/>
      <c r="EJ67" s="116"/>
      <c r="EK67" s="116"/>
      <c r="EL67" s="116"/>
      <c r="EM67" s="116"/>
      <c r="EN67" s="116"/>
      <c r="EO67" s="116"/>
      <c r="EP67" s="116"/>
      <c r="EQ67" s="116"/>
      <c r="ER67" s="116"/>
      <c r="ES67" s="116"/>
      <c r="ET67" s="116"/>
      <c r="EU67" s="116"/>
      <c r="EV67" s="116"/>
      <c r="EW67" s="116"/>
      <c r="EX67" s="116"/>
      <c r="EY67" s="116"/>
      <c r="EZ67" s="116"/>
      <c r="FA67" s="116"/>
      <c r="FB67" s="116"/>
      <c r="FC67" s="116"/>
      <c r="FD67" s="116"/>
      <c r="FE67" s="116"/>
      <c r="FF67" s="116"/>
      <c r="FG67" s="116"/>
      <c r="FH67" s="116"/>
      <c r="FI67" s="116"/>
      <c r="FJ67" s="116"/>
      <c r="FK67" s="116"/>
      <c r="FL67" s="116"/>
      <c r="FM67" s="116"/>
      <c r="FN67" s="116"/>
      <c r="FO67" s="116"/>
      <c r="FP67" s="116"/>
      <c r="FQ67" s="116"/>
      <c r="FR67" s="116"/>
      <c r="FS67" s="116"/>
      <c r="FT67" s="116"/>
      <c r="FU67" s="116"/>
      <c r="FV67" s="116"/>
      <c r="FW67" s="116"/>
      <c r="FX67" s="116"/>
      <c r="FY67" s="116"/>
      <c r="FZ67" s="116"/>
      <c r="GA67" s="116"/>
      <c r="GB67" s="116"/>
      <c r="GC67" s="116"/>
      <c r="GD67" s="116"/>
      <c r="GE67" s="116"/>
      <c r="GF67" s="116"/>
      <c r="GG67" s="116"/>
      <c r="GH67" s="116"/>
      <c r="GI67" s="116"/>
      <c r="GJ67" s="116"/>
      <c r="GK67" s="116"/>
      <c r="GL67" s="116"/>
      <c r="GM67" s="116"/>
      <c r="GN67" s="116"/>
      <c r="GO67" s="116"/>
      <c r="GP67" s="116"/>
      <c r="GQ67" s="116"/>
      <c r="GR67" s="116"/>
      <c r="GS67" s="116"/>
      <c r="GT67" s="116"/>
      <c r="GU67" s="116"/>
      <c r="GV67" s="116"/>
      <c r="GW67" s="116"/>
      <c r="GX67" s="116"/>
      <c r="GY67" s="116"/>
      <c r="GZ67" s="116"/>
      <c r="HA67" s="116"/>
      <c r="HB67" s="116"/>
      <c r="HC67" s="116"/>
      <c r="HD67" s="116"/>
      <c r="HE67" s="116"/>
      <c r="HF67" s="116"/>
      <c r="HG67" s="116"/>
      <c r="HH67" s="116"/>
      <c r="HI67" s="116"/>
      <c r="HJ67" s="116"/>
      <c r="HK67" s="116"/>
      <c r="HL67" s="116"/>
      <c r="HM67" s="116"/>
      <c r="HN67" s="116"/>
      <c r="HO67" s="116"/>
      <c r="HP67" s="116"/>
      <c r="HQ67" s="116"/>
      <c r="HR67" s="116"/>
      <c r="HS67" s="116"/>
      <c r="HT67" s="116"/>
      <c r="HU67" s="116"/>
      <c r="HV67" s="116"/>
      <c r="HW67" s="116"/>
      <c r="HX67" s="116"/>
      <c r="HY67" s="116"/>
      <c r="HZ67" s="116"/>
      <c r="IA67" s="116"/>
      <c r="IB67" s="116"/>
      <c r="IC67" s="116"/>
      <c r="ID67" s="116"/>
      <c r="IE67" s="116"/>
      <c r="IF67" s="116"/>
      <c r="IG67" s="116"/>
      <c r="IH67" s="116"/>
      <c r="II67" s="116"/>
      <c r="IJ67" s="116"/>
      <c r="IK67" s="116"/>
      <c r="IL67" s="116"/>
      <c r="IM67" s="116"/>
      <c r="IN67" s="116"/>
      <c r="IO67" s="116"/>
      <c r="IP67" s="116"/>
      <c r="IQ67" s="116"/>
      <c r="IR67" s="116"/>
      <c r="IS67" s="116"/>
      <c r="IT67" s="116"/>
      <c r="IU67" s="116"/>
      <c r="IV67" s="116"/>
      <c r="IW67" s="116"/>
      <c r="IX67" s="116"/>
      <c r="IY67" s="116"/>
      <c r="IZ67" s="116"/>
      <c r="JA67" s="116"/>
      <c r="JB67" s="116"/>
      <c r="JC67" s="116"/>
      <c r="JD67" s="116"/>
      <c r="JE67" s="116"/>
      <c r="JF67" s="116"/>
      <c r="JG67" s="116"/>
      <c r="JH67" s="116"/>
      <c r="JI67" s="116"/>
      <c r="JJ67" s="116"/>
      <c r="JK67" s="116"/>
      <c r="JL67" s="116"/>
      <c r="JM67" s="116"/>
      <c r="JN67" s="116"/>
      <c r="JO67" s="116"/>
      <c r="JP67" s="116"/>
      <c r="JQ67" s="116"/>
      <c r="JR67" s="116"/>
      <c r="JS67" s="116"/>
      <c r="JT67" s="116"/>
      <c r="JU67" s="116"/>
      <c r="JV67" s="116"/>
      <c r="JW67" s="116"/>
      <c r="JX67" s="116"/>
      <c r="JY67" s="116"/>
      <c r="JZ67" s="116"/>
      <c r="KA67" s="116"/>
      <c r="KB67" s="116"/>
      <c r="KC67" s="116"/>
      <c r="KD67" s="116"/>
      <c r="KE67" s="116"/>
      <c r="KF67" s="116"/>
      <c r="KG67" s="116"/>
      <c r="KH67" s="116"/>
      <c r="KI67" s="116"/>
      <c r="KJ67" s="116"/>
      <c r="KK67" s="116"/>
      <c r="KL67" s="116"/>
      <c r="KM67" s="116"/>
      <c r="KN67" s="116"/>
      <c r="KO67" s="116"/>
      <c r="KP67" s="116"/>
      <c r="KQ67" s="116"/>
      <c r="KR67" s="116"/>
      <c r="KS67" s="116"/>
      <c r="KT67" s="116"/>
      <c r="KU67" s="116"/>
      <c r="KV67" s="116"/>
      <c r="KW67" s="116"/>
      <c r="KX67" s="116"/>
      <c r="KY67" s="116"/>
      <c r="KZ67" s="116"/>
      <c r="LA67" s="116"/>
      <c r="LB67" s="116"/>
      <c r="LC67" s="116"/>
      <c r="LD67" s="116"/>
      <c r="LE67" s="116"/>
      <c r="LF67" s="116"/>
      <c r="LG67" s="116"/>
      <c r="LH67" s="116"/>
      <c r="LI67" s="116"/>
      <c r="LJ67" s="116"/>
    </row>
    <row r="68" spans="1:322" x14ac:dyDescent="0.3">
      <c r="A68" s="108">
        <v>43241</v>
      </c>
      <c r="B68" s="117">
        <v>0.999305555555556</v>
      </c>
      <c r="C68" s="114">
        <v>14168.73</v>
      </c>
      <c r="D68" s="114">
        <v>101164.61</v>
      </c>
      <c r="E68" s="114">
        <v>22345.68</v>
      </c>
      <c r="F68" s="114">
        <v>31515.65</v>
      </c>
      <c r="G68" s="114">
        <v>38.369999999999997</v>
      </c>
      <c r="H68" s="73">
        <v>15.5</v>
      </c>
      <c r="I68" s="73">
        <v>15.6</v>
      </c>
      <c r="J68" s="111"/>
      <c r="K68" s="111"/>
      <c r="L68" s="119">
        <f t="shared" si="11"/>
        <v>23.91000000000269</v>
      </c>
      <c r="M68" s="115">
        <f t="shared" si="12"/>
        <v>-2.1499999999996362</v>
      </c>
      <c r="N68" s="115">
        <f t="shared" si="13"/>
        <v>-12.309999999997672</v>
      </c>
      <c r="O68" s="115">
        <f t="shared" si="14"/>
        <v>23.099999999998545</v>
      </c>
      <c r="P68" s="120">
        <f t="shared" si="15"/>
        <v>15.270000000001453</v>
      </c>
      <c r="Q68" s="30">
        <f t="shared" si="16"/>
        <v>0.6020328381547706</v>
      </c>
      <c r="R68" s="123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16"/>
      <c r="AD68" s="116"/>
      <c r="AE68" s="116"/>
      <c r="AF68" s="116"/>
      <c r="AG68" s="116"/>
      <c r="AH68" s="116"/>
      <c r="AI68" s="116"/>
      <c r="AJ68" s="33" t="str">
        <f t="shared" si="2"/>
        <v/>
      </c>
      <c r="AK68" s="33" t="str">
        <f t="shared" si="3"/>
        <v/>
      </c>
      <c r="AL68" s="33" t="str">
        <f t="shared" si="4"/>
        <v/>
      </c>
      <c r="AM68" s="33" t="str">
        <f t="shared" si="5"/>
        <v/>
      </c>
      <c r="AN68" s="33" t="str">
        <f t="shared" si="6"/>
        <v/>
      </c>
      <c r="AO68" s="33" t="str">
        <f t="shared" si="7"/>
        <v/>
      </c>
      <c r="AP68" s="33">
        <f t="shared" si="8"/>
        <v>0.22500000000000001</v>
      </c>
      <c r="AQ68" s="33" t="str">
        <f t="shared" si="9"/>
        <v/>
      </c>
      <c r="AR68" s="33" t="str">
        <f t="shared" si="10"/>
        <v/>
      </c>
      <c r="AS68" s="116">
        <v>43604</v>
      </c>
      <c r="AT68" s="116">
        <v>1.3136574074074077E-2</v>
      </c>
      <c r="AU68" s="116" t="s">
        <v>70</v>
      </c>
      <c r="AV68" s="116" t="s">
        <v>71</v>
      </c>
      <c r="AW68" s="116">
        <v>43604</v>
      </c>
      <c r="AX68" s="116">
        <v>0.22500000000000001</v>
      </c>
      <c r="AY68" s="116" t="s">
        <v>72</v>
      </c>
      <c r="AZ68" s="116" t="s">
        <v>73</v>
      </c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6"/>
      <c r="BQ68" s="116"/>
      <c r="BR68" s="116"/>
      <c r="BS68" s="116"/>
      <c r="BT68" s="116"/>
      <c r="BU68" s="116"/>
      <c r="BV68" s="116"/>
      <c r="BW68" s="116"/>
      <c r="BX68" s="116"/>
      <c r="BY68" s="116"/>
      <c r="BZ68" s="116"/>
      <c r="CA68" s="116"/>
      <c r="CB68" s="116"/>
      <c r="CC68" s="116"/>
      <c r="CD68" s="116"/>
      <c r="CE68" s="116"/>
      <c r="CF68" s="116"/>
      <c r="CG68" s="116"/>
      <c r="CH68" s="116"/>
      <c r="CI68" s="116"/>
      <c r="CJ68" s="116"/>
      <c r="CK68" s="116"/>
      <c r="CL68" s="116"/>
      <c r="CM68" s="116"/>
      <c r="CN68" s="116"/>
      <c r="CO68" s="116"/>
      <c r="CP68" s="116"/>
      <c r="CQ68" s="116"/>
      <c r="CR68" s="116"/>
      <c r="CS68" s="116"/>
      <c r="CT68" s="116"/>
      <c r="CU68" s="116"/>
      <c r="CV68" s="116"/>
      <c r="CW68" s="116"/>
      <c r="CX68" s="116"/>
      <c r="CY68" s="116"/>
      <c r="CZ68" s="116"/>
      <c r="DA68" s="116"/>
      <c r="DB68" s="116"/>
      <c r="DC68" s="116"/>
      <c r="DD68" s="116"/>
      <c r="DE68" s="116"/>
      <c r="DF68" s="116"/>
      <c r="DG68" s="116"/>
      <c r="DH68" s="116"/>
      <c r="DI68" s="116"/>
      <c r="DJ68" s="116"/>
      <c r="DK68" s="116"/>
      <c r="DL68" s="116"/>
      <c r="DM68" s="116"/>
      <c r="DN68" s="116"/>
      <c r="DO68" s="116"/>
      <c r="DP68" s="116"/>
      <c r="DQ68" s="116"/>
      <c r="DR68" s="116"/>
      <c r="DS68" s="116"/>
      <c r="DT68" s="116"/>
      <c r="DU68" s="116"/>
      <c r="DV68" s="116"/>
      <c r="DW68" s="116"/>
      <c r="DX68" s="116"/>
      <c r="DY68" s="116"/>
      <c r="DZ68" s="116"/>
      <c r="EA68" s="116"/>
      <c r="EB68" s="116"/>
      <c r="EC68" s="116"/>
      <c r="ED68" s="116"/>
      <c r="EE68" s="116"/>
      <c r="EF68" s="116"/>
      <c r="EG68" s="116"/>
      <c r="EH68" s="116"/>
      <c r="EI68" s="116"/>
      <c r="EJ68" s="116"/>
      <c r="EK68" s="116"/>
      <c r="EL68" s="116"/>
      <c r="EM68" s="116"/>
      <c r="EN68" s="116"/>
      <c r="EO68" s="116"/>
      <c r="EP68" s="116"/>
      <c r="EQ68" s="116"/>
      <c r="ER68" s="116"/>
      <c r="ES68" s="116"/>
      <c r="ET68" s="116"/>
      <c r="EU68" s="116"/>
      <c r="EV68" s="116"/>
      <c r="EW68" s="116"/>
      <c r="EX68" s="116"/>
      <c r="EY68" s="116"/>
      <c r="EZ68" s="116"/>
      <c r="FA68" s="116"/>
      <c r="FB68" s="116"/>
      <c r="FC68" s="116"/>
      <c r="FD68" s="116"/>
      <c r="FE68" s="116"/>
      <c r="FF68" s="116"/>
      <c r="FG68" s="116"/>
      <c r="FH68" s="116"/>
      <c r="FI68" s="116"/>
      <c r="FJ68" s="116"/>
      <c r="FK68" s="116"/>
      <c r="FL68" s="116"/>
      <c r="FM68" s="116"/>
      <c r="FN68" s="116"/>
      <c r="FO68" s="116"/>
      <c r="FP68" s="116"/>
      <c r="FQ68" s="116"/>
      <c r="FR68" s="116"/>
      <c r="FS68" s="116"/>
      <c r="FT68" s="116"/>
      <c r="FU68" s="116"/>
      <c r="FV68" s="116"/>
      <c r="FW68" s="116"/>
      <c r="FX68" s="116"/>
      <c r="FY68" s="116"/>
      <c r="FZ68" s="116"/>
      <c r="GA68" s="116"/>
      <c r="GB68" s="116"/>
      <c r="GC68" s="116"/>
      <c r="GD68" s="116"/>
      <c r="GE68" s="116"/>
      <c r="GF68" s="116"/>
      <c r="GG68" s="116"/>
      <c r="GH68" s="116"/>
      <c r="GI68" s="116"/>
      <c r="GJ68" s="116"/>
      <c r="GK68" s="116"/>
      <c r="GL68" s="116"/>
      <c r="GM68" s="116"/>
      <c r="GN68" s="116"/>
      <c r="GO68" s="116"/>
      <c r="GP68" s="116"/>
      <c r="GQ68" s="116"/>
      <c r="GR68" s="116"/>
      <c r="GS68" s="116"/>
      <c r="GT68" s="116"/>
      <c r="GU68" s="116"/>
      <c r="GV68" s="116"/>
      <c r="GW68" s="116"/>
      <c r="GX68" s="116"/>
      <c r="GY68" s="116"/>
      <c r="GZ68" s="116"/>
      <c r="HA68" s="116"/>
      <c r="HB68" s="116"/>
      <c r="HC68" s="116"/>
      <c r="HD68" s="116"/>
      <c r="HE68" s="116"/>
      <c r="HF68" s="116"/>
      <c r="HG68" s="116"/>
      <c r="HH68" s="116"/>
      <c r="HI68" s="116"/>
      <c r="HJ68" s="116"/>
      <c r="HK68" s="116"/>
      <c r="HL68" s="116"/>
      <c r="HM68" s="116"/>
      <c r="HN68" s="116"/>
      <c r="HO68" s="116"/>
      <c r="HP68" s="116"/>
      <c r="HQ68" s="116"/>
      <c r="HR68" s="116"/>
      <c r="HS68" s="116"/>
      <c r="HT68" s="116"/>
      <c r="HU68" s="116"/>
      <c r="HV68" s="116"/>
      <c r="HW68" s="116"/>
      <c r="HX68" s="116"/>
      <c r="HY68" s="116"/>
      <c r="HZ68" s="116"/>
      <c r="IA68" s="116"/>
      <c r="IB68" s="116"/>
      <c r="IC68" s="116"/>
      <c r="ID68" s="116"/>
      <c r="IE68" s="116"/>
      <c r="IF68" s="116"/>
      <c r="IG68" s="116"/>
      <c r="IH68" s="116"/>
      <c r="II68" s="116"/>
      <c r="IJ68" s="116"/>
      <c r="IK68" s="116"/>
      <c r="IL68" s="116"/>
      <c r="IM68" s="116"/>
      <c r="IN68" s="116"/>
      <c r="IO68" s="116"/>
      <c r="IP68" s="116"/>
      <c r="IQ68" s="116"/>
      <c r="IR68" s="116"/>
      <c r="IS68" s="116"/>
      <c r="IT68" s="116"/>
      <c r="IU68" s="116"/>
      <c r="IV68" s="116"/>
      <c r="IW68" s="116"/>
      <c r="IX68" s="116"/>
      <c r="IY68" s="116"/>
      <c r="IZ68" s="116"/>
      <c r="JA68" s="116"/>
      <c r="JB68" s="116"/>
      <c r="JC68" s="116"/>
      <c r="JD68" s="116"/>
      <c r="JE68" s="116"/>
      <c r="JF68" s="116"/>
      <c r="JG68" s="116"/>
      <c r="JH68" s="116"/>
      <c r="JI68" s="116"/>
      <c r="JJ68" s="116"/>
      <c r="JK68" s="116"/>
      <c r="JL68" s="116"/>
      <c r="JM68" s="116"/>
      <c r="JN68" s="116"/>
      <c r="JO68" s="116"/>
      <c r="JP68" s="116"/>
      <c r="JQ68" s="116"/>
      <c r="JR68" s="116"/>
      <c r="JS68" s="116"/>
      <c r="JT68" s="116"/>
      <c r="JU68" s="116"/>
      <c r="JV68" s="116"/>
      <c r="JW68" s="116"/>
      <c r="JX68" s="116"/>
      <c r="JY68" s="116"/>
      <c r="JZ68" s="116"/>
      <c r="KA68" s="116"/>
      <c r="KB68" s="116"/>
      <c r="KC68" s="116"/>
      <c r="KD68" s="116"/>
      <c r="KE68" s="116"/>
      <c r="KF68" s="116"/>
      <c r="KG68" s="116"/>
      <c r="KH68" s="116"/>
      <c r="KI68" s="116"/>
      <c r="KJ68" s="116"/>
      <c r="KK68" s="116"/>
      <c r="KL68" s="116"/>
      <c r="KM68" s="116"/>
      <c r="KN68" s="116"/>
      <c r="KO68" s="116"/>
      <c r="KP68" s="116"/>
      <c r="KQ68" s="116"/>
      <c r="KR68" s="116"/>
      <c r="KS68" s="116"/>
      <c r="KT68" s="116"/>
      <c r="KU68" s="116"/>
      <c r="KV68" s="116"/>
      <c r="KW68" s="116"/>
      <c r="KX68" s="116"/>
      <c r="KY68" s="116"/>
      <c r="KZ68" s="116"/>
      <c r="LA68" s="116"/>
      <c r="LB68" s="116"/>
      <c r="LC68" s="116"/>
      <c r="LD68" s="116"/>
      <c r="LE68" s="116"/>
      <c r="LF68" s="116"/>
      <c r="LG68" s="116"/>
      <c r="LH68" s="116"/>
      <c r="LI68" s="116"/>
      <c r="LJ68" s="116"/>
    </row>
    <row r="69" spans="1:322" x14ac:dyDescent="0.3">
      <c r="A69" s="108">
        <v>43242</v>
      </c>
      <c r="B69" s="117">
        <v>0.99861111111111101</v>
      </c>
      <c r="C69" s="114">
        <v>14170.05</v>
      </c>
      <c r="D69" s="114">
        <v>101190.06</v>
      </c>
      <c r="E69" s="114">
        <v>22371.16</v>
      </c>
      <c r="F69" s="114">
        <v>31544.98</v>
      </c>
      <c r="G69" s="114">
        <v>29.34</v>
      </c>
      <c r="H69" s="73">
        <v>16</v>
      </c>
      <c r="I69" s="73">
        <v>16.8</v>
      </c>
      <c r="J69" s="111"/>
      <c r="K69" s="111"/>
      <c r="L69" s="119">
        <f t="shared" si="11"/>
        <v>2.5700000000032013</v>
      </c>
      <c r="M69" s="115">
        <f t="shared" si="12"/>
        <v>-1.319999999999709</v>
      </c>
      <c r="N69" s="115">
        <f t="shared" si="13"/>
        <v>-25.44999999999709</v>
      </c>
      <c r="O69" s="115">
        <f t="shared" si="14"/>
        <v>25.479999999999563</v>
      </c>
      <c r="P69" s="120">
        <f t="shared" si="15"/>
        <v>3.8600000000004364</v>
      </c>
      <c r="Q69" s="30">
        <f t="shared" si="16"/>
        <v>0.86843899113836276</v>
      </c>
      <c r="R69" s="123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16"/>
      <c r="AD69" s="116"/>
      <c r="AE69" s="116"/>
      <c r="AF69" s="116"/>
      <c r="AG69" s="116"/>
      <c r="AH69" s="116"/>
      <c r="AI69" s="116"/>
      <c r="AJ69" s="33" t="str">
        <f t="shared" si="2"/>
        <v/>
      </c>
      <c r="AK69" s="33" t="str">
        <f t="shared" si="3"/>
        <v/>
      </c>
      <c r="AL69" s="33" t="str">
        <f t="shared" si="4"/>
        <v/>
      </c>
      <c r="AM69" s="33" t="str">
        <f t="shared" si="5"/>
        <v/>
      </c>
      <c r="AN69" s="33" t="str">
        <f t="shared" si="6"/>
        <v/>
      </c>
      <c r="AO69" s="33" t="str">
        <f t="shared" si="7"/>
        <v/>
      </c>
      <c r="AP69" s="33" t="str">
        <f t="shared" si="8"/>
        <v/>
      </c>
      <c r="AQ69" s="33" t="str">
        <f t="shared" si="9"/>
        <v/>
      </c>
      <c r="AR69" s="33">
        <f t="shared" si="10"/>
        <v>33.700000000000003</v>
      </c>
      <c r="AS69" s="116">
        <v>43604</v>
      </c>
      <c r="AT69" s="116">
        <v>1.3136574074074077E-2</v>
      </c>
      <c r="AU69" s="116" t="s">
        <v>74</v>
      </c>
      <c r="AV69" s="116" t="s">
        <v>75</v>
      </c>
      <c r="AW69" s="116">
        <v>33.700000000000003</v>
      </c>
      <c r="AX69" s="116" t="s">
        <v>72</v>
      </c>
      <c r="AY69" s="116" t="s">
        <v>73</v>
      </c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  <c r="BR69" s="116"/>
      <c r="BS69" s="116"/>
      <c r="BT69" s="116"/>
      <c r="BU69" s="116"/>
      <c r="BV69" s="116"/>
      <c r="BW69" s="116"/>
      <c r="BX69" s="116"/>
      <c r="BY69" s="116"/>
      <c r="BZ69" s="116"/>
      <c r="CA69" s="116"/>
      <c r="CB69" s="116"/>
      <c r="CC69" s="116"/>
      <c r="CD69" s="116"/>
      <c r="CE69" s="116"/>
      <c r="CF69" s="116"/>
      <c r="CG69" s="116"/>
      <c r="CH69" s="116"/>
      <c r="CI69" s="116"/>
      <c r="CJ69" s="116"/>
      <c r="CK69" s="116"/>
      <c r="CL69" s="116"/>
      <c r="CM69" s="116"/>
      <c r="CN69" s="116"/>
      <c r="CO69" s="116"/>
      <c r="CP69" s="116"/>
      <c r="CQ69" s="116"/>
      <c r="CR69" s="116"/>
      <c r="CS69" s="116"/>
      <c r="CT69" s="116"/>
      <c r="CU69" s="116"/>
      <c r="CV69" s="116"/>
      <c r="CW69" s="116"/>
      <c r="CX69" s="116"/>
      <c r="CY69" s="116"/>
      <c r="CZ69" s="116"/>
      <c r="DA69" s="116"/>
      <c r="DB69" s="116"/>
      <c r="DC69" s="116"/>
      <c r="DD69" s="116"/>
      <c r="DE69" s="116"/>
      <c r="DF69" s="116"/>
      <c r="DG69" s="116"/>
      <c r="DH69" s="116"/>
      <c r="DI69" s="116"/>
      <c r="DJ69" s="116"/>
      <c r="DK69" s="116"/>
      <c r="DL69" s="116"/>
      <c r="DM69" s="116"/>
      <c r="DN69" s="116"/>
      <c r="DO69" s="116"/>
      <c r="DP69" s="116"/>
      <c r="DQ69" s="116"/>
      <c r="DR69" s="116"/>
      <c r="DS69" s="116"/>
      <c r="DT69" s="116"/>
      <c r="DU69" s="116"/>
      <c r="DV69" s="116"/>
      <c r="DW69" s="116"/>
      <c r="DX69" s="116"/>
      <c r="DY69" s="116"/>
      <c r="DZ69" s="116"/>
      <c r="EA69" s="116"/>
      <c r="EB69" s="116"/>
      <c r="EC69" s="116"/>
      <c r="ED69" s="116"/>
      <c r="EE69" s="116"/>
      <c r="EF69" s="116"/>
      <c r="EG69" s="116"/>
      <c r="EH69" s="116"/>
      <c r="EI69" s="116"/>
      <c r="EJ69" s="116"/>
      <c r="EK69" s="116"/>
      <c r="EL69" s="116"/>
      <c r="EM69" s="116"/>
      <c r="EN69" s="116"/>
      <c r="EO69" s="116"/>
      <c r="EP69" s="116"/>
      <c r="EQ69" s="116"/>
      <c r="ER69" s="116"/>
      <c r="ES69" s="116"/>
      <c r="ET69" s="116"/>
      <c r="EU69" s="116"/>
      <c r="EV69" s="116"/>
      <c r="EW69" s="116"/>
      <c r="EX69" s="116"/>
      <c r="EY69" s="116"/>
      <c r="EZ69" s="116"/>
      <c r="FA69" s="116"/>
      <c r="FB69" s="116"/>
      <c r="FC69" s="116"/>
      <c r="FD69" s="116"/>
      <c r="FE69" s="116"/>
      <c r="FF69" s="116"/>
      <c r="FG69" s="116"/>
      <c r="FH69" s="116"/>
      <c r="FI69" s="116"/>
      <c r="FJ69" s="116"/>
      <c r="FK69" s="116"/>
      <c r="FL69" s="116"/>
      <c r="FM69" s="116"/>
      <c r="FN69" s="116"/>
      <c r="FO69" s="116"/>
      <c r="FP69" s="116"/>
      <c r="FQ69" s="116"/>
      <c r="FR69" s="116"/>
      <c r="FS69" s="116"/>
      <c r="FT69" s="116"/>
      <c r="FU69" s="116"/>
      <c r="FV69" s="116"/>
      <c r="FW69" s="116"/>
      <c r="FX69" s="116"/>
      <c r="FY69" s="116"/>
      <c r="FZ69" s="116"/>
      <c r="GA69" s="116"/>
      <c r="GB69" s="116"/>
      <c r="GC69" s="116"/>
      <c r="GD69" s="116"/>
      <c r="GE69" s="116"/>
      <c r="GF69" s="116"/>
      <c r="GG69" s="116"/>
      <c r="GH69" s="116"/>
      <c r="GI69" s="116"/>
      <c r="GJ69" s="116"/>
      <c r="GK69" s="116"/>
      <c r="GL69" s="116"/>
      <c r="GM69" s="116"/>
      <c r="GN69" s="116"/>
      <c r="GO69" s="116"/>
      <c r="GP69" s="116"/>
      <c r="GQ69" s="116"/>
      <c r="GR69" s="116"/>
      <c r="GS69" s="116"/>
      <c r="GT69" s="116"/>
      <c r="GU69" s="116"/>
      <c r="GV69" s="116"/>
      <c r="GW69" s="116"/>
      <c r="GX69" s="116"/>
      <c r="GY69" s="116"/>
      <c r="GZ69" s="116"/>
      <c r="HA69" s="116"/>
      <c r="HB69" s="116"/>
      <c r="HC69" s="116"/>
      <c r="HD69" s="116"/>
      <c r="HE69" s="116"/>
      <c r="HF69" s="116"/>
      <c r="HG69" s="116"/>
      <c r="HH69" s="116"/>
      <c r="HI69" s="116"/>
      <c r="HJ69" s="116"/>
      <c r="HK69" s="116"/>
      <c r="HL69" s="116"/>
      <c r="HM69" s="116"/>
      <c r="HN69" s="116"/>
      <c r="HO69" s="116"/>
      <c r="HP69" s="116"/>
      <c r="HQ69" s="116"/>
      <c r="HR69" s="116"/>
      <c r="HS69" s="116"/>
      <c r="HT69" s="116"/>
      <c r="HU69" s="116"/>
      <c r="HV69" s="116"/>
      <c r="HW69" s="116"/>
      <c r="HX69" s="116"/>
      <c r="HY69" s="116"/>
      <c r="HZ69" s="116"/>
      <c r="IA69" s="116"/>
      <c r="IB69" s="116"/>
      <c r="IC69" s="116"/>
      <c r="ID69" s="116"/>
      <c r="IE69" s="116"/>
      <c r="IF69" s="116"/>
      <c r="IG69" s="116"/>
      <c r="IH69" s="116"/>
      <c r="II69" s="116"/>
      <c r="IJ69" s="116"/>
      <c r="IK69" s="116"/>
      <c r="IL69" s="116"/>
      <c r="IM69" s="116"/>
      <c r="IN69" s="116"/>
      <c r="IO69" s="116"/>
      <c r="IP69" s="116"/>
      <c r="IQ69" s="116"/>
      <c r="IR69" s="116"/>
      <c r="IS69" s="116"/>
      <c r="IT69" s="116"/>
      <c r="IU69" s="116"/>
      <c r="IV69" s="116"/>
      <c r="IW69" s="116"/>
      <c r="IX69" s="116"/>
      <c r="IY69" s="116"/>
      <c r="IZ69" s="116"/>
      <c r="JA69" s="116"/>
      <c r="JB69" s="116"/>
      <c r="JC69" s="116"/>
      <c r="JD69" s="116"/>
      <c r="JE69" s="116"/>
      <c r="JF69" s="116"/>
      <c r="JG69" s="116"/>
      <c r="JH69" s="116"/>
      <c r="JI69" s="116"/>
      <c r="JJ69" s="116"/>
      <c r="JK69" s="116"/>
      <c r="JL69" s="116"/>
      <c r="JM69" s="116"/>
      <c r="JN69" s="116"/>
      <c r="JO69" s="116"/>
      <c r="JP69" s="116"/>
      <c r="JQ69" s="116"/>
      <c r="JR69" s="116"/>
      <c r="JS69" s="116"/>
      <c r="JT69" s="116"/>
      <c r="JU69" s="116"/>
      <c r="JV69" s="116"/>
      <c r="JW69" s="116"/>
      <c r="JX69" s="116"/>
      <c r="JY69" s="116"/>
      <c r="JZ69" s="116"/>
      <c r="KA69" s="116"/>
      <c r="KB69" s="116"/>
      <c r="KC69" s="116"/>
      <c r="KD69" s="116"/>
      <c r="KE69" s="116"/>
      <c r="KF69" s="116"/>
      <c r="KG69" s="116"/>
      <c r="KH69" s="116"/>
      <c r="KI69" s="116"/>
      <c r="KJ69" s="116"/>
      <c r="KK69" s="116"/>
      <c r="KL69" s="116"/>
      <c r="KM69" s="116"/>
      <c r="KN69" s="116"/>
      <c r="KO69" s="116"/>
      <c r="KP69" s="116"/>
      <c r="KQ69" s="116"/>
      <c r="KR69" s="116"/>
      <c r="KS69" s="116"/>
      <c r="KT69" s="116"/>
      <c r="KU69" s="116"/>
      <c r="KV69" s="116"/>
      <c r="KW69" s="116"/>
      <c r="KX69" s="116"/>
      <c r="KY69" s="116"/>
      <c r="KZ69" s="116"/>
      <c r="LA69" s="116"/>
      <c r="LB69" s="116"/>
      <c r="LC69" s="116"/>
      <c r="LD69" s="116"/>
      <c r="LE69" s="116"/>
      <c r="LF69" s="116"/>
      <c r="LG69" s="116"/>
      <c r="LH69" s="116"/>
      <c r="LI69" s="116"/>
      <c r="LJ69" s="116"/>
    </row>
    <row r="70" spans="1:322" x14ac:dyDescent="0.3">
      <c r="A70" s="108">
        <v>43243</v>
      </c>
      <c r="B70" s="117">
        <v>0.999305555555556</v>
      </c>
      <c r="C70" s="114">
        <v>14174.1</v>
      </c>
      <c r="D70" s="114">
        <v>101208.78</v>
      </c>
      <c r="E70" s="114">
        <v>22392.34</v>
      </c>
      <c r="F70" s="114">
        <v>31571.63</v>
      </c>
      <c r="G70" s="114">
        <v>26.65</v>
      </c>
      <c r="H70" s="73">
        <v>15.5</v>
      </c>
      <c r="I70" s="73">
        <v>17.100000000000001</v>
      </c>
      <c r="J70" s="111"/>
      <c r="K70" s="111"/>
      <c r="L70" s="119">
        <f t="shared" si="11"/>
        <v>3.879999999997743</v>
      </c>
      <c r="M70" s="115">
        <f t="shared" si="12"/>
        <v>-4.0500000000010914</v>
      </c>
      <c r="N70" s="115">
        <f t="shared" si="13"/>
        <v>-18.720000000001164</v>
      </c>
      <c r="O70" s="115">
        <f t="shared" si="14"/>
        <v>21.180000000000291</v>
      </c>
      <c r="P70" s="120">
        <f t="shared" si="15"/>
        <v>5.4699999999997075</v>
      </c>
      <c r="Q70" s="30">
        <f t="shared" si="16"/>
        <v>0.79474671669794716</v>
      </c>
      <c r="R70" s="123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16"/>
      <c r="AD70" s="116"/>
      <c r="AE70" s="116"/>
      <c r="AF70" s="116"/>
      <c r="AG70" s="116"/>
      <c r="AH70" s="116"/>
      <c r="AI70" s="116"/>
      <c r="AJ70" s="33" t="str">
        <f t="shared" si="2"/>
        <v/>
      </c>
      <c r="AK70" s="33" t="str">
        <f t="shared" si="3"/>
        <v/>
      </c>
      <c r="AL70" s="33" t="str">
        <f t="shared" si="4"/>
        <v/>
      </c>
      <c r="AM70" s="33" t="str">
        <f t="shared" si="5"/>
        <v/>
      </c>
      <c r="AN70" s="33" t="str">
        <f t="shared" si="6"/>
        <v/>
      </c>
      <c r="AO70" s="33" t="str">
        <f t="shared" si="7"/>
        <v/>
      </c>
      <c r="AP70" s="33" t="str">
        <f t="shared" si="8"/>
        <v/>
      </c>
      <c r="AQ70" s="33">
        <f t="shared" si="9"/>
        <v>41.5</v>
      </c>
      <c r="AR70" s="33" t="str">
        <f t="shared" si="10"/>
        <v/>
      </c>
      <c r="AS70" s="116">
        <v>43604</v>
      </c>
      <c r="AT70" s="116">
        <v>1.3136574074074077E-2</v>
      </c>
      <c r="AU70" s="116" t="s">
        <v>74</v>
      </c>
      <c r="AV70" s="116" t="s">
        <v>76</v>
      </c>
      <c r="AW70" s="116">
        <v>41.5</v>
      </c>
      <c r="AX70" s="116" t="s">
        <v>72</v>
      </c>
      <c r="AY70" s="116" t="s">
        <v>73</v>
      </c>
      <c r="AZ70" s="116"/>
      <c r="BA70" s="116"/>
      <c r="BB70" s="116"/>
      <c r="BC70" s="116"/>
      <c r="BD70" s="116"/>
      <c r="BE70" s="116"/>
      <c r="BF70" s="116"/>
      <c r="BG70" s="116"/>
      <c r="BH70" s="116"/>
      <c r="BI70" s="116"/>
      <c r="BJ70" s="116"/>
      <c r="BK70" s="116"/>
      <c r="BL70" s="116"/>
      <c r="BM70" s="116"/>
      <c r="BN70" s="116"/>
      <c r="BO70" s="116"/>
      <c r="BP70" s="116"/>
      <c r="BQ70" s="116"/>
      <c r="BR70" s="116"/>
      <c r="BS70" s="116"/>
      <c r="BT70" s="116"/>
      <c r="BU70" s="116"/>
      <c r="BV70" s="116"/>
      <c r="BW70" s="116"/>
      <c r="BX70" s="116"/>
      <c r="BY70" s="116"/>
      <c r="BZ70" s="116"/>
      <c r="CA70" s="116"/>
      <c r="CB70" s="116"/>
      <c r="CC70" s="116"/>
      <c r="CD70" s="116"/>
      <c r="CE70" s="116"/>
      <c r="CF70" s="116"/>
      <c r="CG70" s="116"/>
      <c r="CH70" s="116"/>
      <c r="CI70" s="116"/>
      <c r="CJ70" s="116"/>
      <c r="CK70" s="116"/>
      <c r="CL70" s="116"/>
      <c r="CM70" s="116"/>
      <c r="CN70" s="116"/>
      <c r="CO70" s="116"/>
      <c r="CP70" s="116"/>
      <c r="CQ70" s="116"/>
      <c r="CR70" s="116"/>
      <c r="CS70" s="116"/>
      <c r="CT70" s="116"/>
      <c r="CU70" s="116"/>
      <c r="CV70" s="116"/>
      <c r="CW70" s="116"/>
      <c r="CX70" s="116"/>
      <c r="CY70" s="116"/>
      <c r="CZ70" s="116"/>
      <c r="DA70" s="116"/>
      <c r="DB70" s="116"/>
      <c r="DC70" s="116"/>
      <c r="DD70" s="116"/>
      <c r="DE70" s="116"/>
      <c r="DF70" s="116"/>
      <c r="DG70" s="116"/>
      <c r="DH70" s="116"/>
      <c r="DI70" s="116"/>
      <c r="DJ70" s="116"/>
      <c r="DK70" s="116"/>
      <c r="DL70" s="116"/>
      <c r="DM70" s="116"/>
      <c r="DN70" s="116"/>
      <c r="DO70" s="116"/>
      <c r="DP70" s="116"/>
      <c r="DQ70" s="116"/>
      <c r="DR70" s="116"/>
      <c r="DS70" s="116"/>
      <c r="DT70" s="116"/>
      <c r="DU70" s="116"/>
      <c r="DV70" s="116"/>
      <c r="DW70" s="116"/>
      <c r="DX70" s="116"/>
      <c r="DY70" s="116"/>
      <c r="DZ70" s="116"/>
      <c r="EA70" s="116"/>
      <c r="EB70" s="116"/>
      <c r="EC70" s="116"/>
      <c r="ED70" s="116"/>
      <c r="EE70" s="116"/>
      <c r="EF70" s="116"/>
      <c r="EG70" s="116"/>
      <c r="EH70" s="116"/>
      <c r="EI70" s="116"/>
      <c r="EJ70" s="116"/>
      <c r="EK70" s="116"/>
      <c r="EL70" s="116"/>
      <c r="EM70" s="116"/>
      <c r="EN70" s="116"/>
      <c r="EO70" s="116"/>
      <c r="EP70" s="116"/>
      <c r="EQ70" s="116"/>
      <c r="ER70" s="116"/>
      <c r="ES70" s="116"/>
      <c r="ET70" s="116"/>
      <c r="EU70" s="116"/>
      <c r="EV70" s="116"/>
      <c r="EW70" s="116"/>
      <c r="EX70" s="116"/>
      <c r="EY70" s="116"/>
      <c r="EZ70" s="116"/>
      <c r="FA70" s="116"/>
      <c r="FB70" s="116"/>
      <c r="FC70" s="116"/>
      <c r="FD70" s="116"/>
      <c r="FE70" s="116"/>
      <c r="FF70" s="116"/>
      <c r="FG70" s="116"/>
      <c r="FH70" s="116"/>
      <c r="FI70" s="116"/>
      <c r="FJ70" s="116"/>
      <c r="FK70" s="116"/>
      <c r="FL70" s="116"/>
      <c r="FM70" s="116"/>
      <c r="FN70" s="116"/>
      <c r="FO70" s="116"/>
      <c r="FP70" s="116"/>
      <c r="FQ70" s="116"/>
      <c r="FR70" s="116"/>
      <c r="FS70" s="116"/>
      <c r="FT70" s="116"/>
      <c r="FU70" s="116"/>
      <c r="FV70" s="116"/>
      <c r="FW70" s="116"/>
      <c r="FX70" s="116"/>
      <c r="FY70" s="116"/>
      <c r="FZ70" s="116"/>
      <c r="GA70" s="116"/>
      <c r="GB70" s="116"/>
      <c r="GC70" s="116"/>
      <c r="GD70" s="116"/>
      <c r="GE70" s="116"/>
      <c r="GF70" s="116"/>
      <c r="GG70" s="116"/>
      <c r="GH70" s="116"/>
      <c r="GI70" s="116"/>
      <c r="GJ70" s="116"/>
      <c r="GK70" s="116"/>
      <c r="GL70" s="116"/>
      <c r="GM70" s="116"/>
      <c r="GN70" s="116"/>
      <c r="GO70" s="116"/>
      <c r="GP70" s="116"/>
      <c r="GQ70" s="116"/>
      <c r="GR70" s="116"/>
      <c r="GS70" s="116"/>
      <c r="GT70" s="116"/>
      <c r="GU70" s="116"/>
      <c r="GV70" s="116"/>
      <c r="GW70" s="116"/>
      <c r="GX70" s="116"/>
      <c r="GY70" s="116"/>
      <c r="GZ70" s="116"/>
      <c r="HA70" s="116"/>
      <c r="HB70" s="116"/>
      <c r="HC70" s="116"/>
      <c r="HD70" s="116"/>
      <c r="HE70" s="116"/>
      <c r="HF70" s="116"/>
      <c r="HG70" s="116"/>
      <c r="HH70" s="116"/>
      <c r="HI70" s="116"/>
      <c r="HJ70" s="116"/>
      <c r="HK70" s="116"/>
      <c r="HL70" s="116"/>
      <c r="HM70" s="116"/>
      <c r="HN70" s="116"/>
      <c r="HO70" s="116"/>
      <c r="HP70" s="116"/>
      <c r="HQ70" s="116"/>
      <c r="HR70" s="116"/>
      <c r="HS70" s="116"/>
      <c r="HT70" s="116"/>
      <c r="HU70" s="116"/>
      <c r="HV70" s="116"/>
      <c r="HW70" s="116"/>
      <c r="HX70" s="116"/>
      <c r="HY70" s="116"/>
      <c r="HZ70" s="116"/>
      <c r="IA70" s="116"/>
      <c r="IB70" s="116"/>
      <c r="IC70" s="116"/>
      <c r="ID70" s="116"/>
      <c r="IE70" s="116"/>
      <c r="IF70" s="116"/>
      <c r="IG70" s="116"/>
      <c r="IH70" s="116"/>
      <c r="II70" s="116"/>
      <c r="IJ70" s="116"/>
      <c r="IK70" s="116"/>
      <c r="IL70" s="116"/>
      <c r="IM70" s="116"/>
      <c r="IN70" s="116"/>
      <c r="IO70" s="116"/>
      <c r="IP70" s="116"/>
      <c r="IQ70" s="116"/>
      <c r="IR70" s="116"/>
      <c r="IS70" s="116"/>
      <c r="IT70" s="116"/>
      <c r="IU70" s="116"/>
      <c r="IV70" s="116"/>
      <c r="IW70" s="116"/>
      <c r="IX70" s="116"/>
      <c r="IY70" s="116"/>
      <c r="IZ70" s="116"/>
      <c r="JA70" s="116"/>
      <c r="JB70" s="116"/>
      <c r="JC70" s="116"/>
      <c r="JD70" s="116"/>
      <c r="JE70" s="116"/>
      <c r="JF70" s="116"/>
      <c r="JG70" s="116"/>
      <c r="JH70" s="116"/>
      <c r="JI70" s="116"/>
      <c r="JJ70" s="116"/>
      <c r="JK70" s="116"/>
      <c r="JL70" s="116"/>
      <c r="JM70" s="116"/>
      <c r="JN70" s="116"/>
      <c r="JO70" s="116"/>
      <c r="JP70" s="116"/>
      <c r="JQ70" s="116"/>
      <c r="JR70" s="116"/>
      <c r="JS70" s="116"/>
      <c r="JT70" s="116"/>
      <c r="JU70" s="116"/>
      <c r="JV70" s="116"/>
      <c r="JW70" s="116"/>
      <c r="JX70" s="116"/>
      <c r="JY70" s="116"/>
      <c r="JZ70" s="116"/>
      <c r="KA70" s="116"/>
      <c r="KB70" s="116"/>
      <c r="KC70" s="116"/>
      <c r="KD70" s="116"/>
      <c r="KE70" s="116"/>
      <c r="KF70" s="116"/>
      <c r="KG70" s="116"/>
      <c r="KH70" s="116"/>
      <c r="KI70" s="116"/>
      <c r="KJ70" s="116"/>
      <c r="KK70" s="116"/>
      <c r="KL70" s="116"/>
      <c r="KM70" s="116"/>
      <c r="KN70" s="116"/>
      <c r="KO70" s="116"/>
      <c r="KP70" s="116"/>
      <c r="KQ70" s="116"/>
      <c r="KR70" s="116"/>
      <c r="KS70" s="116"/>
      <c r="KT70" s="116"/>
      <c r="KU70" s="116"/>
      <c r="KV70" s="116"/>
      <c r="KW70" s="116"/>
      <c r="KX70" s="116"/>
      <c r="KY70" s="116"/>
      <c r="KZ70" s="116"/>
      <c r="LA70" s="116"/>
      <c r="LB70" s="116"/>
      <c r="LC70" s="116"/>
      <c r="LD70" s="116"/>
      <c r="LE70" s="116"/>
      <c r="LF70" s="116"/>
      <c r="LG70" s="116"/>
      <c r="LH70" s="116"/>
      <c r="LI70" s="116"/>
      <c r="LJ70" s="116"/>
    </row>
    <row r="71" spans="1:322" x14ac:dyDescent="0.3">
      <c r="A71" s="108">
        <v>43244</v>
      </c>
      <c r="B71" s="117">
        <v>0.999305555555556</v>
      </c>
      <c r="C71" s="114">
        <v>14175.78</v>
      </c>
      <c r="D71" s="114">
        <v>101223.5</v>
      </c>
      <c r="E71" s="114">
        <v>22412.71</v>
      </c>
      <c r="F71" s="114">
        <v>31597.72</v>
      </c>
      <c r="G71" s="114">
        <v>26.09</v>
      </c>
      <c r="H71" s="73">
        <v>15.5</v>
      </c>
      <c r="I71" s="73">
        <v>15.6</v>
      </c>
      <c r="J71" s="111"/>
      <c r="K71" s="111"/>
      <c r="L71" s="119">
        <f t="shared" si="11"/>
        <v>9.6899999999985447</v>
      </c>
      <c r="M71" s="115">
        <f t="shared" si="12"/>
        <v>-1.680000000000291</v>
      </c>
      <c r="N71" s="115">
        <f t="shared" si="13"/>
        <v>-14.720000000001164</v>
      </c>
      <c r="O71" s="115">
        <f t="shared" si="14"/>
        <v>20.369999999998981</v>
      </c>
      <c r="P71" s="120">
        <f t="shared" si="15"/>
        <v>5.7200000000010185</v>
      </c>
      <c r="Q71" s="30">
        <f t="shared" si="16"/>
        <v>0.78075891146029064</v>
      </c>
      <c r="R71" s="123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16"/>
      <c r="AD71" s="116"/>
      <c r="AE71" s="116"/>
      <c r="AF71" s="116"/>
      <c r="AG71" s="116"/>
      <c r="AH71" s="116"/>
      <c r="AI71" s="116"/>
      <c r="AJ71" s="33">
        <f t="shared" si="2"/>
        <v>15736.174999999999</v>
      </c>
      <c r="AK71" s="33" t="str">
        <f t="shared" si="3"/>
        <v/>
      </c>
      <c r="AL71" s="33" t="str">
        <f t="shared" si="4"/>
        <v/>
      </c>
      <c r="AM71" s="33" t="str">
        <f t="shared" si="5"/>
        <v/>
      </c>
      <c r="AN71" s="33" t="str">
        <f t="shared" si="6"/>
        <v/>
      </c>
      <c r="AO71" s="33" t="str">
        <f t="shared" si="7"/>
        <v/>
      </c>
      <c r="AP71" s="33" t="str">
        <f t="shared" si="8"/>
        <v/>
      </c>
      <c r="AQ71" s="33" t="str">
        <f t="shared" si="9"/>
        <v/>
      </c>
      <c r="AR71" s="33" t="str">
        <f t="shared" si="10"/>
        <v/>
      </c>
      <c r="AS71" s="116">
        <v>43604</v>
      </c>
      <c r="AT71" s="116">
        <v>1.3171296296296294E-2</v>
      </c>
      <c r="AU71" s="116" t="s">
        <v>59</v>
      </c>
      <c r="AV71" s="116" t="s">
        <v>60</v>
      </c>
      <c r="AW71" s="116">
        <v>15736.174999999999</v>
      </c>
      <c r="AX71" s="116"/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/>
      <c r="BN71" s="116"/>
      <c r="BO71" s="116"/>
      <c r="BP71" s="116"/>
      <c r="BQ71" s="116"/>
      <c r="BR71" s="116"/>
      <c r="BS71" s="116"/>
      <c r="BT71" s="116"/>
      <c r="BU71" s="116"/>
      <c r="BV71" s="116"/>
      <c r="BW71" s="116"/>
      <c r="BX71" s="116"/>
      <c r="BY71" s="116"/>
      <c r="BZ71" s="116"/>
      <c r="CA71" s="116"/>
      <c r="CB71" s="116"/>
      <c r="CC71" s="116"/>
      <c r="CD71" s="116"/>
      <c r="CE71" s="116"/>
      <c r="CF71" s="116"/>
      <c r="CG71" s="116"/>
      <c r="CH71" s="116"/>
      <c r="CI71" s="116"/>
      <c r="CJ71" s="116"/>
      <c r="CK71" s="116"/>
      <c r="CL71" s="116"/>
      <c r="CM71" s="116"/>
      <c r="CN71" s="116"/>
      <c r="CO71" s="116"/>
      <c r="CP71" s="116"/>
      <c r="CQ71" s="116"/>
      <c r="CR71" s="116"/>
      <c r="CS71" s="116"/>
      <c r="CT71" s="116"/>
      <c r="CU71" s="116"/>
      <c r="CV71" s="116"/>
      <c r="CW71" s="116"/>
      <c r="CX71" s="116"/>
      <c r="CY71" s="116"/>
      <c r="CZ71" s="116"/>
      <c r="DA71" s="116"/>
      <c r="DB71" s="116"/>
      <c r="DC71" s="116"/>
      <c r="DD71" s="116"/>
      <c r="DE71" s="116"/>
      <c r="DF71" s="116"/>
      <c r="DG71" s="116"/>
      <c r="DH71" s="116"/>
      <c r="DI71" s="116"/>
      <c r="DJ71" s="116"/>
      <c r="DK71" s="116"/>
      <c r="DL71" s="116"/>
      <c r="DM71" s="116"/>
      <c r="DN71" s="116"/>
      <c r="DO71" s="116"/>
      <c r="DP71" s="116"/>
      <c r="DQ71" s="116"/>
      <c r="DR71" s="116"/>
      <c r="DS71" s="116"/>
      <c r="DT71" s="116"/>
      <c r="DU71" s="116"/>
      <c r="DV71" s="116"/>
      <c r="DW71" s="116"/>
      <c r="DX71" s="116"/>
      <c r="DY71" s="116"/>
      <c r="DZ71" s="116"/>
      <c r="EA71" s="116"/>
      <c r="EB71" s="116"/>
      <c r="EC71" s="116"/>
      <c r="ED71" s="116"/>
      <c r="EE71" s="116"/>
      <c r="EF71" s="116"/>
      <c r="EG71" s="116"/>
      <c r="EH71" s="116"/>
      <c r="EI71" s="116"/>
      <c r="EJ71" s="116"/>
      <c r="EK71" s="116"/>
      <c r="EL71" s="116"/>
      <c r="EM71" s="116"/>
      <c r="EN71" s="116"/>
      <c r="EO71" s="116"/>
      <c r="EP71" s="116"/>
      <c r="EQ71" s="116"/>
      <c r="ER71" s="116"/>
      <c r="ES71" s="116"/>
      <c r="ET71" s="116"/>
      <c r="EU71" s="116"/>
      <c r="EV71" s="116"/>
      <c r="EW71" s="116"/>
      <c r="EX71" s="116"/>
      <c r="EY71" s="116"/>
      <c r="EZ71" s="116"/>
      <c r="FA71" s="116"/>
      <c r="FB71" s="116"/>
      <c r="FC71" s="116"/>
      <c r="FD71" s="116"/>
      <c r="FE71" s="116"/>
      <c r="FF71" s="116"/>
      <c r="FG71" s="116"/>
      <c r="FH71" s="116"/>
      <c r="FI71" s="116"/>
      <c r="FJ71" s="116"/>
      <c r="FK71" s="116"/>
      <c r="FL71" s="116"/>
      <c r="FM71" s="116"/>
      <c r="FN71" s="116"/>
      <c r="FO71" s="116"/>
      <c r="FP71" s="116"/>
      <c r="FQ71" s="116"/>
      <c r="FR71" s="116"/>
      <c r="FS71" s="116"/>
      <c r="FT71" s="116"/>
      <c r="FU71" s="116"/>
      <c r="FV71" s="116"/>
      <c r="FW71" s="116"/>
      <c r="FX71" s="116"/>
      <c r="FY71" s="116"/>
      <c r="FZ71" s="116"/>
      <c r="GA71" s="116"/>
      <c r="GB71" s="116"/>
      <c r="GC71" s="116"/>
      <c r="GD71" s="116"/>
      <c r="GE71" s="116"/>
      <c r="GF71" s="116"/>
      <c r="GG71" s="116"/>
      <c r="GH71" s="116"/>
      <c r="GI71" s="116"/>
      <c r="GJ71" s="116"/>
      <c r="GK71" s="116"/>
      <c r="GL71" s="116"/>
      <c r="GM71" s="116"/>
      <c r="GN71" s="116"/>
      <c r="GO71" s="116"/>
      <c r="GP71" s="116"/>
      <c r="GQ71" s="116"/>
      <c r="GR71" s="116"/>
      <c r="GS71" s="116"/>
      <c r="GT71" s="116"/>
      <c r="GU71" s="116"/>
      <c r="GV71" s="116"/>
      <c r="GW71" s="116"/>
      <c r="GX71" s="116"/>
      <c r="GY71" s="116"/>
      <c r="GZ71" s="116"/>
      <c r="HA71" s="116"/>
      <c r="HB71" s="116"/>
      <c r="HC71" s="116"/>
      <c r="HD71" s="116"/>
      <c r="HE71" s="116"/>
      <c r="HF71" s="116"/>
      <c r="HG71" s="116"/>
      <c r="HH71" s="116"/>
      <c r="HI71" s="116"/>
      <c r="HJ71" s="116"/>
      <c r="HK71" s="116"/>
      <c r="HL71" s="116"/>
      <c r="HM71" s="116"/>
      <c r="HN71" s="116"/>
      <c r="HO71" s="116"/>
      <c r="HP71" s="116"/>
      <c r="HQ71" s="116"/>
      <c r="HR71" s="116"/>
      <c r="HS71" s="116"/>
      <c r="HT71" s="116"/>
      <c r="HU71" s="116"/>
      <c r="HV71" s="116"/>
      <c r="HW71" s="116"/>
      <c r="HX71" s="116"/>
      <c r="HY71" s="116"/>
      <c r="HZ71" s="116"/>
      <c r="IA71" s="116"/>
      <c r="IB71" s="116"/>
      <c r="IC71" s="116"/>
      <c r="ID71" s="116"/>
      <c r="IE71" s="116"/>
      <c r="IF71" s="116"/>
      <c r="IG71" s="116"/>
      <c r="IH71" s="116"/>
      <c r="II71" s="116"/>
      <c r="IJ71" s="116"/>
      <c r="IK71" s="116"/>
      <c r="IL71" s="116"/>
      <c r="IM71" s="116"/>
      <c r="IN71" s="116"/>
      <c r="IO71" s="116"/>
      <c r="IP71" s="116"/>
      <c r="IQ71" s="116"/>
      <c r="IR71" s="116"/>
      <c r="IS71" s="116"/>
      <c r="IT71" s="116"/>
      <c r="IU71" s="116"/>
      <c r="IV71" s="116"/>
      <c r="IW71" s="116"/>
      <c r="IX71" s="116"/>
      <c r="IY71" s="116"/>
      <c r="IZ71" s="116"/>
      <c r="JA71" s="116"/>
      <c r="JB71" s="116"/>
      <c r="JC71" s="116"/>
      <c r="JD71" s="116"/>
      <c r="JE71" s="116"/>
      <c r="JF71" s="116"/>
      <c r="JG71" s="116"/>
      <c r="JH71" s="116"/>
      <c r="JI71" s="116"/>
      <c r="JJ71" s="116"/>
      <c r="JK71" s="116"/>
      <c r="JL71" s="116"/>
      <c r="JM71" s="116"/>
      <c r="JN71" s="116"/>
      <c r="JO71" s="116"/>
      <c r="JP71" s="116"/>
      <c r="JQ71" s="116"/>
      <c r="JR71" s="116"/>
      <c r="JS71" s="116"/>
      <c r="JT71" s="116"/>
      <c r="JU71" s="116"/>
      <c r="JV71" s="116"/>
      <c r="JW71" s="116"/>
      <c r="JX71" s="116"/>
      <c r="JY71" s="116"/>
      <c r="JZ71" s="116"/>
      <c r="KA71" s="116"/>
      <c r="KB71" s="116"/>
      <c r="KC71" s="116"/>
      <c r="KD71" s="116"/>
      <c r="KE71" s="116"/>
      <c r="KF71" s="116"/>
      <c r="KG71" s="116"/>
      <c r="KH71" s="116"/>
      <c r="KI71" s="116"/>
      <c r="KJ71" s="116"/>
      <c r="KK71" s="116"/>
      <c r="KL71" s="116"/>
      <c r="KM71" s="116"/>
      <c r="KN71" s="116"/>
      <c r="KO71" s="116"/>
      <c r="KP71" s="116"/>
      <c r="KQ71" s="116"/>
      <c r="KR71" s="116"/>
      <c r="KS71" s="116"/>
      <c r="KT71" s="116"/>
      <c r="KU71" s="116"/>
      <c r="KV71" s="116"/>
      <c r="KW71" s="116"/>
      <c r="KX71" s="116"/>
      <c r="KY71" s="116"/>
      <c r="KZ71" s="116"/>
      <c r="LA71" s="116"/>
      <c r="LB71" s="116"/>
      <c r="LC71" s="116"/>
      <c r="LD71" s="116"/>
      <c r="LE71" s="116"/>
      <c r="LF71" s="116"/>
      <c r="LG71" s="116"/>
      <c r="LH71" s="116"/>
      <c r="LI71" s="116"/>
      <c r="LJ71" s="116"/>
    </row>
    <row r="72" spans="1:322" x14ac:dyDescent="0.3">
      <c r="A72" s="108">
        <v>43245</v>
      </c>
      <c r="B72" s="117">
        <v>0.90858796296296296</v>
      </c>
      <c r="C72" s="114">
        <v>14176.468000000001</v>
      </c>
      <c r="D72" s="114">
        <v>101227.15399999999</v>
      </c>
      <c r="E72" s="114">
        <v>22447.339</v>
      </c>
      <c r="F72" s="114">
        <v>31638.208999999999</v>
      </c>
      <c r="G72" s="114">
        <v>40.485999999999997</v>
      </c>
      <c r="H72" s="73">
        <v>17</v>
      </c>
      <c r="I72" s="73">
        <v>20.070930232558101</v>
      </c>
      <c r="J72" s="111"/>
      <c r="K72" s="111"/>
      <c r="L72" s="119">
        <f t="shared" si="11"/>
        <v>36.144000000004901</v>
      </c>
      <c r="M72" s="115">
        <f t="shared" si="12"/>
        <v>-0.68800000000010186</v>
      </c>
      <c r="N72" s="115">
        <f t="shared" si="13"/>
        <v>-3.6539999999949941</v>
      </c>
      <c r="O72" s="115">
        <f t="shared" si="14"/>
        <v>34.629000000000815</v>
      </c>
      <c r="P72" s="120">
        <f t="shared" si="15"/>
        <v>5.8569999999991822</v>
      </c>
      <c r="Q72" s="30">
        <f t="shared" si="16"/>
        <v>0.85533270760264823</v>
      </c>
      <c r="R72" s="123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16"/>
      <c r="AD72" s="116"/>
      <c r="AE72" s="116"/>
      <c r="AF72" s="116"/>
      <c r="AG72" s="116"/>
      <c r="AH72" s="116"/>
      <c r="AI72" s="116"/>
      <c r="AJ72" s="33" t="str">
        <f t="shared" si="2"/>
        <v/>
      </c>
      <c r="AK72" s="33">
        <f t="shared" si="3"/>
        <v>116107.18799999999</v>
      </c>
      <c r="AL72" s="33" t="str">
        <f t="shared" si="4"/>
        <v/>
      </c>
      <c r="AM72" s="33" t="str">
        <f t="shared" si="5"/>
        <v/>
      </c>
      <c r="AN72" s="33" t="str">
        <f t="shared" si="6"/>
        <v/>
      </c>
      <c r="AO72" s="33" t="str">
        <f t="shared" si="7"/>
        <v/>
      </c>
      <c r="AP72" s="33" t="str">
        <f t="shared" si="8"/>
        <v/>
      </c>
      <c r="AQ72" s="33" t="str">
        <f t="shared" si="9"/>
        <v/>
      </c>
      <c r="AR72" s="33" t="str">
        <f t="shared" si="10"/>
        <v/>
      </c>
      <c r="AS72" s="116">
        <v>43604</v>
      </c>
      <c r="AT72" s="116">
        <v>1.3171296296296294E-2</v>
      </c>
      <c r="AU72" s="116" t="s">
        <v>59</v>
      </c>
      <c r="AV72" s="116" t="s">
        <v>61</v>
      </c>
      <c r="AW72" s="116">
        <v>116107.18799999999</v>
      </c>
      <c r="AX72" s="116"/>
      <c r="AY72" s="116"/>
      <c r="AZ72" s="116"/>
      <c r="BA72" s="116"/>
      <c r="BB72" s="116"/>
      <c r="BC72" s="116"/>
      <c r="BD72" s="116"/>
      <c r="BE72" s="116"/>
      <c r="BF72" s="116"/>
      <c r="BG72" s="116"/>
      <c r="BH72" s="116"/>
      <c r="BI72" s="116"/>
      <c r="BJ72" s="116"/>
      <c r="BK72" s="116"/>
      <c r="BL72" s="116"/>
      <c r="BM72" s="116"/>
      <c r="BN72" s="116"/>
      <c r="BO72" s="116"/>
      <c r="BP72" s="116"/>
      <c r="BQ72" s="116"/>
      <c r="BR72" s="116"/>
      <c r="BS72" s="116"/>
      <c r="BT72" s="116"/>
      <c r="BU72" s="116"/>
      <c r="BV72" s="116"/>
      <c r="BW72" s="116"/>
      <c r="BX72" s="116"/>
      <c r="BY72" s="116"/>
      <c r="BZ72" s="116"/>
      <c r="CA72" s="116"/>
      <c r="CB72" s="116"/>
      <c r="CC72" s="116"/>
      <c r="CD72" s="116"/>
      <c r="CE72" s="116"/>
      <c r="CF72" s="116"/>
      <c r="CG72" s="116"/>
      <c r="CH72" s="116"/>
      <c r="CI72" s="116"/>
      <c r="CJ72" s="116"/>
      <c r="CK72" s="116"/>
      <c r="CL72" s="116"/>
      <c r="CM72" s="116"/>
      <c r="CN72" s="116"/>
      <c r="CO72" s="116"/>
      <c r="CP72" s="116"/>
      <c r="CQ72" s="116"/>
      <c r="CR72" s="116"/>
      <c r="CS72" s="116"/>
      <c r="CT72" s="116"/>
      <c r="CU72" s="116"/>
      <c r="CV72" s="116"/>
      <c r="CW72" s="116"/>
      <c r="CX72" s="116"/>
      <c r="CY72" s="116"/>
      <c r="CZ72" s="116"/>
      <c r="DA72" s="116"/>
      <c r="DB72" s="116"/>
      <c r="DC72" s="116"/>
      <c r="DD72" s="116"/>
      <c r="DE72" s="116"/>
      <c r="DF72" s="116"/>
      <c r="DG72" s="116"/>
      <c r="DH72" s="116"/>
      <c r="DI72" s="116"/>
      <c r="DJ72" s="116"/>
      <c r="DK72" s="116"/>
      <c r="DL72" s="116"/>
      <c r="DM72" s="116"/>
      <c r="DN72" s="116"/>
      <c r="DO72" s="116"/>
      <c r="DP72" s="116"/>
      <c r="DQ72" s="116"/>
      <c r="DR72" s="116"/>
      <c r="DS72" s="116"/>
      <c r="DT72" s="116"/>
      <c r="DU72" s="116"/>
      <c r="DV72" s="116"/>
      <c r="DW72" s="116"/>
      <c r="DX72" s="116"/>
      <c r="DY72" s="116"/>
      <c r="DZ72" s="116"/>
      <c r="EA72" s="116"/>
      <c r="EB72" s="116"/>
      <c r="EC72" s="116"/>
      <c r="ED72" s="116"/>
      <c r="EE72" s="116"/>
      <c r="EF72" s="116"/>
      <c r="EG72" s="116"/>
      <c r="EH72" s="116"/>
      <c r="EI72" s="116"/>
      <c r="EJ72" s="116"/>
      <c r="EK72" s="116"/>
      <c r="EL72" s="116"/>
      <c r="EM72" s="116"/>
      <c r="EN72" s="116"/>
      <c r="EO72" s="116"/>
      <c r="EP72" s="116"/>
      <c r="EQ72" s="116"/>
      <c r="ER72" s="116"/>
      <c r="ES72" s="116"/>
      <c r="ET72" s="116"/>
      <c r="EU72" s="116"/>
      <c r="EV72" s="116"/>
      <c r="EW72" s="116"/>
      <c r="EX72" s="116"/>
      <c r="EY72" s="116"/>
      <c r="EZ72" s="116"/>
      <c r="FA72" s="116"/>
      <c r="FB72" s="116"/>
      <c r="FC72" s="116"/>
      <c r="FD72" s="116"/>
      <c r="FE72" s="116"/>
      <c r="FF72" s="116"/>
      <c r="FG72" s="116"/>
      <c r="FH72" s="116"/>
      <c r="FI72" s="116"/>
      <c r="FJ72" s="116"/>
      <c r="FK72" s="116"/>
      <c r="FL72" s="116"/>
      <c r="FM72" s="116"/>
      <c r="FN72" s="116"/>
      <c r="FO72" s="116"/>
      <c r="FP72" s="116"/>
      <c r="FQ72" s="116"/>
      <c r="FR72" s="116"/>
      <c r="FS72" s="116"/>
      <c r="FT72" s="116"/>
      <c r="FU72" s="116"/>
      <c r="FV72" s="116"/>
      <c r="FW72" s="116"/>
      <c r="FX72" s="116"/>
      <c r="FY72" s="116"/>
      <c r="FZ72" s="116"/>
      <c r="GA72" s="116"/>
      <c r="GB72" s="116"/>
      <c r="GC72" s="116"/>
      <c r="GD72" s="116"/>
      <c r="GE72" s="116"/>
      <c r="GF72" s="116"/>
      <c r="GG72" s="116"/>
      <c r="GH72" s="116"/>
      <c r="GI72" s="116"/>
      <c r="GJ72" s="116"/>
      <c r="GK72" s="116"/>
      <c r="GL72" s="116"/>
      <c r="GM72" s="116"/>
      <c r="GN72" s="116"/>
      <c r="GO72" s="116"/>
      <c r="GP72" s="116"/>
      <c r="GQ72" s="116"/>
      <c r="GR72" s="116"/>
      <c r="GS72" s="116"/>
      <c r="GT72" s="116"/>
      <c r="GU72" s="116"/>
      <c r="GV72" s="116"/>
      <c r="GW72" s="116"/>
      <c r="GX72" s="116"/>
      <c r="GY72" s="116"/>
      <c r="GZ72" s="116"/>
      <c r="HA72" s="116"/>
      <c r="HB72" s="116"/>
      <c r="HC72" s="116"/>
      <c r="HD72" s="116"/>
      <c r="HE72" s="116"/>
      <c r="HF72" s="116"/>
      <c r="HG72" s="116"/>
      <c r="HH72" s="116"/>
      <c r="HI72" s="116"/>
      <c r="HJ72" s="116"/>
      <c r="HK72" s="116"/>
      <c r="HL72" s="116"/>
      <c r="HM72" s="116"/>
      <c r="HN72" s="116"/>
      <c r="HO72" s="116"/>
      <c r="HP72" s="116"/>
      <c r="HQ72" s="116"/>
      <c r="HR72" s="116"/>
      <c r="HS72" s="116"/>
      <c r="HT72" s="116"/>
      <c r="HU72" s="116"/>
      <c r="HV72" s="116"/>
      <c r="HW72" s="116"/>
      <c r="HX72" s="116"/>
      <c r="HY72" s="116"/>
      <c r="HZ72" s="116"/>
      <c r="IA72" s="116"/>
      <c r="IB72" s="116"/>
      <c r="IC72" s="116"/>
      <c r="ID72" s="116"/>
      <c r="IE72" s="116"/>
      <c r="IF72" s="116"/>
      <c r="IG72" s="116"/>
      <c r="IH72" s="116"/>
      <c r="II72" s="116"/>
      <c r="IJ72" s="116"/>
      <c r="IK72" s="116"/>
      <c r="IL72" s="116"/>
      <c r="IM72" s="116"/>
      <c r="IN72" s="116"/>
      <c r="IO72" s="116"/>
      <c r="IP72" s="116"/>
      <c r="IQ72" s="116"/>
      <c r="IR72" s="116"/>
      <c r="IS72" s="116"/>
      <c r="IT72" s="116"/>
      <c r="IU72" s="116"/>
      <c r="IV72" s="116"/>
      <c r="IW72" s="116"/>
      <c r="IX72" s="116"/>
      <c r="IY72" s="116"/>
      <c r="IZ72" s="116"/>
      <c r="JA72" s="116"/>
      <c r="JB72" s="116"/>
      <c r="JC72" s="116"/>
      <c r="JD72" s="116"/>
      <c r="JE72" s="116"/>
      <c r="JF72" s="116"/>
      <c r="JG72" s="116"/>
      <c r="JH72" s="116"/>
      <c r="JI72" s="116"/>
      <c r="JJ72" s="116"/>
      <c r="JK72" s="116"/>
      <c r="JL72" s="116"/>
      <c r="JM72" s="116"/>
      <c r="JN72" s="116"/>
      <c r="JO72" s="116"/>
      <c r="JP72" s="116"/>
      <c r="JQ72" s="116"/>
      <c r="JR72" s="116"/>
      <c r="JS72" s="116"/>
      <c r="JT72" s="116"/>
      <c r="JU72" s="116"/>
      <c r="JV72" s="116"/>
      <c r="JW72" s="116"/>
      <c r="JX72" s="116"/>
      <c r="JY72" s="116"/>
      <c r="JZ72" s="116"/>
      <c r="KA72" s="116"/>
      <c r="KB72" s="116"/>
      <c r="KC72" s="116"/>
      <c r="KD72" s="116"/>
      <c r="KE72" s="116"/>
      <c r="KF72" s="116"/>
      <c r="KG72" s="116"/>
      <c r="KH72" s="116"/>
      <c r="KI72" s="116"/>
      <c r="KJ72" s="116"/>
      <c r="KK72" s="116"/>
      <c r="KL72" s="116"/>
      <c r="KM72" s="116"/>
      <c r="KN72" s="116"/>
      <c r="KO72" s="116"/>
      <c r="KP72" s="116"/>
      <c r="KQ72" s="116"/>
      <c r="KR72" s="116"/>
      <c r="KS72" s="116"/>
      <c r="KT72" s="116"/>
      <c r="KU72" s="116"/>
      <c r="KV72" s="116"/>
      <c r="KW72" s="116"/>
      <c r="KX72" s="116"/>
      <c r="KY72" s="116"/>
      <c r="KZ72" s="116"/>
      <c r="LA72" s="116"/>
      <c r="LB72" s="116"/>
      <c r="LC72" s="116"/>
      <c r="LD72" s="116"/>
      <c r="LE72" s="116"/>
      <c r="LF72" s="116"/>
      <c r="LG72" s="116"/>
      <c r="LH72" s="116"/>
      <c r="LI72" s="116"/>
      <c r="LJ72" s="116"/>
    </row>
    <row r="73" spans="1:322" x14ac:dyDescent="0.3">
      <c r="A73" s="108">
        <v>43246</v>
      </c>
      <c r="B73" s="117">
        <v>0.90517361111111105</v>
      </c>
      <c r="C73" s="114">
        <v>14177.703</v>
      </c>
      <c r="D73" s="114">
        <v>101235.671</v>
      </c>
      <c r="E73" s="114">
        <v>22477.759999999998</v>
      </c>
      <c r="F73" s="114">
        <v>31677.843000000001</v>
      </c>
      <c r="G73" s="114">
        <v>39.634</v>
      </c>
      <c r="H73" s="73">
        <v>18.5</v>
      </c>
      <c r="I73" s="73">
        <v>21.583392226148401</v>
      </c>
      <c r="J73" s="111"/>
      <c r="K73" s="111"/>
      <c r="L73" s="119">
        <f t="shared" si="11"/>
        <v>29.881999999994136</v>
      </c>
      <c r="M73" s="115">
        <f t="shared" si="12"/>
        <v>-1.2349999999987631</v>
      </c>
      <c r="N73" s="115">
        <f t="shared" si="13"/>
        <v>-8.5170000000071013</v>
      </c>
      <c r="O73" s="115">
        <f t="shared" si="14"/>
        <v>30.420999999998457</v>
      </c>
      <c r="P73" s="120">
        <f t="shared" si="15"/>
        <v>9.2130000000015428</v>
      </c>
      <c r="Q73" s="30">
        <f t="shared" si="16"/>
        <v>0.76754806479281568</v>
      </c>
      <c r="R73" s="123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16"/>
      <c r="AD73" s="116"/>
      <c r="AE73" s="116"/>
      <c r="AF73" s="116"/>
      <c r="AG73" s="116"/>
      <c r="AH73" s="116"/>
      <c r="AI73" s="116"/>
      <c r="AJ73" s="33" t="str">
        <f t="shared" si="2"/>
        <v/>
      </c>
      <c r="AK73" s="33" t="str">
        <f t="shared" si="3"/>
        <v/>
      </c>
      <c r="AL73" s="33" t="str">
        <f t="shared" si="4"/>
        <v/>
      </c>
      <c r="AM73" s="33" t="str">
        <f t="shared" si="5"/>
        <v/>
      </c>
      <c r="AN73" s="33" t="str">
        <f t="shared" si="6"/>
        <v/>
      </c>
      <c r="AO73" s="33">
        <f t="shared" si="7"/>
        <v>12</v>
      </c>
      <c r="AP73" s="33" t="str">
        <f t="shared" si="8"/>
        <v/>
      </c>
      <c r="AQ73" s="33" t="str">
        <f t="shared" si="9"/>
        <v/>
      </c>
      <c r="AR73" s="33" t="str">
        <f t="shared" si="10"/>
        <v/>
      </c>
      <c r="AS73" s="116">
        <v>43604</v>
      </c>
      <c r="AT73" s="116">
        <v>1.3171296296296294E-2</v>
      </c>
      <c r="AU73" s="116" t="s">
        <v>62</v>
      </c>
      <c r="AV73" s="116" t="s">
        <v>63</v>
      </c>
      <c r="AW73" s="116">
        <v>12</v>
      </c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  <c r="BH73" s="116"/>
      <c r="BI73" s="116"/>
      <c r="BJ73" s="116"/>
      <c r="BK73" s="116"/>
      <c r="BL73" s="116"/>
      <c r="BM73" s="116"/>
      <c r="BN73" s="116"/>
      <c r="BO73" s="116"/>
      <c r="BP73" s="116"/>
      <c r="BQ73" s="116"/>
      <c r="BR73" s="116"/>
      <c r="BS73" s="116"/>
      <c r="BT73" s="116"/>
      <c r="BU73" s="116"/>
      <c r="BV73" s="116"/>
      <c r="BW73" s="116"/>
      <c r="BX73" s="116"/>
      <c r="BY73" s="116"/>
      <c r="BZ73" s="116"/>
      <c r="CA73" s="116"/>
      <c r="CB73" s="116"/>
      <c r="CC73" s="116"/>
      <c r="CD73" s="116"/>
      <c r="CE73" s="116"/>
      <c r="CF73" s="116"/>
      <c r="CG73" s="116"/>
      <c r="CH73" s="116"/>
      <c r="CI73" s="116"/>
      <c r="CJ73" s="116"/>
      <c r="CK73" s="116"/>
      <c r="CL73" s="116"/>
      <c r="CM73" s="116"/>
      <c r="CN73" s="116"/>
      <c r="CO73" s="116"/>
      <c r="CP73" s="116"/>
      <c r="CQ73" s="116"/>
      <c r="CR73" s="116"/>
      <c r="CS73" s="116"/>
      <c r="CT73" s="116"/>
      <c r="CU73" s="116"/>
      <c r="CV73" s="116"/>
      <c r="CW73" s="116"/>
      <c r="CX73" s="116"/>
      <c r="CY73" s="116"/>
      <c r="CZ73" s="116"/>
      <c r="DA73" s="116"/>
      <c r="DB73" s="116"/>
      <c r="DC73" s="116"/>
      <c r="DD73" s="116"/>
      <c r="DE73" s="116"/>
      <c r="DF73" s="116"/>
      <c r="DG73" s="116"/>
      <c r="DH73" s="116"/>
      <c r="DI73" s="116"/>
      <c r="DJ73" s="116"/>
      <c r="DK73" s="116"/>
      <c r="DL73" s="116"/>
      <c r="DM73" s="116"/>
      <c r="DN73" s="116"/>
      <c r="DO73" s="116"/>
      <c r="DP73" s="116"/>
      <c r="DQ73" s="116"/>
      <c r="DR73" s="116"/>
      <c r="DS73" s="116"/>
      <c r="DT73" s="116"/>
      <c r="DU73" s="116"/>
      <c r="DV73" s="116"/>
      <c r="DW73" s="116"/>
      <c r="DX73" s="116"/>
      <c r="DY73" s="116"/>
      <c r="DZ73" s="116"/>
      <c r="EA73" s="116"/>
      <c r="EB73" s="116"/>
      <c r="EC73" s="116"/>
      <c r="ED73" s="116"/>
      <c r="EE73" s="116"/>
      <c r="EF73" s="116"/>
      <c r="EG73" s="116"/>
      <c r="EH73" s="116"/>
      <c r="EI73" s="116"/>
      <c r="EJ73" s="116"/>
      <c r="EK73" s="116"/>
      <c r="EL73" s="116"/>
      <c r="EM73" s="116"/>
      <c r="EN73" s="116"/>
      <c r="EO73" s="116"/>
      <c r="EP73" s="116"/>
      <c r="EQ73" s="116"/>
      <c r="ER73" s="116"/>
      <c r="ES73" s="116"/>
      <c r="ET73" s="116"/>
      <c r="EU73" s="116"/>
      <c r="EV73" s="116"/>
      <c r="EW73" s="116"/>
      <c r="EX73" s="116"/>
      <c r="EY73" s="116"/>
      <c r="EZ73" s="116"/>
      <c r="FA73" s="116"/>
      <c r="FB73" s="116"/>
      <c r="FC73" s="116"/>
      <c r="FD73" s="116"/>
      <c r="FE73" s="116"/>
      <c r="FF73" s="116"/>
      <c r="FG73" s="116"/>
      <c r="FH73" s="116"/>
      <c r="FI73" s="116"/>
      <c r="FJ73" s="116"/>
      <c r="FK73" s="116"/>
      <c r="FL73" s="116"/>
      <c r="FM73" s="116"/>
      <c r="FN73" s="116"/>
      <c r="FO73" s="116"/>
      <c r="FP73" s="116"/>
      <c r="FQ73" s="116"/>
      <c r="FR73" s="116"/>
      <c r="FS73" s="116"/>
      <c r="FT73" s="116"/>
      <c r="FU73" s="116"/>
      <c r="FV73" s="116"/>
      <c r="FW73" s="116"/>
      <c r="FX73" s="116"/>
      <c r="FY73" s="116"/>
      <c r="FZ73" s="116"/>
      <c r="GA73" s="116"/>
      <c r="GB73" s="116"/>
      <c r="GC73" s="116"/>
      <c r="GD73" s="116"/>
      <c r="GE73" s="116"/>
      <c r="GF73" s="116"/>
      <c r="GG73" s="116"/>
      <c r="GH73" s="116"/>
      <c r="GI73" s="116"/>
      <c r="GJ73" s="116"/>
      <c r="GK73" s="116"/>
      <c r="GL73" s="116"/>
      <c r="GM73" s="116"/>
      <c r="GN73" s="116"/>
      <c r="GO73" s="116"/>
      <c r="GP73" s="116"/>
      <c r="GQ73" s="116"/>
      <c r="GR73" s="116"/>
      <c r="GS73" s="116"/>
      <c r="GT73" s="116"/>
      <c r="GU73" s="116"/>
      <c r="GV73" s="116"/>
      <c r="GW73" s="116"/>
      <c r="GX73" s="116"/>
      <c r="GY73" s="116"/>
      <c r="GZ73" s="116"/>
      <c r="HA73" s="116"/>
      <c r="HB73" s="116"/>
      <c r="HC73" s="116"/>
      <c r="HD73" s="116"/>
      <c r="HE73" s="116"/>
      <c r="HF73" s="116"/>
      <c r="HG73" s="116"/>
      <c r="HH73" s="116"/>
      <c r="HI73" s="116"/>
      <c r="HJ73" s="116"/>
      <c r="HK73" s="116"/>
      <c r="HL73" s="116"/>
      <c r="HM73" s="116"/>
      <c r="HN73" s="116"/>
      <c r="HO73" s="116"/>
      <c r="HP73" s="116"/>
      <c r="HQ73" s="116"/>
      <c r="HR73" s="116"/>
      <c r="HS73" s="116"/>
      <c r="HT73" s="116"/>
      <c r="HU73" s="116"/>
      <c r="HV73" s="116"/>
      <c r="HW73" s="116"/>
      <c r="HX73" s="116"/>
      <c r="HY73" s="116"/>
      <c r="HZ73" s="116"/>
      <c r="IA73" s="116"/>
      <c r="IB73" s="116"/>
      <c r="IC73" s="116"/>
      <c r="ID73" s="116"/>
      <c r="IE73" s="116"/>
      <c r="IF73" s="116"/>
      <c r="IG73" s="116"/>
      <c r="IH73" s="116"/>
      <c r="II73" s="116"/>
      <c r="IJ73" s="116"/>
      <c r="IK73" s="116"/>
      <c r="IL73" s="116"/>
      <c r="IM73" s="116"/>
      <c r="IN73" s="116"/>
      <c r="IO73" s="116"/>
      <c r="IP73" s="116"/>
      <c r="IQ73" s="116"/>
      <c r="IR73" s="116"/>
      <c r="IS73" s="116"/>
      <c r="IT73" s="116"/>
      <c r="IU73" s="116"/>
      <c r="IV73" s="116"/>
      <c r="IW73" s="116"/>
      <c r="IX73" s="116"/>
      <c r="IY73" s="116"/>
      <c r="IZ73" s="116"/>
      <c r="JA73" s="116"/>
      <c r="JB73" s="116"/>
      <c r="JC73" s="116"/>
      <c r="JD73" s="116"/>
      <c r="JE73" s="116"/>
      <c r="JF73" s="116"/>
      <c r="JG73" s="116"/>
      <c r="JH73" s="116"/>
      <c r="JI73" s="116"/>
      <c r="JJ73" s="116"/>
      <c r="JK73" s="116"/>
      <c r="JL73" s="116"/>
      <c r="JM73" s="116"/>
      <c r="JN73" s="116"/>
      <c r="JO73" s="116"/>
      <c r="JP73" s="116"/>
      <c r="JQ73" s="116"/>
      <c r="JR73" s="116"/>
      <c r="JS73" s="116"/>
      <c r="JT73" s="116"/>
      <c r="JU73" s="116"/>
      <c r="JV73" s="116"/>
      <c r="JW73" s="116"/>
      <c r="JX73" s="116"/>
      <c r="JY73" s="116"/>
      <c r="JZ73" s="116"/>
      <c r="KA73" s="116"/>
      <c r="KB73" s="116"/>
      <c r="KC73" s="116"/>
      <c r="KD73" s="116"/>
      <c r="KE73" s="116"/>
      <c r="KF73" s="116"/>
      <c r="KG73" s="116"/>
      <c r="KH73" s="116"/>
      <c r="KI73" s="116"/>
      <c r="KJ73" s="116"/>
      <c r="KK73" s="116"/>
      <c r="KL73" s="116"/>
      <c r="KM73" s="116"/>
      <c r="KN73" s="116"/>
      <c r="KO73" s="116"/>
      <c r="KP73" s="116"/>
      <c r="KQ73" s="116"/>
      <c r="KR73" s="116"/>
      <c r="KS73" s="116"/>
      <c r="KT73" s="116"/>
      <c r="KU73" s="116"/>
      <c r="KV73" s="116"/>
      <c r="KW73" s="116"/>
      <c r="KX73" s="116"/>
      <c r="KY73" s="116"/>
      <c r="KZ73" s="116"/>
      <c r="LA73" s="116"/>
      <c r="LB73" s="116"/>
      <c r="LC73" s="116"/>
      <c r="LD73" s="116"/>
      <c r="LE73" s="116"/>
      <c r="LF73" s="116"/>
      <c r="LG73" s="116"/>
      <c r="LH73" s="116"/>
      <c r="LI73" s="116"/>
      <c r="LJ73" s="116"/>
    </row>
    <row r="74" spans="1:322" x14ac:dyDescent="0.3">
      <c r="A74" s="108">
        <v>43247</v>
      </c>
      <c r="B74" s="117">
        <v>0.91133101851851805</v>
      </c>
      <c r="C74" s="114">
        <v>14179.692999999999</v>
      </c>
      <c r="D74" s="114">
        <v>101243.845</v>
      </c>
      <c r="E74" s="114">
        <v>22497.978999999999</v>
      </c>
      <c r="F74" s="114">
        <v>31703.822</v>
      </c>
      <c r="G74" s="114">
        <v>25.978999999999999</v>
      </c>
      <c r="H74" s="73">
        <v>19.5</v>
      </c>
      <c r="I74" s="73">
        <v>20.718661971831001</v>
      </c>
      <c r="J74" s="111"/>
      <c r="K74" s="111"/>
      <c r="L74" s="119">
        <f t="shared" si="11"/>
        <v>15.815000000001149</v>
      </c>
      <c r="M74" s="115">
        <f t="shared" si="12"/>
        <v>-1.9899999999997817</v>
      </c>
      <c r="N74" s="115">
        <f t="shared" si="13"/>
        <v>-8.1739999999990687</v>
      </c>
      <c r="O74" s="115">
        <f t="shared" si="14"/>
        <v>20.21900000000096</v>
      </c>
      <c r="P74" s="120">
        <f t="shared" si="15"/>
        <v>5.7599999999990388</v>
      </c>
      <c r="Q74" s="30">
        <f t="shared" si="16"/>
        <v>0.77828245890915593</v>
      </c>
      <c r="R74" s="123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16"/>
      <c r="AD74" s="116"/>
      <c r="AE74" s="116"/>
      <c r="AF74" s="116"/>
      <c r="AG74" s="116"/>
      <c r="AH74" s="116"/>
      <c r="AI74" s="116"/>
      <c r="AJ74" s="33" t="str">
        <f t="shared" si="2"/>
        <v/>
      </c>
      <c r="AK74" s="33" t="str">
        <f t="shared" si="3"/>
        <v/>
      </c>
      <c r="AL74" s="33">
        <f t="shared" si="4"/>
        <v>27361.01</v>
      </c>
      <c r="AM74" s="33" t="str">
        <f t="shared" si="5"/>
        <v/>
      </c>
      <c r="AN74" s="33" t="str">
        <f t="shared" si="6"/>
        <v/>
      </c>
      <c r="AO74" s="33" t="str">
        <f t="shared" si="7"/>
        <v/>
      </c>
      <c r="AP74" s="33" t="str">
        <f t="shared" si="8"/>
        <v/>
      </c>
      <c r="AQ74" s="33" t="str">
        <f t="shared" si="9"/>
        <v/>
      </c>
      <c r="AR74" s="33" t="str">
        <f t="shared" si="10"/>
        <v/>
      </c>
      <c r="AS74" s="116">
        <v>43604</v>
      </c>
      <c r="AT74" s="116">
        <v>1.3171296296296294E-2</v>
      </c>
      <c r="AU74" s="116" t="s">
        <v>64</v>
      </c>
      <c r="AV74" s="116" t="s">
        <v>65</v>
      </c>
      <c r="AW74" s="116">
        <v>27361.01</v>
      </c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  <c r="BH74" s="116"/>
      <c r="BI74" s="116"/>
      <c r="BJ74" s="116"/>
      <c r="BK74" s="116"/>
      <c r="BL74" s="116"/>
      <c r="BM74" s="116"/>
      <c r="BN74" s="116"/>
      <c r="BO74" s="116"/>
      <c r="BP74" s="116"/>
      <c r="BQ74" s="116"/>
      <c r="BR74" s="116"/>
      <c r="BS74" s="116"/>
      <c r="BT74" s="116"/>
      <c r="BU74" s="116"/>
      <c r="BV74" s="116"/>
      <c r="BW74" s="116"/>
      <c r="BX74" s="116"/>
      <c r="BY74" s="116"/>
      <c r="BZ74" s="116"/>
      <c r="CA74" s="116"/>
      <c r="CB74" s="116"/>
      <c r="CC74" s="116"/>
      <c r="CD74" s="116"/>
      <c r="CE74" s="116"/>
      <c r="CF74" s="116"/>
      <c r="CG74" s="116"/>
      <c r="CH74" s="116"/>
      <c r="CI74" s="116"/>
      <c r="CJ74" s="116"/>
      <c r="CK74" s="116"/>
      <c r="CL74" s="116"/>
      <c r="CM74" s="116"/>
      <c r="CN74" s="116"/>
      <c r="CO74" s="116"/>
      <c r="CP74" s="116"/>
      <c r="CQ74" s="116"/>
      <c r="CR74" s="116"/>
      <c r="CS74" s="116"/>
      <c r="CT74" s="116"/>
      <c r="CU74" s="116"/>
      <c r="CV74" s="116"/>
      <c r="CW74" s="116"/>
      <c r="CX74" s="116"/>
      <c r="CY74" s="116"/>
      <c r="CZ74" s="116"/>
      <c r="DA74" s="116"/>
      <c r="DB74" s="116"/>
      <c r="DC74" s="116"/>
      <c r="DD74" s="116"/>
      <c r="DE74" s="116"/>
      <c r="DF74" s="116"/>
      <c r="DG74" s="116"/>
      <c r="DH74" s="116"/>
      <c r="DI74" s="116"/>
      <c r="DJ74" s="116"/>
      <c r="DK74" s="116"/>
      <c r="DL74" s="116"/>
      <c r="DM74" s="116"/>
      <c r="DN74" s="116"/>
      <c r="DO74" s="116"/>
      <c r="DP74" s="116"/>
      <c r="DQ74" s="116"/>
      <c r="DR74" s="116"/>
      <c r="DS74" s="116"/>
      <c r="DT74" s="116"/>
      <c r="DU74" s="116"/>
      <c r="DV74" s="116"/>
      <c r="DW74" s="116"/>
      <c r="DX74" s="116"/>
      <c r="DY74" s="116"/>
      <c r="DZ74" s="116"/>
      <c r="EA74" s="116"/>
      <c r="EB74" s="116"/>
      <c r="EC74" s="116"/>
      <c r="ED74" s="116"/>
      <c r="EE74" s="116"/>
      <c r="EF74" s="116"/>
      <c r="EG74" s="116"/>
      <c r="EH74" s="116"/>
      <c r="EI74" s="116"/>
      <c r="EJ74" s="116"/>
      <c r="EK74" s="116"/>
      <c r="EL74" s="116"/>
      <c r="EM74" s="116"/>
      <c r="EN74" s="116"/>
      <c r="EO74" s="116"/>
      <c r="EP74" s="116"/>
      <c r="EQ74" s="116"/>
      <c r="ER74" s="116"/>
      <c r="ES74" s="116"/>
      <c r="ET74" s="116"/>
      <c r="EU74" s="116"/>
      <c r="EV74" s="116"/>
      <c r="EW74" s="116"/>
      <c r="EX74" s="116"/>
      <c r="EY74" s="116"/>
      <c r="EZ74" s="116"/>
      <c r="FA74" s="116"/>
      <c r="FB74" s="116"/>
      <c r="FC74" s="116"/>
      <c r="FD74" s="116"/>
      <c r="FE74" s="116"/>
      <c r="FF74" s="116"/>
      <c r="FG74" s="116"/>
      <c r="FH74" s="116"/>
      <c r="FI74" s="116"/>
      <c r="FJ74" s="116"/>
      <c r="FK74" s="116"/>
      <c r="FL74" s="116"/>
      <c r="FM74" s="116"/>
      <c r="FN74" s="116"/>
      <c r="FO74" s="116"/>
      <c r="FP74" s="116"/>
      <c r="FQ74" s="116"/>
      <c r="FR74" s="116"/>
      <c r="FS74" s="116"/>
      <c r="FT74" s="116"/>
      <c r="FU74" s="116"/>
      <c r="FV74" s="116"/>
      <c r="FW74" s="116"/>
      <c r="FX74" s="116"/>
      <c r="FY74" s="116"/>
      <c r="FZ74" s="116"/>
      <c r="GA74" s="116"/>
      <c r="GB74" s="116"/>
      <c r="GC74" s="116"/>
      <c r="GD74" s="116"/>
      <c r="GE74" s="116"/>
      <c r="GF74" s="116"/>
      <c r="GG74" s="116"/>
      <c r="GH74" s="116"/>
      <c r="GI74" s="116"/>
      <c r="GJ74" s="116"/>
      <c r="GK74" s="116"/>
      <c r="GL74" s="116"/>
      <c r="GM74" s="116"/>
      <c r="GN74" s="116"/>
      <c r="GO74" s="116"/>
      <c r="GP74" s="116"/>
      <c r="GQ74" s="116"/>
      <c r="GR74" s="116"/>
      <c r="GS74" s="116"/>
      <c r="GT74" s="116"/>
      <c r="GU74" s="116"/>
      <c r="GV74" s="116"/>
      <c r="GW74" s="116"/>
      <c r="GX74" s="116"/>
      <c r="GY74" s="116"/>
      <c r="GZ74" s="116"/>
      <c r="HA74" s="116"/>
      <c r="HB74" s="116"/>
      <c r="HC74" s="116"/>
      <c r="HD74" s="116"/>
      <c r="HE74" s="116"/>
      <c r="HF74" s="116"/>
      <c r="HG74" s="116"/>
      <c r="HH74" s="116"/>
      <c r="HI74" s="116"/>
      <c r="HJ74" s="116"/>
      <c r="HK74" s="116"/>
      <c r="HL74" s="116"/>
      <c r="HM74" s="116"/>
      <c r="HN74" s="116"/>
      <c r="HO74" s="116"/>
      <c r="HP74" s="116"/>
      <c r="HQ74" s="116"/>
      <c r="HR74" s="116"/>
      <c r="HS74" s="116"/>
      <c r="HT74" s="116"/>
      <c r="HU74" s="116"/>
      <c r="HV74" s="116"/>
      <c r="HW74" s="116"/>
      <c r="HX74" s="116"/>
      <c r="HY74" s="116"/>
      <c r="HZ74" s="116"/>
      <c r="IA74" s="116"/>
      <c r="IB74" s="116"/>
      <c r="IC74" s="116"/>
      <c r="ID74" s="116"/>
      <c r="IE74" s="116"/>
      <c r="IF74" s="116"/>
      <c r="IG74" s="116"/>
      <c r="IH74" s="116"/>
      <c r="II74" s="116"/>
      <c r="IJ74" s="116"/>
      <c r="IK74" s="116"/>
      <c r="IL74" s="116"/>
      <c r="IM74" s="116"/>
      <c r="IN74" s="116"/>
      <c r="IO74" s="116"/>
      <c r="IP74" s="116"/>
      <c r="IQ74" s="116"/>
      <c r="IR74" s="116"/>
      <c r="IS74" s="116"/>
      <c r="IT74" s="116"/>
      <c r="IU74" s="116"/>
      <c r="IV74" s="116"/>
      <c r="IW74" s="116"/>
      <c r="IX74" s="116"/>
      <c r="IY74" s="116"/>
      <c r="IZ74" s="116"/>
      <c r="JA74" s="116"/>
      <c r="JB74" s="116"/>
      <c r="JC74" s="116"/>
      <c r="JD74" s="116"/>
      <c r="JE74" s="116"/>
      <c r="JF74" s="116"/>
      <c r="JG74" s="116"/>
      <c r="JH74" s="116"/>
      <c r="JI74" s="116"/>
      <c r="JJ74" s="116"/>
      <c r="JK74" s="116"/>
      <c r="JL74" s="116"/>
      <c r="JM74" s="116"/>
      <c r="JN74" s="116"/>
      <c r="JO74" s="116"/>
      <c r="JP74" s="116"/>
      <c r="JQ74" s="116"/>
      <c r="JR74" s="116"/>
      <c r="JS74" s="116"/>
      <c r="JT74" s="116"/>
      <c r="JU74" s="116"/>
      <c r="JV74" s="116"/>
      <c r="JW74" s="116"/>
      <c r="JX74" s="116"/>
      <c r="JY74" s="116"/>
      <c r="JZ74" s="116"/>
      <c r="KA74" s="116"/>
      <c r="KB74" s="116"/>
      <c r="KC74" s="116"/>
      <c r="KD74" s="116"/>
      <c r="KE74" s="116"/>
      <c r="KF74" s="116"/>
      <c r="KG74" s="116"/>
      <c r="KH74" s="116"/>
      <c r="KI74" s="116"/>
      <c r="KJ74" s="116"/>
      <c r="KK74" s="116"/>
      <c r="KL74" s="116"/>
      <c r="KM74" s="116"/>
      <c r="KN74" s="116"/>
      <c r="KO74" s="116"/>
      <c r="KP74" s="116"/>
      <c r="KQ74" s="116"/>
      <c r="KR74" s="116"/>
      <c r="KS74" s="116"/>
      <c r="KT74" s="116"/>
      <c r="KU74" s="116"/>
      <c r="KV74" s="116"/>
      <c r="KW74" s="116"/>
      <c r="KX74" s="116"/>
      <c r="KY74" s="116"/>
      <c r="KZ74" s="116"/>
      <c r="LA74" s="116"/>
      <c r="LB74" s="116"/>
      <c r="LC74" s="116"/>
      <c r="LD74" s="116"/>
      <c r="LE74" s="116"/>
      <c r="LF74" s="116"/>
      <c r="LG74" s="116"/>
      <c r="LH74" s="116"/>
      <c r="LI74" s="116"/>
      <c r="LJ74" s="116"/>
    </row>
    <row r="75" spans="1:322" x14ac:dyDescent="0.3">
      <c r="A75" s="108">
        <v>43248</v>
      </c>
      <c r="B75" s="117">
        <v>0.91133101851851805</v>
      </c>
      <c r="C75" s="114">
        <v>14180.78</v>
      </c>
      <c r="D75" s="114">
        <v>101257.2</v>
      </c>
      <c r="E75" s="114">
        <v>22530.78</v>
      </c>
      <c r="F75" s="114">
        <v>31744.41</v>
      </c>
      <c r="G75" s="114">
        <v>40.590000000000003</v>
      </c>
      <c r="H75" s="73">
        <v>18</v>
      </c>
      <c r="I75" s="73">
        <v>20.8</v>
      </c>
      <c r="J75" s="111"/>
      <c r="K75" s="111"/>
      <c r="L75" s="119">
        <f t="shared" si="11"/>
        <v>26.148000000002725</v>
      </c>
      <c r="M75" s="115">
        <f t="shared" si="12"/>
        <v>-1.0870000000013533</v>
      </c>
      <c r="N75" s="115">
        <f t="shared" si="13"/>
        <v>-13.354999999995925</v>
      </c>
      <c r="O75" s="115">
        <f t="shared" si="14"/>
        <v>32.800999999999476</v>
      </c>
      <c r="P75" s="120">
        <f t="shared" si="15"/>
        <v>7.7890000000005273</v>
      </c>
      <c r="Q75" s="30">
        <f t="shared" si="16"/>
        <v>0.80810544469079759</v>
      </c>
      <c r="R75" s="123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16"/>
      <c r="AD75" s="116"/>
      <c r="AE75" s="116"/>
      <c r="AF75" s="116"/>
      <c r="AG75" s="116"/>
      <c r="AH75" s="116"/>
      <c r="AI75" s="116"/>
      <c r="AJ75" s="33" t="str">
        <f t="shared" si="2"/>
        <v/>
      </c>
      <c r="AK75" s="33" t="str">
        <f t="shared" si="3"/>
        <v/>
      </c>
      <c r="AL75" s="33" t="str">
        <f t="shared" si="4"/>
        <v/>
      </c>
      <c r="AM75" s="33">
        <f t="shared" si="5"/>
        <v>37916.536</v>
      </c>
      <c r="AN75" s="33" t="str">
        <f t="shared" si="6"/>
        <v/>
      </c>
      <c r="AO75" s="33" t="str">
        <f t="shared" si="7"/>
        <v/>
      </c>
      <c r="AP75" s="33" t="str">
        <f t="shared" si="8"/>
        <v/>
      </c>
      <c r="AQ75" s="33" t="str">
        <f t="shared" si="9"/>
        <v/>
      </c>
      <c r="AR75" s="33" t="str">
        <f t="shared" si="10"/>
        <v/>
      </c>
      <c r="AS75" s="116">
        <v>43604</v>
      </c>
      <c r="AT75" s="116">
        <v>1.3171296296296294E-2</v>
      </c>
      <c r="AU75" s="116" t="s">
        <v>64</v>
      </c>
      <c r="AV75" s="116" t="s">
        <v>66</v>
      </c>
      <c r="AW75" s="116" t="s">
        <v>67</v>
      </c>
      <c r="AX75" s="116">
        <v>37916.536</v>
      </c>
      <c r="AY75" s="116"/>
      <c r="AZ75" s="116"/>
      <c r="BA75" s="116"/>
      <c r="BB75" s="116"/>
      <c r="BC75" s="116"/>
      <c r="BD75" s="116"/>
      <c r="BE75" s="116"/>
      <c r="BF75" s="116"/>
      <c r="BG75" s="116"/>
      <c r="BH75" s="116"/>
      <c r="BI75" s="116"/>
      <c r="BJ75" s="116"/>
      <c r="BK75" s="116"/>
      <c r="BL75" s="116"/>
      <c r="BM75" s="116"/>
      <c r="BN75" s="116"/>
      <c r="BO75" s="116"/>
      <c r="BP75" s="116"/>
      <c r="BQ75" s="116"/>
      <c r="BR75" s="116"/>
      <c r="BS75" s="116"/>
      <c r="BT75" s="116"/>
      <c r="BU75" s="116"/>
      <c r="BV75" s="116"/>
      <c r="BW75" s="116"/>
      <c r="BX75" s="116"/>
      <c r="BY75" s="116"/>
      <c r="BZ75" s="116"/>
      <c r="CA75" s="116"/>
      <c r="CB75" s="116"/>
      <c r="CC75" s="116"/>
      <c r="CD75" s="116"/>
      <c r="CE75" s="116"/>
      <c r="CF75" s="116"/>
      <c r="CG75" s="116"/>
      <c r="CH75" s="116"/>
      <c r="CI75" s="116"/>
      <c r="CJ75" s="116"/>
      <c r="CK75" s="116"/>
      <c r="CL75" s="116"/>
      <c r="CM75" s="116"/>
      <c r="CN75" s="116"/>
      <c r="CO75" s="116"/>
      <c r="CP75" s="116"/>
      <c r="CQ75" s="116"/>
      <c r="CR75" s="116"/>
      <c r="CS75" s="116"/>
      <c r="CT75" s="116"/>
      <c r="CU75" s="116"/>
      <c r="CV75" s="116"/>
      <c r="CW75" s="116"/>
      <c r="CX75" s="116"/>
      <c r="CY75" s="116"/>
      <c r="CZ75" s="116"/>
      <c r="DA75" s="116"/>
      <c r="DB75" s="116"/>
      <c r="DC75" s="116"/>
      <c r="DD75" s="116"/>
      <c r="DE75" s="116"/>
      <c r="DF75" s="116"/>
      <c r="DG75" s="116"/>
      <c r="DH75" s="116"/>
      <c r="DI75" s="116"/>
      <c r="DJ75" s="116"/>
      <c r="DK75" s="116"/>
      <c r="DL75" s="116"/>
      <c r="DM75" s="116"/>
      <c r="DN75" s="116"/>
      <c r="DO75" s="116"/>
      <c r="DP75" s="116"/>
      <c r="DQ75" s="116"/>
      <c r="DR75" s="116"/>
      <c r="DS75" s="116"/>
      <c r="DT75" s="116"/>
      <c r="DU75" s="116"/>
      <c r="DV75" s="116"/>
      <c r="DW75" s="116"/>
      <c r="DX75" s="116"/>
      <c r="DY75" s="116"/>
      <c r="DZ75" s="116"/>
      <c r="EA75" s="116"/>
      <c r="EB75" s="116"/>
      <c r="EC75" s="116"/>
      <c r="ED75" s="116"/>
      <c r="EE75" s="116"/>
      <c r="EF75" s="116"/>
      <c r="EG75" s="116"/>
      <c r="EH75" s="116"/>
      <c r="EI75" s="116"/>
      <c r="EJ75" s="116"/>
      <c r="EK75" s="116"/>
      <c r="EL75" s="116"/>
      <c r="EM75" s="116"/>
      <c r="EN75" s="116"/>
      <c r="EO75" s="116"/>
      <c r="EP75" s="116"/>
      <c r="EQ75" s="116"/>
      <c r="ER75" s="116"/>
      <c r="ES75" s="116"/>
      <c r="ET75" s="116"/>
      <c r="EU75" s="116"/>
      <c r="EV75" s="116"/>
      <c r="EW75" s="116"/>
      <c r="EX75" s="116"/>
      <c r="EY75" s="116"/>
      <c r="EZ75" s="116"/>
      <c r="FA75" s="116"/>
      <c r="FB75" s="116"/>
      <c r="FC75" s="116"/>
      <c r="FD75" s="116"/>
      <c r="FE75" s="116"/>
      <c r="FF75" s="116"/>
      <c r="FG75" s="116"/>
      <c r="FH75" s="116"/>
      <c r="FI75" s="116"/>
      <c r="FJ75" s="116"/>
      <c r="FK75" s="116"/>
      <c r="FL75" s="116"/>
      <c r="FM75" s="116"/>
      <c r="FN75" s="116"/>
      <c r="FO75" s="116"/>
      <c r="FP75" s="116"/>
      <c r="FQ75" s="116"/>
      <c r="FR75" s="116"/>
      <c r="FS75" s="116"/>
      <c r="FT75" s="116"/>
      <c r="FU75" s="116"/>
      <c r="FV75" s="116"/>
      <c r="FW75" s="116"/>
      <c r="FX75" s="116"/>
      <c r="FY75" s="116"/>
      <c r="FZ75" s="116"/>
      <c r="GA75" s="116"/>
      <c r="GB75" s="116"/>
      <c r="GC75" s="116"/>
      <c r="GD75" s="116"/>
      <c r="GE75" s="116"/>
      <c r="GF75" s="116"/>
      <c r="GG75" s="116"/>
      <c r="GH75" s="116"/>
      <c r="GI75" s="116"/>
      <c r="GJ75" s="116"/>
      <c r="GK75" s="116"/>
      <c r="GL75" s="116"/>
      <c r="GM75" s="116"/>
      <c r="GN75" s="116"/>
      <c r="GO75" s="116"/>
      <c r="GP75" s="116"/>
      <c r="GQ75" s="116"/>
      <c r="GR75" s="116"/>
      <c r="GS75" s="116"/>
      <c r="GT75" s="116"/>
      <c r="GU75" s="116"/>
      <c r="GV75" s="116"/>
      <c r="GW75" s="116"/>
      <c r="GX75" s="116"/>
      <c r="GY75" s="116"/>
      <c r="GZ75" s="116"/>
      <c r="HA75" s="116"/>
      <c r="HB75" s="116"/>
      <c r="HC75" s="116"/>
      <c r="HD75" s="116"/>
      <c r="HE75" s="116"/>
      <c r="HF75" s="116"/>
      <c r="HG75" s="116"/>
      <c r="HH75" s="116"/>
      <c r="HI75" s="116"/>
      <c r="HJ75" s="116"/>
      <c r="HK75" s="116"/>
      <c r="HL75" s="116"/>
      <c r="HM75" s="116"/>
      <c r="HN75" s="116"/>
      <c r="HO75" s="116"/>
      <c r="HP75" s="116"/>
      <c r="HQ75" s="116"/>
      <c r="HR75" s="116"/>
      <c r="HS75" s="116"/>
      <c r="HT75" s="116"/>
      <c r="HU75" s="116"/>
      <c r="HV75" s="116"/>
      <c r="HW75" s="116"/>
      <c r="HX75" s="116"/>
      <c r="HY75" s="116"/>
      <c r="HZ75" s="116"/>
      <c r="IA75" s="116"/>
      <c r="IB75" s="116"/>
      <c r="IC75" s="116"/>
      <c r="ID75" s="116"/>
      <c r="IE75" s="116"/>
      <c r="IF75" s="116"/>
      <c r="IG75" s="116"/>
      <c r="IH75" s="116"/>
      <c r="II75" s="116"/>
      <c r="IJ75" s="116"/>
      <c r="IK75" s="116"/>
      <c r="IL75" s="116"/>
      <c r="IM75" s="116"/>
      <c r="IN75" s="116"/>
      <c r="IO75" s="116"/>
      <c r="IP75" s="116"/>
      <c r="IQ75" s="116"/>
      <c r="IR75" s="116"/>
      <c r="IS75" s="116"/>
      <c r="IT75" s="116"/>
      <c r="IU75" s="116"/>
      <c r="IV75" s="116"/>
      <c r="IW75" s="116"/>
      <c r="IX75" s="116"/>
      <c r="IY75" s="116"/>
      <c r="IZ75" s="116"/>
      <c r="JA75" s="116"/>
      <c r="JB75" s="116"/>
      <c r="JC75" s="116"/>
      <c r="JD75" s="116"/>
      <c r="JE75" s="116"/>
      <c r="JF75" s="116"/>
      <c r="JG75" s="116"/>
      <c r="JH75" s="116"/>
      <c r="JI75" s="116"/>
      <c r="JJ75" s="116"/>
      <c r="JK75" s="116"/>
      <c r="JL75" s="116"/>
      <c r="JM75" s="116"/>
      <c r="JN75" s="116"/>
      <c r="JO75" s="116"/>
      <c r="JP75" s="116"/>
      <c r="JQ75" s="116"/>
      <c r="JR75" s="116"/>
      <c r="JS75" s="116"/>
      <c r="JT75" s="116"/>
      <c r="JU75" s="116"/>
      <c r="JV75" s="116"/>
      <c r="JW75" s="116"/>
      <c r="JX75" s="116"/>
      <c r="JY75" s="116"/>
      <c r="JZ75" s="116"/>
      <c r="KA75" s="116"/>
      <c r="KB75" s="116"/>
      <c r="KC75" s="116"/>
      <c r="KD75" s="116"/>
      <c r="KE75" s="116"/>
      <c r="KF75" s="116"/>
      <c r="KG75" s="116"/>
      <c r="KH75" s="116"/>
      <c r="KI75" s="116"/>
      <c r="KJ75" s="116"/>
      <c r="KK75" s="116"/>
      <c r="KL75" s="116"/>
      <c r="KM75" s="116"/>
      <c r="KN75" s="116"/>
      <c r="KO75" s="116"/>
      <c r="KP75" s="116"/>
      <c r="KQ75" s="116"/>
      <c r="KR75" s="116"/>
      <c r="KS75" s="116"/>
      <c r="KT75" s="116"/>
      <c r="KU75" s="116"/>
      <c r="KV75" s="116"/>
      <c r="KW75" s="116"/>
      <c r="KX75" s="116"/>
      <c r="KY75" s="116"/>
      <c r="KZ75" s="116"/>
      <c r="LA75" s="116"/>
      <c r="LB75" s="116"/>
      <c r="LC75" s="116"/>
      <c r="LD75" s="116"/>
      <c r="LE75" s="116"/>
      <c r="LF75" s="116"/>
      <c r="LG75" s="116"/>
      <c r="LH75" s="116"/>
      <c r="LI75" s="116"/>
      <c r="LJ75" s="116"/>
    </row>
    <row r="76" spans="1:322" x14ac:dyDescent="0.3">
      <c r="A76" s="108">
        <v>43249</v>
      </c>
      <c r="B76" s="117">
        <v>0.91519675925925903</v>
      </c>
      <c r="C76" s="114">
        <v>14182.409</v>
      </c>
      <c r="D76" s="114">
        <v>101260.977</v>
      </c>
      <c r="E76" s="114">
        <v>22552.373</v>
      </c>
      <c r="F76" s="114">
        <v>31772.579000000002</v>
      </c>
      <c r="G76" s="114">
        <v>28.170999999999999</v>
      </c>
      <c r="H76" s="73">
        <v>18</v>
      </c>
      <c r="I76" s="73">
        <v>20.547659574468099</v>
      </c>
      <c r="J76" s="111"/>
      <c r="K76" s="111"/>
      <c r="L76" s="119">
        <f t="shared" si="11"/>
        <v>22.764999999999141</v>
      </c>
      <c r="M76" s="115">
        <f t="shared" si="12"/>
        <v>-1.6289999999989959</v>
      </c>
      <c r="N76" s="115">
        <f t="shared" si="13"/>
        <v>-3.7770000000018626</v>
      </c>
      <c r="O76" s="115">
        <f t="shared" si="14"/>
        <v>21.593000000000757</v>
      </c>
      <c r="P76" s="120">
        <f t="shared" si="15"/>
        <v>6.5779999999992427</v>
      </c>
      <c r="Q76" s="30">
        <f t="shared" si="16"/>
        <v>0.76649746192896084</v>
      </c>
      <c r="R76" s="123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16"/>
      <c r="AD76" s="116"/>
      <c r="AE76" s="116"/>
      <c r="AF76" s="116"/>
      <c r="AG76" s="116"/>
      <c r="AH76" s="116"/>
      <c r="AI76" s="116"/>
      <c r="AJ76" s="33" t="str">
        <f t="shared" ref="AJ76:AJ139" si="17">IF(AV76="ht",AW76,"")</f>
        <v/>
      </c>
      <c r="AK76" s="33" t="str">
        <f t="shared" ref="AK76:AK139" si="18">IF($AV76="nt",$AW76,"")</f>
        <v/>
      </c>
      <c r="AL76" s="33" t="str">
        <f t="shared" ref="AL76:AL139" si="19">IF($AV76="esp",$AW76,"")</f>
        <v/>
      </c>
      <c r="AM76" s="33" t="str">
        <f t="shared" ref="AM76:AM139" si="20">IF($AV76="Ges",$AX76,"")</f>
        <v/>
      </c>
      <c r="AN76" s="33">
        <f t="shared" ref="AN76:AN139" si="21">IF($AV76="tag",$AW76,"")</f>
        <v>0</v>
      </c>
      <c r="AO76" s="33" t="str">
        <f t="shared" ref="AO76:AO139" si="22">IF($AV76="vhs",$AW76,"")</f>
        <v/>
      </c>
      <c r="AP76" s="33" t="str">
        <f t="shared" ref="AP76:AP139" si="23">IF($AV76="szeit",$AX76,"")</f>
        <v/>
      </c>
      <c r="AQ76" s="33" t="str">
        <f t="shared" ref="AQ76:AQ139" si="24">IF($AV76="v06",$AW76,"")</f>
        <v/>
      </c>
      <c r="AR76" s="33" t="str">
        <f t="shared" ref="AR76:AR139" si="25">IF($AV76="v22",$AW76,"")</f>
        <v/>
      </c>
      <c r="AS76" s="116">
        <v>43604</v>
      </c>
      <c r="AT76" s="116">
        <v>1.3171296296296294E-2</v>
      </c>
      <c r="AU76" s="116" t="s">
        <v>64</v>
      </c>
      <c r="AV76" s="116" t="s">
        <v>68</v>
      </c>
      <c r="AW76" s="116">
        <v>0</v>
      </c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  <c r="BH76" s="116"/>
      <c r="BI76" s="116"/>
      <c r="BJ76" s="116"/>
      <c r="BK76" s="116"/>
      <c r="BL76" s="116"/>
      <c r="BM76" s="116"/>
      <c r="BN76" s="116"/>
      <c r="BO76" s="116"/>
      <c r="BP76" s="116"/>
      <c r="BQ76" s="116"/>
      <c r="BR76" s="116"/>
      <c r="BS76" s="116"/>
      <c r="BT76" s="116"/>
      <c r="BU76" s="116"/>
      <c r="BV76" s="116"/>
      <c r="BW76" s="116"/>
      <c r="BX76" s="116"/>
      <c r="BY76" s="116"/>
      <c r="BZ76" s="116"/>
      <c r="CA76" s="116"/>
      <c r="CB76" s="116"/>
      <c r="CC76" s="116"/>
      <c r="CD76" s="116"/>
      <c r="CE76" s="116"/>
      <c r="CF76" s="116"/>
      <c r="CG76" s="116"/>
      <c r="CH76" s="116"/>
      <c r="CI76" s="116"/>
      <c r="CJ76" s="116"/>
      <c r="CK76" s="116"/>
      <c r="CL76" s="116"/>
      <c r="CM76" s="116"/>
      <c r="CN76" s="116"/>
      <c r="CO76" s="116"/>
      <c r="CP76" s="116"/>
      <c r="CQ76" s="116"/>
      <c r="CR76" s="116"/>
      <c r="CS76" s="116"/>
      <c r="CT76" s="116"/>
      <c r="CU76" s="116"/>
      <c r="CV76" s="116"/>
      <c r="CW76" s="116"/>
      <c r="CX76" s="116"/>
      <c r="CY76" s="116"/>
      <c r="CZ76" s="116"/>
      <c r="DA76" s="116"/>
      <c r="DB76" s="116"/>
      <c r="DC76" s="116"/>
      <c r="DD76" s="116"/>
      <c r="DE76" s="116"/>
      <c r="DF76" s="116"/>
      <c r="DG76" s="116"/>
      <c r="DH76" s="116"/>
      <c r="DI76" s="116"/>
      <c r="DJ76" s="116"/>
      <c r="DK76" s="116"/>
      <c r="DL76" s="116"/>
      <c r="DM76" s="116"/>
      <c r="DN76" s="116"/>
      <c r="DO76" s="116"/>
      <c r="DP76" s="116"/>
      <c r="DQ76" s="116"/>
      <c r="DR76" s="116"/>
      <c r="DS76" s="116"/>
      <c r="DT76" s="116"/>
      <c r="DU76" s="116"/>
      <c r="DV76" s="116"/>
      <c r="DW76" s="116"/>
      <c r="DX76" s="116"/>
      <c r="DY76" s="116"/>
      <c r="DZ76" s="116"/>
      <c r="EA76" s="116"/>
      <c r="EB76" s="116"/>
      <c r="EC76" s="116"/>
      <c r="ED76" s="116"/>
      <c r="EE76" s="116"/>
      <c r="EF76" s="116"/>
      <c r="EG76" s="116"/>
      <c r="EH76" s="116"/>
      <c r="EI76" s="116"/>
      <c r="EJ76" s="116"/>
      <c r="EK76" s="116"/>
      <c r="EL76" s="116"/>
      <c r="EM76" s="116"/>
      <c r="EN76" s="116"/>
      <c r="EO76" s="116"/>
      <c r="EP76" s="116"/>
      <c r="EQ76" s="116"/>
      <c r="ER76" s="116"/>
      <c r="ES76" s="116"/>
      <c r="ET76" s="116"/>
      <c r="EU76" s="116"/>
      <c r="EV76" s="116"/>
      <c r="EW76" s="116"/>
      <c r="EX76" s="116"/>
      <c r="EY76" s="116"/>
      <c r="EZ76" s="116"/>
      <c r="FA76" s="116"/>
      <c r="FB76" s="116"/>
      <c r="FC76" s="116"/>
      <c r="FD76" s="116"/>
      <c r="FE76" s="116"/>
      <c r="FF76" s="116"/>
      <c r="FG76" s="116"/>
      <c r="FH76" s="116"/>
      <c r="FI76" s="116"/>
      <c r="FJ76" s="116"/>
      <c r="FK76" s="116"/>
      <c r="FL76" s="116"/>
      <c r="FM76" s="116"/>
      <c r="FN76" s="116"/>
      <c r="FO76" s="116"/>
      <c r="FP76" s="116"/>
      <c r="FQ76" s="116"/>
      <c r="FR76" s="116"/>
      <c r="FS76" s="116"/>
      <c r="FT76" s="116"/>
      <c r="FU76" s="116"/>
      <c r="FV76" s="116"/>
      <c r="FW76" s="116"/>
      <c r="FX76" s="116"/>
      <c r="FY76" s="116"/>
      <c r="FZ76" s="116"/>
      <c r="GA76" s="116"/>
      <c r="GB76" s="116"/>
      <c r="GC76" s="116"/>
      <c r="GD76" s="116"/>
      <c r="GE76" s="116"/>
      <c r="GF76" s="116"/>
      <c r="GG76" s="116"/>
      <c r="GH76" s="116"/>
      <c r="GI76" s="116"/>
      <c r="GJ76" s="116"/>
      <c r="GK76" s="116"/>
      <c r="GL76" s="116"/>
      <c r="GM76" s="116"/>
      <c r="GN76" s="116"/>
      <c r="GO76" s="116"/>
      <c r="GP76" s="116"/>
      <c r="GQ76" s="116"/>
      <c r="GR76" s="116"/>
      <c r="GS76" s="116"/>
      <c r="GT76" s="116"/>
      <c r="GU76" s="116"/>
      <c r="GV76" s="116"/>
      <c r="GW76" s="116"/>
      <c r="GX76" s="116"/>
      <c r="GY76" s="116"/>
      <c r="GZ76" s="116"/>
      <c r="HA76" s="116"/>
      <c r="HB76" s="116"/>
      <c r="HC76" s="116"/>
      <c r="HD76" s="116"/>
      <c r="HE76" s="116"/>
      <c r="HF76" s="116"/>
      <c r="HG76" s="116"/>
      <c r="HH76" s="116"/>
      <c r="HI76" s="116"/>
      <c r="HJ76" s="116"/>
      <c r="HK76" s="116"/>
      <c r="HL76" s="116"/>
      <c r="HM76" s="116"/>
      <c r="HN76" s="116"/>
      <c r="HO76" s="116"/>
      <c r="HP76" s="116"/>
      <c r="HQ76" s="116"/>
      <c r="HR76" s="116"/>
      <c r="HS76" s="116"/>
      <c r="HT76" s="116"/>
      <c r="HU76" s="116"/>
      <c r="HV76" s="116"/>
      <c r="HW76" s="116"/>
      <c r="HX76" s="116"/>
      <c r="HY76" s="116"/>
      <c r="HZ76" s="116"/>
      <c r="IA76" s="116"/>
      <c r="IB76" s="116"/>
      <c r="IC76" s="116"/>
      <c r="ID76" s="116"/>
      <c r="IE76" s="116"/>
      <c r="IF76" s="116"/>
      <c r="IG76" s="116"/>
      <c r="IH76" s="116"/>
      <c r="II76" s="116"/>
      <c r="IJ76" s="116"/>
      <c r="IK76" s="116"/>
      <c r="IL76" s="116"/>
      <c r="IM76" s="116"/>
      <c r="IN76" s="116"/>
      <c r="IO76" s="116"/>
      <c r="IP76" s="116"/>
      <c r="IQ76" s="116"/>
      <c r="IR76" s="116"/>
      <c r="IS76" s="116"/>
      <c r="IT76" s="116"/>
      <c r="IU76" s="116"/>
      <c r="IV76" s="116"/>
      <c r="IW76" s="116"/>
      <c r="IX76" s="116"/>
      <c r="IY76" s="116"/>
      <c r="IZ76" s="116"/>
      <c r="JA76" s="116"/>
      <c r="JB76" s="116"/>
      <c r="JC76" s="116"/>
      <c r="JD76" s="116"/>
      <c r="JE76" s="116"/>
      <c r="JF76" s="116"/>
      <c r="JG76" s="116"/>
      <c r="JH76" s="116"/>
      <c r="JI76" s="116"/>
      <c r="JJ76" s="116"/>
      <c r="JK76" s="116"/>
      <c r="JL76" s="116"/>
      <c r="JM76" s="116"/>
      <c r="JN76" s="116"/>
      <c r="JO76" s="116"/>
      <c r="JP76" s="116"/>
      <c r="JQ76" s="116"/>
      <c r="JR76" s="116"/>
      <c r="JS76" s="116"/>
      <c r="JT76" s="116"/>
      <c r="JU76" s="116"/>
      <c r="JV76" s="116"/>
      <c r="JW76" s="116"/>
      <c r="JX76" s="116"/>
      <c r="JY76" s="116"/>
      <c r="JZ76" s="116"/>
      <c r="KA76" s="116"/>
      <c r="KB76" s="116"/>
      <c r="KC76" s="116"/>
      <c r="KD76" s="116"/>
      <c r="KE76" s="116"/>
      <c r="KF76" s="116"/>
      <c r="KG76" s="116"/>
      <c r="KH76" s="116"/>
      <c r="KI76" s="116"/>
      <c r="KJ76" s="116"/>
      <c r="KK76" s="116"/>
      <c r="KL76" s="116"/>
      <c r="KM76" s="116"/>
      <c r="KN76" s="116"/>
      <c r="KO76" s="116"/>
      <c r="KP76" s="116"/>
      <c r="KQ76" s="116"/>
      <c r="KR76" s="116"/>
      <c r="KS76" s="116"/>
      <c r="KT76" s="116"/>
      <c r="KU76" s="116"/>
      <c r="KV76" s="116"/>
      <c r="KW76" s="116"/>
      <c r="KX76" s="116"/>
      <c r="KY76" s="116"/>
      <c r="KZ76" s="116"/>
      <c r="LA76" s="116"/>
      <c r="LB76" s="116"/>
      <c r="LC76" s="116"/>
      <c r="LD76" s="116"/>
      <c r="LE76" s="116"/>
      <c r="LF76" s="116"/>
      <c r="LG76" s="116"/>
      <c r="LH76" s="116"/>
      <c r="LI76" s="116"/>
      <c r="LJ76" s="116"/>
    </row>
    <row r="77" spans="1:322" x14ac:dyDescent="0.3">
      <c r="A77" s="108">
        <v>43250</v>
      </c>
      <c r="B77" s="117">
        <v>0.90535879629629601</v>
      </c>
      <c r="C77" s="114">
        <v>14183.269</v>
      </c>
      <c r="D77" s="114">
        <v>101269.501</v>
      </c>
      <c r="E77" s="114">
        <v>22590.021000000001</v>
      </c>
      <c r="F77" s="114">
        <v>31816.566999999999</v>
      </c>
      <c r="G77" s="114">
        <v>43.988</v>
      </c>
      <c r="H77" s="73">
        <v>19.5</v>
      </c>
      <c r="I77" s="73">
        <v>22.373359073359101</v>
      </c>
      <c r="J77" s="111"/>
      <c r="K77" s="111"/>
      <c r="L77" s="119">
        <f t="shared" ref="L77:L140" si="26">IF(C77&gt;1,(M77+N77)+G77,"")</f>
        <v>34.603999999994528</v>
      </c>
      <c r="M77" s="115">
        <f t="shared" ref="M77:M140" si="27">IF(D77&gt;1,C76-C77,"")</f>
        <v>-0.86000000000058208</v>
      </c>
      <c r="N77" s="115">
        <f t="shared" ref="N77:N140" si="28">IF(D77&gt;1,D76-D77,"")</f>
        <v>-8.5240000000048894</v>
      </c>
      <c r="O77" s="115">
        <f t="shared" ref="O77:O140" si="29">IF(G77&gt;0,G77-P77,"")</f>
        <v>37.648000000001048</v>
      </c>
      <c r="P77" s="120">
        <f t="shared" ref="P77:P140" si="30">IF(G77&gt;0,(E76-E77)+G77,"")</f>
        <v>6.3399999999989518</v>
      </c>
      <c r="Q77" s="30">
        <f t="shared" ref="Q77:Q140" si="31">IF(G77&gt;0.2,O77/G77,"")</f>
        <v>0.85586978266802416</v>
      </c>
      <c r="R77" s="123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16"/>
      <c r="AD77" s="116"/>
      <c r="AE77" s="116"/>
      <c r="AF77" s="116"/>
      <c r="AG77" s="116"/>
      <c r="AH77" s="116"/>
      <c r="AI77" s="116"/>
      <c r="AJ77" s="33">
        <f t="shared" si="17"/>
        <v>15736.174999999999</v>
      </c>
      <c r="AK77" s="33" t="str">
        <f t="shared" si="18"/>
        <v/>
      </c>
      <c r="AL77" s="33" t="str">
        <f t="shared" si="19"/>
        <v/>
      </c>
      <c r="AM77" s="33" t="str">
        <f t="shared" si="20"/>
        <v/>
      </c>
      <c r="AN77" s="33" t="str">
        <f t="shared" si="21"/>
        <v/>
      </c>
      <c r="AO77" s="33" t="str">
        <f t="shared" si="22"/>
        <v/>
      </c>
      <c r="AP77" s="33" t="str">
        <f t="shared" si="23"/>
        <v/>
      </c>
      <c r="AQ77" s="33" t="str">
        <f t="shared" si="24"/>
        <v/>
      </c>
      <c r="AR77" s="33" t="str">
        <f t="shared" si="25"/>
        <v/>
      </c>
      <c r="AS77" s="116">
        <v>43604</v>
      </c>
      <c r="AT77" s="116">
        <v>1.4560185185185183E-2</v>
      </c>
      <c r="AU77" s="116" t="s">
        <v>59</v>
      </c>
      <c r="AV77" s="116" t="s">
        <v>60</v>
      </c>
      <c r="AW77" s="116">
        <v>15736.174999999999</v>
      </c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  <c r="BH77" s="116"/>
      <c r="BI77" s="116"/>
      <c r="BJ77" s="116"/>
      <c r="BK77" s="116"/>
      <c r="BL77" s="116"/>
      <c r="BM77" s="116"/>
      <c r="BN77" s="116"/>
      <c r="BO77" s="116"/>
      <c r="BP77" s="116"/>
      <c r="BQ77" s="116"/>
      <c r="BR77" s="116"/>
      <c r="BS77" s="116"/>
      <c r="BT77" s="116"/>
      <c r="BU77" s="116"/>
      <c r="BV77" s="116"/>
      <c r="BW77" s="116"/>
      <c r="BX77" s="116"/>
      <c r="BY77" s="116"/>
      <c r="BZ77" s="116"/>
      <c r="CA77" s="116"/>
      <c r="CB77" s="116"/>
      <c r="CC77" s="116"/>
      <c r="CD77" s="116"/>
      <c r="CE77" s="116"/>
      <c r="CF77" s="116"/>
      <c r="CG77" s="116"/>
      <c r="CH77" s="116"/>
      <c r="CI77" s="116"/>
      <c r="CJ77" s="116"/>
      <c r="CK77" s="116"/>
      <c r="CL77" s="116"/>
      <c r="CM77" s="116"/>
      <c r="CN77" s="116"/>
      <c r="CO77" s="116"/>
      <c r="CP77" s="116"/>
      <c r="CQ77" s="116"/>
      <c r="CR77" s="116"/>
      <c r="CS77" s="116"/>
      <c r="CT77" s="116"/>
      <c r="CU77" s="116"/>
      <c r="CV77" s="116"/>
      <c r="CW77" s="116"/>
      <c r="CX77" s="116"/>
      <c r="CY77" s="116"/>
      <c r="CZ77" s="116"/>
      <c r="DA77" s="116"/>
      <c r="DB77" s="116"/>
      <c r="DC77" s="116"/>
      <c r="DD77" s="116"/>
      <c r="DE77" s="116"/>
      <c r="DF77" s="116"/>
      <c r="DG77" s="116"/>
      <c r="DH77" s="116"/>
      <c r="DI77" s="116"/>
      <c r="DJ77" s="116"/>
      <c r="DK77" s="116"/>
      <c r="DL77" s="116"/>
      <c r="DM77" s="116"/>
      <c r="DN77" s="116"/>
      <c r="DO77" s="116"/>
      <c r="DP77" s="116"/>
      <c r="DQ77" s="116"/>
      <c r="DR77" s="116"/>
      <c r="DS77" s="116"/>
      <c r="DT77" s="116"/>
      <c r="DU77" s="116"/>
      <c r="DV77" s="116"/>
      <c r="DW77" s="116"/>
      <c r="DX77" s="116"/>
      <c r="DY77" s="116"/>
      <c r="DZ77" s="116"/>
      <c r="EA77" s="116"/>
      <c r="EB77" s="116"/>
      <c r="EC77" s="116"/>
      <c r="ED77" s="116"/>
      <c r="EE77" s="116"/>
      <c r="EF77" s="116"/>
      <c r="EG77" s="116"/>
      <c r="EH77" s="116"/>
      <c r="EI77" s="116"/>
      <c r="EJ77" s="116"/>
      <c r="EK77" s="116"/>
      <c r="EL77" s="116"/>
      <c r="EM77" s="116"/>
      <c r="EN77" s="116"/>
      <c r="EO77" s="116"/>
      <c r="EP77" s="116"/>
      <c r="EQ77" s="116"/>
      <c r="ER77" s="116"/>
      <c r="ES77" s="116"/>
      <c r="ET77" s="116"/>
      <c r="EU77" s="116"/>
      <c r="EV77" s="116"/>
      <c r="EW77" s="116"/>
      <c r="EX77" s="116"/>
      <c r="EY77" s="116"/>
      <c r="EZ77" s="116"/>
      <c r="FA77" s="116"/>
      <c r="FB77" s="116"/>
      <c r="FC77" s="116"/>
      <c r="FD77" s="116"/>
      <c r="FE77" s="116"/>
      <c r="FF77" s="116"/>
      <c r="FG77" s="116"/>
      <c r="FH77" s="116"/>
      <c r="FI77" s="116"/>
      <c r="FJ77" s="116"/>
      <c r="FK77" s="116"/>
      <c r="FL77" s="116"/>
      <c r="FM77" s="116"/>
      <c r="FN77" s="116"/>
      <c r="FO77" s="116"/>
      <c r="FP77" s="116"/>
      <c r="FQ77" s="116"/>
      <c r="FR77" s="116"/>
      <c r="FS77" s="116"/>
      <c r="FT77" s="116"/>
      <c r="FU77" s="116"/>
      <c r="FV77" s="116"/>
      <c r="FW77" s="116"/>
      <c r="FX77" s="116"/>
      <c r="FY77" s="116"/>
      <c r="FZ77" s="116"/>
      <c r="GA77" s="116"/>
      <c r="GB77" s="116"/>
      <c r="GC77" s="116"/>
      <c r="GD77" s="116"/>
      <c r="GE77" s="116"/>
      <c r="GF77" s="116"/>
      <c r="GG77" s="116"/>
      <c r="GH77" s="116"/>
      <c r="GI77" s="116"/>
      <c r="GJ77" s="116"/>
      <c r="GK77" s="116"/>
      <c r="GL77" s="116"/>
      <c r="GM77" s="116"/>
      <c r="GN77" s="116"/>
      <c r="GO77" s="116"/>
      <c r="GP77" s="116"/>
      <c r="GQ77" s="116"/>
      <c r="GR77" s="116"/>
      <c r="GS77" s="116"/>
      <c r="GT77" s="116"/>
      <c r="GU77" s="116"/>
      <c r="GV77" s="116"/>
      <c r="GW77" s="116"/>
      <c r="GX77" s="116"/>
      <c r="GY77" s="116"/>
      <c r="GZ77" s="116"/>
      <c r="HA77" s="116"/>
      <c r="HB77" s="116"/>
      <c r="HC77" s="116"/>
      <c r="HD77" s="116"/>
      <c r="HE77" s="116"/>
      <c r="HF77" s="116"/>
      <c r="HG77" s="116"/>
      <c r="HH77" s="116"/>
      <c r="HI77" s="116"/>
      <c r="HJ77" s="116"/>
      <c r="HK77" s="116"/>
      <c r="HL77" s="116"/>
      <c r="HM77" s="116"/>
      <c r="HN77" s="116"/>
      <c r="HO77" s="116"/>
      <c r="HP77" s="116"/>
      <c r="HQ77" s="116"/>
      <c r="HR77" s="116"/>
      <c r="HS77" s="116"/>
      <c r="HT77" s="116"/>
      <c r="HU77" s="116"/>
      <c r="HV77" s="116"/>
      <c r="HW77" s="116"/>
      <c r="HX77" s="116"/>
      <c r="HY77" s="116"/>
      <c r="HZ77" s="116"/>
      <c r="IA77" s="116"/>
      <c r="IB77" s="116"/>
      <c r="IC77" s="116"/>
      <c r="ID77" s="116"/>
      <c r="IE77" s="116"/>
      <c r="IF77" s="116"/>
      <c r="IG77" s="116"/>
      <c r="IH77" s="116"/>
      <c r="II77" s="116"/>
      <c r="IJ77" s="116"/>
      <c r="IK77" s="116"/>
      <c r="IL77" s="116"/>
      <c r="IM77" s="116"/>
      <c r="IN77" s="116"/>
      <c r="IO77" s="116"/>
      <c r="IP77" s="116"/>
      <c r="IQ77" s="116"/>
      <c r="IR77" s="116"/>
      <c r="IS77" s="116"/>
      <c r="IT77" s="116"/>
      <c r="IU77" s="116"/>
      <c r="IV77" s="116"/>
      <c r="IW77" s="116"/>
      <c r="IX77" s="116"/>
      <c r="IY77" s="116"/>
      <c r="IZ77" s="116"/>
      <c r="JA77" s="116"/>
      <c r="JB77" s="116"/>
      <c r="JC77" s="116"/>
      <c r="JD77" s="116"/>
      <c r="JE77" s="116"/>
      <c r="JF77" s="116"/>
      <c r="JG77" s="116"/>
      <c r="JH77" s="116"/>
      <c r="JI77" s="116"/>
      <c r="JJ77" s="116"/>
      <c r="JK77" s="116"/>
      <c r="JL77" s="116"/>
      <c r="JM77" s="116"/>
      <c r="JN77" s="116"/>
      <c r="JO77" s="116"/>
      <c r="JP77" s="116"/>
      <c r="JQ77" s="116"/>
      <c r="JR77" s="116"/>
      <c r="JS77" s="116"/>
      <c r="JT77" s="116"/>
      <c r="JU77" s="116"/>
      <c r="JV77" s="116"/>
      <c r="JW77" s="116"/>
      <c r="JX77" s="116"/>
      <c r="JY77" s="116"/>
      <c r="JZ77" s="116"/>
      <c r="KA77" s="116"/>
      <c r="KB77" s="116"/>
      <c r="KC77" s="116"/>
      <c r="KD77" s="116"/>
      <c r="KE77" s="116"/>
      <c r="KF77" s="116"/>
      <c r="KG77" s="116"/>
      <c r="KH77" s="116"/>
      <c r="KI77" s="116"/>
      <c r="KJ77" s="116"/>
      <c r="KK77" s="116"/>
      <c r="KL77" s="116"/>
      <c r="KM77" s="116"/>
      <c r="KN77" s="116"/>
      <c r="KO77" s="116"/>
      <c r="KP77" s="116"/>
      <c r="KQ77" s="116"/>
      <c r="KR77" s="116"/>
      <c r="KS77" s="116"/>
      <c r="KT77" s="116"/>
      <c r="KU77" s="116"/>
      <c r="KV77" s="116"/>
      <c r="KW77" s="116"/>
      <c r="KX77" s="116"/>
      <c r="KY77" s="116"/>
      <c r="KZ77" s="116"/>
      <c r="LA77" s="116"/>
      <c r="LB77" s="116"/>
      <c r="LC77" s="116"/>
      <c r="LD77" s="116"/>
      <c r="LE77" s="116"/>
      <c r="LF77" s="116"/>
      <c r="LG77" s="116"/>
      <c r="LH77" s="116"/>
      <c r="LI77" s="116"/>
      <c r="LJ77" s="116"/>
    </row>
    <row r="78" spans="1:322" x14ac:dyDescent="0.3">
      <c r="A78" s="108">
        <v>43251</v>
      </c>
      <c r="B78" s="117">
        <v>0.92636574074074096</v>
      </c>
      <c r="C78" s="114">
        <v>14184.651</v>
      </c>
      <c r="D78" s="114">
        <v>101281.56200000001</v>
      </c>
      <c r="E78" s="114">
        <v>22625.514999999999</v>
      </c>
      <c r="F78" s="114">
        <v>31857.973000000002</v>
      </c>
      <c r="G78" s="114">
        <v>41.405999999999999</v>
      </c>
      <c r="H78" s="73">
        <v>16.5</v>
      </c>
      <c r="I78" s="73">
        <v>22.7242214532872</v>
      </c>
      <c r="J78" s="111"/>
      <c r="K78" s="111"/>
      <c r="L78" s="119">
        <f t="shared" si="26"/>
        <v>27.962999999998878</v>
      </c>
      <c r="M78" s="115">
        <f t="shared" si="27"/>
        <v>-1.3819999999996071</v>
      </c>
      <c r="N78" s="115">
        <f t="shared" si="28"/>
        <v>-12.061000000001513</v>
      </c>
      <c r="O78" s="115">
        <f t="shared" si="29"/>
        <v>35.493999999998778</v>
      </c>
      <c r="P78" s="120">
        <f t="shared" si="30"/>
        <v>5.9120000000012212</v>
      </c>
      <c r="Q78" s="30">
        <f t="shared" si="31"/>
        <v>0.85721876056607205</v>
      </c>
      <c r="R78" s="123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16"/>
      <c r="AD78" s="116"/>
      <c r="AE78" s="116"/>
      <c r="AF78" s="116"/>
      <c r="AG78" s="116"/>
      <c r="AH78" s="116"/>
      <c r="AI78" s="116"/>
      <c r="AJ78" s="33" t="str">
        <f t="shared" si="17"/>
        <v/>
      </c>
      <c r="AK78" s="33">
        <f t="shared" si="18"/>
        <v>116107.18799999999</v>
      </c>
      <c r="AL78" s="33" t="str">
        <f t="shared" si="19"/>
        <v/>
      </c>
      <c r="AM78" s="33" t="str">
        <f t="shared" si="20"/>
        <v/>
      </c>
      <c r="AN78" s="33" t="str">
        <f t="shared" si="21"/>
        <v/>
      </c>
      <c r="AO78" s="33" t="str">
        <f t="shared" si="22"/>
        <v/>
      </c>
      <c r="AP78" s="33" t="str">
        <f t="shared" si="23"/>
        <v/>
      </c>
      <c r="AQ78" s="33" t="str">
        <f t="shared" si="24"/>
        <v/>
      </c>
      <c r="AR78" s="33" t="str">
        <f t="shared" si="25"/>
        <v/>
      </c>
      <c r="AS78" s="116">
        <v>43604</v>
      </c>
      <c r="AT78" s="116">
        <v>1.4560185185185183E-2</v>
      </c>
      <c r="AU78" s="116" t="s">
        <v>59</v>
      </c>
      <c r="AV78" s="116" t="s">
        <v>61</v>
      </c>
      <c r="AW78" s="116">
        <v>116107.18799999999</v>
      </c>
      <c r="AX78" s="116"/>
      <c r="AY78" s="116"/>
      <c r="AZ78" s="116"/>
      <c r="BA78" s="116"/>
      <c r="BB78" s="116"/>
      <c r="BC78" s="116"/>
      <c r="BD78" s="116"/>
      <c r="BE78" s="116"/>
      <c r="BF78" s="116"/>
      <c r="BG78" s="116"/>
      <c r="BH78" s="116"/>
      <c r="BI78" s="116"/>
      <c r="BJ78" s="116"/>
      <c r="BK78" s="116"/>
      <c r="BL78" s="116"/>
      <c r="BM78" s="116"/>
      <c r="BN78" s="116"/>
      <c r="BO78" s="116"/>
      <c r="BP78" s="116"/>
      <c r="BQ78" s="116"/>
      <c r="BR78" s="116"/>
      <c r="BS78" s="116"/>
      <c r="BT78" s="116"/>
      <c r="BU78" s="116"/>
      <c r="BV78" s="116"/>
      <c r="BW78" s="116"/>
      <c r="BX78" s="116"/>
      <c r="BY78" s="116"/>
      <c r="BZ78" s="116"/>
      <c r="CA78" s="116"/>
      <c r="CB78" s="116"/>
      <c r="CC78" s="116"/>
      <c r="CD78" s="116"/>
      <c r="CE78" s="116"/>
      <c r="CF78" s="116"/>
      <c r="CG78" s="116"/>
      <c r="CH78" s="116"/>
      <c r="CI78" s="116"/>
      <c r="CJ78" s="116"/>
      <c r="CK78" s="116"/>
      <c r="CL78" s="116"/>
      <c r="CM78" s="116"/>
      <c r="CN78" s="116"/>
      <c r="CO78" s="116"/>
      <c r="CP78" s="116"/>
      <c r="CQ78" s="116"/>
      <c r="CR78" s="116"/>
      <c r="CS78" s="116"/>
      <c r="CT78" s="116"/>
      <c r="CU78" s="116"/>
      <c r="CV78" s="116"/>
      <c r="CW78" s="116"/>
      <c r="CX78" s="116"/>
      <c r="CY78" s="116"/>
      <c r="CZ78" s="116"/>
      <c r="DA78" s="116"/>
      <c r="DB78" s="116"/>
      <c r="DC78" s="116"/>
      <c r="DD78" s="116"/>
      <c r="DE78" s="116"/>
      <c r="DF78" s="116"/>
      <c r="DG78" s="116"/>
      <c r="DH78" s="116"/>
      <c r="DI78" s="116"/>
      <c r="DJ78" s="116"/>
      <c r="DK78" s="116"/>
      <c r="DL78" s="116"/>
      <c r="DM78" s="116"/>
      <c r="DN78" s="116"/>
      <c r="DO78" s="116"/>
      <c r="DP78" s="116"/>
      <c r="DQ78" s="116"/>
      <c r="DR78" s="116"/>
      <c r="DS78" s="116"/>
      <c r="DT78" s="116"/>
      <c r="DU78" s="116"/>
      <c r="DV78" s="116"/>
      <c r="DW78" s="116"/>
      <c r="DX78" s="116"/>
      <c r="DY78" s="116"/>
      <c r="DZ78" s="116"/>
      <c r="EA78" s="116"/>
      <c r="EB78" s="116"/>
      <c r="EC78" s="116"/>
      <c r="ED78" s="116"/>
      <c r="EE78" s="116"/>
      <c r="EF78" s="116"/>
      <c r="EG78" s="116"/>
      <c r="EH78" s="116"/>
      <c r="EI78" s="116"/>
      <c r="EJ78" s="116"/>
      <c r="EK78" s="116"/>
      <c r="EL78" s="116"/>
      <c r="EM78" s="116"/>
      <c r="EN78" s="116"/>
      <c r="EO78" s="116"/>
      <c r="EP78" s="116"/>
      <c r="EQ78" s="116"/>
      <c r="ER78" s="116"/>
      <c r="ES78" s="116"/>
      <c r="ET78" s="116"/>
      <c r="EU78" s="116"/>
      <c r="EV78" s="116"/>
      <c r="EW78" s="116"/>
      <c r="EX78" s="116"/>
      <c r="EY78" s="116"/>
      <c r="EZ78" s="116"/>
      <c r="FA78" s="116"/>
      <c r="FB78" s="116"/>
      <c r="FC78" s="116"/>
      <c r="FD78" s="116"/>
      <c r="FE78" s="116"/>
      <c r="FF78" s="116"/>
      <c r="FG78" s="116"/>
      <c r="FH78" s="116"/>
      <c r="FI78" s="116"/>
      <c r="FJ78" s="116"/>
      <c r="FK78" s="116"/>
      <c r="FL78" s="116"/>
      <c r="FM78" s="116"/>
      <c r="FN78" s="116"/>
      <c r="FO78" s="116"/>
      <c r="FP78" s="116"/>
      <c r="FQ78" s="116"/>
      <c r="FR78" s="116"/>
      <c r="FS78" s="116"/>
      <c r="FT78" s="116"/>
      <c r="FU78" s="116"/>
      <c r="FV78" s="116"/>
      <c r="FW78" s="116"/>
      <c r="FX78" s="116"/>
      <c r="FY78" s="116"/>
      <c r="FZ78" s="116"/>
      <c r="GA78" s="116"/>
      <c r="GB78" s="116"/>
      <c r="GC78" s="116"/>
      <c r="GD78" s="116"/>
      <c r="GE78" s="116"/>
      <c r="GF78" s="116"/>
      <c r="GG78" s="116"/>
      <c r="GH78" s="116"/>
      <c r="GI78" s="116"/>
      <c r="GJ78" s="116"/>
      <c r="GK78" s="116"/>
      <c r="GL78" s="116"/>
      <c r="GM78" s="116"/>
      <c r="GN78" s="116"/>
      <c r="GO78" s="116"/>
      <c r="GP78" s="116"/>
      <c r="GQ78" s="116"/>
      <c r="GR78" s="116"/>
      <c r="GS78" s="116"/>
      <c r="GT78" s="116"/>
      <c r="GU78" s="116"/>
      <c r="GV78" s="116"/>
      <c r="GW78" s="116"/>
      <c r="GX78" s="116"/>
      <c r="GY78" s="116"/>
      <c r="GZ78" s="116"/>
      <c r="HA78" s="116"/>
      <c r="HB78" s="116"/>
      <c r="HC78" s="116"/>
      <c r="HD78" s="116"/>
      <c r="HE78" s="116"/>
      <c r="HF78" s="116"/>
      <c r="HG78" s="116"/>
      <c r="HH78" s="116"/>
      <c r="HI78" s="116"/>
      <c r="HJ78" s="116"/>
      <c r="HK78" s="116"/>
      <c r="HL78" s="116"/>
      <c r="HM78" s="116"/>
      <c r="HN78" s="116"/>
      <c r="HO78" s="116"/>
      <c r="HP78" s="116"/>
      <c r="HQ78" s="116"/>
      <c r="HR78" s="116"/>
      <c r="HS78" s="116"/>
      <c r="HT78" s="116"/>
      <c r="HU78" s="116"/>
      <c r="HV78" s="116"/>
      <c r="HW78" s="116"/>
      <c r="HX78" s="116"/>
      <c r="HY78" s="116"/>
      <c r="HZ78" s="116"/>
      <c r="IA78" s="116"/>
      <c r="IB78" s="116"/>
      <c r="IC78" s="116"/>
      <c r="ID78" s="116"/>
      <c r="IE78" s="116"/>
      <c r="IF78" s="116"/>
      <c r="IG78" s="116"/>
      <c r="IH78" s="116"/>
      <c r="II78" s="116"/>
      <c r="IJ78" s="116"/>
      <c r="IK78" s="116"/>
      <c r="IL78" s="116"/>
      <c r="IM78" s="116"/>
      <c r="IN78" s="116"/>
      <c r="IO78" s="116"/>
      <c r="IP78" s="116"/>
      <c r="IQ78" s="116"/>
      <c r="IR78" s="116"/>
      <c r="IS78" s="116"/>
      <c r="IT78" s="116"/>
      <c r="IU78" s="116"/>
      <c r="IV78" s="116"/>
      <c r="IW78" s="116"/>
      <c r="IX78" s="116"/>
      <c r="IY78" s="116"/>
      <c r="IZ78" s="116"/>
      <c r="JA78" s="116"/>
      <c r="JB78" s="116"/>
      <c r="JC78" s="116"/>
      <c r="JD78" s="116"/>
      <c r="JE78" s="116"/>
      <c r="JF78" s="116"/>
      <c r="JG78" s="116"/>
      <c r="JH78" s="116"/>
      <c r="JI78" s="116"/>
      <c r="JJ78" s="116"/>
      <c r="JK78" s="116"/>
      <c r="JL78" s="116"/>
      <c r="JM78" s="116"/>
      <c r="JN78" s="116"/>
      <c r="JO78" s="116"/>
      <c r="JP78" s="116"/>
      <c r="JQ78" s="116"/>
      <c r="JR78" s="116"/>
      <c r="JS78" s="116"/>
      <c r="JT78" s="116"/>
      <c r="JU78" s="116"/>
      <c r="JV78" s="116"/>
      <c r="JW78" s="116"/>
      <c r="JX78" s="116"/>
      <c r="JY78" s="116"/>
      <c r="JZ78" s="116"/>
      <c r="KA78" s="116"/>
      <c r="KB78" s="116"/>
      <c r="KC78" s="116"/>
      <c r="KD78" s="116"/>
      <c r="KE78" s="116"/>
      <c r="KF78" s="116"/>
      <c r="KG78" s="116"/>
      <c r="KH78" s="116"/>
      <c r="KI78" s="116"/>
      <c r="KJ78" s="116"/>
      <c r="KK78" s="116"/>
      <c r="KL78" s="116"/>
      <c r="KM78" s="116"/>
      <c r="KN78" s="116"/>
      <c r="KO78" s="116"/>
      <c r="KP78" s="116"/>
      <c r="KQ78" s="116"/>
      <c r="KR78" s="116"/>
      <c r="KS78" s="116"/>
      <c r="KT78" s="116"/>
      <c r="KU78" s="116"/>
      <c r="KV78" s="116"/>
      <c r="KW78" s="116"/>
      <c r="KX78" s="116"/>
      <c r="KY78" s="116"/>
      <c r="KZ78" s="116"/>
      <c r="LA78" s="116"/>
      <c r="LB78" s="116"/>
      <c r="LC78" s="116"/>
      <c r="LD78" s="116"/>
      <c r="LE78" s="116"/>
      <c r="LF78" s="116"/>
      <c r="LG78" s="116"/>
      <c r="LH78" s="116"/>
      <c r="LI78" s="116"/>
      <c r="LJ78" s="116"/>
    </row>
    <row r="79" spans="1:322" x14ac:dyDescent="0.3">
      <c r="A79" s="108">
        <v>43252</v>
      </c>
      <c r="B79" s="117">
        <v>0.90525462962962999</v>
      </c>
      <c r="C79" s="114">
        <v>14185.1</v>
      </c>
      <c r="D79" s="114">
        <v>101286.173</v>
      </c>
      <c r="E79" s="114">
        <v>22658.668000000001</v>
      </c>
      <c r="F79" s="114">
        <v>31897.601999999999</v>
      </c>
      <c r="G79" s="114">
        <v>39.628999999999998</v>
      </c>
      <c r="H79" s="73">
        <v>17</v>
      </c>
      <c r="I79" s="73">
        <v>20.712927756654</v>
      </c>
      <c r="J79" s="111"/>
      <c r="K79" s="111"/>
      <c r="L79" s="119">
        <f t="shared" si="26"/>
        <v>34.569000000009602</v>
      </c>
      <c r="M79" s="115">
        <f t="shared" si="27"/>
        <v>-0.44900000000052387</v>
      </c>
      <c r="N79" s="115">
        <f t="shared" si="28"/>
        <v>-4.6109999999898719</v>
      </c>
      <c r="O79" s="115">
        <f t="shared" si="29"/>
        <v>33.153000000002066</v>
      </c>
      <c r="P79" s="120">
        <f t="shared" si="30"/>
        <v>6.4759999999979314</v>
      </c>
      <c r="Q79" s="30">
        <f t="shared" si="31"/>
        <v>0.83658431956400792</v>
      </c>
      <c r="R79" s="123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16"/>
      <c r="AD79" s="116"/>
      <c r="AE79" s="116"/>
      <c r="AF79" s="116"/>
      <c r="AG79" s="116"/>
      <c r="AH79" s="116"/>
      <c r="AI79" s="116"/>
      <c r="AJ79" s="33" t="str">
        <f t="shared" si="17"/>
        <v/>
      </c>
      <c r="AK79" s="33" t="str">
        <f t="shared" si="18"/>
        <v/>
      </c>
      <c r="AL79" s="33" t="str">
        <f t="shared" si="19"/>
        <v/>
      </c>
      <c r="AM79" s="33" t="str">
        <f t="shared" si="20"/>
        <v/>
      </c>
      <c r="AN79" s="33" t="str">
        <f t="shared" si="21"/>
        <v/>
      </c>
      <c r="AO79" s="33">
        <f t="shared" si="22"/>
        <v>12</v>
      </c>
      <c r="AP79" s="33" t="str">
        <f t="shared" si="23"/>
        <v/>
      </c>
      <c r="AQ79" s="33" t="str">
        <f t="shared" si="24"/>
        <v/>
      </c>
      <c r="AR79" s="33" t="str">
        <f t="shared" si="25"/>
        <v/>
      </c>
      <c r="AS79" s="116">
        <v>43604</v>
      </c>
      <c r="AT79" s="116">
        <v>1.4560185185185183E-2</v>
      </c>
      <c r="AU79" s="116" t="s">
        <v>62</v>
      </c>
      <c r="AV79" s="116" t="s">
        <v>63</v>
      </c>
      <c r="AW79" s="116">
        <v>12</v>
      </c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  <c r="BH79" s="116"/>
      <c r="BI79" s="116"/>
      <c r="BJ79" s="116"/>
      <c r="BK79" s="116"/>
      <c r="BL79" s="116"/>
      <c r="BM79" s="116"/>
      <c r="BN79" s="116"/>
      <c r="BO79" s="116"/>
      <c r="BP79" s="116"/>
      <c r="BQ79" s="116"/>
      <c r="BR79" s="116"/>
      <c r="BS79" s="116"/>
      <c r="BT79" s="116"/>
      <c r="BU79" s="116"/>
      <c r="BV79" s="116"/>
      <c r="BW79" s="116"/>
      <c r="BX79" s="116"/>
      <c r="BY79" s="116"/>
      <c r="BZ79" s="116"/>
      <c r="CA79" s="116"/>
      <c r="CB79" s="116"/>
      <c r="CC79" s="116"/>
      <c r="CD79" s="116"/>
      <c r="CE79" s="116"/>
      <c r="CF79" s="116"/>
      <c r="CG79" s="116"/>
      <c r="CH79" s="116"/>
      <c r="CI79" s="116"/>
      <c r="CJ79" s="116"/>
      <c r="CK79" s="116"/>
      <c r="CL79" s="116"/>
      <c r="CM79" s="116"/>
      <c r="CN79" s="116"/>
      <c r="CO79" s="116"/>
      <c r="CP79" s="116"/>
      <c r="CQ79" s="116"/>
      <c r="CR79" s="116"/>
      <c r="CS79" s="116"/>
      <c r="CT79" s="116"/>
      <c r="CU79" s="116"/>
      <c r="CV79" s="116"/>
      <c r="CW79" s="116"/>
      <c r="CX79" s="116"/>
      <c r="CY79" s="116"/>
      <c r="CZ79" s="116"/>
      <c r="DA79" s="116"/>
      <c r="DB79" s="116"/>
      <c r="DC79" s="116"/>
      <c r="DD79" s="116"/>
      <c r="DE79" s="116"/>
      <c r="DF79" s="116"/>
      <c r="DG79" s="116"/>
      <c r="DH79" s="116"/>
      <c r="DI79" s="116"/>
      <c r="DJ79" s="116"/>
      <c r="DK79" s="116"/>
      <c r="DL79" s="116"/>
      <c r="DM79" s="116"/>
      <c r="DN79" s="116"/>
      <c r="DO79" s="116"/>
      <c r="DP79" s="116"/>
      <c r="DQ79" s="116"/>
      <c r="DR79" s="116"/>
      <c r="DS79" s="116"/>
      <c r="DT79" s="116"/>
      <c r="DU79" s="116"/>
      <c r="DV79" s="116"/>
      <c r="DW79" s="116"/>
      <c r="DX79" s="116"/>
      <c r="DY79" s="116"/>
      <c r="DZ79" s="116"/>
      <c r="EA79" s="116"/>
      <c r="EB79" s="116"/>
      <c r="EC79" s="116"/>
      <c r="ED79" s="116"/>
      <c r="EE79" s="116"/>
      <c r="EF79" s="116"/>
      <c r="EG79" s="116"/>
      <c r="EH79" s="116"/>
      <c r="EI79" s="116"/>
      <c r="EJ79" s="116"/>
      <c r="EK79" s="116"/>
      <c r="EL79" s="116"/>
      <c r="EM79" s="116"/>
      <c r="EN79" s="116"/>
      <c r="EO79" s="116"/>
      <c r="EP79" s="116"/>
      <c r="EQ79" s="116"/>
      <c r="ER79" s="116"/>
      <c r="ES79" s="116"/>
      <c r="ET79" s="116"/>
      <c r="EU79" s="116"/>
      <c r="EV79" s="116"/>
      <c r="EW79" s="116"/>
      <c r="EX79" s="116"/>
      <c r="EY79" s="116"/>
      <c r="EZ79" s="116"/>
      <c r="FA79" s="116"/>
      <c r="FB79" s="116"/>
      <c r="FC79" s="116"/>
      <c r="FD79" s="116"/>
      <c r="FE79" s="116"/>
      <c r="FF79" s="116"/>
      <c r="FG79" s="116"/>
      <c r="FH79" s="116"/>
      <c r="FI79" s="116"/>
      <c r="FJ79" s="116"/>
      <c r="FK79" s="116"/>
      <c r="FL79" s="116"/>
      <c r="FM79" s="116"/>
      <c r="FN79" s="116"/>
      <c r="FO79" s="116"/>
      <c r="FP79" s="116"/>
      <c r="FQ79" s="116"/>
      <c r="FR79" s="116"/>
      <c r="FS79" s="116"/>
      <c r="FT79" s="116"/>
      <c r="FU79" s="116"/>
      <c r="FV79" s="116"/>
      <c r="FW79" s="116"/>
      <c r="FX79" s="116"/>
      <c r="FY79" s="116"/>
      <c r="FZ79" s="116"/>
      <c r="GA79" s="116"/>
      <c r="GB79" s="116"/>
      <c r="GC79" s="116"/>
      <c r="GD79" s="116"/>
      <c r="GE79" s="116"/>
      <c r="GF79" s="116"/>
      <c r="GG79" s="116"/>
      <c r="GH79" s="116"/>
      <c r="GI79" s="116"/>
      <c r="GJ79" s="116"/>
      <c r="GK79" s="116"/>
      <c r="GL79" s="116"/>
      <c r="GM79" s="116"/>
      <c r="GN79" s="116"/>
      <c r="GO79" s="116"/>
      <c r="GP79" s="116"/>
      <c r="GQ79" s="116"/>
      <c r="GR79" s="116"/>
      <c r="GS79" s="116"/>
      <c r="GT79" s="116"/>
      <c r="GU79" s="116"/>
      <c r="GV79" s="116"/>
      <c r="GW79" s="116"/>
      <c r="GX79" s="116"/>
      <c r="GY79" s="116"/>
      <c r="GZ79" s="116"/>
      <c r="HA79" s="116"/>
      <c r="HB79" s="116"/>
      <c r="HC79" s="116"/>
      <c r="HD79" s="116"/>
      <c r="HE79" s="116"/>
      <c r="HF79" s="116"/>
      <c r="HG79" s="116"/>
      <c r="HH79" s="116"/>
      <c r="HI79" s="116"/>
      <c r="HJ79" s="116"/>
      <c r="HK79" s="116"/>
      <c r="HL79" s="116"/>
      <c r="HM79" s="116"/>
      <c r="HN79" s="116"/>
      <c r="HO79" s="116"/>
      <c r="HP79" s="116"/>
      <c r="HQ79" s="116"/>
      <c r="HR79" s="116"/>
      <c r="HS79" s="116"/>
      <c r="HT79" s="116"/>
      <c r="HU79" s="116"/>
      <c r="HV79" s="116"/>
      <c r="HW79" s="116"/>
      <c r="HX79" s="116"/>
      <c r="HY79" s="116"/>
      <c r="HZ79" s="116"/>
      <c r="IA79" s="116"/>
      <c r="IB79" s="116"/>
      <c r="IC79" s="116"/>
      <c r="ID79" s="116"/>
      <c r="IE79" s="116"/>
      <c r="IF79" s="116"/>
      <c r="IG79" s="116"/>
      <c r="IH79" s="116"/>
      <c r="II79" s="116"/>
      <c r="IJ79" s="116"/>
      <c r="IK79" s="116"/>
      <c r="IL79" s="116"/>
      <c r="IM79" s="116"/>
      <c r="IN79" s="116"/>
      <c r="IO79" s="116"/>
      <c r="IP79" s="116"/>
      <c r="IQ79" s="116"/>
      <c r="IR79" s="116"/>
      <c r="IS79" s="116"/>
      <c r="IT79" s="116"/>
      <c r="IU79" s="116"/>
      <c r="IV79" s="116"/>
      <c r="IW79" s="116"/>
      <c r="IX79" s="116"/>
      <c r="IY79" s="116"/>
      <c r="IZ79" s="116"/>
      <c r="JA79" s="116"/>
      <c r="JB79" s="116"/>
      <c r="JC79" s="116"/>
      <c r="JD79" s="116"/>
      <c r="JE79" s="116"/>
      <c r="JF79" s="116"/>
      <c r="JG79" s="116"/>
      <c r="JH79" s="116"/>
      <c r="JI79" s="116"/>
      <c r="JJ79" s="116"/>
      <c r="JK79" s="116"/>
      <c r="JL79" s="116"/>
      <c r="JM79" s="116"/>
      <c r="JN79" s="116"/>
      <c r="JO79" s="116"/>
      <c r="JP79" s="116"/>
      <c r="JQ79" s="116"/>
      <c r="JR79" s="116"/>
      <c r="JS79" s="116"/>
      <c r="JT79" s="116"/>
      <c r="JU79" s="116"/>
      <c r="JV79" s="116"/>
      <c r="JW79" s="116"/>
      <c r="JX79" s="116"/>
      <c r="JY79" s="116"/>
      <c r="JZ79" s="116"/>
      <c r="KA79" s="116"/>
      <c r="KB79" s="116"/>
      <c r="KC79" s="116"/>
      <c r="KD79" s="116"/>
      <c r="KE79" s="116"/>
      <c r="KF79" s="116"/>
      <c r="KG79" s="116"/>
      <c r="KH79" s="116"/>
      <c r="KI79" s="116"/>
      <c r="KJ79" s="116"/>
      <c r="KK79" s="116"/>
      <c r="KL79" s="116"/>
      <c r="KM79" s="116"/>
      <c r="KN79" s="116"/>
      <c r="KO79" s="116"/>
      <c r="KP79" s="116"/>
      <c r="KQ79" s="116"/>
      <c r="KR79" s="116"/>
      <c r="KS79" s="116"/>
      <c r="KT79" s="116"/>
      <c r="KU79" s="116"/>
      <c r="KV79" s="116"/>
      <c r="KW79" s="116"/>
      <c r="KX79" s="116"/>
      <c r="KY79" s="116"/>
      <c r="KZ79" s="116"/>
      <c r="LA79" s="116"/>
      <c r="LB79" s="116"/>
      <c r="LC79" s="116"/>
      <c r="LD79" s="116"/>
      <c r="LE79" s="116"/>
      <c r="LF79" s="116"/>
      <c r="LG79" s="116"/>
      <c r="LH79" s="116"/>
      <c r="LI79" s="116"/>
      <c r="LJ79" s="116"/>
    </row>
    <row r="80" spans="1:322" x14ac:dyDescent="0.3">
      <c r="A80" s="108">
        <v>43253</v>
      </c>
      <c r="B80" s="117">
        <v>0.91222222222222205</v>
      </c>
      <c r="C80" s="114">
        <v>14186.112999999999</v>
      </c>
      <c r="D80" s="114">
        <v>101295.151</v>
      </c>
      <c r="E80" s="114">
        <v>22683.592000000001</v>
      </c>
      <c r="F80" s="114">
        <v>31928.835999999999</v>
      </c>
      <c r="G80" s="114">
        <v>31.234000000000002</v>
      </c>
      <c r="H80" s="73">
        <v>17.5</v>
      </c>
      <c r="I80" s="73">
        <v>19.293723849372402</v>
      </c>
      <c r="J80" s="111"/>
      <c r="K80" s="111"/>
      <c r="L80" s="119">
        <f t="shared" si="26"/>
        <v>21.242999999998197</v>
      </c>
      <c r="M80" s="115">
        <f t="shared" si="27"/>
        <v>-1.0129999999990105</v>
      </c>
      <c r="N80" s="115">
        <f t="shared" si="28"/>
        <v>-8.978000000002794</v>
      </c>
      <c r="O80" s="115">
        <f t="shared" si="29"/>
        <v>24.923999999999069</v>
      </c>
      <c r="P80" s="120">
        <f t="shared" si="30"/>
        <v>6.3100000000009331</v>
      </c>
      <c r="Q80" s="30">
        <f t="shared" si="31"/>
        <v>0.79797656400073858</v>
      </c>
      <c r="R80" s="123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16"/>
      <c r="AD80" s="116"/>
      <c r="AE80" s="116"/>
      <c r="AF80" s="116"/>
      <c r="AG80" s="116"/>
      <c r="AH80" s="116"/>
      <c r="AI80" s="116"/>
      <c r="AJ80" s="33" t="str">
        <f t="shared" si="17"/>
        <v/>
      </c>
      <c r="AK80" s="33" t="str">
        <f t="shared" si="18"/>
        <v/>
      </c>
      <c r="AL80" s="33">
        <f t="shared" si="19"/>
        <v>27361.01</v>
      </c>
      <c r="AM80" s="33" t="str">
        <f t="shared" si="20"/>
        <v/>
      </c>
      <c r="AN80" s="33" t="str">
        <f t="shared" si="21"/>
        <v/>
      </c>
      <c r="AO80" s="33" t="str">
        <f t="shared" si="22"/>
        <v/>
      </c>
      <c r="AP80" s="33" t="str">
        <f t="shared" si="23"/>
        <v/>
      </c>
      <c r="AQ80" s="33" t="str">
        <f t="shared" si="24"/>
        <v/>
      </c>
      <c r="AR80" s="33" t="str">
        <f t="shared" si="25"/>
        <v/>
      </c>
      <c r="AS80" s="116">
        <v>43604</v>
      </c>
      <c r="AT80" s="116">
        <v>1.4560185185185183E-2</v>
      </c>
      <c r="AU80" s="116" t="s">
        <v>64</v>
      </c>
      <c r="AV80" s="116" t="s">
        <v>65</v>
      </c>
      <c r="AW80" s="116">
        <v>27361.01</v>
      </c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  <c r="BH80" s="116"/>
      <c r="BI80" s="116"/>
      <c r="BJ80" s="116"/>
      <c r="BK80" s="116"/>
      <c r="BL80" s="116"/>
      <c r="BM80" s="116"/>
      <c r="BN80" s="116"/>
      <c r="BO80" s="116"/>
      <c r="BP80" s="116"/>
      <c r="BQ80" s="116"/>
      <c r="BR80" s="116"/>
      <c r="BS80" s="116"/>
      <c r="BT80" s="116"/>
      <c r="BU80" s="116"/>
      <c r="BV80" s="116"/>
      <c r="BW80" s="116"/>
      <c r="BX80" s="116"/>
      <c r="BY80" s="116"/>
      <c r="BZ80" s="116"/>
      <c r="CA80" s="116"/>
      <c r="CB80" s="116"/>
      <c r="CC80" s="116"/>
      <c r="CD80" s="116"/>
      <c r="CE80" s="116"/>
      <c r="CF80" s="116"/>
      <c r="CG80" s="116"/>
      <c r="CH80" s="116"/>
      <c r="CI80" s="116"/>
      <c r="CJ80" s="116"/>
      <c r="CK80" s="116"/>
      <c r="CL80" s="116"/>
      <c r="CM80" s="116"/>
      <c r="CN80" s="116"/>
      <c r="CO80" s="116"/>
      <c r="CP80" s="116"/>
      <c r="CQ80" s="116"/>
      <c r="CR80" s="116"/>
      <c r="CS80" s="116"/>
      <c r="CT80" s="116"/>
      <c r="CU80" s="116"/>
      <c r="CV80" s="116"/>
      <c r="CW80" s="116"/>
      <c r="CX80" s="116"/>
      <c r="CY80" s="116"/>
      <c r="CZ80" s="116"/>
      <c r="DA80" s="116"/>
      <c r="DB80" s="116"/>
      <c r="DC80" s="116"/>
      <c r="DD80" s="116"/>
      <c r="DE80" s="116"/>
      <c r="DF80" s="116"/>
      <c r="DG80" s="116"/>
      <c r="DH80" s="116"/>
      <c r="DI80" s="116"/>
      <c r="DJ80" s="116"/>
      <c r="DK80" s="116"/>
      <c r="DL80" s="116"/>
      <c r="DM80" s="116"/>
      <c r="DN80" s="116"/>
      <c r="DO80" s="116"/>
      <c r="DP80" s="116"/>
      <c r="DQ80" s="116"/>
      <c r="DR80" s="116"/>
      <c r="DS80" s="116"/>
      <c r="DT80" s="116"/>
      <c r="DU80" s="116"/>
      <c r="DV80" s="116"/>
      <c r="DW80" s="116"/>
      <c r="DX80" s="116"/>
      <c r="DY80" s="116"/>
      <c r="DZ80" s="116"/>
      <c r="EA80" s="116"/>
      <c r="EB80" s="116"/>
      <c r="EC80" s="116"/>
      <c r="ED80" s="116"/>
      <c r="EE80" s="116"/>
      <c r="EF80" s="116"/>
      <c r="EG80" s="116"/>
      <c r="EH80" s="116"/>
      <c r="EI80" s="116"/>
      <c r="EJ80" s="116"/>
      <c r="EK80" s="116"/>
      <c r="EL80" s="116"/>
      <c r="EM80" s="116"/>
      <c r="EN80" s="116"/>
      <c r="EO80" s="116"/>
      <c r="EP80" s="116"/>
      <c r="EQ80" s="116"/>
      <c r="ER80" s="116"/>
      <c r="ES80" s="116"/>
      <c r="ET80" s="116"/>
      <c r="EU80" s="116"/>
      <c r="EV80" s="116"/>
      <c r="EW80" s="116"/>
      <c r="EX80" s="116"/>
      <c r="EY80" s="116"/>
      <c r="EZ80" s="116"/>
      <c r="FA80" s="116"/>
      <c r="FB80" s="116"/>
      <c r="FC80" s="116"/>
      <c r="FD80" s="116"/>
      <c r="FE80" s="116"/>
      <c r="FF80" s="116"/>
      <c r="FG80" s="116"/>
      <c r="FH80" s="116"/>
      <c r="FI80" s="116"/>
      <c r="FJ80" s="116"/>
      <c r="FK80" s="116"/>
      <c r="FL80" s="116"/>
      <c r="FM80" s="116"/>
      <c r="FN80" s="116"/>
      <c r="FO80" s="116"/>
      <c r="FP80" s="116"/>
      <c r="FQ80" s="116"/>
      <c r="FR80" s="116"/>
      <c r="FS80" s="116"/>
      <c r="FT80" s="116"/>
      <c r="FU80" s="116"/>
      <c r="FV80" s="116"/>
      <c r="FW80" s="116"/>
      <c r="FX80" s="116"/>
      <c r="FY80" s="116"/>
      <c r="FZ80" s="116"/>
      <c r="GA80" s="116"/>
      <c r="GB80" s="116"/>
      <c r="GC80" s="116"/>
      <c r="GD80" s="116"/>
      <c r="GE80" s="116"/>
      <c r="GF80" s="116"/>
      <c r="GG80" s="116"/>
      <c r="GH80" s="116"/>
      <c r="GI80" s="116"/>
      <c r="GJ80" s="116"/>
      <c r="GK80" s="116"/>
      <c r="GL80" s="116"/>
      <c r="GM80" s="116"/>
      <c r="GN80" s="116"/>
      <c r="GO80" s="116"/>
      <c r="GP80" s="116"/>
      <c r="GQ80" s="116"/>
      <c r="GR80" s="116"/>
      <c r="GS80" s="116"/>
      <c r="GT80" s="116"/>
      <c r="GU80" s="116"/>
      <c r="GV80" s="116"/>
      <c r="GW80" s="116"/>
      <c r="GX80" s="116"/>
      <c r="GY80" s="116"/>
      <c r="GZ80" s="116"/>
      <c r="HA80" s="116"/>
      <c r="HB80" s="116"/>
      <c r="HC80" s="116"/>
      <c r="HD80" s="116"/>
      <c r="HE80" s="116"/>
      <c r="HF80" s="116"/>
      <c r="HG80" s="116"/>
      <c r="HH80" s="116"/>
      <c r="HI80" s="116"/>
      <c r="HJ80" s="116"/>
      <c r="HK80" s="116"/>
      <c r="HL80" s="116"/>
      <c r="HM80" s="116"/>
      <c r="HN80" s="116"/>
      <c r="HO80" s="116"/>
      <c r="HP80" s="116"/>
      <c r="HQ80" s="116"/>
      <c r="HR80" s="116"/>
      <c r="HS80" s="116"/>
      <c r="HT80" s="116"/>
      <c r="HU80" s="116"/>
      <c r="HV80" s="116"/>
      <c r="HW80" s="116"/>
      <c r="HX80" s="116"/>
      <c r="HY80" s="116"/>
      <c r="HZ80" s="116"/>
      <c r="IA80" s="116"/>
      <c r="IB80" s="116"/>
      <c r="IC80" s="116"/>
      <c r="ID80" s="116"/>
      <c r="IE80" s="116"/>
      <c r="IF80" s="116"/>
      <c r="IG80" s="116"/>
      <c r="IH80" s="116"/>
      <c r="II80" s="116"/>
      <c r="IJ80" s="116"/>
      <c r="IK80" s="116"/>
      <c r="IL80" s="116"/>
      <c r="IM80" s="116"/>
      <c r="IN80" s="116"/>
      <c r="IO80" s="116"/>
      <c r="IP80" s="116"/>
      <c r="IQ80" s="116"/>
      <c r="IR80" s="116"/>
      <c r="IS80" s="116"/>
      <c r="IT80" s="116"/>
      <c r="IU80" s="116"/>
      <c r="IV80" s="116"/>
      <c r="IW80" s="116"/>
      <c r="IX80" s="116"/>
      <c r="IY80" s="116"/>
      <c r="IZ80" s="116"/>
      <c r="JA80" s="116"/>
      <c r="JB80" s="116"/>
      <c r="JC80" s="116"/>
      <c r="JD80" s="116"/>
      <c r="JE80" s="116"/>
      <c r="JF80" s="116"/>
      <c r="JG80" s="116"/>
      <c r="JH80" s="116"/>
      <c r="JI80" s="116"/>
      <c r="JJ80" s="116"/>
      <c r="JK80" s="116"/>
      <c r="JL80" s="116"/>
      <c r="JM80" s="116"/>
      <c r="JN80" s="116"/>
      <c r="JO80" s="116"/>
      <c r="JP80" s="116"/>
      <c r="JQ80" s="116"/>
      <c r="JR80" s="116"/>
      <c r="JS80" s="116"/>
      <c r="JT80" s="116"/>
      <c r="JU80" s="116"/>
      <c r="JV80" s="116"/>
      <c r="JW80" s="116"/>
      <c r="JX80" s="116"/>
      <c r="JY80" s="116"/>
      <c r="JZ80" s="116"/>
      <c r="KA80" s="116"/>
      <c r="KB80" s="116"/>
      <c r="KC80" s="116"/>
      <c r="KD80" s="116"/>
      <c r="KE80" s="116"/>
      <c r="KF80" s="116"/>
      <c r="KG80" s="116"/>
      <c r="KH80" s="116"/>
      <c r="KI80" s="116"/>
      <c r="KJ80" s="116"/>
      <c r="KK80" s="116"/>
      <c r="KL80" s="116"/>
      <c r="KM80" s="116"/>
      <c r="KN80" s="116"/>
      <c r="KO80" s="116"/>
      <c r="KP80" s="116"/>
      <c r="KQ80" s="116"/>
      <c r="KR80" s="116"/>
      <c r="KS80" s="116"/>
      <c r="KT80" s="116"/>
      <c r="KU80" s="116"/>
      <c r="KV80" s="116"/>
      <c r="KW80" s="116"/>
      <c r="KX80" s="116"/>
      <c r="KY80" s="116"/>
      <c r="KZ80" s="116"/>
      <c r="LA80" s="116"/>
      <c r="LB80" s="116"/>
      <c r="LC80" s="116"/>
      <c r="LD80" s="116"/>
      <c r="LE80" s="116"/>
      <c r="LF80" s="116"/>
      <c r="LG80" s="116"/>
      <c r="LH80" s="116"/>
      <c r="LI80" s="116"/>
      <c r="LJ80" s="116"/>
    </row>
    <row r="81" spans="1:322" x14ac:dyDescent="0.3">
      <c r="A81" s="108">
        <v>43254</v>
      </c>
      <c r="B81" s="117">
        <v>0.94304398148148105</v>
      </c>
      <c r="C81" s="114">
        <v>14187.013999999999</v>
      </c>
      <c r="D81" s="114">
        <v>101306.639</v>
      </c>
      <c r="E81" s="114">
        <v>22721.945</v>
      </c>
      <c r="F81" s="114">
        <v>31973.338</v>
      </c>
      <c r="G81" s="114">
        <v>44.502000000000002</v>
      </c>
      <c r="H81" s="73">
        <v>19.5</v>
      </c>
      <c r="I81" s="73">
        <v>21.938207547169799</v>
      </c>
      <c r="J81" s="111"/>
      <c r="K81" s="111"/>
      <c r="L81" s="119">
        <f t="shared" si="26"/>
        <v>32.113000000002607</v>
      </c>
      <c r="M81" s="115">
        <f t="shared" si="27"/>
        <v>-0.90099999999983993</v>
      </c>
      <c r="N81" s="115">
        <f t="shared" si="28"/>
        <v>-11.487999999997555</v>
      </c>
      <c r="O81" s="115">
        <f t="shared" si="29"/>
        <v>38.352999999999156</v>
      </c>
      <c r="P81" s="120">
        <f t="shared" si="30"/>
        <v>6.1490000000008465</v>
      </c>
      <c r="Q81" s="30">
        <f t="shared" si="31"/>
        <v>0.86182643476695775</v>
      </c>
      <c r="R81" s="123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16"/>
      <c r="AD81" s="116"/>
      <c r="AE81" s="116"/>
      <c r="AF81" s="116"/>
      <c r="AG81" s="116"/>
      <c r="AH81" s="116"/>
      <c r="AI81" s="116"/>
      <c r="AJ81" s="33" t="str">
        <f t="shared" si="17"/>
        <v/>
      </c>
      <c r="AK81" s="33" t="str">
        <f t="shared" si="18"/>
        <v/>
      </c>
      <c r="AL81" s="33" t="str">
        <f t="shared" si="19"/>
        <v/>
      </c>
      <c r="AM81" s="33">
        <f t="shared" si="20"/>
        <v>37916.536</v>
      </c>
      <c r="AN81" s="33" t="str">
        <f t="shared" si="21"/>
        <v/>
      </c>
      <c r="AO81" s="33" t="str">
        <f t="shared" si="22"/>
        <v/>
      </c>
      <c r="AP81" s="33" t="str">
        <f t="shared" si="23"/>
        <v/>
      </c>
      <c r="AQ81" s="33" t="str">
        <f t="shared" si="24"/>
        <v/>
      </c>
      <c r="AR81" s="33" t="str">
        <f t="shared" si="25"/>
        <v/>
      </c>
      <c r="AS81" s="116">
        <v>43604</v>
      </c>
      <c r="AT81" s="116">
        <v>1.4560185185185183E-2</v>
      </c>
      <c r="AU81" s="116" t="s">
        <v>64</v>
      </c>
      <c r="AV81" s="116" t="s">
        <v>66</v>
      </c>
      <c r="AW81" s="116" t="s">
        <v>67</v>
      </c>
      <c r="AX81" s="116">
        <v>37916.536</v>
      </c>
      <c r="AY81" s="116"/>
      <c r="AZ81" s="116"/>
      <c r="BA81" s="116"/>
      <c r="BB81" s="116"/>
      <c r="BC81" s="116"/>
      <c r="BD81" s="116"/>
      <c r="BE81" s="116"/>
      <c r="BF81" s="116"/>
      <c r="BG81" s="116"/>
      <c r="BH81" s="116"/>
      <c r="BI81" s="116"/>
      <c r="BJ81" s="116"/>
      <c r="BK81" s="116"/>
      <c r="BL81" s="116"/>
      <c r="BM81" s="116"/>
      <c r="BN81" s="116"/>
      <c r="BO81" s="116"/>
      <c r="BP81" s="116"/>
      <c r="BQ81" s="116"/>
      <c r="BR81" s="116"/>
      <c r="BS81" s="116"/>
      <c r="BT81" s="116"/>
      <c r="BU81" s="116"/>
      <c r="BV81" s="116"/>
      <c r="BW81" s="116"/>
      <c r="BX81" s="116"/>
      <c r="BY81" s="116"/>
      <c r="BZ81" s="116"/>
      <c r="CA81" s="116"/>
      <c r="CB81" s="116"/>
      <c r="CC81" s="116"/>
      <c r="CD81" s="116"/>
      <c r="CE81" s="116"/>
      <c r="CF81" s="116"/>
      <c r="CG81" s="116"/>
      <c r="CH81" s="116"/>
      <c r="CI81" s="116"/>
      <c r="CJ81" s="116"/>
      <c r="CK81" s="116"/>
      <c r="CL81" s="116"/>
      <c r="CM81" s="116"/>
      <c r="CN81" s="116"/>
      <c r="CO81" s="116"/>
      <c r="CP81" s="116"/>
      <c r="CQ81" s="116"/>
      <c r="CR81" s="116"/>
      <c r="CS81" s="116"/>
      <c r="CT81" s="116"/>
      <c r="CU81" s="116"/>
      <c r="CV81" s="116"/>
      <c r="CW81" s="116"/>
      <c r="CX81" s="116"/>
      <c r="CY81" s="116"/>
      <c r="CZ81" s="116"/>
      <c r="DA81" s="116"/>
      <c r="DB81" s="116"/>
      <c r="DC81" s="116"/>
      <c r="DD81" s="116"/>
      <c r="DE81" s="116"/>
      <c r="DF81" s="116"/>
      <c r="DG81" s="116"/>
      <c r="DH81" s="116"/>
      <c r="DI81" s="116"/>
      <c r="DJ81" s="116"/>
      <c r="DK81" s="116"/>
      <c r="DL81" s="116"/>
      <c r="DM81" s="116"/>
      <c r="DN81" s="116"/>
      <c r="DO81" s="116"/>
      <c r="DP81" s="116"/>
      <c r="DQ81" s="116"/>
      <c r="DR81" s="116"/>
      <c r="DS81" s="116"/>
      <c r="DT81" s="116"/>
      <c r="DU81" s="116"/>
      <c r="DV81" s="116"/>
      <c r="DW81" s="116"/>
      <c r="DX81" s="116"/>
      <c r="DY81" s="116"/>
      <c r="DZ81" s="116"/>
      <c r="EA81" s="116"/>
      <c r="EB81" s="116"/>
      <c r="EC81" s="116"/>
      <c r="ED81" s="116"/>
      <c r="EE81" s="116"/>
      <c r="EF81" s="116"/>
      <c r="EG81" s="116"/>
      <c r="EH81" s="116"/>
      <c r="EI81" s="116"/>
      <c r="EJ81" s="116"/>
      <c r="EK81" s="116"/>
      <c r="EL81" s="116"/>
      <c r="EM81" s="116"/>
      <c r="EN81" s="116"/>
      <c r="EO81" s="116"/>
      <c r="EP81" s="116"/>
      <c r="EQ81" s="116"/>
      <c r="ER81" s="116"/>
      <c r="ES81" s="116"/>
      <c r="ET81" s="116"/>
      <c r="EU81" s="116"/>
      <c r="EV81" s="116"/>
      <c r="EW81" s="116"/>
      <c r="EX81" s="116"/>
      <c r="EY81" s="116"/>
      <c r="EZ81" s="116"/>
      <c r="FA81" s="116"/>
      <c r="FB81" s="116"/>
      <c r="FC81" s="116"/>
      <c r="FD81" s="116"/>
      <c r="FE81" s="116"/>
      <c r="FF81" s="116"/>
      <c r="FG81" s="116"/>
      <c r="FH81" s="116"/>
      <c r="FI81" s="116"/>
      <c r="FJ81" s="116"/>
      <c r="FK81" s="116"/>
      <c r="FL81" s="116"/>
      <c r="FM81" s="116"/>
      <c r="FN81" s="116"/>
      <c r="FO81" s="116"/>
      <c r="FP81" s="116"/>
      <c r="FQ81" s="116"/>
      <c r="FR81" s="116"/>
      <c r="FS81" s="116"/>
      <c r="FT81" s="116"/>
      <c r="FU81" s="116"/>
      <c r="FV81" s="116"/>
      <c r="FW81" s="116"/>
      <c r="FX81" s="116"/>
      <c r="FY81" s="116"/>
      <c r="FZ81" s="116"/>
      <c r="GA81" s="116"/>
      <c r="GB81" s="116"/>
      <c r="GC81" s="116"/>
      <c r="GD81" s="116"/>
      <c r="GE81" s="116"/>
      <c r="GF81" s="116"/>
      <c r="GG81" s="116"/>
      <c r="GH81" s="116"/>
      <c r="GI81" s="116"/>
      <c r="GJ81" s="116"/>
      <c r="GK81" s="116"/>
      <c r="GL81" s="116"/>
      <c r="GM81" s="116"/>
      <c r="GN81" s="116"/>
      <c r="GO81" s="116"/>
      <c r="GP81" s="116"/>
      <c r="GQ81" s="116"/>
      <c r="GR81" s="116"/>
      <c r="GS81" s="116"/>
      <c r="GT81" s="116"/>
      <c r="GU81" s="116"/>
      <c r="GV81" s="116"/>
      <c r="GW81" s="116"/>
      <c r="GX81" s="116"/>
      <c r="GY81" s="116"/>
      <c r="GZ81" s="116"/>
      <c r="HA81" s="116"/>
      <c r="HB81" s="116"/>
      <c r="HC81" s="116"/>
      <c r="HD81" s="116"/>
      <c r="HE81" s="116"/>
      <c r="HF81" s="116"/>
      <c r="HG81" s="116"/>
      <c r="HH81" s="116"/>
      <c r="HI81" s="116"/>
      <c r="HJ81" s="116"/>
      <c r="HK81" s="116"/>
      <c r="HL81" s="116"/>
      <c r="HM81" s="116"/>
      <c r="HN81" s="116"/>
      <c r="HO81" s="116"/>
      <c r="HP81" s="116"/>
      <c r="HQ81" s="116"/>
      <c r="HR81" s="116"/>
      <c r="HS81" s="116"/>
      <c r="HT81" s="116"/>
      <c r="HU81" s="116"/>
      <c r="HV81" s="116"/>
      <c r="HW81" s="116"/>
      <c r="HX81" s="116"/>
      <c r="HY81" s="116"/>
      <c r="HZ81" s="116"/>
      <c r="IA81" s="116"/>
      <c r="IB81" s="116"/>
      <c r="IC81" s="116"/>
      <c r="ID81" s="116"/>
      <c r="IE81" s="116"/>
      <c r="IF81" s="116"/>
      <c r="IG81" s="116"/>
      <c r="IH81" s="116"/>
      <c r="II81" s="116"/>
      <c r="IJ81" s="116"/>
      <c r="IK81" s="116"/>
      <c r="IL81" s="116"/>
      <c r="IM81" s="116"/>
      <c r="IN81" s="116"/>
      <c r="IO81" s="116"/>
      <c r="IP81" s="116"/>
      <c r="IQ81" s="116"/>
      <c r="IR81" s="116"/>
      <c r="IS81" s="116"/>
      <c r="IT81" s="116"/>
      <c r="IU81" s="116"/>
      <c r="IV81" s="116"/>
      <c r="IW81" s="116"/>
      <c r="IX81" s="116"/>
      <c r="IY81" s="116"/>
      <c r="IZ81" s="116"/>
      <c r="JA81" s="116"/>
      <c r="JB81" s="116"/>
      <c r="JC81" s="116"/>
      <c r="JD81" s="116"/>
      <c r="JE81" s="116"/>
      <c r="JF81" s="116"/>
      <c r="JG81" s="116"/>
      <c r="JH81" s="116"/>
      <c r="JI81" s="116"/>
      <c r="JJ81" s="116"/>
      <c r="JK81" s="116"/>
      <c r="JL81" s="116"/>
      <c r="JM81" s="116"/>
      <c r="JN81" s="116"/>
      <c r="JO81" s="116"/>
      <c r="JP81" s="116"/>
      <c r="JQ81" s="116"/>
      <c r="JR81" s="116"/>
      <c r="JS81" s="116"/>
      <c r="JT81" s="116"/>
      <c r="JU81" s="116"/>
      <c r="JV81" s="116"/>
      <c r="JW81" s="116"/>
      <c r="JX81" s="116"/>
      <c r="JY81" s="116"/>
      <c r="JZ81" s="116"/>
      <c r="KA81" s="116"/>
      <c r="KB81" s="116"/>
      <c r="KC81" s="116"/>
      <c r="KD81" s="116"/>
      <c r="KE81" s="116"/>
      <c r="KF81" s="116"/>
      <c r="KG81" s="116"/>
      <c r="KH81" s="116"/>
      <c r="KI81" s="116"/>
      <c r="KJ81" s="116"/>
      <c r="KK81" s="116"/>
      <c r="KL81" s="116"/>
      <c r="KM81" s="116"/>
      <c r="KN81" s="116"/>
      <c r="KO81" s="116"/>
      <c r="KP81" s="116"/>
      <c r="KQ81" s="116"/>
      <c r="KR81" s="116"/>
      <c r="KS81" s="116"/>
      <c r="KT81" s="116"/>
      <c r="KU81" s="116"/>
      <c r="KV81" s="116"/>
      <c r="KW81" s="116"/>
      <c r="KX81" s="116"/>
      <c r="KY81" s="116"/>
      <c r="KZ81" s="116"/>
      <c r="LA81" s="116"/>
      <c r="LB81" s="116"/>
      <c r="LC81" s="116"/>
      <c r="LD81" s="116"/>
      <c r="LE81" s="116"/>
      <c r="LF81" s="116"/>
      <c r="LG81" s="116"/>
      <c r="LH81" s="116"/>
      <c r="LI81" s="116"/>
      <c r="LJ81" s="116"/>
    </row>
    <row r="82" spans="1:322" x14ac:dyDescent="0.3">
      <c r="A82" s="108">
        <v>43255</v>
      </c>
      <c r="B82" s="117">
        <v>0.90141203703703698</v>
      </c>
      <c r="C82" s="114">
        <v>14187.6</v>
      </c>
      <c r="D82" s="114">
        <v>101312.287</v>
      </c>
      <c r="E82" s="114">
        <v>22760.89</v>
      </c>
      <c r="F82" s="114">
        <v>32018.59</v>
      </c>
      <c r="G82" s="114">
        <v>45.252000000000002</v>
      </c>
      <c r="H82" s="73">
        <v>20</v>
      </c>
      <c r="I82" s="73">
        <v>23.331363636363601</v>
      </c>
      <c r="J82" s="111"/>
      <c r="K82" s="111"/>
      <c r="L82" s="119">
        <f t="shared" si="26"/>
        <v>39.017999999997805</v>
      </c>
      <c r="M82" s="115">
        <f t="shared" si="27"/>
        <v>-0.5860000000011496</v>
      </c>
      <c r="N82" s="115">
        <f t="shared" si="28"/>
        <v>-5.6480000000010477</v>
      </c>
      <c r="O82" s="115">
        <f t="shared" si="29"/>
        <v>38.944999999999709</v>
      </c>
      <c r="P82" s="120">
        <f t="shared" si="30"/>
        <v>6.3070000000002935</v>
      </c>
      <c r="Q82" s="30">
        <f t="shared" si="31"/>
        <v>0.86062494475381657</v>
      </c>
      <c r="R82" s="123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16"/>
      <c r="AD82" s="116"/>
      <c r="AE82" s="116"/>
      <c r="AF82" s="116"/>
      <c r="AG82" s="116"/>
      <c r="AH82" s="116"/>
      <c r="AI82" s="116"/>
      <c r="AJ82" s="33" t="str">
        <f t="shared" si="17"/>
        <v/>
      </c>
      <c r="AK82" s="33" t="str">
        <f t="shared" si="18"/>
        <v/>
      </c>
      <c r="AL82" s="33" t="str">
        <f t="shared" si="19"/>
        <v/>
      </c>
      <c r="AM82" s="33" t="str">
        <f t="shared" si="20"/>
        <v/>
      </c>
      <c r="AN82" s="33">
        <f t="shared" si="21"/>
        <v>0</v>
      </c>
      <c r="AO82" s="33" t="str">
        <f t="shared" si="22"/>
        <v/>
      </c>
      <c r="AP82" s="33" t="str">
        <f t="shared" si="23"/>
        <v/>
      </c>
      <c r="AQ82" s="33" t="str">
        <f t="shared" si="24"/>
        <v/>
      </c>
      <c r="AR82" s="33" t="str">
        <f t="shared" si="25"/>
        <v/>
      </c>
      <c r="AS82" s="116">
        <v>43604</v>
      </c>
      <c r="AT82" s="116">
        <v>1.4560185185185183E-2</v>
      </c>
      <c r="AU82" s="116" t="s">
        <v>64</v>
      </c>
      <c r="AV82" s="116" t="s">
        <v>68</v>
      </c>
      <c r="AW82" s="116">
        <v>0</v>
      </c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  <c r="BH82" s="116"/>
      <c r="BI82" s="116"/>
      <c r="BJ82" s="116"/>
      <c r="BK82" s="116"/>
      <c r="BL82" s="116"/>
      <c r="BM82" s="116"/>
      <c r="BN82" s="116"/>
      <c r="BO82" s="116"/>
      <c r="BP82" s="116"/>
      <c r="BQ82" s="116"/>
      <c r="BR82" s="116"/>
      <c r="BS82" s="116"/>
      <c r="BT82" s="116"/>
      <c r="BU82" s="116"/>
      <c r="BV82" s="116"/>
      <c r="BW82" s="116"/>
      <c r="BX82" s="116"/>
      <c r="BY82" s="116"/>
      <c r="BZ82" s="116"/>
      <c r="CA82" s="116"/>
      <c r="CB82" s="116"/>
      <c r="CC82" s="116"/>
      <c r="CD82" s="116"/>
      <c r="CE82" s="116"/>
      <c r="CF82" s="116"/>
      <c r="CG82" s="116"/>
      <c r="CH82" s="116"/>
      <c r="CI82" s="116"/>
      <c r="CJ82" s="116"/>
      <c r="CK82" s="116"/>
      <c r="CL82" s="116"/>
      <c r="CM82" s="116"/>
      <c r="CN82" s="116"/>
      <c r="CO82" s="116"/>
      <c r="CP82" s="116"/>
      <c r="CQ82" s="116"/>
      <c r="CR82" s="116"/>
      <c r="CS82" s="116"/>
      <c r="CT82" s="116"/>
      <c r="CU82" s="116"/>
      <c r="CV82" s="116"/>
      <c r="CW82" s="116"/>
      <c r="CX82" s="116"/>
      <c r="CY82" s="116"/>
      <c r="CZ82" s="116"/>
      <c r="DA82" s="116"/>
      <c r="DB82" s="116"/>
      <c r="DC82" s="116"/>
      <c r="DD82" s="116"/>
      <c r="DE82" s="116"/>
      <c r="DF82" s="116"/>
      <c r="DG82" s="116"/>
      <c r="DH82" s="116"/>
      <c r="DI82" s="116"/>
      <c r="DJ82" s="116"/>
      <c r="DK82" s="116"/>
      <c r="DL82" s="116"/>
      <c r="DM82" s="116"/>
      <c r="DN82" s="116"/>
      <c r="DO82" s="116"/>
      <c r="DP82" s="116"/>
      <c r="DQ82" s="116"/>
      <c r="DR82" s="116"/>
      <c r="DS82" s="116"/>
      <c r="DT82" s="116"/>
      <c r="DU82" s="116"/>
      <c r="DV82" s="116"/>
      <c r="DW82" s="116"/>
      <c r="DX82" s="116"/>
      <c r="DY82" s="116"/>
      <c r="DZ82" s="116"/>
      <c r="EA82" s="116"/>
      <c r="EB82" s="116"/>
      <c r="EC82" s="116"/>
      <c r="ED82" s="116"/>
      <c r="EE82" s="116"/>
      <c r="EF82" s="116"/>
      <c r="EG82" s="116"/>
      <c r="EH82" s="116"/>
      <c r="EI82" s="116"/>
      <c r="EJ82" s="116"/>
      <c r="EK82" s="116"/>
      <c r="EL82" s="116"/>
      <c r="EM82" s="116"/>
      <c r="EN82" s="116"/>
      <c r="EO82" s="116"/>
      <c r="EP82" s="116"/>
      <c r="EQ82" s="116"/>
      <c r="ER82" s="116"/>
      <c r="ES82" s="116"/>
      <c r="ET82" s="116"/>
      <c r="EU82" s="116"/>
      <c r="EV82" s="116"/>
      <c r="EW82" s="116"/>
      <c r="EX82" s="116"/>
      <c r="EY82" s="116"/>
      <c r="EZ82" s="116"/>
      <c r="FA82" s="116"/>
      <c r="FB82" s="116"/>
      <c r="FC82" s="116"/>
      <c r="FD82" s="116"/>
      <c r="FE82" s="116"/>
      <c r="FF82" s="116"/>
      <c r="FG82" s="116"/>
      <c r="FH82" s="116"/>
      <c r="FI82" s="116"/>
      <c r="FJ82" s="116"/>
      <c r="FK82" s="116"/>
      <c r="FL82" s="116"/>
      <c r="FM82" s="116"/>
      <c r="FN82" s="116"/>
      <c r="FO82" s="116"/>
      <c r="FP82" s="116"/>
      <c r="FQ82" s="116"/>
      <c r="FR82" s="116"/>
      <c r="FS82" s="116"/>
      <c r="FT82" s="116"/>
      <c r="FU82" s="116"/>
      <c r="FV82" s="116"/>
      <c r="FW82" s="116"/>
      <c r="FX82" s="116"/>
      <c r="FY82" s="116"/>
      <c r="FZ82" s="116"/>
      <c r="GA82" s="116"/>
      <c r="GB82" s="116"/>
      <c r="GC82" s="116"/>
      <c r="GD82" s="116"/>
      <c r="GE82" s="116"/>
      <c r="GF82" s="116"/>
      <c r="GG82" s="116"/>
      <c r="GH82" s="116"/>
      <c r="GI82" s="116"/>
      <c r="GJ82" s="116"/>
      <c r="GK82" s="116"/>
      <c r="GL82" s="116"/>
      <c r="GM82" s="116"/>
      <c r="GN82" s="116"/>
      <c r="GO82" s="116"/>
      <c r="GP82" s="116"/>
      <c r="GQ82" s="116"/>
      <c r="GR82" s="116"/>
      <c r="GS82" s="116"/>
      <c r="GT82" s="116"/>
      <c r="GU82" s="116"/>
      <c r="GV82" s="116"/>
      <c r="GW82" s="116"/>
      <c r="GX82" s="116"/>
      <c r="GY82" s="116"/>
      <c r="GZ82" s="116"/>
      <c r="HA82" s="116"/>
      <c r="HB82" s="116"/>
      <c r="HC82" s="116"/>
      <c r="HD82" s="116"/>
      <c r="HE82" s="116"/>
      <c r="HF82" s="116"/>
      <c r="HG82" s="116"/>
      <c r="HH82" s="116"/>
      <c r="HI82" s="116"/>
      <c r="HJ82" s="116"/>
      <c r="HK82" s="116"/>
      <c r="HL82" s="116"/>
      <c r="HM82" s="116"/>
      <c r="HN82" s="116"/>
      <c r="HO82" s="116"/>
      <c r="HP82" s="116"/>
      <c r="HQ82" s="116"/>
      <c r="HR82" s="116"/>
      <c r="HS82" s="116"/>
      <c r="HT82" s="116"/>
      <c r="HU82" s="116"/>
      <c r="HV82" s="116"/>
      <c r="HW82" s="116"/>
      <c r="HX82" s="116"/>
      <c r="HY82" s="116"/>
      <c r="HZ82" s="116"/>
      <c r="IA82" s="116"/>
      <c r="IB82" s="116"/>
      <c r="IC82" s="116"/>
      <c r="ID82" s="116"/>
      <c r="IE82" s="116"/>
      <c r="IF82" s="116"/>
      <c r="IG82" s="116"/>
      <c r="IH82" s="116"/>
      <c r="II82" s="116"/>
      <c r="IJ82" s="116"/>
      <c r="IK82" s="116"/>
      <c r="IL82" s="116"/>
      <c r="IM82" s="116"/>
      <c r="IN82" s="116"/>
      <c r="IO82" s="116"/>
      <c r="IP82" s="116"/>
      <c r="IQ82" s="116"/>
      <c r="IR82" s="116"/>
      <c r="IS82" s="116"/>
      <c r="IT82" s="116"/>
      <c r="IU82" s="116"/>
      <c r="IV82" s="116"/>
      <c r="IW82" s="116"/>
      <c r="IX82" s="116"/>
      <c r="IY82" s="116"/>
      <c r="IZ82" s="116"/>
      <c r="JA82" s="116"/>
      <c r="JB82" s="116"/>
      <c r="JC82" s="116"/>
      <c r="JD82" s="116"/>
      <c r="JE82" s="116"/>
      <c r="JF82" s="116"/>
      <c r="JG82" s="116"/>
      <c r="JH82" s="116"/>
      <c r="JI82" s="116"/>
      <c r="JJ82" s="116"/>
      <c r="JK82" s="116"/>
      <c r="JL82" s="116"/>
      <c r="JM82" s="116"/>
      <c r="JN82" s="116"/>
      <c r="JO82" s="116"/>
      <c r="JP82" s="116"/>
      <c r="JQ82" s="116"/>
      <c r="JR82" s="116"/>
      <c r="JS82" s="116"/>
      <c r="JT82" s="116"/>
      <c r="JU82" s="116"/>
      <c r="JV82" s="116"/>
      <c r="JW82" s="116"/>
      <c r="JX82" s="116"/>
      <c r="JY82" s="116"/>
      <c r="JZ82" s="116"/>
      <c r="KA82" s="116"/>
      <c r="KB82" s="116"/>
      <c r="KC82" s="116"/>
      <c r="KD82" s="116"/>
      <c r="KE82" s="116"/>
      <c r="KF82" s="116"/>
      <c r="KG82" s="116"/>
      <c r="KH82" s="116"/>
      <c r="KI82" s="116"/>
      <c r="KJ82" s="116"/>
      <c r="KK82" s="116"/>
      <c r="KL82" s="116"/>
      <c r="KM82" s="116"/>
      <c r="KN82" s="116"/>
      <c r="KO82" s="116"/>
      <c r="KP82" s="116"/>
      <c r="KQ82" s="116"/>
      <c r="KR82" s="116"/>
      <c r="KS82" s="116"/>
      <c r="KT82" s="116"/>
      <c r="KU82" s="116"/>
      <c r="KV82" s="116"/>
      <c r="KW82" s="116"/>
      <c r="KX82" s="116"/>
      <c r="KY82" s="116"/>
      <c r="KZ82" s="116"/>
      <c r="LA82" s="116"/>
      <c r="LB82" s="116"/>
      <c r="LC82" s="116"/>
      <c r="LD82" s="116"/>
      <c r="LE82" s="116"/>
      <c r="LF82" s="116"/>
      <c r="LG82" s="116"/>
      <c r="LH82" s="116"/>
      <c r="LI82" s="116"/>
      <c r="LJ82" s="116"/>
    </row>
    <row r="83" spans="1:322" x14ac:dyDescent="0.3">
      <c r="A83" s="108">
        <v>43256</v>
      </c>
      <c r="B83" s="117">
        <v>0.91910879629629605</v>
      </c>
      <c r="C83" s="114">
        <v>14189.674999999999</v>
      </c>
      <c r="D83" s="114">
        <v>101320.609</v>
      </c>
      <c r="E83" s="114">
        <v>22792.312000000002</v>
      </c>
      <c r="F83" s="114">
        <v>32062.569</v>
      </c>
      <c r="G83" s="114">
        <v>43.978999999999999</v>
      </c>
      <c r="H83" s="73">
        <v>20</v>
      </c>
      <c r="I83" s="73">
        <v>23.849499999999999</v>
      </c>
      <c r="J83" s="111"/>
      <c r="K83" s="111"/>
      <c r="L83" s="119">
        <f t="shared" si="26"/>
        <v>33.582000000000974</v>
      </c>
      <c r="M83" s="115">
        <f t="shared" si="27"/>
        <v>-2.0749999999989086</v>
      </c>
      <c r="N83" s="115">
        <f t="shared" si="28"/>
        <v>-8.3220000000001164</v>
      </c>
      <c r="O83" s="115">
        <f t="shared" si="29"/>
        <v>31.422000000002299</v>
      </c>
      <c r="P83" s="120">
        <f t="shared" si="30"/>
        <v>12.5569999999977</v>
      </c>
      <c r="Q83" s="30">
        <f t="shared" si="31"/>
        <v>0.71447736419660068</v>
      </c>
      <c r="R83" s="123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16"/>
      <c r="AD83" s="116"/>
      <c r="AE83" s="116"/>
      <c r="AF83" s="116"/>
      <c r="AG83" s="116"/>
      <c r="AH83" s="116"/>
      <c r="AI83" s="116"/>
      <c r="AJ83" s="33">
        <f t="shared" si="17"/>
        <v>15736.174999999999</v>
      </c>
      <c r="AK83" s="33" t="str">
        <f t="shared" si="18"/>
        <v/>
      </c>
      <c r="AL83" s="33" t="str">
        <f t="shared" si="19"/>
        <v/>
      </c>
      <c r="AM83" s="33" t="str">
        <f t="shared" si="20"/>
        <v/>
      </c>
      <c r="AN83" s="33" t="str">
        <f t="shared" si="21"/>
        <v/>
      </c>
      <c r="AO83" s="33" t="str">
        <f t="shared" si="22"/>
        <v/>
      </c>
      <c r="AP83" s="33" t="str">
        <f t="shared" si="23"/>
        <v/>
      </c>
      <c r="AQ83" s="33" t="str">
        <f t="shared" si="24"/>
        <v/>
      </c>
      <c r="AR83" s="33" t="str">
        <f t="shared" si="25"/>
        <v/>
      </c>
      <c r="AS83" s="116">
        <v>43604</v>
      </c>
      <c r="AT83" s="116">
        <v>1.5949074074074074E-2</v>
      </c>
      <c r="AU83" s="116" t="s">
        <v>59</v>
      </c>
      <c r="AV83" s="116" t="s">
        <v>60</v>
      </c>
      <c r="AW83" s="116">
        <v>15736.174999999999</v>
      </c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  <c r="BH83" s="116"/>
      <c r="BI83" s="116"/>
      <c r="BJ83" s="116"/>
      <c r="BK83" s="116"/>
      <c r="BL83" s="116"/>
      <c r="BM83" s="116"/>
      <c r="BN83" s="116"/>
      <c r="BO83" s="116"/>
      <c r="BP83" s="116"/>
      <c r="BQ83" s="116"/>
      <c r="BR83" s="116"/>
      <c r="BS83" s="116"/>
      <c r="BT83" s="116"/>
      <c r="BU83" s="116"/>
      <c r="BV83" s="116"/>
      <c r="BW83" s="116"/>
      <c r="BX83" s="116"/>
      <c r="BY83" s="116"/>
      <c r="BZ83" s="116"/>
      <c r="CA83" s="116"/>
      <c r="CB83" s="116"/>
      <c r="CC83" s="116"/>
      <c r="CD83" s="116"/>
      <c r="CE83" s="116"/>
      <c r="CF83" s="116"/>
      <c r="CG83" s="116"/>
      <c r="CH83" s="116"/>
      <c r="CI83" s="116"/>
      <c r="CJ83" s="116"/>
      <c r="CK83" s="116"/>
      <c r="CL83" s="116"/>
      <c r="CM83" s="116"/>
      <c r="CN83" s="116"/>
      <c r="CO83" s="116"/>
      <c r="CP83" s="116"/>
      <c r="CQ83" s="116"/>
      <c r="CR83" s="116"/>
      <c r="CS83" s="116"/>
      <c r="CT83" s="116"/>
      <c r="CU83" s="116"/>
      <c r="CV83" s="116"/>
      <c r="CW83" s="116"/>
      <c r="CX83" s="116"/>
      <c r="CY83" s="116"/>
      <c r="CZ83" s="116"/>
      <c r="DA83" s="116"/>
      <c r="DB83" s="116"/>
      <c r="DC83" s="116"/>
      <c r="DD83" s="116"/>
      <c r="DE83" s="116"/>
      <c r="DF83" s="116"/>
      <c r="DG83" s="116"/>
      <c r="DH83" s="116"/>
      <c r="DI83" s="116"/>
      <c r="DJ83" s="116"/>
      <c r="DK83" s="116"/>
      <c r="DL83" s="116"/>
      <c r="DM83" s="116"/>
      <c r="DN83" s="116"/>
      <c r="DO83" s="116"/>
      <c r="DP83" s="116"/>
      <c r="DQ83" s="116"/>
      <c r="DR83" s="116"/>
      <c r="DS83" s="116"/>
      <c r="DT83" s="116"/>
      <c r="DU83" s="116"/>
      <c r="DV83" s="116"/>
      <c r="DW83" s="116"/>
      <c r="DX83" s="116"/>
      <c r="DY83" s="116"/>
      <c r="DZ83" s="116"/>
      <c r="EA83" s="116"/>
      <c r="EB83" s="116"/>
      <c r="EC83" s="116"/>
      <c r="ED83" s="116"/>
      <c r="EE83" s="116"/>
      <c r="EF83" s="116"/>
      <c r="EG83" s="116"/>
      <c r="EH83" s="116"/>
      <c r="EI83" s="116"/>
      <c r="EJ83" s="116"/>
      <c r="EK83" s="116"/>
      <c r="EL83" s="116"/>
      <c r="EM83" s="116"/>
      <c r="EN83" s="116"/>
      <c r="EO83" s="116"/>
      <c r="EP83" s="116"/>
      <c r="EQ83" s="116"/>
      <c r="ER83" s="116"/>
      <c r="ES83" s="116"/>
      <c r="ET83" s="116"/>
      <c r="EU83" s="116"/>
      <c r="EV83" s="116"/>
      <c r="EW83" s="116"/>
      <c r="EX83" s="116"/>
      <c r="EY83" s="116"/>
      <c r="EZ83" s="116"/>
      <c r="FA83" s="116"/>
      <c r="FB83" s="116"/>
      <c r="FC83" s="116"/>
      <c r="FD83" s="116"/>
      <c r="FE83" s="116"/>
      <c r="FF83" s="116"/>
      <c r="FG83" s="116"/>
      <c r="FH83" s="116"/>
      <c r="FI83" s="116"/>
      <c r="FJ83" s="116"/>
      <c r="FK83" s="116"/>
      <c r="FL83" s="116"/>
      <c r="FM83" s="116"/>
      <c r="FN83" s="116"/>
      <c r="FO83" s="116"/>
      <c r="FP83" s="116"/>
      <c r="FQ83" s="116"/>
      <c r="FR83" s="116"/>
      <c r="FS83" s="116"/>
      <c r="FT83" s="116"/>
      <c r="FU83" s="116"/>
      <c r="FV83" s="116"/>
      <c r="FW83" s="116"/>
      <c r="FX83" s="116"/>
      <c r="FY83" s="116"/>
      <c r="FZ83" s="116"/>
      <c r="GA83" s="116"/>
      <c r="GB83" s="116"/>
      <c r="GC83" s="116"/>
      <c r="GD83" s="116"/>
      <c r="GE83" s="116"/>
      <c r="GF83" s="116"/>
      <c r="GG83" s="116"/>
      <c r="GH83" s="116"/>
      <c r="GI83" s="116"/>
      <c r="GJ83" s="116"/>
      <c r="GK83" s="116"/>
      <c r="GL83" s="116"/>
      <c r="GM83" s="116"/>
      <c r="GN83" s="116"/>
      <c r="GO83" s="116"/>
      <c r="GP83" s="116"/>
      <c r="GQ83" s="116"/>
      <c r="GR83" s="116"/>
      <c r="GS83" s="116"/>
      <c r="GT83" s="116"/>
      <c r="GU83" s="116"/>
      <c r="GV83" s="116"/>
      <c r="GW83" s="116"/>
      <c r="GX83" s="116"/>
      <c r="GY83" s="116"/>
      <c r="GZ83" s="116"/>
      <c r="HA83" s="116"/>
      <c r="HB83" s="116"/>
      <c r="HC83" s="116"/>
      <c r="HD83" s="116"/>
      <c r="HE83" s="116"/>
      <c r="HF83" s="116"/>
      <c r="HG83" s="116"/>
      <c r="HH83" s="116"/>
      <c r="HI83" s="116"/>
      <c r="HJ83" s="116"/>
      <c r="HK83" s="116"/>
      <c r="HL83" s="116"/>
      <c r="HM83" s="116"/>
      <c r="HN83" s="116"/>
      <c r="HO83" s="116"/>
      <c r="HP83" s="116"/>
      <c r="HQ83" s="116"/>
      <c r="HR83" s="116"/>
      <c r="HS83" s="116"/>
      <c r="HT83" s="116"/>
      <c r="HU83" s="116"/>
      <c r="HV83" s="116"/>
      <c r="HW83" s="116"/>
      <c r="HX83" s="116"/>
      <c r="HY83" s="116"/>
      <c r="HZ83" s="116"/>
      <c r="IA83" s="116"/>
      <c r="IB83" s="116"/>
      <c r="IC83" s="116"/>
      <c r="ID83" s="116"/>
      <c r="IE83" s="116"/>
      <c r="IF83" s="116"/>
      <c r="IG83" s="116"/>
      <c r="IH83" s="116"/>
      <c r="II83" s="116"/>
      <c r="IJ83" s="116"/>
      <c r="IK83" s="116"/>
      <c r="IL83" s="116"/>
      <c r="IM83" s="116"/>
      <c r="IN83" s="116"/>
      <c r="IO83" s="116"/>
      <c r="IP83" s="116"/>
      <c r="IQ83" s="116"/>
      <c r="IR83" s="116"/>
      <c r="IS83" s="116"/>
      <c r="IT83" s="116"/>
      <c r="IU83" s="116"/>
      <c r="IV83" s="116"/>
      <c r="IW83" s="116"/>
      <c r="IX83" s="116"/>
      <c r="IY83" s="116"/>
      <c r="IZ83" s="116"/>
      <c r="JA83" s="116"/>
      <c r="JB83" s="116"/>
      <c r="JC83" s="116"/>
      <c r="JD83" s="116"/>
      <c r="JE83" s="116"/>
      <c r="JF83" s="116"/>
      <c r="JG83" s="116"/>
      <c r="JH83" s="116"/>
      <c r="JI83" s="116"/>
      <c r="JJ83" s="116"/>
      <c r="JK83" s="116"/>
      <c r="JL83" s="116"/>
      <c r="JM83" s="116"/>
      <c r="JN83" s="116"/>
      <c r="JO83" s="116"/>
      <c r="JP83" s="116"/>
      <c r="JQ83" s="116"/>
      <c r="JR83" s="116"/>
      <c r="JS83" s="116"/>
      <c r="JT83" s="116"/>
      <c r="JU83" s="116"/>
      <c r="JV83" s="116"/>
      <c r="JW83" s="116"/>
      <c r="JX83" s="116"/>
      <c r="JY83" s="116"/>
      <c r="JZ83" s="116"/>
      <c r="KA83" s="116"/>
      <c r="KB83" s="116"/>
      <c r="KC83" s="116"/>
      <c r="KD83" s="116"/>
      <c r="KE83" s="116"/>
      <c r="KF83" s="116"/>
      <c r="KG83" s="116"/>
      <c r="KH83" s="116"/>
      <c r="KI83" s="116"/>
      <c r="KJ83" s="116"/>
      <c r="KK83" s="116"/>
      <c r="KL83" s="116"/>
      <c r="KM83" s="116"/>
      <c r="KN83" s="116"/>
      <c r="KO83" s="116"/>
      <c r="KP83" s="116"/>
      <c r="KQ83" s="116"/>
      <c r="KR83" s="116"/>
      <c r="KS83" s="116"/>
      <c r="KT83" s="116"/>
      <c r="KU83" s="116"/>
      <c r="KV83" s="116"/>
      <c r="KW83" s="116"/>
      <c r="KX83" s="116"/>
      <c r="KY83" s="116"/>
      <c r="KZ83" s="116"/>
      <c r="LA83" s="116"/>
      <c r="LB83" s="116"/>
      <c r="LC83" s="116"/>
      <c r="LD83" s="116"/>
      <c r="LE83" s="116"/>
      <c r="LF83" s="116"/>
      <c r="LG83" s="116"/>
      <c r="LH83" s="116"/>
      <c r="LI83" s="116"/>
      <c r="LJ83" s="116"/>
    </row>
    <row r="84" spans="1:322" x14ac:dyDescent="0.3">
      <c r="A84" s="108">
        <v>43257</v>
      </c>
      <c r="B84" s="117">
        <v>0.90518518518518498</v>
      </c>
      <c r="C84" s="114">
        <v>14190.353999999999</v>
      </c>
      <c r="D84" s="114">
        <v>101327.925</v>
      </c>
      <c r="E84" s="114">
        <v>22826.218000000001</v>
      </c>
      <c r="F84" s="114">
        <v>32104.142</v>
      </c>
      <c r="G84" s="114">
        <v>41.573</v>
      </c>
      <c r="H84" s="73">
        <v>19.5</v>
      </c>
      <c r="I84" s="73">
        <v>23.967579908675798</v>
      </c>
      <c r="J84" s="111"/>
      <c r="K84" s="111"/>
      <c r="L84" s="119">
        <f t="shared" si="26"/>
        <v>33.577999999993743</v>
      </c>
      <c r="M84" s="115">
        <f t="shared" si="27"/>
        <v>-0.67900000000008731</v>
      </c>
      <c r="N84" s="115">
        <f t="shared" si="28"/>
        <v>-7.31600000000617</v>
      </c>
      <c r="O84" s="115">
        <f t="shared" si="29"/>
        <v>33.90599999999904</v>
      </c>
      <c r="P84" s="120">
        <f t="shared" si="30"/>
        <v>7.6670000000009608</v>
      </c>
      <c r="Q84" s="30">
        <f t="shared" si="31"/>
        <v>0.81557741803572126</v>
      </c>
      <c r="R84" s="123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16"/>
      <c r="AD84" s="116"/>
      <c r="AE84" s="116"/>
      <c r="AF84" s="116"/>
      <c r="AG84" s="116"/>
      <c r="AH84" s="116"/>
      <c r="AI84" s="116"/>
      <c r="AJ84" s="33" t="str">
        <f t="shared" si="17"/>
        <v/>
      </c>
      <c r="AK84" s="33">
        <f t="shared" si="18"/>
        <v>116107.23299999999</v>
      </c>
      <c r="AL84" s="33" t="str">
        <f t="shared" si="19"/>
        <v/>
      </c>
      <c r="AM84" s="33" t="str">
        <f t="shared" si="20"/>
        <v/>
      </c>
      <c r="AN84" s="33" t="str">
        <f t="shared" si="21"/>
        <v/>
      </c>
      <c r="AO84" s="33" t="str">
        <f t="shared" si="22"/>
        <v/>
      </c>
      <c r="AP84" s="33" t="str">
        <f t="shared" si="23"/>
        <v/>
      </c>
      <c r="AQ84" s="33" t="str">
        <f t="shared" si="24"/>
        <v/>
      </c>
      <c r="AR84" s="33" t="str">
        <f t="shared" si="25"/>
        <v/>
      </c>
      <c r="AS84" s="116">
        <v>43604</v>
      </c>
      <c r="AT84" s="116">
        <v>1.5949074074074074E-2</v>
      </c>
      <c r="AU84" s="116" t="s">
        <v>59</v>
      </c>
      <c r="AV84" s="116" t="s">
        <v>61</v>
      </c>
      <c r="AW84" s="116">
        <v>116107.23299999999</v>
      </c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  <c r="BH84" s="116"/>
      <c r="BI84" s="116"/>
      <c r="BJ84" s="116"/>
      <c r="BK84" s="116"/>
      <c r="BL84" s="116"/>
      <c r="BM84" s="116"/>
      <c r="BN84" s="116"/>
      <c r="BO84" s="116"/>
      <c r="BP84" s="116"/>
      <c r="BQ84" s="116"/>
      <c r="BR84" s="116"/>
      <c r="BS84" s="116"/>
      <c r="BT84" s="116"/>
      <c r="BU84" s="116"/>
      <c r="BV84" s="116"/>
      <c r="BW84" s="116"/>
      <c r="BX84" s="116"/>
      <c r="BY84" s="116"/>
      <c r="BZ84" s="116"/>
      <c r="CA84" s="116"/>
      <c r="CB84" s="116"/>
      <c r="CC84" s="116"/>
      <c r="CD84" s="116"/>
      <c r="CE84" s="116"/>
      <c r="CF84" s="116"/>
      <c r="CG84" s="116"/>
      <c r="CH84" s="116"/>
      <c r="CI84" s="116"/>
      <c r="CJ84" s="116"/>
      <c r="CK84" s="116"/>
      <c r="CL84" s="116"/>
      <c r="CM84" s="116"/>
      <c r="CN84" s="116"/>
      <c r="CO84" s="116"/>
      <c r="CP84" s="116"/>
      <c r="CQ84" s="116"/>
      <c r="CR84" s="116"/>
      <c r="CS84" s="116"/>
      <c r="CT84" s="116"/>
      <c r="CU84" s="116"/>
      <c r="CV84" s="116"/>
      <c r="CW84" s="116"/>
      <c r="CX84" s="116"/>
      <c r="CY84" s="116"/>
      <c r="CZ84" s="116"/>
      <c r="DA84" s="116"/>
      <c r="DB84" s="116"/>
      <c r="DC84" s="116"/>
      <c r="DD84" s="116"/>
      <c r="DE84" s="116"/>
      <c r="DF84" s="116"/>
      <c r="DG84" s="116"/>
      <c r="DH84" s="116"/>
      <c r="DI84" s="116"/>
      <c r="DJ84" s="116"/>
      <c r="DK84" s="116"/>
      <c r="DL84" s="116"/>
      <c r="DM84" s="116"/>
      <c r="DN84" s="116"/>
      <c r="DO84" s="116"/>
      <c r="DP84" s="116"/>
      <c r="DQ84" s="116"/>
      <c r="DR84" s="116"/>
      <c r="DS84" s="116"/>
      <c r="DT84" s="116"/>
      <c r="DU84" s="116"/>
      <c r="DV84" s="116"/>
      <c r="DW84" s="116"/>
      <c r="DX84" s="116"/>
      <c r="DY84" s="116"/>
      <c r="DZ84" s="116"/>
      <c r="EA84" s="116"/>
      <c r="EB84" s="116"/>
      <c r="EC84" s="116"/>
      <c r="ED84" s="116"/>
      <c r="EE84" s="116"/>
      <c r="EF84" s="116"/>
      <c r="EG84" s="116"/>
      <c r="EH84" s="116"/>
      <c r="EI84" s="116"/>
      <c r="EJ84" s="116"/>
      <c r="EK84" s="116"/>
      <c r="EL84" s="116"/>
      <c r="EM84" s="116"/>
      <c r="EN84" s="116"/>
      <c r="EO84" s="116"/>
      <c r="EP84" s="116"/>
      <c r="EQ84" s="116"/>
      <c r="ER84" s="116"/>
      <c r="ES84" s="116"/>
      <c r="ET84" s="116"/>
      <c r="EU84" s="116"/>
      <c r="EV84" s="116"/>
      <c r="EW84" s="116"/>
      <c r="EX84" s="116"/>
      <c r="EY84" s="116"/>
      <c r="EZ84" s="116"/>
      <c r="FA84" s="116"/>
      <c r="FB84" s="116"/>
      <c r="FC84" s="116"/>
      <c r="FD84" s="116"/>
      <c r="FE84" s="116"/>
      <c r="FF84" s="116"/>
      <c r="FG84" s="116"/>
      <c r="FH84" s="116"/>
      <c r="FI84" s="116"/>
      <c r="FJ84" s="116"/>
      <c r="FK84" s="116"/>
      <c r="FL84" s="116"/>
      <c r="FM84" s="116"/>
      <c r="FN84" s="116"/>
      <c r="FO84" s="116"/>
      <c r="FP84" s="116"/>
      <c r="FQ84" s="116"/>
      <c r="FR84" s="116"/>
      <c r="FS84" s="116"/>
      <c r="FT84" s="116"/>
      <c r="FU84" s="116"/>
      <c r="FV84" s="116"/>
      <c r="FW84" s="116"/>
      <c r="FX84" s="116"/>
      <c r="FY84" s="116"/>
      <c r="FZ84" s="116"/>
      <c r="GA84" s="116"/>
      <c r="GB84" s="116"/>
      <c r="GC84" s="116"/>
      <c r="GD84" s="116"/>
      <c r="GE84" s="116"/>
      <c r="GF84" s="116"/>
      <c r="GG84" s="116"/>
      <c r="GH84" s="116"/>
      <c r="GI84" s="116"/>
      <c r="GJ84" s="116"/>
      <c r="GK84" s="116"/>
      <c r="GL84" s="116"/>
      <c r="GM84" s="116"/>
      <c r="GN84" s="116"/>
      <c r="GO84" s="116"/>
      <c r="GP84" s="116"/>
      <c r="GQ84" s="116"/>
      <c r="GR84" s="116"/>
      <c r="GS84" s="116"/>
      <c r="GT84" s="116"/>
      <c r="GU84" s="116"/>
      <c r="GV84" s="116"/>
      <c r="GW84" s="116"/>
      <c r="GX84" s="116"/>
      <c r="GY84" s="116"/>
      <c r="GZ84" s="116"/>
      <c r="HA84" s="116"/>
      <c r="HB84" s="116"/>
      <c r="HC84" s="116"/>
      <c r="HD84" s="116"/>
      <c r="HE84" s="116"/>
      <c r="HF84" s="116"/>
      <c r="HG84" s="116"/>
      <c r="HH84" s="116"/>
      <c r="HI84" s="116"/>
      <c r="HJ84" s="116"/>
      <c r="HK84" s="116"/>
      <c r="HL84" s="116"/>
      <c r="HM84" s="116"/>
      <c r="HN84" s="116"/>
      <c r="HO84" s="116"/>
      <c r="HP84" s="116"/>
      <c r="HQ84" s="116"/>
      <c r="HR84" s="116"/>
      <c r="HS84" s="116"/>
      <c r="HT84" s="116"/>
      <c r="HU84" s="116"/>
      <c r="HV84" s="116"/>
      <c r="HW84" s="116"/>
      <c r="HX84" s="116"/>
      <c r="HY84" s="116"/>
      <c r="HZ84" s="116"/>
      <c r="IA84" s="116"/>
      <c r="IB84" s="116"/>
      <c r="IC84" s="116"/>
      <c r="ID84" s="116"/>
      <c r="IE84" s="116"/>
      <c r="IF84" s="116"/>
      <c r="IG84" s="116"/>
      <c r="IH84" s="116"/>
      <c r="II84" s="116"/>
      <c r="IJ84" s="116"/>
      <c r="IK84" s="116"/>
      <c r="IL84" s="116"/>
      <c r="IM84" s="116"/>
      <c r="IN84" s="116"/>
      <c r="IO84" s="116"/>
      <c r="IP84" s="116"/>
      <c r="IQ84" s="116"/>
      <c r="IR84" s="116"/>
      <c r="IS84" s="116"/>
      <c r="IT84" s="116"/>
      <c r="IU84" s="116"/>
      <c r="IV84" s="116"/>
      <c r="IW84" s="116"/>
      <c r="IX84" s="116"/>
      <c r="IY84" s="116"/>
      <c r="IZ84" s="116"/>
      <c r="JA84" s="116"/>
      <c r="JB84" s="116"/>
      <c r="JC84" s="116"/>
      <c r="JD84" s="116"/>
      <c r="JE84" s="116"/>
      <c r="JF84" s="116"/>
      <c r="JG84" s="116"/>
      <c r="JH84" s="116"/>
      <c r="JI84" s="116"/>
      <c r="JJ84" s="116"/>
      <c r="JK84" s="116"/>
      <c r="JL84" s="116"/>
      <c r="JM84" s="116"/>
      <c r="JN84" s="116"/>
      <c r="JO84" s="116"/>
      <c r="JP84" s="116"/>
      <c r="JQ84" s="116"/>
      <c r="JR84" s="116"/>
      <c r="JS84" s="116"/>
      <c r="JT84" s="116"/>
      <c r="JU84" s="116"/>
      <c r="JV84" s="116"/>
      <c r="JW84" s="116"/>
      <c r="JX84" s="116"/>
      <c r="JY84" s="116"/>
      <c r="JZ84" s="116"/>
      <c r="KA84" s="116"/>
      <c r="KB84" s="116"/>
      <c r="KC84" s="116"/>
      <c r="KD84" s="116"/>
      <c r="KE84" s="116"/>
      <c r="KF84" s="116"/>
      <c r="KG84" s="116"/>
      <c r="KH84" s="116"/>
      <c r="KI84" s="116"/>
      <c r="KJ84" s="116"/>
      <c r="KK84" s="116"/>
      <c r="KL84" s="116"/>
      <c r="KM84" s="116"/>
      <c r="KN84" s="116"/>
      <c r="KO84" s="116"/>
      <c r="KP84" s="116"/>
      <c r="KQ84" s="116"/>
      <c r="KR84" s="116"/>
      <c r="KS84" s="116"/>
      <c r="KT84" s="116"/>
      <c r="KU84" s="116"/>
      <c r="KV84" s="116"/>
      <c r="KW84" s="116"/>
      <c r="KX84" s="116"/>
      <c r="KY84" s="116"/>
      <c r="KZ84" s="116"/>
      <c r="LA84" s="116"/>
      <c r="LB84" s="116"/>
      <c r="LC84" s="116"/>
      <c r="LD84" s="116"/>
      <c r="LE84" s="116"/>
      <c r="LF84" s="116"/>
      <c r="LG84" s="116"/>
      <c r="LH84" s="116"/>
      <c r="LI84" s="116"/>
      <c r="LJ84" s="116"/>
    </row>
    <row r="85" spans="1:322" x14ac:dyDescent="0.3">
      <c r="A85" s="108">
        <v>43258</v>
      </c>
      <c r="B85" s="117">
        <v>0.907905092592593</v>
      </c>
      <c r="C85" s="114">
        <v>14192.891</v>
      </c>
      <c r="D85" s="114">
        <v>101336.978</v>
      </c>
      <c r="E85" s="114">
        <v>22844.762999999999</v>
      </c>
      <c r="F85" s="114">
        <v>32128.096000000001</v>
      </c>
      <c r="G85" s="114">
        <v>23.954000000000001</v>
      </c>
      <c r="H85" s="73">
        <v>17.5</v>
      </c>
      <c r="I85" s="73">
        <v>21.467428571428599</v>
      </c>
      <c r="J85" s="111"/>
      <c r="K85" s="111"/>
      <c r="L85" s="119">
        <f t="shared" si="26"/>
        <v>12.363999999999855</v>
      </c>
      <c r="M85" s="115">
        <f t="shared" si="27"/>
        <v>-2.5370000000002619</v>
      </c>
      <c r="N85" s="115">
        <f t="shared" si="28"/>
        <v>-9.0529999999998836</v>
      </c>
      <c r="O85" s="115">
        <f t="shared" si="29"/>
        <v>18.544999999998254</v>
      </c>
      <c r="P85" s="120">
        <f t="shared" si="30"/>
        <v>5.4090000000017469</v>
      </c>
      <c r="Q85" s="30">
        <f t="shared" si="31"/>
        <v>0.77419220171989034</v>
      </c>
      <c r="R85" s="123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16"/>
      <c r="AD85" s="116"/>
      <c r="AE85" s="116"/>
      <c r="AF85" s="116"/>
      <c r="AG85" s="116"/>
      <c r="AH85" s="116"/>
      <c r="AI85" s="116"/>
      <c r="AJ85" s="33" t="str">
        <f t="shared" si="17"/>
        <v/>
      </c>
      <c r="AK85" s="33" t="str">
        <f t="shared" si="18"/>
        <v/>
      </c>
      <c r="AL85" s="33" t="str">
        <f t="shared" si="19"/>
        <v/>
      </c>
      <c r="AM85" s="33" t="str">
        <f t="shared" si="20"/>
        <v/>
      </c>
      <c r="AN85" s="33" t="str">
        <f t="shared" si="21"/>
        <v/>
      </c>
      <c r="AO85" s="33">
        <f t="shared" si="22"/>
        <v>12</v>
      </c>
      <c r="AP85" s="33" t="str">
        <f t="shared" si="23"/>
        <v/>
      </c>
      <c r="AQ85" s="33" t="str">
        <f t="shared" si="24"/>
        <v/>
      </c>
      <c r="AR85" s="33" t="str">
        <f t="shared" si="25"/>
        <v/>
      </c>
      <c r="AS85" s="116">
        <v>43604</v>
      </c>
      <c r="AT85" s="116">
        <v>1.5949074074074074E-2</v>
      </c>
      <c r="AU85" s="116" t="s">
        <v>62</v>
      </c>
      <c r="AV85" s="116" t="s">
        <v>63</v>
      </c>
      <c r="AW85" s="116">
        <v>12</v>
      </c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  <c r="BH85" s="116"/>
      <c r="BI85" s="116"/>
      <c r="BJ85" s="116"/>
      <c r="BK85" s="116"/>
      <c r="BL85" s="116"/>
      <c r="BM85" s="116"/>
      <c r="BN85" s="116"/>
      <c r="BO85" s="116"/>
      <c r="BP85" s="116"/>
      <c r="BQ85" s="116"/>
      <c r="BR85" s="116"/>
      <c r="BS85" s="116"/>
      <c r="BT85" s="116"/>
      <c r="BU85" s="116"/>
      <c r="BV85" s="116"/>
      <c r="BW85" s="116"/>
      <c r="BX85" s="116"/>
      <c r="BY85" s="116"/>
      <c r="BZ85" s="116"/>
      <c r="CA85" s="116"/>
      <c r="CB85" s="116"/>
      <c r="CC85" s="116"/>
      <c r="CD85" s="116"/>
      <c r="CE85" s="116"/>
      <c r="CF85" s="116"/>
      <c r="CG85" s="116"/>
      <c r="CH85" s="116"/>
      <c r="CI85" s="116"/>
      <c r="CJ85" s="116"/>
      <c r="CK85" s="116"/>
      <c r="CL85" s="116"/>
      <c r="CM85" s="116"/>
      <c r="CN85" s="116"/>
      <c r="CO85" s="116"/>
      <c r="CP85" s="116"/>
      <c r="CQ85" s="116"/>
      <c r="CR85" s="116"/>
      <c r="CS85" s="116"/>
      <c r="CT85" s="116"/>
      <c r="CU85" s="116"/>
      <c r="CV85" s="116"/>
      <c r="CW85" s="116"/>
      <c r="CX85" s="116"/>
      <c r="CY85" s="116"/>
      <c r="CZ85" s="116"/>
      <c r="DA85" s="116"/>
      <c r="DB85" s="116"/>
      <c r="DC85" s="116"/>
      <c r="DD85" s="116"/>
      <c r="DE85" s="116"/>
      <c r="DF85" s="116"/>
      <c r="DG85" s="116"/>
      <c r="DH85" s="116"/>
      <c r="DI85" s="116"/>
      <c r="DJ85" s="116"/>
      <c r="DK85" s="116"/>
      <c r="DL85" s="116"/>
      <c r="DM85" s="116"/>
      <c r="DN85" s="116"/>
      <c r="DO85" s="116"/>
      <c r="DP85" s="116"/>
      <c r="DQ85" s="116"/>
      <c r="DR85" s="116"/>
      <c r="DS85" s="116"/>
      <c r="DT85" s="116"/>
      <c r="DU85" s="116"/>
      <c r="DV85" s="116"/>
      <c r="DW85" s="116"/>
      <c r="DX85" s="116"/>
      <c r="DY85" s="116"/>
      <c r="DZ85" s="116"/>
      <c r="EA85" s="116"/>
      <c r="EB85" s="116"/>
      <c r="EC85" s="116"/>
      <c r="ED85" s="116"/>
      <c r="EE85" s="116"/>
      <c r="EF85" s="116"/>
      <c r="EG85" s="116"/>
      <c r="EH85" s="116"/>
      <c r="EI85" s="116"/>
      <c r="EJ85" s="116"/>
      <c r="EK85" s="116"/>
      <c r="EL85" s="116"/>
      <c r="EM85" s="116"/>
      <c r="EN85" s="116"/>
      <c r="EO85" s="116"/>
      <c r="EP85" s="116"/>
      <c r="EQ85" s="116"/>
      <c r="ER85" s="116"/>
      <c r="ES85" s="116"/>
      <c r="ET85" s="116"/>
      <c r="EU85" s="116"/>
      <c r="EV85" s="116"/>
      <c r="EW85" s="116"/>
      <c r="EX85" s="116"/>
      <c r="EY85" s="116"/>
      <c r="EZ85" s="116"/>
      <c r="FA85" s="116"/>
      <c r="FB85" s="116"/>
      <c r="FC85" s="116"/>
      <c r="FD85" s="116"/>
      <c r="FE85" s="116"/>
      <c r="FF85" s="116"/>
      <c r="FG85" s="116"/>
      <c r="FH85" s="116"/>
      <c r="FI85" s="116"/>
      <c r="FJ85" s="116"/>
      <c r="FK85" s="116"/>
      <c r="FL85" s="116"/>
      <c r="FM85" s="116"/>
      <c r="FN85" s="116"/>
      <c r="FO85" s="116"/>
      <c r="FP85" s="116"/>
      <c r="FQ85" s="116"/>
      <c r="FR85" s="116"/>
      <c r="FS85" s="116"/>
      <c r="FT85" s="116"/>
      <c r="FU85" s="116"/>
      <c r="FV85" s="116"/>
      <c r="FW85" s="116"/>
      <c r="FX85" s="116"/>
      <c r="FY85" s="116"/>
      <c r="FZ85" s="116"/>
      <c r="GA85" s="116"/>
      <c r="GB85" s="116"/>
      <c r="GC85" s="116"/>
      <c r="GD85" s="116"/>
      <c r="GE85" s="116"/>
      <c r="GF85" s="116"/>
      <c r="GG85" s="116"/>
      <c r="GH85" s="116"/>
      <c r="GI85" s="116"/>
      <c r="GJ85" s="116"/>
      <c r="GK85" s="116"/>
      <c r="GL85" s="116"/>
      <c r="GM85" s="116"/>
      <c r="GN85" s="116"/>
      <c r="GO85" s="116"/>
      <c r="GP85" s="116"/>
      <c r="GQ85" s="116"/>
      <c r="GR85" s="116"/>
      <c r="GS85" s="116"/>
      <c r="GT85" s="116"/>
      <c r="GU85" s="116"/>
      <c r="GV85" s="116"/>
      <c r="GW85" s="116"/>
      <c r="GX85" s="116"/>
      <c r="GY85" s="116"/>
      <c r="GZ85" s="116"/>
      <c r="HA85" s="116"/>
      <c r="HB85" s="116"/>
      <c r="HC85" s="116"/>
      <c r="HD85" s="116"/>
      <c r="HE85" s="116"/>
      <c r="HF85" s="116"/>
      <c r="HG85" s="116"/>
      <c r="HH85" s="116"/>
      <c r="HI85" s="116"/>
      <c r="HJ85" s="116"/>
      <c r="HK85" s="116"/>
      <c r="HL85" s="116"/>
      <c r="HM85" s="116"/>
      <c r="HN85" s="116"/>
      <c r="HO85" s="116"/>
      <c r="HP85" s="116"/>
      <c r="HQ85" s="116"/>
      <c r="HR85" s="116"/>
      <c r="HS85" s="116"/>
      <c r="HT85" s="116"/>
      <c r="HU85" s="116"/>
      <c r="HV85" s="116"/>
      <c r="HW85" s="116"/>
      <c r="HX85" s="116"/>
      <c r="HY85" s="116"/>
      <c r="HZ85" s="116"/>
      <c r="IA85" s="116"/>
      <c r="IB85" s="116"/>
      <c r="IC85" s="116"/>
      <c r="ID85" s="116"/>
      <c r="IE85" s="116"/>
      <c r="IF85" s="116"/>
      <c r="IG85" s="116"/>
      <c r="IH85" s="116"/>
      <c r="II85" s="116"/>
      <c r="IJ85" s="116"/>
      <c r="IK85" s="116"/>
      <c r="IL85" s="116"/>
      <c r="IM85" s="116"/>
      <c r="IN85" s="116"/>
      <c r="IO85" s="116"/>
      <c r="IP85" s="116"/>
      <c r="IQ85" s="116"/>
      <c r="IR85" s="116"/>
      <c r="IS85" s="116"/>
      <c r="IT85" s="116"/>
      <c r="IU85" s="116"/>
      <c r="IV85" s="116"/>
      <c r="IW85" s="116"/>
      <c r="IX85" s="116"/>
      <c r="IY85" s="116"/>
      <c r="IZ85" s="116"/>
      <c r="JA85" s="116"/>
      <c r="JB85" s="116"/>
      <c r="JC85" s="116"/>
      <c r="JD85" s="116"/>
      <c r="JE85" s="116"/>
      <c r="JF85" s="116"/>
      <c r="JG85" s="116"/>
      <c r="JH85" s="116"/>
      <c r="JI85" s="116"/>
      <c r="JJ85" s="116"/>
      <c r="JK85" s="116"/>
      <c r="JL85" s="116"/>
      <c r="JM85" s="116"/>
      <c r="JN85" s="116"/>
      <c r="JO85" s="116"/>
      <c r="JP85" s="116"/>
      <c r="JQ85" s="116"/>
      <c r="JR85" s="116"/>
      <c r="JS85" s="116"/>
      <c r="JT85" s="116"/>
      <c r="JU85" s="116"/>
      <c r="JV85" s="116"/>
      <c r="JW85" s="116"/>
      <c r="JX85" s="116"/>
      <c r="JY85" s="116"/>
      <c r="JZ85" s="116"/>
      <c r="KA85" s="116"/>
      <c r="KB85" s="116"/>
      <c r="KC85" s="116"/>
      <c r="KD85" s="116"/>
      <c r="KE85" s="116"/>
      <c r="KF85" s="116"/>
      <c r="KG85" s="116"/>
      <c r="KH85" s="116"/>
      <c r="KI85" s="116"/>
      <c r="KJ85" s="116"/>
      <c r="KK85" s="116"/>
      <c r="KL85" s="116"/>
      <c r="KM85" s="116"/>
      <c r="KN85" s="116"/>
      <c r="KO85" s="116"/>
      <c r="KP85" s="116"/>
      <c r="KQ85" s="116"/>
      <c r="KR85" s="116"/>
      <c r="KS85" s="116"/>
      <c r="KT85" s="116"/>
      <c r="KU85" s="116"/>
      <c r="KV85" s="116"/>
      <c r="KW85" s="116"/>
      <c r="KX85" s="116"/>
      <c r="KY85" s="116"/>
      <c r="KZ85" s="116"/>
      <c r="LA85" s="116"/>
      <c r="LB85" s="116"/>
      <c r="LC85" s="116"/>
      <c r="LD85" s="116"/>
      <c r="LE85" s="116"/>
      <c r="LF85" s="116"/>
      <c r="LG85" s="116"/>
      <c r="LH85" s="116"/>
      <c r="LI85" s="116"/>
      <c r="LJ85" s="116"/>
    </row>
    <row r="86" spans="1:322" x14ac:dyDescent="0.3">
      <c r="A86" s="108">
        <v>43259</v>
      </c>
      <c r="B86" s="117">
        <v>0.91482638888888901</v>
      </c>
      <c r="C86" s="114">
        <v>14194.927</v>
      </c>
      <c r="D86" s="114">
        <v>101344.83</v>
      </c>
      <c r="E86" s="114">
        <v>22879.125</v>
      </c>
      <c r="F86" s="114">
        <v>32168.774000000001</v>
      </c>
      <c r="G86" s="114">
        <v>40.677999999999997</v>
      </c>
      <c r="H86" s="73">
        <v>20.5</v>
      </c>
      <c r="I86" s="73">
        <v>21.658904109588999</v>
      </c>
      <c r="J86" s="111"/>
      <c r="K86" s="111"/>
      <c r="L86" s="119">
        <f t="shared" si="26"/>
        <v>30.790000000000987</v>
      </c>
      <c r="M86" s="115">
        <f t="shared" si="27"/>
        <v>-2.0360000000000582</v>
      </c>
      <c r="N86" s="115">
        <f t="shared" si="28"/>
        <v>-7.8519999999989523</v>
      </c>
      <c r="O86" s="115">
        <f t="shared" si="29"/>
        <v>34.36200000000099</v>
      </c>
      <c r="P86" s="120">
        <f t="shared" si="30"/>
        <v>6.3159999999990077</v>
      </c>
      <c r="Q86" s="30">
        <f t="shared" si="31"/>
        <v>0.844731796056861</v>
      </c>
      <c r="R86" s="123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16"/>
      <c r="AD86" s="116"/>
      <c r="AE86" s="116"/>
      <c r="AF86" s="116"/>
      <c r="AG86" s="116"/>
      <c r="AH86" s="116"/>
      <c r="AI86" s="116"/>
      <c r="AJ86" s="33" t="str">
        <f t="shared" si="17"/>
        <v/>
      </c>
      <c r="AK86" s="33" t="str">
        <f t="shared" si="18"/>
        <v/>
      </c>
      <c r="AL86" s="33">
        <f t="shared" si="19"/>
        <v>27361.01</v>
      </c>
      <c r="AM86" s="33" t="str">
        <f t="shared" si="20"/>
        <v/>
      </c>
      <c r="AN86" s="33" t="str">
        <f t="shared" si="21"/>
        <v/>
      </c>
      <c r="AO86" s="33" t="str">
        <f t="shared" si="22"/>
        <v/>
      </c>
      <c r="AP86" s="33" t="str">
        <f t="shared" si="23"/>
        <v/>
      </c>
      <c r="AQ86" s="33" t="str">
        <f t="shared" si="24"/>
        <v/>
      </c>
      <c r="AR86" s="33" t="str">
        <f t="shared" si="25"/>
        <v/>
      </c>
      <c r="AS86" s="116">
        <v>43604</v>
      </c>
      <c r="AT86" s="116">
        <v>1.5949074074074074E-2</v>
      </c>
      <c r="AU86" s="116" t="s">
        <v>64</v>
      </c>
      <c r="AV86" s="116" t="s">
        <v>65</v>
      </c>
      <c r="AW86" s="116">
        <v>27361.01</v>
      </c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  <c r="BH86" s="116"/>
      <c r="BI86" s="116"/>
      <c r="BJ86" s="116"/>
      <c r="BK86" s="116"/>
      <c r="BL86" s="116"/>
      <c r="BM86" s="116"/>
      <c r="BN86" s="116"/>
      <c r="BO86" s="116"/>
      <c r="BP86" s="116"/>
      <c r="BQ86" s="116"/>
      <c r="BR86" s="116"/>
      <c r="BS86" s="116"/>
      <c r="BT86" s="116"/>
      <c r="BU86" s="116"/>
      <c r="BV86" s="116"/>
      <c r="BW86" s="116"/>
      <c r="BX86" s="116"/>
      <c r="BY86" s="116"/>
      <c r="BZ86" s="116"/>
      <c r="CA86" s="116"/>
      <c r="CB86" s="116"/>
      <c r="CC86" s="116"/>
      <c r="CD86" s="116"/>
      <c r="CE86" s="116"/>
      <c r="CF86" s="116"/>
      <c r="CG86" s="116"/>
      <c r="CH86" s="116"/>
      <c r="CI86" s="116"/>
      <c r="CJ86" s="116"/>
      <c r="CK86" s="116"/>
      <c r="CL86" s="116"/>
      <c r="CM86" s="116"/>
      <c r="CN86" s="116"/>
      <c r="CO86" s="116"/>
      <c r="CP86" s="116"/>
      <c r="CQ86" s="116"/>
      <c r="CR86" s="116"/>
      <c r="CS86" s="116"/>
      <c r="CT86" s="116"/>
      <c r="CU86" s="116"/>
      <c r="CV86" s="116"/>
      <c r="CW86" s="116"/>
      <c r="CX86" s="116"/>
      <c r="CY86" s="116"/>
      <c r="CZ86" s="116"/>
      <c r="DA86" s="116"/>
      <c r="DB86" s="116"/>
      <c r="DC86" s="116"/>
      <c r="DD86" s="116"/>
      <c r="DE86" s="116"/>
      <c r="DF86" s="116"/>
      <c r="DG86" s="116"/>
      <c r="DH86" s="116"/>
      <c r="DI86" s="116"/>
      <c r="DJ86" s="116"/>
      <c r="DK86" s="116"/>
      <c r="DL86" s="116"/>
      <c r="DM86" s="116"/>
      <c r="DN86" s="116"/>
      <c r="DO86" s="116"/>
      <c r="DP86" s="116"/>
      <c r="DQ86" s="116"/>
      <c r="DR86" s="116"/>
      <c r="DS86" s="116"/>
      <c r="DT86" s="116"/>
      <c r="DU86" s="116"/>
      <c r="DV86" s="116"/>
      <c r="DW86" s="116"/>
      <c r="DX86" s="116"/>
      <c r="DY86" s="116"/>
      <c r="DZ86" s="116"/>
      <c r="EA86" s="116"/>
      <c r="EB86" s="116"/>
      <c r="EC86" s="116"/>
      <c r="ED86" s="116"/>
      <c r="EE86" s="116"/>
      <c r="EF86" s="116"/>
      <c r="EG86" s="116"/>
      <c r="EH86" s="116"/>
      <c r="EI86" s="116"/>
      <c r="EJ86" s="116"/>
      <c r="EK86" s="116"/>
      <c r="EL86" s="116"/>
      <c r="EM86" s="116"/>
      <c r="EN86" s="116"/>
      <c r="EO86" s="116"/>
      <c r="EP86" s="116"/>
      <c r="EQ86" s="116"/>
      <c r="ER86" s="116"/>
      <c r="ES86" s="116"/>
      <c r="ET86" s="116"/>
      <c r="EU86" s="116"/>
      <c r="EV86" s="116"/>
      <c r="EW86" s="116"/>
      <c r="EX86" s="116"/>
      <c r="EY86" s="116"/>
      <c r="EZ86" s="116"/>
      <c r="FA86" s="116"/>
      <c r="FB86" s="116"/>
      <c r="FC86" s="116"/>
      <c r="FD86" s="116"/>
      <c r="FE86" s="116"/>
      <c r="FF86" s="116"/>
      <c r="FG86" s="116"/>
      <c r="FH86" s="116"/>
      <c r="FI86" s="116"/>
      <c r="FJ86" s="116"/>
      <c r="FK86" s="116"/>
      <c r="FL86" s="116"/>
      <c r="FM86" s="116"/>
      <c r="FN86" s="116"/>
      <c r="FO86" s="116"/>
      <c r="FP86" s="116"/>
      <c r="FQ86" s="116"/>
      <c r="FR86" s="116"/>
      <c r="FS86" s="116"/>
      <c r="FT86" s="116"/>
      <c r="FU86" s="116"/>
      <c r="FV86" s="116"/>
      <c r="FW86" s="116"/>
      <c r="FX86" s="116"/>
      <c r="FY86" s="116"/>
      <c r="FZ86" s="116"/>
      <c r="GA86" s="116"/>
      <c r="GB86" s="116"/>
      <c r="GC86" s="116"/>
      <c r="GD86" s="116"/>
      <c r="GE86" s="116"/>
      <c r="GF86" s="116"/>
      <c r="GG86" s="116"/>
      <c r="GH86" s="116"/>
      <c r="GI86" s="116"/>
      <c r="GJ86" s="116"/>
      <c r="GK86" s="116"/>
      <c r="GL86" s="116"/>
      <c r="GM86" s="116"/>
      <c r="GN86" s="116"/>
      <c r="GO86" s="116"/>
      <c r="GP86" s="116"/>
      <c r="GQ86" s="116"/>
      <c r="GR86" s="116"/>
      <c r="GS86" s="116"/>
      <c r="GT86" s="116"/>
      <c r="GU86" s="116"/>
      <c r="GV86" s="116"/>
      <c r="GW86" s="116"/>
      <c r="GX86" s="116"/>
      <c r="GY86" s="116"/>
      <c r="GZ86" s="116"/>
      <c r="HA86" s="116"/>
      <c r="HB86" s="116"/>
      <c r="HC86" s="116"/>
      <c r="HD86" s="116"/>
      <c r="HE86" s="116"/>
      <c r="HF86" s="116"/>
      <c r="HG86" s="116"/>
      <c r="HH86" s="116"/>
      <c r="HI86" s="116"/>
      <c r="HJ86" s="116"/>
      <c r="HK86" s="116"/>
      <c r="HL86" s="116"/>
      <c r="HM86" s="116"/>
      <c r="HN86" s="116"/>
      <c r="HO86" s="116"/>
      <c r="HP86" s="116"/>
      <c r="HQ86" s="116"/>
      <c r="HR86" s="116"/>
      <c r="HS86" s="116"/>
      <c r="HT86" s="116"/>
      <c r="HU86" s="116"/>
      <c r="HV86" s="116"/>
      <c r="HW86" s="116"/>
      <c r="HX86" s="116"/>
      <c r="HY86" s="116"/>
      <c r="HZ86" s="116"/>
      <c r="IA86" s="116"/>
      <c r="IB86" s="116"/>
      <c r="IC86" s="116"/>
      <c r="ID86" s="116"/>
      <c r="IE86" s="116"/>
      <c r="IF86" s="116"/>
      <c r="IG86" s="116"/>
      <c r="IH86" s="116"/>
      <c r="II86" s="116"/>
      <c r="IJ86" s="116"/>
      <c r="IK86" s="116"/>
      <c r="IL86" s="116"/>
      <c r="IM86" s="116"/>
      <c r="IN86" s="116"/>
      <c r="IO86" s="116"/>
      <c r="IP86" s="116"/>
      <c r="IQ86" s="116"/>
      <c r="IR86" s="116"/>
      <c r="IS86" s="116"/>
      <c r="IT86" s="116"/>
      <c r="IU86" s="116"/>
      <c r="IV86" s="116"/>
      <c r="IW86" s="116"/>
      <c r="IX86" s="116"/>
      <c r="IY86" s="116"/>
      <c r="IZ86" s="116"/>
      <c r="JA86" s="116"/>
      <c r="JB86" s="116"/>
      <c r="JC86" s="116"/>
      <c r="JD86" s="116"/>
      <c r="JE86" s="116"/>
      <c r="JF86" s="116"/>
      <c r="JG86" s="116"/>
      <c r="JH86" s="116"/>
      <c r="JI86" s="116"/>
      <c r="JJ86" s="116"/>
      <c r="JK86" s="116"/>
      <c r="JL86" s="116"/>
      <c r="JM86" s="116"/>
      <c r="JN86" s="116"/>
      <c r="JO86" s="116"/>
      <c r="JP86" s="116"/>
      <c r="JQ86" s="116"/>
      <c r="JR86" s="116"/>
      <c r="JS86" s="116"/>
      <c r="JT86" s="116"/>
      <c r="JU86" s="116"/>
      <c r="JV86" s="116"/>
      <c r="JW86" s="116"/>
      <c r="JX86" s="116"/>
      <c r="JY86" s="116"/>
      <c r="JZ86" s="116"/>
      <c r="KA86" s="116"/>
      <c r="KB86" s="116"/>
      <c r="KC86" s="116"/>
      <c r="KD86" s="116"/>
      <c r="KE86" s="116"/>
      <c r="KF86" s="116"/>
      <c r="KG86" s="116"/>
      <c r="KH86" s="116"/>
      <c r="KI86" s="116"/>
      <c r="KJ86" s="116"/>
      <c r="KK86" s="116"/>
      <c r="KL86" s="116"/>
      <c r="KM86" s="116"/>
      <c r="KN86" s="116"/>
      <c r="KO86" s="116"/>
      <c r="KP86" s="116"/>
      <c r="KQ86" s="116"/>
      <c r="KR86" s="116"/>
      <c r="KS86" s="116"/>
      <c r="KT86" s="116"/>
      <c r="KU86" s="116"/>
      <c r="KV86" s="116"/>
      <c r="KW86" s="116"/>
      <c r="KX86" s="116"/>
      <c r="KY86" s="116"/>
      <c r="KZ86" s="116"/>
      <c r="LA86" s="116"/>
      <c r="LB86" s="116"/>
      <c r="LC86" s="116"/>
      <c r="LD86" s="116"/>
      <c r="LE86" s="116"/>
      <c r="LF86" s="116"/>
      <c r="LG86" s="116"/>
      <c r="LH86" s="116"/>
      <c r="LI86" s="116"/>
      <c r="LJ86" s="116"/>
    </row>
    <row r="87" spans="1:322" x14ac:dyDescent="0.3">
      <c r="A87" s="108">
        <v>43260</v>
      </c>
      <c r="B87" s="117">
        <v>0.90504629629629596</v>
      </c>
      <c r="C87" s="114">
        <v>14196.091</v>
      </c>
      <c r="D87" s="114">
        <v>101354.38800000001</v>
      </c>
      <c r="E87" s="114">
        <v>22905.512999999999</v>
      </c>
      <c r="F87" s="114">
        <v>32201.437999999998</v>
      </c>
      <c r="G87" s="114">
        <v>32.664000000000001</v>
      </c>
      <c r="H87" s="73">
        <v>20</v>
      </c>
      <c r="I87" s="73">
        <v>22.845673076923099</v>
      </c>
      <c r="J87" s="111"/>
      <c r="K87" s="111"/>
      <c r="L87" s="119">
        <f t="shared" si="26"/>
        <v>21.941999999994792</v>
      </c>
      <c r="M87" s="115">
        <f t="shared" si="27"/>
        <v>-1.1640000000006694</v>
      </c>
      <c r="N87" s="115">
        <f t="shared" si="28"/>
        <v>-9.5580000000045402</v>
      </c>
      <c r="O87" s="115">
        <f t="shared" si="29"/>
        <v>26.38799999999901</v>
      </c>
      <c r="P87" s="120">
        <f t="shared" si="30"/>
        <v>6.276000000000991</v>
      </c>
      <c r="Q87" s="30">
        <f t="shared" si="31"/>
        <v>0.80786186627476764</v>
      </c>
      <c r="R87" s="123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16"/>
      <c r="AD87" s="116"/>
      <c r="AE87" s="116"/>
      <c r="AF87" s="116"/>
      <c r="AG87" s="116"/>
      <c r="AH87" s="116"/>
      <c r="AI87" s="116"/>
      <c r="AJ87" s="33" t="str">
        <f t="shared" si="17"/>
        <v/>
      </c>
      <c r="AK87" s="33" t="str">
        <f t="shared" si="18"/>
        <v/>
      </c>
      <c r="AL87" s="33" t="str">
        <f t="shared" si="19"/>
        <v/>
      </c>
      <c r="AM87" s="33">
        <f t="shared" si="20"/>
        <v>37916.536</v>
      </c>
      <c r="AN87" s="33" t="str">
        <f t="shared" si="21"/>
        <v/>
      </c>
      <c r="AO87" s="33" t="str">
        <f t="shared" si="22"/>
        <v/>
      </c>
      <c r="AP87" s="33" t="str">
        <f t="shared" si="23"/>
        <v/>
      </c>
      <c r="AQ87" s="33" t="str">
        <f t="shared" si="24"/>
        <v/>
      </c>
      <c r="AR87" s="33" t="str">
        <f t="shared" si="25"/>
        <v/>
      </c>
      <c r="AS87" s="116">
        <v>43604</v>
      </c>
      <c r="AT87" s="116">
        <v>1.5949074074074074E-2</v>
      </c>
      <c r="AU87" s="116" t="s">
        <v>64</v>
      </c>
      <c r="AV87" s="116" t="s">
        <v>66</v>
      </c>
      <c r="AW87" s="116" t="s">
        <v>67</v>
      </c>
      <c r="AX87" s="116">
        <v>37916.536</v>
      </c>
      <c r="AY87" s="116"/>
      <c r="AZ87" s="116"/>
      <c r="BA87" s="116"/>
      <c r="BB87" s="116"/>
      <c r="BC87" s="116"/>
      <c r="BD87" s="116"/>
      <c r="BE87" s="116"/>
      <c r="BF87" s="116"/>
      <c r="BG87" s="116"/>
      <c r="BH87" s="116"/>
      <c r="BI87" s="116"/>
      <c r="BJ87" s="116"/>
      <c r="BK87" s="116"/>
      <c r="BL87" s="116"/>
      <c r="BM87" s="116"/>
      <c r="BN87" s="116"/>
      <c r="BO87" s="116"/>
      <c r="BP87" s="116"/>
      <c r="BQ87" s="116"/>
      <c r="BR87" s="116"/>
      <c r="BS87" s="116"/>
      <c r="BT87" s="116"/>
      <c r="BU87" s="116"/>
      <c r="BV87" s="116"/>
      <c r="BW87" s="116"/>
      <c r="BX87" s="116"/>
      <c r="BY87" s="116"/>
      <c r="BZ87" s="116"/>
      <c r="CA87" s="116"/>
      <c r="CB87" s="116"/>
      <c r="CC87" s="116"/>
      <c r="CD87" s="116"/>
      <c r="CE87" s="116"/>
      <c r="CF87" s="116"/>
      <c r="CG87" s="116"/>
      <c r="CH87" s="116"/>
      <c r="CI87" s="116"/>
      <c r="CJ87" s="116"/>
      <c r="CK87" s="116"/>
      <c r="CL87" s="116"/>
      <c r="CM87" s="116"/>
      <c r="CN87" s="116"/>
      <c r="CO87" s="116"/>
      <c r="CP87" s="116"/>
      <c r="CQ87" s="116"/>
      <c r="CR87" s="116"/>
      <c r="CS87" s="116"/>
      <c r="CT87" s="116"/>
      <c r="CU87" s="116"/>
      <c r="CV87" s="116"/>
      <c r="CW87" s="116"/>
      <c r="CX87" s="116"/>
      <c r="CY87" s="116"/>
      <c r="CZ87" s="116"/>
      <c r="DA87" s="116"/>
      <c r="DB87" s="116"/>
      <c r="DC87" s="116"/>
      <c r="DD87" s="116"/>
      <c r="DE87" s="116"/>
      <c r="DF87" s="116"/>
      <c r="DG87" s="116"/>
      <c r="DH87" s="116"/>
      <c r="DI87" s="116"/>
      <c r="DJ87" s="116"/>
      <c r="DK87" s="116"/>
      <c r="DL87" s="116"/>
      <c r="DM87" s="116"/>
      <c r="DN87" s="116"/>
      <c r="DO87" s="116"/>
      <c r="DP87" s="116"/>
      <c r="DQ87" s="116"/>
      <c r="DR87" s="116"/>
      <c r="DS87" s="116"/>
      <c r="DT87" s="116"/>
      <c r="DU87" s="116"/>
      <c r="DV87" s="116"/>
      <c r="DW87" s="116"/>
      <c r="DX87" s="116"/>
      <c r="DY87" s="116"/>
      <c r="DZ87" s="116"/>
      <c r="EA87" s="116"/>
      <c r="EB87" s="116"/>
      <c r="EC87" s="116"/>
      <c r="ED87" s="116"/>
      <c r="EE87" s="116"/>
      <c r="EF87" s="116"/>
      <c r="EG87" s="116"/>
      <c r="EH87" s="116"/>
      <c r="EI87" s="116"/>
      <c r="EJ87" s="116"/>
      <c r="EK87" s="116"/>
      <c r="EL87" s="116"/>
      <c r="EM87" s="116"/>
      <c r="EN87" s="116"/>
      <c r="EO87" s="116"/>
      <c r="EP87" s="116"/>
      <c r="EQ87" s="116"/>
      <c r="ER87" s="116"/>
      <c r="ES87" s="116"/>
      <c r="ET87" s="116"/>
      <c r="EU87" s="116"/>
      <c r="EV87" s="116"/>
      <c r="EW87" s="116"/>
      <c r="EX87" s="116"/>
      <c r="EY87" s="116"/>
      <c r="EZ87" s="116"/>
      <c r="FA87" s="116"/>
      <c r="FB87" s="116"/>
      <c r="FC87" s="116"/>
      <c r="FD87" s="116"/>
      <c r="FE87" s="116"/>
      <c r="FF87" s="116"/>
      <c r="FG87" s="116"/>
      <c r="FH87" s="116"/>
      <c r="FI87" s="116"/>
      <c r="FJ87" s="116"/>
      <c r="FK87" s="116"/>
      <c r="FL87" s="116"/>
      <c r="FM87" s="116"/>
      <c r="FN87" s="116"/>
      <c r="FO87" s="116"/>
      <c r="FP87" s="116"/>
      <c r="FQ87" s="116"/>
      <c r="FR87" s="116"/>
      <c r="FS87" s="116"/>
      <c r="FT87" s="116"/>
      <c r="FU87" s="116"/>
      <c r="FV87" s="116"/>
      <c r="FW87" s="116"/>
      <c r="FX87" s="116"/>
      <c r="FY87" s="116"/>
      <c r="FZ87" s="116"/>
      <c r="GA87" s="116"/>
      <c r="GB87" s="116"/>
      <c r="GC87" s="116"/>
      <c r="GD87" s="116"/>
      <c r="GE87" s="116"/>
      <c r="GF87" s="116"/>
      <c r="GG87" s="116"/>
      <c r="GH87" s="116"/>
      <c r="GI87" s="116"/>
      <c r="GJ87" s="116"/>
      <c r="GK87" s="116"/>
      <c r="GL87" s="116"/>
      <c r="GM87" s="116"/>
      <c r="GN87" s="116"/>
      <c r="GO87" s="116"/>
      <c r="GP87" s="116"/>
      <c r="GQ87" s="116"/>
      <c r="GR87" s="116"/>
      <c r="GS87" s="116"/>
      <c r="GT87" s="116"/>
      <c r="GU87" s="116"/>
      <c r="GV87" s="116"/>
      <c r="GW87" s="116"/>
      <c r="GX87" s="116"/>
      <c r="GY87" s="116"/>
      <c r="GZ87" s="116"/>
      <c r="HA87" s="116"/>
      <c r="HB87" s="116"/>
      <c r="HC87" s="116"/>
      <c r="HD87" s="116"/>
      <c r="HE87" s="116"/>
      <c r="HF87" s="116"/>
      <c r="HG87" s="116"/>
      <c r="HH87" s="116"/>
      <c r="HI87" s="116"/>
      <c r="HJ87" s="116"/>
      <c r="HK87" s="116"/>
      <c r="HL87" s="116"/>
      <c r="HM87" s="116"/>
      <c r="HN87" s="116"/>
      <c r="HO87" s="116"/>
      <c r="HP87" s="116"/>
      <c r="HQ87" s="116"/>
      <c r="HR87" s="116"/>
      <c r="HS87" s="116"/>
      <c r="HT87" s="116"/>
      <c r="HU87" s="116"/>
      <c r="HV87" s="116"/>
      <c r="HW87" s="116"/>
      <c r="HX87" s="116"/>
      <c r="HY87" s="116"/>
      <c r="HZ87" s="116"/>
      <c r="IA87" s="116"/>
      <c r="IB87" s="116"/>
      <c r="IC87" s="116"/>
      <c r="ID87" s="116"/>
      <c r="IE87" s="116"/>
      <c r="IF87" s="116"/>
      <c r="IG87" s="116"/>
      <c r="IH87" s="116"/>
      <c r="II87" s="116"/>
      <c r="IJ87" s="116"/>
      <c r="IK87" s="116"/>
      <c r="IL87" s="116"/>
      <c r="IM87" s="116"/>
      <c r="IN87" s="116"/>
      <c r="IO87" s="116"/>
      <c r="IP87" s="116"/>
      <c r="IQ87" s="116"/>
      <c r="IR87" s="116"/>
      <c r="IS87" s="116"/>
      <c r="IT87" s="116"/>
      <c r="IU87" s="116"/>
      <c r="IV87" s="116"/>
      <c r="IW87" s="116"/>
      <c r="IX87" s="116"/>
      <c r="IY87" s="116"/>
      <c r="IZ87" s="116"/>
      <c r="JA87" s="116"/>
      <c r="JB87" s="116"/>
      <c r="JC87" s="116"/>
      <c r="JD87" s="116"/>
      <c r="JE87" s="116"/>
      <c r="JF87" s="116"/>
      <c r="JG87" s="116"/>
      <c r="JH87" s="116"/>
      <c r="JI87" s="116"/>
      <c r="JJ87" s="116"/>
      <c r="JK87" s="116"/>
      <c r="JL87" s="116"/>
      <c r="JM87" s="116"/>
      <c r="JN87" s="116"/>
      <c r="JO87" s="116"/>
      <c r="JP87" s="116"/>
      <c r="JQ87" s="116"/>
      <c r="JR87" s="116"/>
      <c r="JS87" s="116"/>
      <c r="JT87" s="116"/>
      <c r="JU87" s="116"/>
      <c r="JV87" s="116"/>
      <c r="JW87" s="116"/>
      <c r="JX87" s="116"/>
      <c r="JY87" s="116"/>
      <c r="JZ87" s="116"/>
      <c r="KA87" s="116"/>
      <c r="KB87" s="116"/>
      <c r="KC87" s="116"/>
      <c r="KD87" s="116"/>
      <c r="KE87" s="116"/>
      <c r="KF87" s="116"/>
      <c r="KG87" s="116"/>
      <c r="KH87" s="116"/>
      <c r="KI87" s="116"/>
      <c r="KJ87" s="116"/>
      <c r="KK87" s="116"/>
      <c r="KL87" s="116"/>
      <c r="KM87" s="116"/>
      <c r="KN87" s="116"/>
      <c r="KO87" s="116"/>
      <c r="KP87" s="116"/>
      <c r="KQ87" s="116"/>
      <c r="KR87" s="116"/>
      <c r="KS87" s="116"/>
      <c r="KT87" s="116"/>
      <c r="KU87" s="116"/>
      <c r="KV87" s="116"/>
      <c r="KW87" s="116"/>
      <c r="KX87" s="116"/>
      <c r="KY87" s="116"/>
      <c r="KZ87" s="116"/>
      <c r="LA87" s="116"/>
      <c r="LB87" s="116"/>
      <c r="LC87" s="116"/>
      <c r="LD87" s="116"/>
      <c r="LE87" s="116"/>
      <c r="LF87" s="116"/>
      <c r="LG87" s="116"/>
      <c r="LH87" s="116"/>
      <c r="LI87" s="116"/>
      <c r="LJ87" s="116"/>
    </row>
    <row r="88" spans="1:322" x14ac:dyDescent="0.3">
      <c r="A88" s="108">
        <v>43261</v>
      </c>
      <c r="B88" s="117">
        <v>0.90491898148148198</v>
      </c>
      <c r="C88" s="114">
        <v>14197.431</v>
      </c>
      <c r="D88" s="114">
        <v>101361.935</v>
      </c>
      <c r="E88" s="114">
        <v>22930.23</v>
      </c>
      <c r="F88" s="114">
        <v>32232.871999999999</v>
      </c>
      <c r="G88" s="114">
        <v>31.434000000000001</v>
      </c>
      <c r="H88" s="73">
        <v>20</v>
      </c>
      <c r="I88" s="73">
        <v>22.273873873873899</v>
      </c>
      <c r="J88" s="111"/>
      <c r="K88" s="111"/>
      <c r="L88" s="119">
        <f t="shared" si="26"/>
        <v>22.54700000000847</v>
      </c>
      <c r="M88" s="115">
        <f t="shared" si="27"/>
        <v>-1.3400000000001455</v>
      </c>
      <c r="N88" s="115">
        <f t="shared" si="28"/>
        <v>-7.5469999999913853</v>
      </c>
      <c r="O88" s="115">
        <f t="shared" si="29"/>
        <v>24.717000000000553</v>
      </c>
      <c r="P88" s="120">
        <f t="shared" si="30"/>
        <v>6.7169999999994481</v>
      </c>
      <c r="Q88" s="30">
        <f t="shared" si="31"/>
        <v>0.78631418209583737</v>
      </c>
      <c r="R88" s="123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16"/>
      <c r="AD88" s="116"/>
      <c r="AE88" s="116"/>
      <c r="AF88" s="116"/>
      <c r="AG88" s="116"/>
      <c r="AH88" s="116"/>
      <c r="AI88" s="116"/>
      <c r="AJ88" s="33" t="str">
        <f t="shared" si="17"/>
        <v/>
      </c>
      <c r="AK88" s="33" t="str">
        <f t="shared" si="18"/>
        <v/>
      </c>
      <c r="AL88" s="33" t="str">
        <f t="shared" si="19"/>
        <v/>
      </c>
      <c r="AM88" s="33" t="str">
        <f t="shared" si="20"/>
        <v/>
      </c>
      <c r="AN88" s="33">
        <f t="shared" si="21"/>
        <v>0</v>
      </c>
      <c r="AO88" s="33" t="str">
        <f t="shared" si="22"/>
        <v/>
      </c>
      <c r="AP88" s="33" t="str">
        <f t="shared" si="23"/>
        <v/>
      </c>
      <c r="AQ88" s="33" t="str">
        <f t="shared" si="24"/>
        <v/>
      </c>
      <c r="AR88" s="33" t="str">
        <f t="shared" si="25"/>
        <v/>
      </c>
      <c r="AS88" s="116">
        <v>43604</v>
      </c>
      <c r="AT88" s="116">
        <v>1.5949074074074074E-2</v>
      </c>
      <c r="AU88" s="116" t="s">
        <v>64</v>
      </c>
      <c r="AV88" s="116" t="s">
        <v>68</v>
      </c>
      <c r="AW88" s="116">
        <v>0</v>
      </c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  <c r="DH88" s="116"/>
      <c r="DI88" s="116"/>
      <c r="DJ88" s="116"/>
      <c r="DK88" s="116"/>
      <c r="DL88" s="116"/>
      <c r="DM88" s="116"/>
      <c r="DN88" s="116"/>
      <c r="DO88" s="116"/>
      <c r="DP88" s="116"/>
      <c r="DQ88" s="116"/>
      <c r="DR88" s="116"/>
      <c r="DS88" s="116"/>
      <c r="DT88" s="116"/>
      <c r="DU88" s="116"/>
      <c r="DV88" s="116"/>
      <c r="DW88" s="116"/>
      <c r="DX88" s="116"/>
      <c r="DY88" s="116"/>
      <c r="DZ88" s="116"/>
      <c r="EA88" s="116"/>
      <c r="EB88" s="116"/>
      <c r="EC88" s="116"/>
      <c r="ED88" s="116"/>
      <c r="EE88" s="116"/>
      <c r="EF88" s="116"/>
      <c r="EG88" s="116"/>
      <c r="EH88" s="116"/>
      <c r="EI88" s="116"/>
      <c r="EJ88" s="116"/>
      <c r="EK88" s="116"/>
      <c r="EL88" s="116"/>
      <c r="EM88" s="116"/>
      <c r="EN88" s="116"/>
      <c r="EO88" s="116"/>
      <c r="EP88" s="116"/>
      <c r="EQ88" s="116"/>
      <c r="ER88" s="116"/>
      <c r="ES88" s="116"/>
      <c r="ET88" s="116"/>
      <c r="EU88" s="116"/>
      <c r="EV88" s="116"/>
      <c r="EW88" s="116"/>
      <c r="EX88" s="116"/>
      <c r="EY88" s="116"/>
      <c r="EZ88" s="116"/>
      <c r="FA88" s="116"/>
      <c r="FB88" s="116"/>
      <c r="FC88" s="116"/>
      <c r="FD88" s="116"/>
      <c r="FE88" s="116"/>
      <c r="FF88" s="116"/>
      <c r="FG88" s="116"/>
      <c r="FH88" s="116"/>
      <c r="FI88" s="116"/>
      <c r="FJ88" s="116"/>
      <c r="FK88" s="116"/>
      <c r="FL88" s="116"/>
      <c r="FM88" s="116"/>
      <c r="FN88" s="116"/>
      <c r="FO88" s="116"/>
      <c r="FP88" s="116"/>
      <c r="FQ88" s="116"/>
      <c r="FR88" s="116"/>
      <c r="FS88" s="116"/>
      <c r="FT88" s="116"/>
      <c r="FU88" s="116"/>
      <c r="FV88" s="116"/>
      <c r="FW88" s="116"/>
      <c r="FX88" s="116"/>
      <c r="FY88" s="116"/>
      <c r="FZ88" s="116"/>
      <c r="GA88" s="116"/>
      <c r="GB88" s="116"/>
      <c r="GC88" s="116"/>
      <c r="GD88" s="116"/>
      <c r="GE88" s="116"/>
      <c r="GF88" s="116"/>
      <c r="GG88" s="116"/>
      <c r="GH88" s="116"/>
      <c r="GI88" s="116"/>
      <c r="GJ88" s="116"/>
      <c r="GK88" s="116"/>
      <c r="GL88" s="116"/>
      <c r="GM88" s="116"/>
      <c r="GN88" s="116"/>
      <c r="GO88" s="116"/>
      <c r="GP88" s="116"/>
      <c r="GQ88" s="116"/>
      <c r="GR88" s="116"/>
      <c r="GS88" s="116"/>
      <c r="GT88" s="116"/>
      <c r="GU88" s="116"/>
      <c r="GV88" s="116"/>
      <c r="GW88" s="116"/>
      <c r="GX88" s="116"/>
      <c r="GY88" s="116"/>
      <c r="GZ88" s="116"/>
      <c r="HA88" s="116"/>
      <c r="HB88" s="116"/>
      <c r="HC88" s="116"/>
      <c r="HD88" s="116"/>
      <c r="HE88" s="116"/>
      <c r="HF88" s="116"/>
      <c r="HG88" s="116"/>
      <c r="HH88" s="116"/>
      <c r="HI88" s="116"/>
      <c r="HJ88" s="116"/>
      <c r="HK88" s="116"/>
      <c r="HL88" s="116"/>
      <c r="HM88" s="116"/>
      <c r="HN88" s="116"/>
      <c r="HO88" s="116"/>
      <c r="HP88" s="116"/>
      <c r="HQ88" s="116"/>
      <c r="HR88" s="116"/>
      <c r="HS88" s="116"/>
      <c r="HT88" s="116"/>
      <c r="HU88" s="116"/>
      <c r="HV88" s="116"/>
      <c r="HW88" s="116"/>
      <c r="HX88" s="116"/>
      <c r="HY88" s="116"/>
      <c r="HZ88" s="116"/>
      <c r="IA88" s="116"/>
      <c r="IB88" s="116"/>
      <c r="IC88" s="116"/>
      <c r="ID88" s="116"/>
      <c r="IE88" s="116"/>
      <c r="IF88" s="116"/>
      <c r="IG88" s="116"/>
      <c r="IH88" s="116"/>
      <c r="II88" s="116"/>
      <c r="IJ88" s="116"/>
      <c r="IK88" s="116"/>
      <c r="IL88" s="116"/>
      <c r="IM88" s="116"/>
      <c r="IN88" s="116"/>
      <c r="IO88" s="116"/>
      <c r="IP88" s="116"/>
      <c r="IQ88" s="116"/>
      <c r="IR88" s="116"/>
      <c r="IS88" s="116"/>
      <c r="IT88" s="116"/>
      <c r="IU88" s="116"/>
      <c r="IV88" s="116"/>
      <c r="IW88" s="116"/>
      <c r="IX88" s="116"/>
      <c r="IY88" s="116"/>
      <c r="IZ88" s="116"/>
      <c r="JA88" s="116"/>
      <c r="JB88" s="116"/>
      <c r="JC88" s="116"/>
      <c r="JD88" s="116"/>
      <c r="JE88" s="116"/>
      <c r="JF88" s="116"/>
      <c r="JG88" s="116"/>
      <c r="JH88" s="116"/>
      <c r="JI88" s="116"/>
      <c r="JJ88" s="116"/>
      <c r="JK88" s="116"/>
      <c r="JL88" s="116"/>
      <c r="JM88" s="116"/>
      <c r="JN88" s="116"/>
      <c r="JO88" s="116"/>
      <c r="JP88" s="116"/>
      <c r="JQ88" s="116"/>
      <c r="JR88" s="116"/>
      <c r="JS88" s="116"/>
      <c r="JT88" s="116"/>
      <c r="JU88" s="116"/>
      <c r="JV88" s="116"/>
      <c r="JW88" s="116"/>
      <c r="JX88" s="116"/>
      <c r="JY88" s="116"/>
      <c r="JZ88" s="116"/>
      <c r="KA88" s="116"/>
      <c r="KB88" s="116"/>
      <c r="KC88" s="116"/>
      <c r="KD88" s="116"/>
      <c r="KE88" s="116"/>
      <c r="KF88" s="116"/>
      <c r="KG88" s="116"/>
      <c r="KH88" s="116"/>
      <c r="KI88" s="116"/>
      <c r="KJ88" s="116"/>
      <c r="KK88" s="116"/>
      <c r="KL88" s="116"/>
      <c r="KM88" s="116"/>
      <c r="KN88" s="116"/>
      <c r="KO88" s="116"/>
      <c r="KP88" s="116"/>
      <c r="KQ88" s="116"/>
      <c r="KR88" s="116"/>
      <c r="KS88" s="116"/>
      <c r="KT88" s="116"/>
      <c r="KU88" s="116"/>
      <c r="KV88" s="116"/>
      <c r="KW88" s="116"/>
      <c r="KX88" s="116"/>
      <c r="KY88" s="116"/>
      <c r="KZ88" s="116"/>
      <c r="LA88" s="116"/>
      <c r="LB88" s="116"/>
      <c r="LC88" s="116"/>
      <c r="LD88" s="116"/>
      <c r="LE88" s="116"/>
      <c r="LF88" s="116"/>
      <c r="LG88" s="116"/>
      <c r="LH88" s="116"/>
      <c r="LI88" s="116"/>
      <c r="LJ88" s="116"/>
    </row>
    <row r="89" spans="1:322" x14ac:dyDescent="0.3">
      <c r="A89" s="108">
        <v>43262</v>
      </c>
      <c r="B89" s="117">
        <v>0.91488425925925898</v>
      </c>
      <c r="C89" s="114">
        <v>14199.034</v>
      </c>
      <c r="D89" s="114">
        <v>101369.923</v>
      </c>
      <c r="E89" s="114">
        <v>22948.023000000001</v>
      </c>
      <c r="F89" s="114">
        <v>32257.392</v>
      </c>
      <c r="G89" s="114">
        <v>24.52</v>
      </c>
      <c r="H89" s="73">
        <v>16.5</v>
      </c>
      <c r="I89" s="73">
        <v>20.879347826086999</v>
      </c>
      <c r="J89" s="111"/>
      <c r="K89" s="111"/>
      <c r="L89" s="119">
        <f t="shared" si="26"/>
        <v>14.929000000003288</v>
      </c>
      <c r="M89" s="115">
        <f t="shared" si="27"/>
        <v>-1.602999999999156</v>
      </c>
      <c r="N89" s="115">
        <f t="shared" si="28"/>
        <v>-7.9879999999975553</v>
      </c>
      <c r="O89" s="115">
        <f t="shared" si="29"/>
        <v>17.793000000001484</v>
      </c>
      <c r="P89" s="120">
        <f t="shared" si="30"/>
        <v>6.7269999999985153</v>
      </c>
      <c r="Q89" s="30">
        <f t="shared" si="31"/>
        <v>0.72565252854818452</v>
      </c>
      <c r="R89" s="123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16"/>
      <c r="AD89" s="116"/>
      <c r="AE89" s="116"/>
      <c r="AF89" s="116"/>
      <c r="AG89" s="116"/>
      <c r="AH89" s="116"/>
      <c r="AI89" s="116"/>
      <c r="AJ89" s="33" t="str">
        <f t="shared" si="17"/>
        <v/>
      </c>
      <c r="AK89" s="33" t="str">
        <f t="shared" si="18"/>
        <v/>
      </c>
      <c r="AL89" s="33" t="str">
        <f t="shared" si="19"/>
        <v/>
      </c>
      <c r="AM89" s="33" t="str">
        <f t="shared" si="20"/>
        <v/>
      </c>
      <c r="AN89" s="33" t="str">
        <f t="shared" si="21"/>
        <v/>
      </c>
      <c r="AO89" s="33" t="str">
        <f t="shared" si="22"/>
        <v/>
      </c>
      <c r="AP89" s="33">
        <f t="shared" si="23"/>
        <v>0.22500000000000001</v>
      </c>
      <c r="AQ89" s="33" t="str">
        <f t="shared" si="24"/>
        <v/>
      </c>
      <c r="AR89" s="33" t="str">
        <f t="shared" si="25"/>
        <v/>
      </c>
      <c r="AS89" s="116">
        <v>43604</v>
      </c>
      <c r="AT89" s="116">
        <v>1.6608796296296299E-2</v>
      </c>
      <c r="AU89" s="116" t="s">
        <v>70</v>
      </c>
      <c r="AV89" s="116" t="s">
        <v>71</v>
      </c>
      <c r="AW89" s="116">
        <v>43604</v>
      </c>
      <c r="AX89" s="116">
        <v>0.22500000000000001</v>
      </c>
      <c r="AY89" s="116" t="s">
        <v>72</v>
      </c>
      <c r="AZ89" s="116" t="s">
        <v>73</v>
      </c>
      <c r="BA89" s="116"/>
      <c r="BB89" s="116"/>
      <c r="BC89" s="116"/>
      <c r="BD89" s="116"/>
      <c r="BE89" s="116"/>
      <c r="BF89" s="116"/>
      <c r="BG89" s="116"/>
      <c r="BH89" s="116"/>
      <c r="BI89" s="116"/>
      <c r="BJ89" s="116"/>
      <c r="BK89" s="116"/>
      <c r="BL89" s="116"/>
      <c r="BM89" s="116"/>
      <c r="BN89" s="116"/>
      <c r="BO89" s="116"/>
      <c r="BP89" s="116"/>
      <c r="BQ89" s="116"/>
      <c r="BR89" s="116"/>
      <c r="BS89" s="116"/>
      <c r="BT89" s="116"/>
      <c r="BU89" s="116"/>
      <c r="BV89" s="116"/>
      <c r="BW89" s="116"/>
      <c r="BX89" s="116"/>
      <c r="BY89" s="116"/>
      <c r="BZ89" s="116"/>
      <c r="CA89" s="116"/>
      <c r="CB89" s="116"/>
      <c r="CC89" s="116"/>
      <c r="CD89" s="116"/>
      <c r="CE89" s="116"/>
      <c r="CF89" s="116"/>
      <c r="CG89" s="116"/>
      <c r="CH89" s="116"/>
      <c r="CI89" s="116"/>
      <c r="CJ89" s="116"/>
      <c r="CK89" s="116"/>
      <c r="CL89" s="116"/>
      <c r="CM89" s="116"/>
      <c r="CN89" s="116"/>
      <c r="CO89" s="116"/>
      <c r="CP89" s="116"/>
      <c r="CQ89" s="116"/>
      <c r="CR89" s="116"/>
      <c r="CS89" s="116"/>
      <c r="CT89" s="116"/>
      <c r="CU89" s="116"/>
      <c r="CV89" s="116"/>
      <c r="CW89" s="116"/>
      <c r="CX89" s="116"/>
      <c r="CY89" s="116"/>
      <c r="CZ89" s="116"/>
      <c r="DA89" s="116"/>
      <c r="DB89" s="116"/>
      <c r="DC89" s="116"/>
      <c r="DD89" s="116"/>
      <c r="DE89" s="116"/>
      <c r="DF89" s="116"/>
      <c r="DG89" s="116"/>
      <c r="DH89" s="116"/>
      <c r="DI89" s="116"/>
      <c r="DJ89" s="116"/>
      <c r="DK89" s="116"/>
      <c r="DL89" s="116"/>
      <c r="DM89" s="116"/>
      <c r="DN89" s="116"/>
      <c r="DO89" s="116"/>
      <c r="DP89" s="116"/>
      <c r="DQ89" s="116"/>
      <c r="DR89" s="116"/>
      <c r="DS89" s="116"/>
      <c r="DT89" s="116"/>
      <c r="DU89" s="116"/>
      <c r="DV89" s="116"/>
      <c r="DW89" s="116"/>
      <c r="DX89" s="116"/>
      <c r="DY89" s="116"/>
      <c r="DZ89" s="116"/>
      <c r="EA89" s="116"/>
      <c r="EB89" s="116"/>
      <c r="EC89" s="116"/>
      <c r="ED89" s="116"/>
      <c r="EE89" s="116"/>
      <c r="EF89" s="116"/>
      <c r="EG89" s="116"/>
      <c r="EH89" s="116"/>
      <c r="EI89" s="116"/>
      <c r="EJ89" s="116"/>
      <c r="EK89" s="116"/>
      <c r="EL89" s="116"/>
      <c r="EM89" s="116"/>
      <c r="EN89" s="116"/>
      <c r="EO89" s="116"/>
      <c r="EP89" s="116"/>
      <c r="EQ89" s="116"/>
      <c r="ER89" s="116"/>
      <c r="ES89" s="116"/>
      <c r="ET89" s="116"/>
      <c r="EU89" s="116"/>
      <c r="EV89" s="116"/>
      <c r="EW89" s="116"/>
      <c r="EX89" s="116"/>
      <c r="EY89" s="116"/>
      <c r="EZ89" s="116"/>
      <c r="FA89" s="116"/>
      <c r="FB89" s="116"/>
      <c r="FC89" s="116"/>
      <c r="FD89" s="116"/>
      <c r="FE89" s="116"/>
      <c r="FF89" s="116"/>
      <c r="FG89" s="116"/>
      <c r="FH89" s="116"/>
      <c r="FI89" s="116"/>
      <c r="FJ89" s="116"/>
      <c r="FK89" s="116"/>
      <c r="FL89" s="116"/>
      <c r="FM89" s="116"/>
      <c r="FN89" s="116"/>
      <c r="FO89" s="116"/>
      <c r="FP89" s="116"/>
      <c r="FQ89" s="116"/>
      <c r="FR89" s="116"/>
      <c r="FS89" s="116"/>
      <c r="FT89" s="116"/>
      <c r="FU89" s="116"/>
      <c r="FV89" s="116"/>
      <c r="FW89" s="116"/>
      <c r="FX89" s="116"/>
      <c r="FY89" s="116"/>
      <c r="FZ89" s="116"/>
      <c r="GA89" s="116"/>
      <c r="GB89" s="116"/>
      <c r="GC89" s="116"/>
      <c r="GD89" s="116"/>
      <c r="GE89" s="116"/>
      <c r="GF89" s="116"/>
      <c r="GG89" s="116"/>
      <c r="GH89" s="116"/>
      <c r="GI89" s="116"/>
      <c r="GJ89" s="116"/>
      <c r="GK89" s="116"/>
      <c r="GL89" s="116"/>
      <c r="GM89" s="116"/>
      <c r="GN89" s="116"/>
      <c r="GO89" s="116"/>
      <c r="GP89" s="116"/>
      <c r="GQ89" s="116"/>
      <c r="GR89" s="116"/>
      <c r="GS89" s="116"/>
      <c r="GT89" s="116"/>
      <c r="GU89" s="116"/>
      <c r="GV89" s="116"/>
      <c r="GW89" s="116"/>
      <c r="GX89" s="116"/>
      <c r="GY89" s="116"/>
      <c r="GZ89" s="116"/>
      <c r="HA89" s="116"/>
      <c r="HB89" s="116"/>
      <c r="HC89" s="116"/>
      <c r="HD89" s="116"/>
      <c r="HE89" s="116"/>
      <c r="HF89" s="116"/>
      <c r="HG89" s="116"/>
      <c r="HH89" s="116"/>
      <c r="HI89" s="116"/>
      <c r="HJ89" s="116"/>
      <c r="HK89" s="116"/>
      <c r="HL89" s="116"/>
      <c r="HM89" s="116"/>
      <c r="HN89" s="116"/>
      <c r="HO89" s="116"/>
      <c r="HP89" s="116"/>
      <c r="HQ89" s="116"/>
      <c r="HR89" s="116"/>
      <c r="HS89" s="116"/>
      <c r="HT89" s="116"/>
      <c r="HU89" s="116"/>
      <c r="HV89" s="116"/>
      <c r="HW89" s="116"/>
      <c r="HX89" s="116"/>
      <c r="HY89" s="116"/>
      <c r="HZ89" s="116"/>
      <c r="IA89" s="116"/>
      <c r="IB89" s="116"/>
      <c r="IC89" s="116"/>
      <c r="ID89" s="116"/>
      <c r="IE89" s="116"/>
      <c r="IF89" s="116"/>
      <c r="IG89" s="116"/>
      <c r="IH89" s="116"/>
      <c r="II89" s="116"/>
      <c r="IJ89" s="116"/>
      <c r="IK89" s="116"/>
      <c r="IL89" s="116"/>
      <c r="IM89" s="116"/>
      <c r="IN89" s="116"/>
      <c r="IO89" s="116"/>
      <c r="IP89" s="116"/>
      <c r="IQ89" s="116"/>
      <c r="IR89" s="116"/>
      <c r="IS89" s="116"/>
      <c r="IT89" s="116"/>
      <c r="IU89" s="116"/>
      <c r="IV89" s="116"/>
      <c r="IW89" s="116"/>
      <c r="IX89" s="116"/>
      <c r="IY89" s="116"/>
      <c r="IZ89" s="116"/>
      <c r="JA89" s="116"/>
      <c r="JB89" s="116"/>
      <c r="JC89" s="116"/>
      <c r="JD89" s="116"/>
      <c r="JE89" s="116"/>
      <c r="JF89" s="116"/>
      <c r="JG89" s="116"/>
      <c r="JH89" s="116"/>
      <c r="JI89" s="116"/>
      <c r="JJ89" s="116"/>
      <c r="JK89" s="116"/>
      <c r="JL89" s="116"/>
      <c r="JM89" s="116"/>
      <c r="JN89" s="116"/>
      <c r="JO89" s="116"/>
      <c r="JP89" s="116"/>
      <c r="JQ89" s="116"/>
      <c r="JR89" s="116"/>
      <c r="JS89" s="116"/>
      <c r="JT89" s="116"/>
      <c r="JU89" s="116"/>
      <c r="JV89" s="116"/>
      <c r="JW89" s="116"/>
      <c r="JX89" s="116"/>
      <c r="JY89" s="116"/>
      <c r="JZ89" s="116"/>
      <c r="KA89" s="116"/>
      <c r="KB89" s="116"/>
      <c r="KC89" s="116"/>
      <c r="KD89" s="116"/>
      <c r="KE89" s="116"/>
      <c r="KF89" s="116"/>
      <c r="KG89" s="116"/>
      <c r="KH89" s="116"/>
      <c r="KI89" s="116"/>
      <c r="KJ89" s="116"/>
      <c r="KK89" s="116"/>
      <c r="KL89" s="116"/>
      <c r="KM89" s="116"/>
      <c r="KN89" s="116"/>
      <c r="KO89" s="116"/>
      <c r="KP89" s="116"/>
      <c r="KQ89" s="116"/>
      <c r="KR89" s="116"/>
      <c r="KS89" s="116"/>
      <c r="KT89" s="116"/>
      <c r="KU89" s="116"/>
      <c r="KV89" s="116"/>
      <c r="KW89" s="116"/>
      <c r="KX89" s="116"/>
      <c r="KY89" s="116"/>
      <c r="KZ89" s="116"/>
      <c r="LA89" s="116"/>
      <c r="LB89" s="116"/>
      <c r="LC89" s="116"/>
      <c r="LD89" s="116"/>
      <c r="LE89" s="116"/>
      <c r="LF89" s="116"/>
      <c r="LG89" s="116"/>
      <c r="LH89" s="116"/>
      <c r="LI89" s="116"/>
      <c r="LJ89" s="116"/>
    </row>
    <row r="90" spans="1:322" x14ac:dyDescent="0.3">
      <c r="A90" s="108">
        <v>43263</v>
      </c>
      <c r="B90" s="117">
        <v>0.918796296296296</v>
      </c>
      <c r="C90" s="114">
        <v>14200.678</v>
      </c>
      <c r="D90" s="114">
        <v>101378.253</v>
      </c>
      <c r="E90" s="114">
        <v>22961.014999999999</v>
      </c>
      <c r="F90" s="114">
        <v>32276.572</v>
      </c>
      <c r="G90" s="114">
        <v>19.18</v>
      </c>
      <c r="H90" s="73">
        <v>13</v>
      </c>
      <c r="I90" s="73">
        <v>18.402898550724601</v>
      </c>
      <c r="J90" s="111"/>
      <c r="K90" s="111"/>
      <c r="L90" s="119">
        <f t="shared" si="26"/>
        <v>9.2059999999980207</v>
      </c>
      <c r="M90" s="115">
        <f t="shared" si="27"/>
        <v>-1.6440000000002328</v>
      </c>
      <c r="N90" s="115">
        <f t="shared" si="28"/>
        <v>-8.3300000000017462</v>
      </c>
      <c r="O90" s="115">
        <f t="shared" si="29"/>
        <v>12.99199999999837</v>
      </c>
      <c r="P90" s="120">
        <f t="shared" si="30"/>
        <v>6.1880000000016295</v>
      </c>
      <c r="Q90" s="30">
        <f t="shared" si="31"/>
        <v>0.67737226277363771</v>
      </c>
      <c r="R90" s="123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16"/>
      <c r="AD90" s="116"/>
      <c r="AE90" s="116"/>
      <c r="AF90" s="116"/>
      <c r="AG90" s="116"/>
      <c r="AH90" s="116"/>
      <c r="AI90" s="116"/>
      <c r="AJ90" s="33" t="str">
        <f t="shared" si="17"/>
        <v/>
      </c>
      <c r="AK90" s="33" t="str">
        <f t="shared" si="18"/>
        <v/>
      </c>
      <c r="AL90" s="33" t="str">
        <f t="shared" si="19"/>
        <v/>
      </c>
      <c r="AM90" s="33" t="str">
        <f t="shared" si="20"/>
        <v/>
      </c>
      <c r="AN90" s="33" t="str">
        <f t="shared" si="21"/>
        <v/>
      </c>
      <c r="AO90" s="33" t="str">
        <f t="shared" si="22"/>
        <v/>
      </c>
      <c r="AP90" s="33" t="str">
        <f t="shared" si="23"/>
        <v/>
      </c>
      <c r="AQ90" s="33" t="str">
        <f t="shared" si="24"/>
        <v/>
      </c>
      <c r="AR90" s="33">
        <f t="shared" si="25"/>
        <v>33.700000000000003</v>
      </c>
      <c r="AS90" s="116">
        <v>43604</v>
      </c>
      <c r="AT90" s="116">
        <v>1.6608796296296299E-2</v>
      </c>
      <c r="AU90" s="116" t="s">
        <v>74</v>
      </c>
      <c r="AV90" s="116" t="s">
        <v>75</v>
      </c>
      <c r="AW90" s="116">
        <v>33.700000000000003</v>
      </c>
      <c r="AX90" s="116" t="s">
        <v>72</v>
      </c>
      <c r="AY90" s="116" t="s">
        <v>73</v>
      </c>
      <c r="AZ90" s="116"/>
      <c r="BA90" s="116"/>
      <c r="BB90" s="116"/>
      <c r="BC90" s="116"/>
      <c r="BD90" s="116"/>
      <c r="BE90" s="116"/>
      <c r="BF90" s="116"/>
      <c r="BG90" s="116"/>
      <c r="BH90" s="116"/>
      <c r="BI90" s="116"/>
      <c r="BJ90" s="116"/>
      <c r="BK90" s="116"/>
      <c r="BL90" s="116"/>
      <c r="BM90" s="116"/>
      <c r="BN90" s="116"/>
      <c r="BO90" s="116"/>
      <c r="BP90" s="116"/>
      <c r="BQ90" s="116"/>
      <c r="BR90" s="116"/>
      <c r="BS90" s="116"/>
      <c r="BT90" s="116"/>
      <c r="BU90" s="116"/>
      <c r="BV90" s="116"/>
      <c r="BW90" s="116"/>
      <c r="BX90" s="116"/>
      <c r="BY90" s="116"/>
      <c r="BZ90" s="116"/>
      <c r="CA90" s="116"/>
      <c r="CB90" s="116"/>
      <c r="CC90" s="116"/>
      <c r="CD90" s="116"/>
      <c r="CE90" s="116"/>
      <c r="CF90" s="116"/>
      <c r="CG90" s="116"/>
      <c r="CH90" s="116"/>
      <c r="CI90" s="116"/>
      <c r="CJ90" s="116"/>
      <c r="CK90" s="116"/>
      <c r="CL90" s="116"/>
      <c r="CM90" s="116"/>
      <c r="CN90" s="116"/>
      <c r="CO90" s="116"/>
      <c r="CP90" s="116"/>
      <c r="CQ90" s="116"/>
      <c r="CR90" s="116"/>
      <c r="CS90" s="116"/>
      <c r="CT90" s="116"/>
      <c r="CU90" s="116"/>
      <c r="CV90" s="116"/>
      <c r="CW90" s="116"/>
      <c r="CX90" s="116"/>
      <c r="CY90" s="116"/>
      <c r="CZ90" s="116"/>
      <c r="DA90" s="116"/>
      <c r="DB90" s="116"/>
      <c r="DC90" s="116"/>
      <c r="DD90" s="116"/>
      <c r="DE90" s="116"/>
      <c r="DF90" s="116"/>
      <c r="DG90" s="116"/>
      <c r="DH90" s="116"/>
      <c r="DI90" s="116"/>
      <c r="DJ90" s="116"/>
      <c r="DK90" s="116"/>
      <c r="DL90" s="116"/>
      <c r="DM90" s="116"/>
      <c r="DN90" s="116"/>
      <c r="DO90" s="116"/>
      <c r="DP90" s="116"/>
      <c r="DQ90" s="116"/>
      <c r="DR90" s="116"/>
      <c r="DS90" s="116"/>
      <c r="DT90" s="116"/>
      <c r="DU90" s="116"/>
      <c r="DV90" s="116"/>
      <c r="DW90" s="116"/>
      <c r="DX90" s="116"/>
      <c r="DY90" s="116"/>
      <c r="DZ90" s="116"/>
      <c r="EA90" s="116"/>
      <c r="EB90" s="116"/>
      <c r="EC90" s="116"/>
      <c r="ED90" s="116"/>
      <c r="EE90" s="116"/>
      <c r="EF90" s="116"/>
      <c r="EG90" s="116"/>
      <c r="EH90" s="116"/>
      <c r="EI90" s="116"/>
      <c r="EJ90" s="116"/>
      <c r="EK90" s="116"/>
      <c r="EL90" s="116"/>
      <c r="EM90" s="116"/>
      <c r="EN90" s="116"/>
      <c r="EO90" s="116"/>
      <c r="EP90" s="116"/>
      <c r="EQ90" s="116"/>
      <c r="ER90" s="116"/>
      <c r="ES90" s="116"/>
      <c r="ET90" s="116"/>
      <c r="EU90" s="116"/>
      <c r="EV90" s="116"/>
      <c r="EW90" s="116"/>
      <c r="EX90" s="116"/>
      <c r="EY90" s="116"/>
      <c r="EZ90" s="116"/>
      <c r="FA90" s="116"/>
      <c r="FB90" s="116"/>
      <c r="FC90" s="116"/>
      <c r="FD90" s="116"/>
      <c r="FE90" s="116"/>
      <c r="FF90" s="116"/>
      <c r="FG90" s="116"/>
      <c r="FH90" s="116"/>
      <c r="FI90" s="116"/>
      <c r="FJ90" s="116"/>
      <c r="FK90" s="116"/>
      <c r="FL90" s="116"/>
      <c r="FM90" s="116"/>
      <c r="FN90" s="116"/>
      <c r="FO90" s="116"/>
      <c r="FP90" s="116"/>
      <c r="FQ90" s="116"/>
      <c r="FR90" s="116"/>
      <c r="FS90" s="116"/>
      <c r="FT90" s="116"/>
      <c r="FU90" s="116"/>
      <c r="FV90" s="116"/>
      <c r="FW90" s="116"/>
      <c r="FX90" s="116"/>
      <c r="FY90" s="116"/>
      <c r="FZ90" s="116"/>
      <c r="GA90" s="116"/>
      <c r="GB90" s="116"/>
      <c r="GC90" s="116"/>
      <c r="GD90" s="116"/>
      <c r="GE90" s="116"/>
      <c r="GF90" s="116"/>
      <c r="GG90" s="116"/>
      <c r="GH90" s="116"/>
      <c r="GI90" s="116"/>
      <c r="GJ90" s="116"/>
      <c r="GK90" s="116"/>
      <c r="GL90" s="116"/>
      <c r="GM90" s="116"/>
      <c r="GN90" s="116"/>
      <c r="GO90" s="116"/>
      <c r="GP90" s="116"/>
      <c r="GQ90" s="116"/>
      <c r="GR90" s="116"/>
      <c r="GS90" s="116"/>
      <c r="GT90" s="116"/>
      <c r="GU90" s="116"/>
      <c r="GV90" s="116"/>
      <c r="GW90" s="116"/>
      <c r="GX90" s="116"/>
      <c r="GY90" s="116"/>
      <c r="GZ90" s="116"/>
      <c r="HA90" s="116"/>
      <c r="HB90" s="116"/>
      <c r="HC90" s="116"/>
      <c r="HD90" s="116"/>
      <c r="HE90" s="116"/>
      <c r="HF90" s="116"/>
      <c r="HG90" s="116"/>
      <c r="HH90" s="116"/>
      <c r="HI90" s="116"/>
      <c r="HJ90" s="116"/>
      <c r="HK90" s="116"/>
      <c r="HL90" s="116"/>
      <c r="HM90" s="116"/>
      <c r="HN90" s="116"/>
      <c r="HO90" s="116"/>
      <c r="HP90" s="116"/>
      <c r="HQ90" s="116"/>
      <c r="HR90" s="116"/>
      <c r="HS90" s="116"/>
      <c r="HT90" s="116"/>
      <c r="HU90" s="116"/>
      <c r="HV90" s="116"/>
      <c r="HW90" s="116"/>
      <c r="HX90" s="116"/>
      <c r="HY90" s="116"/>
      <c r="HZ90" s="116"/>
      <c r="IA90" s="116"/>
      <c r="IB90" s="116"/>
      <c r="IC90" s="116"/>
      <c r="ID90" s="116"/>
      <c r="IE90" s="116"/>
      <c r="IF90" s="116"/>
      <c r="IG90" s="116"/>
      <c r="IH90" s="116"/>
      <c r="II90" s="116"/>
      <c r="IJ90" s="116"/>
      <c r="IK90" s="116"/>
      <c r="IL90" s="116"/>
      <c r="IM90" s="116"/>
      <c r="IN90" s="116"/>
      <c r="IO90" s="116"/>
      <c r="IP90" s="116"/>
      <c r="IQ90" s="116"/>
      <c r="IR90" s="116"/>
      <c r="IS90" s="116"/>
      <c r="IT90" s="116"/>
      <c r="IU90" s="116"/>
      <c r="IV90" s="116"/>
      <c r="IW90" s="116"/>
      <c r="IX90" s="116"/>
      <c r="IY90" s="116"/>
      <c r="IZ90" s="116"/>
      <c r="JA90" s="116"/>
      <c r="JB90" s="116"/>
      <c r="JC90" s="116"/>
      <c r="JD90" s="116"/>
      <c r="JE90" s="116"/>
      <c r="JF90" s="116"/>
      <c r="JG90" s="116"/>
      <c r="JH90" s="116"/>
      <c r="JI90" s="116"/>
      <c r="JJ90" s="116"/>
      <c r="JK90" s="116"/>
      <c r="JL90" s="116"/>
      <c r="JM90" s="116"/>
      <c r="JN90" s="116"/>
      <c r="JO90" s="116"/>
      <c r="JP90" s="116"/>
      <c r="JQ90" s="116"/>
      <c r="JR90" s="116"/>
      <c r="JS90" s="116"/>
      <c r="JT90" s="116"/>
      <c r="JU90" s="116"/>
      <c r="JV90" s="116"/>
      <c r="JW90" s="116"/>
      <c r="JX90" s="116"/>
      <c r="JY90" s="116"/>
      <c r="JZ90" s="116"/>
      <c r="KA90" s="116"/>
      <c r="KB90" s="116"/>
      <c r="KC90" s="116"/>
      <c r="KD90" s="116"/>
      <c r="KE90" s="116"/>
      <c r="KF90" s="116"/>
      <c r="KG90" s="116"/>
      <c r="KH90" s="116"/>
      <c r="KI90" s="116"/>
      <c r="KJ90" s="116"/>
      <c r="KK90" s="116"/>
      <c r="KL90" s="116"/>
      <c r="KM90" s="116"/>
      <c r="KN90" s="116"/>
      <c r="KO90" s="116"/>
      <c r="KP90" s="116"/>
      <c r="KQ90" s="116"/>
      <c r="KR90" s="116"/>
      <c r="KS90" s="116"/>
      <c r="KT90" s="116"/>
      <c r="KU90" s="116"/>
      <c r="KV90" s="116"/>
      <c r="KW90" s="116"/>
      <c r="KX90" s="116"/>
      <c r="KY90" s="116"/>
      <c r="KZ90" s="116"/>
      <c r="LA90" s="116"/>
      <c r="LB90" s="116"/>
      <c r="LC90" s="116"/>
      <c r="LD90" s="116"/>
      <c r="LE90" s="116"/>
      <c r="LF90" s="116"/>
      <c r="LG90" s="116"/>
      <c r="LH90" s="116"/>
      <c r="LI90" s="116"/>
      <c r="LJ90" s="116"/>
    </row>
    <row r="91" spans="1:322" x14ac:dyDescent="0.3">
      <c r="A91" s="108">
        <v>43264</v>
      </c>
      <c r="B91" s="117">
        <v>0.92577546296296298</v>
      </c>
      <c r="C91" s="114">
        <v>14202.919</v>
      </c>
      <c r="D91" s="114">
        <v>101407.93</v>
      </c>
      <c r="E91" s="114">
        <v>22971.89</v>
      </c>
      <c r="F91" s="114">
        <v>32294.157999999999</v>
      </c>
      <c r="G91" s="114">
        <v>17.585999999999999</v>
      </c>
      <c r="H91" s="73">
        <v>13</v>
      </c>
      <c r="I91" s="73">
        <v>14.4856</v>
      </c>
      <c r="J91" s="111"/>
      <c r="K91" s="111"/>
      <c r="L91" s="119">
        <f t="shared" si="26"/>
        <v>-14.331999999996029</v>
      </c>
      <c r="M91" s="115">
        <f t="shared" si="27"/>
        <v>-2.2409999999999854</v>
      </c>
      <c r="N91" s="115">
        <f t="shared" si="28"/>
        <v>-29.676999999996042</v>
      </c>
      <c r="O91" s="115">
        <f t="shared" si="29"/>
        <v>10.875</v>
      </c>
      <c r="P91" s="120">
        <f t="shared" si="30"/>
        <v>6.7109999999999985</v>
      </c>
      <c r="Q91" s="30">
        <f t="shared" si="31"/>
        <v>0.61838962811327203</v>
      </c>
      <c r="R91" s="123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16"/>
      <c r="AD91" s="116"/>
      <c r="AE91" s="116"/>
      <c r="AF91" s="116"/>
      <c r="AG91" s="116"/>
      <c r="AH91" s="116"/>
      <c r="AI91" s="116"/>
      <c r="AJ91" s="33" t="str">
        <f t="shared" si="17"/>
        <v/>
      </c>
      <c r="AK91" s="33" t="str">
        <f t="shared" si="18"/>
        <v/>
      </c>
      <c r="AL91" s="33" t="str">
        <f t="shared" si="19"/>
        <v/>
      </c>
      <c r="AM91" s="33" t="str">
        <f t="shared" si="20"/>
        <v/>
      </c>
      <c r="AN91" s="33" t="str">
        <f t="shared" si="21"/>
        <v/>
      </c>
      <c r="AO91" s="33" t="str">
        <f t="shared" si="22"/>
        <v/>
      </c>
      <c r="AP91" s="33" t="str">
        <f t="shared" si="23"/>
        <v/>
      </c>
      <c r="AQ91" s="33">
        <f t="shared" si="24"/>
        <v>41.5</v>
      </c>
      <c r="AR91" s="33" t="str">
        <f t="shared" si="25"/>
        <v/>
      </c>
      <c r="AS91" s="116">
        <v>43604</v>
      </c>
      <c r="AT91" s="116">
        <v>1.6608796296296299E-2</v>
      </c>
      <c r="AU91" s="116" t="s">
        <v>74</v>
      </c>
      <c r="AV91" s="116" t="s">
        <v>76</v>
      </c>
      <c r="AW91" s="116">
        <v>41.5</v>
      </c>
      <c r="AX91" s="116" t="s">
        <v>72</v>
      </c>
      <c r="AY91" s="116" t="s">
        <v>73</v>
      </c>
      <c r="AZ91" s="116"/>
      <c r="BA91" s="116"/>
      <c r="BB91" s="116"/>
      <c r="BC91" s="116"/>
      <c r="BD91" s="116"/>
      <c r="BE91" s="116"/>
      <c r="BF91" s="116"/>
      <c r="BG91" s="116"/>
      <c r="BH91" s="116"/>
      <c r="BI91" s="116"/>
      <c r="BJ91" s="116"/>
      <c r="BK91" s="116"/>
      <c r="BL91" s="116"/>
      <c r="BM91" s="116"/>
      <c r="BN91" s="116"/>
      <c r="BO91" s="116"/>
      <c r="BP91" s="116"/>
      <c r="BQ91" s="116"/>
      <c r="BR91" s="116"/>
      <c r="BS91" s="116"/>
      <c r="BT91" s="116"/>
      <c r="BU91" s="116"/>
      <c r="BV91" s="116"/>
      <c r="BW91" s="116"/>
      <c r="BX91" s="116"/>
      <c r="BY91" s="116"/>
      <c r="BZ91" s="116"/>
      <c r="CA91" s="116"/>
      <c r="CB91" s="116"/>
      <c r="CC91" s="116"/>
      <c r="CD91" s="116"/>
      <c r="CE91" s="116"/>
      <c r="CF91" s="116"/>
      <c r="CG91" s="116"/>
      <c r="CH91" s="116"/>
      <c r="CI91" s="116"/>
      <c r="CJ91" s="116"/>
      <c r="CK91" s="116"/>
      <c r="CL91" s="116"/>
      <c r="CM91" s="116"/>
      <c r="CN91" s="116"/>
      <c r="CO91" s="116"/>
      <c r="CP91" s="116"/>
      <c r="CQ91" s="116"/>
      <c r="CR91" s="116"/>
      <c r="CS91" s="116"/>
      <c r="CT91" s="116"/>
      <c r="CU91" s="116"/>
      <c r="CV91" s="116"/>
      <c r="CW91" s="116"/>
      <c r="CX91" s="116"/>
      <c r="CY91" s="116"/>
      <c r="CZ91" s="116"/>
      <c r="DA91" s="116"/>
      <c r="DB91" s="116"/>
      <c r="DC91" s="116"/>
      <c r="DD91" s="116"/>
      <c r="DE91" s="116"/>
      <c r="DF91" s="116"/>
      <c r="DG91" s="116"/>
      <c r="DH91" s="116"/>
      <c r="DI91" s="116"/>
      <c r="DJ91" s="116"/>
      <c r="DK91" s="116"/>
      <c r="DL91" s="116"/>
      <c r="DM91" s="116"/>
      <c r="DN91" s="116"/>
      <c r="DO91" s="116"/>
      <c r="DP91" s="116"/>
      <c r="DQ91" s="116"/>
      <c r="DR91" s="116"/>
      <c r="DS91" s="116"/>
      <c r="DT91" s="116"/>
      <c r="DU91" s="116"/>
      <c r="DV91" s="116"/>
      <c r="DW91" s="116"/>
      <c r="DX91" s="116"/>
      <c r="DY91" s="116"/>
      <c r="DZ91" s="116"/>
      <c r="EA91" s="116"/>
      <c r="EB91" s="116"/>
      <c r="EC91" s="116"/>
      <c r="ED91" s="116"/>
      <c r="EE91" s="116"/>
      <c r="EF91" s="116"/>
      <c r="EG91" s="116"/>
      <c r="EH91" s="116"/>
      <c r="EI91" s="116"/>
      <c r="EJ91" s="116"/>
      <c r="EK91" s="116"/>
      <c r="EL91" s="116"/>
      <c r="EM91" s="116"/>
      <c r="EN91" s="116"/>
      <c r="EO91" s="116"/>
      <c r="EP91" s="116"/>
      <c r="EQ91" s="116"/>
      <c r="ER91" s="116"/>
      <c r="ES91" s="116"/>
      <c r="ET91" s="116"/>
      <c r="EU91" s="116"/>
      <c r="EV91" s="116"/>
      <c r="EW91" s="116"/>
      <c r="EX91" s="116"/>
      <c r="EY91" s="116"/>
      <c r="EZ91" s="116"/>
      <c r="FA91" s="116"/>
      <c r="FB91" s="116"/>
      <c r="FC91" s="116"/>
      <c r="FD91" s="116"/>
      <c r="FE91" s="116"/>
      <c r="FF91" s="116"/>
      <c r="FG91" s="116"/>
      <c r="FH91" s="116"/>
      <c r="FI91" s="116"/>
      <c r="FJ91" s="116"/>
      <c r="FK91" s="116"/>
      <c r="FL91" s="116"/>
      <c r="FM91" s="116"/>
      <c r="FN91" s="116"/>
      <c r="FO91" s="116"/>
      <c r="FP91" s="116"/>
      <c r="FQ91" s="116"/>
      <c r="FR91" s="116"/>
      <c r="FS91" s="116"/>
      <c r="FT91" s="116"/>
      <c r="FU91" s="116"/>
      <c r="FV91" s="116"/>
      <c r="FW91" s="116"/>
      <c r="FX91" s="116"/>
      <c r="FY91" s="116"/>
      <c r="FZ91" s="116"/>
      <c r="GA91" s="116"/>
      <c r="GB91" s="116"/>
      <c r="GC91" s="116"/>
      <c r="GD91" s="116"/>
      <c r="GE91" s="116"/>
      <c r="GF91" s="116"/>
      <c r="GG91" s="116"/>
      <c r="GH91" s="116"/>
      <c r="GI91" s="116"/>
      <c r="GJ91" s="116"/>
      <c r="GK91" s="116"/>
      <c r="GL91" s="116"/>
      <c r="GM91" s="116"/>
      <c r="GN91" s="116"/>
      <c r="GO91" s="116"/>
      <c r="GP91" s="116"/>
      <c r="GQ91" s="116"/>
      <c r="GR91" s="116"/>
      <c r="GS91" s="116"/>
      <c r="GT91" s="116"/>
      <c r="GU91" s="116"/>
      <c r="GV91" s="116"/>
      <c r="GW91" s="116"/>
      <c r="GX91" s="116"/>
      <c r="GY91" s="116"/>
      <c r="GZ91" s="116"/>
      <c r="HA91" s="116"/>
      <c r="HB91" s="116"/>
      <c r="HC91" s="116"/>
      <c r="HD91" s="116"/>
      <c r="HE91" s="116"/>
      <c r="HF91" s="116"/>
      <c r="HG91" s="116"/>
      <c r="HH91" s="116"/>
      <c r="HI91" s="116"/>
      <c r="HJ91" s="116"/>
      <c r="HK91" s="116"/>
      <c r="HL91" s="116"/>
      <c r="HM91" s="116"/>
      <c r="HN91" s="116"/>
      <c r="HO91" s="116"/>
      <c r="HP91" s="116"/>
      <c r="HQ91" s="116"/>
      <c r="HR91" s="116"/>
      <c r="HS91" s="116"/>
      <c r="HT91" s="116"/>
      <c r="HU91" s="116"/>
      <c r="HV91" s="116"/>
      <c r="HW91" s="116"/>
      <c r="HX91" s="116"/>
      <c r="HY91" s="116"/>
      <c r="HZ91" s="116"/>
      <c r="IA91" s="116"/>
      <c r="IB91" s="116"/>
      <c r="IC91" s="116"/>
      <c r="ID91" s="116"/>
      <c r="IE91" s="116"/>
      <c r="IF91" s="116"/>
      <c r="IG91" s="116"/>
      <c r="IH91" s="116"/>
      <c r="II91" s="116"/>
      <c r="IJ91" s="116"/>
      <c r="IK91" s="116"/>
      <c r="IL91" s="116"/>
      <c r="IM91" s="116"/>
      <c r="IN91" s="116"/>
      <c r="IO91" s="116"/>
      <c r="IP91" s="116"/>
      <c r="IQ91" s="116"/>
      <c r="IR91" s="116"/>
      <c r="IS91" s="116"/>
      <c r="IT91" s="116"/>
      <c r="IU91" s="116"/>
      <c r="IV91" s="116"/>
      <c r="IW91" s="116"/>
      <c r="IX91" s="116"/>
      <c r="IY91" s="116"/>
      <c r="IZ91" s="116"/>
      <c r="JA91" s="116"/>
      <c r="JB91" s="116"/>
      <c r="JC91" s="116"/>
      <c r="JD91" s="116"/>
      <c r="JE91" s="116"/>
      <c r="JF91" s="116"/>
      <c r="JG91" s="116"/>
      <c r="JH91" s="116"/>
      <c r="JI91" s="116"/>
      <c r="JJ91" s="116"/>
      <c r="JK91" s="116"/>
      <c r="JL91" s="116"/>
      <c r="JM91" s="116"/>
      <c r="JN91" s="116"/>
      <c r="JO91" s="116"/>
      <c r="JP91" s="116"/>
      <c r="JQ91" s="116"/>
      <c r="JR91" s="116"/>
      <c r="JS91" s="116"/>
      <c r="JT91" s="116"/>
      <c r="JU91" s="116"/>
      <c r="JV91" s="116"/>
      <c r="JW91" s="116"/>
      <c r="JX91" s="116"/>
      <c r="JY91" s="116"/>
      <c r="JZ91" s="116"/>
      <c r="KA91" s="116"/>
      <c r="KB91" s="116"/>
      <c r="KC91" s="116"/>
      <c r="KD91" s="116"/>
      <c r="KE91" s="116"/>
      <c r="KF91" s="116"/>
      <c r="KG91" s="116"/>
      <c r="KH91" s="116"/>
      <c r="KI91" s="116"/>
      <c r="KJ91" s="116"/>
      <c r="KK91" s="116"/>
      <c r="KL91" s="116"/>
      <c r="KM91" s="116"/>
      <c r="KN91" s="116"/>
      <c r="KO91" s="116"/>
      <c r="KP91" s="116"/>
      <c r="KQ91" s="116"/>
      <c r="KR91" s="116"/>
      <c r="KS91" s="116"/>
      <c r="KT91" s="116"/>
      <c r="KU91" s="116"/>
      <c r="KV91" s="116"/>
      <c r="KW91" s="116"/>
      <c r="KX91" s="116"/>
      <c r="KY91" s="116"/>
      <c r="KZ91" s="116"/>
      <c r="LA91" s="116"/>
      <c r="LB91" s="116"/>
      <c r="LC91" s="116"/>
      <c r="LD91" s="116"/>
      <c r="LE91" s="116"/>
      <c r="LF91" s="116"/>
      <c r="LG91" s="116"/>
      <c r="LH91" s="116"/>
      <c r="LI91" s="116"/>
      <c r="LJ91" s="116"/>
    </row>
    <row r="92" spans="1:322" x14ac:dyDescent="0.3">
      <c r="A92" s="108">
        <v>43265</v>
      </c>
      <c r="B92" s="117">
        <v>0.91844907407407395</v>
      </c>
      <c r="C92" s="114">
        <v>14203.932000000001</v>
      </c>
      <c r="D92" s="114">
        <v>101431.211</v>
      </c>
      <c r="E92" s="114">
        <v>22999.812999999998</v>
      </c>
      <c r="F92" s="114">
        <v>32329.646000000001</v>
      </c>
      <c r="G92" s="114">
        <v>35.488</v>
      </c>
      <c r="H92" s="73">
        <v>14</v>
      </c>
      <c r="I92" s="73">
        <v>16.786227544910201</v>
      </c>
      <c r="J92" s="111"/>
      <c r="K92" s="111"/>
      <c r="L92" s="119">
        <f t="shared" si="26"/>
        <v>11.193999999996493</v>
      </c>
      <c r="M92" s="115">
        <f t="shared" si="27"/>
        <v>-1.0130000000008295</v>
      </c>
      <c r="N92" s="115">
        <f t="shared" si="28"/>
        <v>-23.281000000002678</v>
      </c>
      <c r="O92" s="115">
        <f t="shared" si="29"/>
        <v>27.922999999998865</v>
      </c>
      <c r="P92" s="120">
        <f t="shared" si="30"/>
        <v>7.5650000000011346</v>
      </c>
      <c r="Q92" s="30">
        <f t="shared" si="31"/>
        <v>0.78682935076642424</v>
      </c>
      <c r="R92" s="123" t="s">
        <v>58</v>
      </c>
      <c r="S92" s="124"/>
      <c r="T92" s="127">
        <f>A92</f>
        <v>43265</v>
      </c>
      <c r="U92" s="124"/>
      <c r="V92" s="124"/>
      <c r="W92" s="124"/>
      <c r="X92" s="124"/>
      <c r="Y92" s="124"/>
      <c r="Z92" s="124"/>
      <c r="AA92" s="124"/>
      <c r="AB92" s="124"/>
      <c r="AC92" s="116"/>
      <c r="AD92" s="116"/>
      <c r="AE92" s="116"/>
      <c r="AF92" s="116"/>
      <c r="AG92" s="116"/>
      <c r="AH92" s="116"/>
      <c r="AI92" s="116"/>
      <c r="AJ92" s="33">
        <f t="shared" si="17"/>
        <v>15736.174999999999</v>
      </c>
      <c r="AK92" s="33" t="str">
        <f t="shared" si="18"/>
        <v/>
      </c>
      <c r="AL92" s="33" t="str">
        <f t="shared" si="19"/>
        <v/>
      </c>
      <c r="AM92" s="33" t="str">
        <f t="shared" si="20"/>
        <v/>
      </c>
      <c r="AN92" s="33" t="str">
        <f t="shared" si="21"/>
        <v/>
      </c>
      <c r="AO92" s="33" t="str">
        <f t="shared" si="22"/>
        <v/>
      </c>
      <c r="AP92" s="33" t="str">
        <f t="shared" si="23"/>
        <v/>
      </c>
      <c r="AQ92" s="33" t="str">
        <f t="shared" si="24"/>
        <v/>
      </c>
      <c r="AR92" s="33" t="str">
        <f t="shared" si="25"/>
        <v/>
      </c>
      <c r="AS92" s="116">
        <v>43604</v>
      </c>
      <c r="AT92" s="116">
        <v>1.7337962962962961E-2</v>
      </c>
      <c r="AU92" s="116" t="s">
        <v>59</v>
      </c>
      <c r="AV92" s="116" t="s">
        <v>60</v>
      </c>
      <c r="AW92" s="116">
        <v>15736.174999999999</v>
      </c>
      <c r="AX92" s="116"/>
      <c r="AY92" s="116"/>
      <c r="AZ92" s="116"/>
      <c r="BA92" s="116"/>
      <c r="BB92" s="116"/>
      <c r="BC92" s="116"/>
      <c r="BD92" s="116"/>
      <c r="BE92" s="116"/>
      <c r="BF92" s="116"/>
      <c r="BG92" s="116"/>
      <c r="BH92" s="116"/>
      <c r="BI92" s="116"/>
      <c r="BJ92" s="116"/>
      <c r="BK92" s="116"/>
      <c r="BL92" s="116"/>
      <c r="BM92" s="116"/>
      <c r="BN92" s="116"/>
      <c r="BO92" s="116"/>
      <c r="BP92" s="116"/>
      <c r="BQ92" s="116"/>
      <c r="BR92" s="116"/>
      <c r="BS92" s="116"/>
      <c r="BT92" s="116"/>
      <c r="BU92" s="116"/>
      <c r="BV92" s="116"/>
      <c r="BW92" s="116"/>
      <c r="BX92" s="116"/>
      <c r="BY92" s="116"/>
      <c r="BZ92" s="116"/>
      <c r="CA92" s="116"/>
      <c r="CB92" s="116"/>
      <c r="CC92" s="116"/>
      <c r="CD92" s="116"/>
      <c r="CE92" s="116"/>
      <c r="CF92" s="116"/>
      <c r="CG92" s="116"/>
      <c r="CH92" s="116"/>
      <c r="CI92" s="116"/>
      <c r="CJ92" s="116"/>
      <c r="CK92" s="116"/>
      <c r="CL92" s="116"/>
      <c r="CM92" s="116"/>
      <c r="CN92" s="116"/>
      <c r="CO92" s="116"/>
      <c r="CP92" s="116"/>
      <c r="CQ92" s="116"/>
      <c r="CR92" s="116"/>
      <c r="CS92" s="116"/>
      <c r="CT92" s="116"/>
      <c r="CU92" s="116"/>
      <c r="CV92" s="116"/>
      <c r="CW92" s="116"/>
      <c r="CX92" s="116"/>
      <c r="CY92" s="116"/>
      <c r="CZ92" s="116"/>
      <c r="DA92" s="116"/>
      <c r="DB92" s="116"/>
      <c r="DC92" s="116"/>
      <c r="DD92" s="116"/>
      <c r="DE92" s="116"/>
      <c r="DF92" s="116"/>
      <c r="DG92" s="116"/>
      <c r="DH92" s="116"/>
      <c r="DI92" s="116"/>
      <c r="DJ92" s="116"/>
      <c r="DK92" s="116"/>
      <c r="DL92" s="116"/>
      <c r="DM92" s="116"/>
      <c r="DN92" s="116"/>
      <c r="DO92" s="116"/>
      <c r="DP92" s="116"/>
      <c r="DQ92" s="116"/>
      <c r="DR92" s="116"/>
      <c r="DS92" s="116"/>
      <c r="DT92" s="116"/>
      <c r="DU92" s="116"/>
      <c r="DV92" s="116"/>
      <c r="DW92" s="116"/>
      <c r="DX92" s="116"/>
      <c r="DY92" s="116"/>
      <c r="DZ92" s="116"/>
      <c r="EA92" s="116"/>
      <c r="EB92" s="116"/>
      <c r="EC92" s="116"/>
      <c r="ED92" s="116"/>
      <c r="EE92" s="116"/>
      <c r="EF92" s="116"/>
      <c r="EG92" s="116"/>
      <c r="EH92" s="116"/>
      <c r="EI92" s="116"/>
      <c r="EJ92" s="116"/>
      <c r="EK92" s="116"/>
      <c r="EL92" s="116"/>
      <c r="EM92" s="116"/>
      <c r="EN92" s="116"/>
      <c r="EO92" s="116"/>
      <c r="EP92" s="116"/>
      <c r="EQ92" s="116"/>
      <c r="ER92" s="116"/>
      <c r="ES92" s="116"/>
      <c r="ET92" s="116"/>
      <c r="EU92" s="116"/>
      <c r="EV92" s="116"/>
      <c r="EW92" s="116"/>
      <c r="EX92" s="116"/>
      <c r="EY92" s="116"/>
      <c r="EZ92" s="116"/>
      <c r="FA92" s="116"/>
      <c r="FB92" s="116"/>
      <c r="FC92" s="116"/>
      <c r="FD92" s="116"/>
      <c r="FE92" s="116"/>
      <c r="FF92" s="116"/>
      <c r="FG92" s="116"/>
      <c r="FH92" s="116"/>
      <c r="FI92" s="116"/>
      <c r="FJ92" s="116"/>
      <c r="FK92" s="116"/>
      <c r="FL92" s="116"/>
      <c r="FM92" s="116"/>
      <c r="FN92" s="116"/>
      <c r="FO92" s="116"/>
      <c r="FP92" s="116"/>
      <c r="FQ92" s="116"/>
      <c r="FR92" s="116"/>
      <c r="FS92" s="116"/>
      <c r="FT92" s="116"/>
      <c r="FU92" s="116"/>
      <c r="FV92" s="116"/>
      <c r="FW92" s="116"/>
      <c r="FX92" s="116"/>
      <c r="FY92" s="116"/>
      <c r="FZ92" s="116"/>
      <c r="GA92" s="116"/>
      <c r="GB92" s="116"/>
      <c r="GC92" s="116"/>
      <c r="GD92" s="116"/>
      <c r="GE92" s="116"/>
      <c r="GF92" s="116"/>
      <c r="GG92" s="116"/>
      <c r="GH92" s="116"/>
      <c r="GI92" s="116"/>
      <c r="GJ92" s="116"/>
      <c r="GK92" s="116"/>
      <c r="GL92" s="116"/>
      <c r="GM92" s="116"/>
      <c r="GN92" s="116"/>
      <c r="GO92" s="116"/>
      <c r="GP92" s="116"/>
      <c r="GQ92" s="116"/>
      <c r="GR92" s="116"/>
      <c r="GS92" s="116"/>
      <c r="GT92" s="116"/>
      <c r="GU92" s="116"/>
      <c r="GV92" s="116"/>
      <c r="GW92" s="116"/>
      <c r="GX92" s="116"/>
      <c r="GY92" s="116"/>
      <c r="GZ92" s="116"/>
      <c r="HA92" s="116"/>
      <c r="HB92" s="116"/>
      <c r="HC92" s="116"/>
      <c r="HD92" s="116"/>
      <c r="HE92" s="116"/>
      <c r="HF92" s="116"/>
      <c r="HG92" s="116"/>
      <c r="HH92" s="116"/>
      <c r="HI92" s="116"/>
      <c r="HJ92" s="116"/>
      <c r="HK92" s="116"/>
      <c r="HL92" s="116"/>
      <c r="HM92" s="116"/>
      <c r="HN92" s="116"/>
      <c r="HO92" s="116"/>
      <c r="HP92" s="116"/>
      <c r="HQ92" s="116"/>
      <c r="HR92" s="116"/>
      <c r="HS92" s="116"/>
      <c r="HT92" s="116"/>
      <c r="HU92" s="116"/>
      <c r="HV92" s="116"/>
      <c r="HW92" s="116"/>
      <c r="HX92" s="116"/>
      <c r="HY92" s="116"/>
      <c r="HZ92" s="116"/>
      <c r="IA92" s="116"/>
      <c r="IB92" s="116"/>
      <c r="IC92" s="116"/>
      <c r="ID92" s="116"/>
      <c r="IE92" s="116"/>
      <c r="IF92" s="116"/>
      <c r="IG92" s="116"/>
      <c r="IH92" s="116"/>
      <c r="II92" s="116"/>
      <c r="IJ92" s="116"/>
      <c r="IK92" s="116"/>
      <c r="IL92" s="116"/>
      <c r="IM92" s="116"/>
      <c r="IN92" s="116"/>
      <c r="IO92" s="116"/>
      <c r="IP92" s="116"/>
      <c r="IQ92" s="116"/>
      <c r="IR92" s="116"/>
      <c r="IS92" s="116"/>
      <c r="IT92" s="116"/>
      <c r="IU92" s="116"/>
      <c r="IV92" s="116"/>
      <c r="IW92" s="116"/>
      <c r="IX92" s="116"/>
      <c r="IY92" s="116"/>
      <c r="IZ92" s="116"/>
      <c r="JA92" s="116"/>
      <c r="JB92" s="116"/>
      <c r="JC92" s="116"/>
      <c r="JD92" s="116"/>
      <c r="JE92" s="116"/>
      <c r="JF92" s="116"/>
      <c r="JG92" s="116"/>
      <c r="JH92" s="116"/>
      <c r="JI92" s="116"/>
      <c r="JJ92" s="116"/>
      <c r="JK92" s="116"/>
      <c r="JL92" s="116"/>
      <c r="JM92" s="116"/>
      <c r="JN92" s="116"/>
      <c r="JO92" s="116"/>
      <c r="JP92" s="116"/>
      <c r="JQ92" s="116"/>
      <c r="JR92" s="116"/>
      <c r="JS92" s="116"/>
      <c r="JT92" s="116"/>
      <c r="JU92" s="116"/>
      <c r="JV92" s="116"/>
      <c r="JW92" s="116"/>
      <c r="JX92" s="116"/>
      <c r="JY92" s="116"/>
      <c r="JZ92" s="116"/>
      <c r="KA92" s="116"/>
      <c r="KB92" s="116"/>
      <c r="KC92" s="116"/>
      <c r="KD92" s="116"/>
      <c r="KE92" s="116"/>
      <c r="KF92" s="116"/>
      <c r="KG92" s="116"/>
      <c r="KH92" s="116"/>
      <c r="KI92" s="116"/>
      <c r="KJ92" s="116"/>
      <c r="KK92" s="116"/>
      <c r="KL92" s="116"/>
      <c r="KM92" s="116"/>
      <c r="KN92" s="116"/>
      <c r="KO92" s="116"/>
      <c r="KP92" s="116"/>
      <c r="KQ92" s="116"/>
      <c r="KR92" s="116"/>
      <c r="KS92" s="116"/>
      <c r="KT92" s="116"/>
      <c r="KU92" s="116"/>
      <c r="KV92" s="116"/>
      <c r="KW92" s="116"/>
      <c r="KX92" s="116"/>
      <c r="KY92" s="116"/>
      <c r="KZ92" s="116"/>
      <c r="LA92" s="116"/>
      <c r="LB92" s="116"/>
      <c r="LC92" s="116"/>
      <c r="LD92" s="116"/>
      <c r="LE92" s="116"/>
      <c r="LF92" s="116"/>
      <c r="LG92" s="116"/>
      <c r="LH92" s="116"/>
      <c r="LI92" s="116"/>
      <c r="LJ92" s="116"/>
    </row>
    <row r="93" spans="1:322" x14ac:dyDescent="0.3">
      <c r="A93" s="108">
        <v>43266</v>
      </c>
      <c r="B93" s="117">
        <v>0.92585648148148103</v>
      </c>
      <c r="C93" s="114">
        <v>14205.195</v>
      </c>
      <c r="D93" s="114">
        <v>101440.139</v>
      </c>
      <c r="E93" s="114">
        <v>23031.800999999999</v>
      </c>
      <c r="F93" s="114">
        <v>32370.816999999999</v>
      </c>
      <c r="G93" s="114">
        <v>41.170999999999999</v>
      </c>
      <c r="H93" s="73">
        <v>16.5</v>
      </c>
      <c r="I93" s="73">
        <v>18.464563106796099</v>
      </c>
      <c r="J93" s="111"/>
      <c r="K93" s="111"/>
      <c r="L93" s="119">
        <f t="shared" si="26"/>
        <v>30.980000000001105</v>
      </c>
      <c r="M93" s="115">
        <f t="shared" si="27"/>
        <v>-1.2629999999990105</v>
      </c>
      <c r="N93" s="115">
        <f t="shared" si="28"/>
        <v>-8.9279999999998836</v>
      </c>
      <c r="O93" s="115">
        <f t="shared" si="29"/>
        <v>31.988000000001193</v>
      </c>
      <c r="P93" s="120">
        <f t="shared" si="30"/>
        <v>9.1829999999988061</v>
      </c>
      <c r="Q93" s="30">
        <f t="shared" si="31"/>
        <v>0.77695465254672447</v>
      </c>
      <c r="R93" s="123"/>
      <c r="S93" s="124"/>
      <c r="T93" s="124"/>
      <c r="U93" s="128"/>
      <c r="V93" s="124"/>
      <c r="W93" s="124"/>
      <c r="X93" s="124"/>
      <c r="Y93" s="124"/>
      <c r="Z93" s="124"/>
      <c r="AA93" s="124"/>
      <c r="AB93" s="124"/>
      <c r="AC93" s="116"/>
      <c r="AD93" s="116"/>
      <c r="AE93" s="116"/>
      <c r="AF93" s="116"/>
      <c r="AG93" s="116"/>
      <c r="AH93" s="116"/>
      <c r="AI93" s="116"/>
      <c r="AJ93" s="33" t="str">
        <f t="shared" si="17"/>
        <v/>
      </c>
      <c r="AK93" s="33">
        <f t="shared" si="18"/>
        <v>116107.23299999999</v>
      </c>
      <c r="AL93" s="33" t="str">
        <f t="shared" si="19"/>
        <v/>
      </c>
      <c r="AM93" s="33" t="str">
        <f t="shared" si="20"/>
        <v/>
      </c>
      <c r="AN93" s="33" t="str">
        <f t="shared" si="21"/>
        <v/>
      </c>
      <c r="AO93" s="33" t="str">
        <f t="shared" si="22"/>
        <v/>
      </c>
      <c r="AP93" s="33" t="str">
        <f t="shared" si="23"/>
        <v/>
      </c>
      <c r="AQ93" s="33" t="str">
        <f t="shared" si="24"/>
        <v/>
      </c>
      <c r="AR93" s="33" t="str">
        <f t="shared" si="25"/>
        <v/>
      </c>
      <c r="AS93" s="116">
        <v>43604</v>
      </c>
      <c r="AT93" s="116">
        <v>1.7337962962962961E-2</v>
      </c>
      <c r="AU93" s="116" t="s">
        <v>59</v>
      </c>
      <c r="AV93" s="116" t="s">
        <v>61</v>
      </c>
      <c r="AW93" s="116">
        <v>116107.23299999999</v>
      </c>
      <c r="AX93" s="116"/>
      <c r="AY93" s="116"/>
      <c r="AZ93" s="116"/>
      <c r="BA93" s="116"/>
      <c r="BB93" s="116"/>
      <c r="BC93" s="116"/>
      <c r="BD93" s="116"/>
      <c r="BE93" s="116"/>
      <c r="BF93" s="116"/>
      <c r="BG93" s="116"/>
      <c r="BH93" s="116"/>
      <c r="BI93" s="116"/>
      <c r="BJ93" s="116"/>
      <c r="BK93" s="116"/>
      <c r="BL93" s="116"/>
      <c r="BM93" s="116"/>
      <c r="BN93" s="116"/>
      <c r="BO93" s="116"/>
      <c r="BP93" s="116"/>
      <c r="BQ93" s="116"/>
      <c r="BR93" s="116"/>
      <c r="BS93" s="116"/>
      <c r="BT93" s="116"/>
      <c r="BU93" s="116"/>
      <c r="BV93" s="116"/>
      <c r="BW93" s="116"/>
      <c r="BX93" s="116"/>
      <c r="BY93" s="116"/>
      <c r="BZ93" s="116"/>
      <c r="CA93" s="116"/>
      <c r="CB93" s="116"/>
      <c r="CC93" s="116"/>
      <c r="CD93" s="116"/>
      <c r="CE93" s="116"/>
      <c r="CF93" s="116"/>
      <c r="CG93" s="116"/>
      <c r="CH93" s="116"/>
      <c r="CI93" s="116"/>
      <c r="CJ93" s="116"/>
      <c r="CK93" s="116"/>
      <c r="CL93" s="116"/>
      <c r="CM93" s="116"/>
      <c r="CN93" s="116"/>
      <c r="CO93" s="116"/>
      <c r="CP93" s="116"/>
      <c r="CQ93" s="116"/>
      <c r="CR93" s="116"/>
      <c r="CS93" s="116"/>
      <c r="CT93" s="116"/>
      <c r="CU93" s="116"/>
      <c r="CV93" s="116"/>
      <c r="CW93" s="116"/>
      <c r="CX93" s="116"/>
      <c r="CY93" s="116"/>
      <c r="CZ93" s="116"/>
      <c r="DA93" s="116"/>
      <c r="DB93" s="116"/>
      <c r="DC93" s="116"/>
      <c r="DD93" s="116"/>
      <c r="DE93" s="116"/>
      <c r="DF93" s="116"/>
      <c r="DG93" s="116"/>
      <c r="DH93" s="116"/>
      <c r="DI93" s="116"/>
      <c r="DJ93" s="116"/>
      <c r="DK93" s="116"/>
      <c r="DL93" s="116"/>
      <c r="DM93" s="116"/>
      <c r="DN93" s="116"/>
      <c r="DO93" s="116"/>
      <c r="DP93" s="116"/>
      <c r="DQ93" s="116"/>
      <c r="DR93" s="116"/>
      <c r="DS93" s="116"/>
      <c r="DT93" s="116"/>
      <c r="DU93" s="116"/>
      <c r="DV93" s="116"/>
      <c r="DW93" s="116"/>
      <c r="DX93" s="116"/>
      <c r="DY93" s="116"/>
      <c r="DZ93" s="116"/>
      <c r="EA93" s="116"/>
      <c r="EB93" s="116"/>
      <c r="EC93" s="116"/>
      <c r="ED93" s="116"/>
      <c r="EE93" s="116"/>
      <c r="EF93" s="116"/>
      <c r="EG93" s="116"/>
      <c r="EH93" s="116"/>
      <c r="EI93" s="116"/>
      <c r="EJ93" s="116"/>
      <c r="EK93" s="116"/>
      <c r="EL93" s="116"/>
      <c r="EM93" s="116"/>
      <c r="EN93" s="116"/>
      <c r="EO93" s="116"/>
      <c r="EP93" s="116"/>
      <c r="EQ93" s="116"/>
      <c r="ER93" s="116"/>
      <c r="ES93" s="116"/>
      <c r="ET93" s="116"/>
      <c r="EU93" s="116"/>
      <c r="EV93" s="116"/>
      <c r="EW93" s="116"/>
      <c r="EX93" s="116"/>
      <c r="EY93" s="116"/>
      <c r="EZ93" s="116"/>
      <c r="FA93" s="116"/>
      <c r="FB93" s="116"/>
      <c r="FC93" s="116"/>
      <c r="FD93" s="116"/>
      <c r="FE93" s="116"/>
      <c r="FF93" s="116"/>
      <c r="FG93" s="116"/>
      <c r="FH93" s="116"/>
      <c r="FI93" s="116"/>
      <c r="FJ93" s="116"/>
      <c r="FK93" s="116"/>
      <c r="FL93" s="116"/>
      <c r="FM93" s="116"/>
      <c r="FN93" s="116"/>
      <c r="FO93" s="116"/>
      <c r="FP93" s="116"/>
      <c r="FQ93" s="116"/>
      <c r="FR93" s="116"/>
      <c r="FS93" s="116"/>
      <c r="FT93" s="116"/>
      <c r="FU93" s="116"/>
      <c r="FV93" s="116"/>
      <c r="FW93" s="116"/>
      <c r="FX93" s="116"/>
      <c r="FY93" s="116"/>
      <c r="FZ93" s="116"/>
      <c r="GA93" s="116"/>
      <c r="GB93" s="116"/>
      <c r="GC93" s="116"/>
      <c r="GD93" s="116"/>
      <c r="GE93" s="116"/>
      <c r="GF93" s="116"/>
      <c r="GG93" s="116"/>
      <c r="GH93" s="116"/>
      <c r="GI93" s="116"/>
      <c r="GJ93" s="116"/>
      <c r="GK93" s="116"/>
      <c r="GL93" s="116"/>
      <c r="GM93" s="116"/>
      <c r="GN93" s="116"/>
      <c r="GO93" s="116"/>
      <c r="GP93" s="116"/>
      <c r="GQ93" s="116"/>
      <c r="GR93" s="116"/>
      <c r="GS93" s="116"/>
      <c r="GT93" s="116"/>
      <c r="GU93" s="116"/>
      <c r="GV93" s="116"/>
      <c r="GW93" s="116"/>
      <c r="GX93" s="116"/>
      <c r="GY93" s="116"/>
      <c r="GZ93" s="116"/>
      <c r="HA93" s="116"/>
      <c r="HB93" s="116"/>
      <c r="HC93" s="116"/>
      <c r="HD93" s="116"/>
      <c r="HE93" s="116"/>
      <c r="HF93" s="116"/>
      <c r="HG93" s="116"/>
      <c r="HH93" s="116"/>
      <c r="HI93" s="116"/>
      <c r="HJ93" s="116"/>
      <c r="HK93" s="116"/>
      <c r="HL93" s="116"/>
      <c r="HM93" s="116"/>
      <c r="HN93" s="116"/>
      <c r="HO93" s="116"/>
      <c r="HP93" s="116"/>
      <c r="HQ93" s="116"/>
      <c r="HR93" s="116"/>
      <c r="HS93" s="116"/>
      <c r="HT93" s="116"/>
      <c r="HU93" s="116"/>
      <c r="HV93" s="116"/>
      <c r="HW93" s="116"/>
      <c r="HX93" s="116"/>
      <c r="HY93" s="116"/>
      <c r="HZ93" s="116"/>
      <c r="IA93" s="116"/>
      <c r="IB93" s="116"/>
      <c r="IC93" s="116"/>
      <c r="ID93" s="116"/>
      <c r="IE93" s="116"/>
      <c r="IF93" s="116"/>
      <c r="IG93" s="116"/>
      <c r="IH93" s="116"/>
      <c r="II93" s="116"/>
      <c r="IJ93" s="116"/>
      <c r="IK93" s="116"/>
      <c r="IL93" s="116"/>
      <c r="IM93" s="116"/>
      <c r="IN93" s="116"/>
      <c r="IO93" s="116"/>
      <c r="IP93" s="116"/>
      <c r="IQ93" s="116"/>
      <c r="IR93" s="116"/>
      <c r="IS93" s="116"/>
      <c r="IT93" s="116"/>
      <c r="IU93" s="116"/>
      <c r="IV93" s="116"/>
      <c r="IW93" s="116"/>
      <c r="IX93" s="116"/>
      <c r="IY93" s="116"/>
      <c r="IZ93" s="116"/>
      <c r="JA93" s="116"/>
      <c r="JB93" s="116"/>
      <c r="JC93" s="116"/>
      <c r="JD93" s="116"/>
      <c r="JE93" s="116"/>
      <c r="JF93" s="116"/>
      <c r="JG93" s="116"/>
      <c r="JH93" s="116"/>
      <c r="JI93" s="116"/>
      <c r="JJ93" s="116"/>
      <c r="JK93" s="116"/>
      <c r="JL93" s="116"/>
      <c r="JM93" s="116"/>
      <c r="JN93" s="116"/>
      <c r="JO93" s="116"/>
      <c r="JP93" s="116"/>
      <c r="JQ93" s="116"/>
      <c r="JR93" s="116"/>
      <c r="JS93" s="116"/>
      <c r="JT93" s="116"/>
      <c r="JU93" s="116"/>
      <c r="JV93" s="116"/>
      <c r="JW93" s="116"/>
      <c r="JX93" s="116"/>
      <c r="JY93" s="116"/>
      <c r="JZ93" s="116"/>
      <c r="KA93" s="116"/>
      <c r="KB93" s="116"/>
      <c r="KC93" s="116"/>
      <c r="KD93" s="116"/>
      <c r="KE93" s="116"/>
      <c r="KF93" s="116"/>
      <c r="KG93" s="116"/>
      <c r="KH93" s="116"/>
      <c r="KI93" s="116"/>
      <c r="KJ93" s="116"/>
      <c r="KK93" s="116"/>
      <c r="KL93" s="116"/>
      <c r="KM93" s="116"/>
      <c r="KN93" s="116"/>
      <c r="KO93" s="116"/>
      <c r="KP93" s="116"/>
      <c r="KQ93" s="116"/>
      <c r="KR93" s="116"/>
      <c r="KS93" s="116"/>
      <c r="KT93" s="116"/>
      <c r="KU93" s="116"/>
      <c r="KV93" s="116"/>
      <c r="KW93" s="116"/>
      <c r="KX93" s="116"/>
      <c r="KY93" s="116"/>
      <c r="KZ93" s="116"/>
      <c r="LA93" s="116"/>
      <c r="LB93" s="116"/>
      <c r="LC93" s="116"/>
      <c r="LD93" s="116"/>
      <c r="LE93" s="116"/>
      <c r="LF93" s="116"/>
      <c r="LG93" s="116"/>
      <c r="LH93" s="116"/>
      <c r="LI93" s="116"/>
      <c r="LJ93" s="116"/>
    </row>
    <row r="94" spans="1:322" x14ac:dyDescent="0.3">
      <c r="A94" s="108">
        <v>43267</v>
      </c>
      <c r="B94" s="117">
        <v>0.91895833333333299</v>
      </c>
      <c r="C94" s="114">
        <v>14206.201999999999</v>
      </c>
      <c r="D94" s="114">
        <v>101449.114</v>
      </c>
      <c r="E94" s="114">
        <v>23070.966</v>
      </c>
      <c r="F94" s="114">
        <v>32415.773000000001</v>
      </c>
      <c r="G94" s="114">
        <v>44.956000000000003</v>
      </c>
      <c r="H94" s="73">
        <v>16.5</v>
      </c>
      <c r="I94" s="73">
        <v>20.225000000000001</v>
      </c>
      <c r="J94" s="111"/>
      <c r="K94" s="111"/>
      <c r="L94" s="119">
        <f t="shared" si="26"/>
        <v>34.973999999994575</v>
      </c>
      <c r="M94" s="115">
        <f t="shared" si="27"/>
        <v>-1.0069999999996071</v>
      </c>
      <c r="N94" s="115">
        <f t="shared" si="28"/>
        <v>-8.9750000000058208</v>
      </c>
      <c r="O94" s="115">
        <f t="shared" si="29"/>
        <v>39.165000000000873</v>
      </c>
      <c r="P94" s="120">
        <f t="shared" si="30"/>
        <v>5.79099999999913</v>
      </c>
      <c r="Q94" s="30">
        <f t="shared" si="31"/>
        <v>0.87118515882197856</v>
      </c>
      <c r="R94" s="123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16"/>
      <c r="AD94" s="116"/>
      <c r="AE94" s="116"/>
      <c r="AF94" s="116"/>
      <c r="AG94" s="116"/>
      <c r="AH94" s="116"/>
      <c r="AI94" s="116"/>
      <c r="AJ94" s="33" t="str">
        <f t="shared" si="17"/>
        <v/>
      </c>
      <c r="AK94" s="33" t="str">
        <f t="shared" si="18"/>
        <v/>
      </c>
      <c r="AL94" s="33" t="str">
        <f t="shared" si="19"/>
        <v/>
      </c>
      <c r="AM94" s="33" t="str">
        <f t="shared" si="20"/>
        <v/>
      </c>
      <c r="AN94" s="33" t="str">
        <f t="shared" si="21"/>
        <v/>
      </c>
      <c r="AO94" s="33">
        <f t="shared" si="22"/>
        <v>12</v>
      </c>
      <c r="AP94" s="33" t="str">
        <f t="shared" si="23"/>
        <v/>
      </c>
      <c r="AQ94" s="33" t="str">
        <f t="shared" si="24"/>
        <v/>
      </c>
      <c r="AR94" s="33" t="str">
        <f t="shared" si="25"/>
        <v/>
      </c>
      <c r="AS94" s="116">
        <v>43604</v>
      </c>
      <c r="AT94" s="116">
        <v>1.7337962962962961E-2</v>
      </c>
      <c r="AU94" s="116" t="s">
        <v>62</v>
      </c>
      <c r="AV94" s="116" t="s">
        <v>63</v>
      </c>
      <c r="AW94" s="116">
        <v>12</v>
      </c>
      <c r="AX94" s="116"/>
      <c r="AY94" s="116"/>
      <c r="AZ94" s="116"/>
      <c r="BA94" s="116"/>
      <c r="BB94" s="116"/>
      <c r="BC94" s="116"/>
      <c r="BD94" s="116"/>
      <c r="BE94" s="116"/>
      <c r="BF94" s="116"/>
      <c r="BG94" s="116"/>
      <c r="BH94" s="116"/>
      <c r="BI94" s="116"/>
      <c r="BJ94" s="116"/>
      <c r="BK94" s="116"/>
      <c r="BL94" s="116"/>
      <c r="BM94" s="116"/>
      <c r="BN94" s="116"/>
      <c r="BO94" s="116"/>
      <c r="BP94" s="116"/>
      <c r="BQ94" s="116"/>
      <c r="BR94" s="116"/>
      <c r="BS94" s="116"/>
      <c r="BT94" s="116"/>
      <c r="BU94" s="116"/>
      <c r="BV94" s="116"/>
      <c r="BW94" s="116"/>
      <c r="BX94" s="116"/>
      <c r="BY94" s="116"/>
      <c r="BZ94" s="116"/>
      <c r="CA94" s="116"/>
      <c r="CB94" s="116"/>
      <c r="CC94" s="116"/>
      <c r="CD94" s="116"/>
      <c r="CE94" s="116"/>
      <c r="CF94" s="116"/>
      <c r="CG94" s="116"/>
      <c r="CH94" s="116"/>
      <c r="CI94" s="116"/>
      <c r="CJ94" s="116"/>
      <c r="CK94" s="116"/>
      <c r="CL94" s="116"/>
      <c r="CM94" s="116"/>
      <c r="CN94" s="116"/>
      <c r="CO94" s="116"/>
      <c r="CP94" s="116"/>
      <c r="CQ94" s="116"/>
      <c r="CR94" s="116"/>
      <c r="CS94" s="116"/>
      <c r="CT94" s="116"/>
      <c r="CU94" s="116"/>
      <c r="CV94" s="116"/>
      <c r="CW94" s="116"/>
      <c r="CX94" s="116"/>
      <c r="CY94" s="116"/>
      <c r="CZ94" s="116"/>
      <c r="DA94" s="116"/>
      <c r="DB94" s="116"/>
      <c r="DC94" s="116"/>
      <c r="DD94" s="116"/>
      <c r="DE94" s="116"/>
      <c r="DF94" s="116"/>
      <c r="DG94" s="116"/>
      <c r="DH94" s="116"/>
      <c r="DI94" s="116"/>
      <c r="DJ94" s="116"/>
      <c r="DK94" s="116"/>
      <c r="DL94" s="116"/>
      <c r="DM94" s="116"/>
      <c r="DN94" s="116"/>
      <c r="DO94" s="116"/>
      <c r="DP94" s="116"/>
      <c r="DQ94" s="116"/>
      <c r="DR94" s="116"/>
      <c r="DS94" s="116"/>
      <c r="DT94" s="116"/>
      <c r="DU94" s="116"/>
      <c r="DV94" s="116"/>
      <c r="DW94" s="116"/>
      <c r="DX94" s="116"/>
      <c r="DY94" s="116"/>
      <c r="DZ94" s="116"/>
      <c r="EA94" s="116"/>
      <c r="EB94" s="116"/>
      <c r="EC94" s="116"/>
      <c r="ED94" s="116"/>
      <c r="EE94" s="116"/>
      <c r="EF94" s="116"/>
      <c r="EG94" s="116"/>
      <c r="EH94" s="116"/>
      <c r="EI94" s="116"/>
      <c r="EJ94" s="116"/>
      <c r="EK94" s="116"/>
      <c r="EL94" s="116"/>
      <c r="EM94" s="116"/>
      <c r="EN94" s="116"/>
      <c r="EO94" s="116"/>
      <c r="EP94" s="116"/>
      <c r="EQ94" s="116"/>
      <c r="ER94" s="116"/>
      <c r="ES94" s="116"/>
      <c r="ET94" s="116"/>
      <c r="EU94" s="116"/>
      <c r="EV94" s="116"/>
      <c r="EW94" s="116"/>
      <c r="EX94" s="116"/>
      <c r="EY94" s="116"/>
      <c r="EZ94" s="116"/>
      <c r="FA94" s="116"/>
      <c r="FB94" s="116"/>
      <c r="FC94" s="116"/>
      <c r="FD94" s="116"/>
      <c r="FE94" s="116"/>
      <c r="FF94" s="116"/>
      <c r="FG94" s="116"/>
      <c r="FH94" s="116"/>
      <c r="FI94" s="116"/>
      <c r="FJ94" s="116"/>
      <c r="FK94" s="116"/>
      <c r="FL94" s="116"/>
      <c r="FM94" s="116"/>
      <c r="FN94" s="116"/>
      <c r="FO94" s="116"/>
      <c r="FP94" s="116"/>
      <c r="FQ94" s="116"/>
      <c r="FR94" s="116"/>
      <c r="FS94" s="116"/>
      <c r="FT94" s="116"/>
      <c r="FU94" s="116"/>
      <c r="FV94" s="116"/>
      <c r="FW94" s="116"/>
      <c r="FX94" s="116"/>
      <c r="FY94" s="116"/>
      <c r="FZ94" s="116"/>
      <c r="GA94" s="116"/>
      <c r="GB94" s="116"/>
      <c r="GC94" s="116"/>
      <c r="GD94" s="116"/>
      <c r="GE94" s="116"/>
      <c r="GF94" s="116"/>
      <c r="GG94" s="116"/>
      <c r="GH94" s="116"/>
      <c r="GI94" s="116"/>
      <c r="GJ94" s="116"/>
      <c r="GK94" s="116"/>
      <c r="GL94" s="116"/>
      <c r="GM94" s="116"/>
      <c r="GN94" s="116"/>
      <c r="GO94" s="116"/>
      <c r="GP94" s="116"/>
      <c r="GQ94" s="116"/>
      <c r="GR94" s="116"/>
      <c r="GS94" s="116"/>
      <c r="GT94" s="116"/>
      <c r="GU94" s="116"/>
      <c r="GV94" s="116"/>
      <c r="GW94" s="116"/>
      <c r="GX94" s="116"/>
      <c r="GY94" s="116"/>
      <c r="GZ94" s="116"/>
      <c r="HA94" s="116"/>
      <c r="HB94" s="116"/>
      <c r="HC94" s="116"/>
      <c r="HD94" s="116"/>
      <c r="HE94" s="116"/>
      <c r="HF94" s="116"/>
      <c r="HG94" s="116"/>
      <c r="HH94" s="116"/>
      <c r="HI94" s="116"/>
      <c r="HJ94" s="116"/>
      <c r="HK94" s="116"/>
      <c r="HL94" s="116"/>
      <c r="HM94" s="116"/>
      <c r="HN94" s="116"/>
      <c r="HO94" s="116"/>
      <c r="HP94" s="116"/>
      <c r="HQ94" s="116"/>
      <c r="HR94" s="116"/>
      <c r="HS94" s="116"/>
      <c r="HT94" s="116"/>
      <c r="HU94" s="116"/>
      <c r="HV94" s="116"/>
      <c r="HW94" s="116"/>
      <c r="HX94" s="116"/>
      <c r="HY94" s="116"/>
      <c r="HZ94" s="116"/>
      <c r="IA94" s="116"/>
      <c r="IB94" s="116"/>
      <c r="IC94" s="116"/>
      <c r="ID94" s="116"/>
      <c r="IE94" s="116"/>
      <c r="IF94" s="116"/>
      <c r="IG94" s="116"/>
      <c r="IH94" s="116"/>
      <c r="II94" s="116"/>
      <c r="IJ94" s="116"/>
      <c r="IK94" s="116"/>
      <c r="IL94" s="116"/>
      <c r="IM94" s="116"/>
      <c r="IN94" s="116"/>
      <c r="IO94" s="116"/>
      <c r="IP94" s="116"/>
      <c r="IQ94" s="116"/>
      <c r="IR94" s="116"/>
      <c r="IS94" s="116"/>
      <c r="IT94" s="116"/>
      <c r="IU94" s="116"/>
      <c r="IV94" s="116"/>
      <c r="IW94" s="116"/>
      <c r="IX94" s="116"/>
      <c r="IY94" s="116"/>
      <c r="IZ94" s="116"/>
      <c r="JA94" s="116"/>
      <c r="JB94" s="116"/>
      <c r="JC94" s="116"/>
      <c r="JD94" s="116"/>
      <c r="JE94" s="116"/>
      <c r="JF94" s="116"/>
      <c r="JG94" s="116"/>
      <c r="JH94" s="116"/>
      <c r="JI94" s="116"/>
      <c r="JJ94" s="116"/>
      <c r="JK94" s="116"/>
      <c r="JL94" s="116"/>
      <c r="JM94" s="116"/>
      <c r="JN94" s="116"/>
      <c r="JO94" s="116"/>
      <c r="JP94" s="116"/>
      <c r="JQ94" s="116"/>
      <c r="JR94" s="116"/>
      <c r="JS94" s="116"/>
      <c r="JT94" s="116"/>
      <c r="JU94" s="116"/>
      <c r="JV94" s="116"/>
      <c r="JW94" s="116"/>
      <c r="JX94" s="116"/>
      <c r="JY94" s="116"/>
      <c r="JZ94" s="116"/>
      <c r="KA94" s="116"/>
      <c r="KB94" s="116"/>
      <c r="KC94" s="116"/>
      <c r="KD94" s="116"/>
      <c r="KE94" s="116"/>
      <c r="KF94" s="116"/>
      <c r="KG94" s="116"/>
      <c r="KH94" s="116"/>
      <c r="KI94" s="116"/>
      <c r="KJ94" s="116"/>
      <c r="KK94" s="116"/>
      <c r="KL94" s="116"/>
      <c r="KM94" s="116"/>
      <c r="KN94" s="116"/>
      <c r="KO94" s="116"/>
      <c r="KP94" s="116"/>
      <c r="KQ94" s="116"/>
      <c r="KR94" s="116"/>
      <c r="KS94" s="116"/>
      <c r="KT94" s="116"/>
      <c r="KU94" s="116"/>
      <c r="KV94" s="116"/>
      <c r="KW94" s="116"/>
      <c r="KX94" s="116"/>
      <c r="KY94" s="116"/>
      <c r="KZ94" s="116"/>
      <c r="LA94" s="116"/>
      <c r="LB94" s="116"/>
      <c r="LC94" s="116"/>
      <c r="LD94" s="116"/>
      <c r="LE94" s="116"/>
      <c r="LF94" s="116"/>
      <c r="LG94" s="116"/>
      <c r="LH94" s="116"/>
      <c r="LI94" s="116"/>
      <c r="LJ94" s="116"/>
    </row>
    <row r="95" spans="1:322" x14ac:dyDescent="0.3">
      <c r="A95" s="108">
        <v>43268</v>
      </c>
      <c r="B95" s="117">
        <v>0.92594907407407401</v>
      </c>
      <c r="C95" s="114">
        <v>14207.547</v>
      </c>
      <c r="D95" s="114">
        <v>101459.524</v>
      </c>
      <c r="E95" s="114">
        <v>23094.955000000002</v>
      </c>
      <c r="F95" s="114">
        <v>32445.841</v>
      </c>
      <c r="G95" s="114">
        <v>30.068000000000001</v>
      </c>
      <c r="H95" s="73">
        <v>15</v>
      </c>
      <c r="I95" s="73">
        <v>20.931578947368401</v>
      </c>
      <c r="J95" s="111"/>
      <c r="K95" s="111"/>
      <c r="L95" s="119">
        <f t="shared" si="26"/>
        <v>18.312999999995345</v>
      </c>
      <c r="M95" s="115">
        <f t="shared" si="27"/>
        <v>-1.3450000000011642</v>
      </c>
      <c r="N95" s="115">
        <f t="shared" si="28"/>
        <v>-10.410000000003492</v>
      </c>
      <c r="O95" s="115">
        <f t="shared" si="29"/>
        <v>23.989000000001397</v>
      </c>
      <c r="P95" s="120">
        <f t="shared" si="30"/>
        <v>6.0789999999986044</v>
      </c>
      <c r="Q95" s="30">
        <f t="shared" si="31"/>
        <v>0.79782493015835421</v>
      </c>
      <c r="R95" s="123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16"/>
      <c r="AD95" s="116"/>
      <c r="AE95" s="116"/>
      <c r="AF95" s="116"/>
      <c r="AG95" s="116"/>
      <c r="AH95" s="116"/>
      <c r="AI95" s="116"/>
      <c r="AJ95" s="33" t="str">
        <f t="shared" si="17"/>
        <v/>
      </c>
      <c r="AK95" s="33" t="str">
        <f t="shared" si="18"/>
        <v/>
      </c>
      <c r="AL95" s="33">
        <f t="shared" si="19"/>
        <v>27361.01</v>
      </c>
      <c r="AM95" s="33" t="str">
        <f t="shared" si="20"/>
        <v/>
      </c>
      <c r="AN95" s="33" t="str">
        <f t="shared" si="21"/>
        <v/>
      </c>
      <c r="AO95" s="33" t="str">
        <f t="shared" si="22"/>
        <v/>
      </c>
      <c r="AP95" s="33" t="str">
        <f t="shared" si="23"/>
        <v/>
      </c>
      <c r="AQ95" s="33" t="str">
        <f t="shared" si="24"/>
        <v/>
      </c>
      <c r="AR95" s="33" t="str">
        <f t="shared" si="25"/>
        <v/>
      </c>
      <c r="AS95" s="116">
        <v>43604</v>
      </c>
      <c r="AT95" s="116">
        <v>1.7337962962962961E-2</v>
      </c>
      <c r="AU95" s="116" t="s">
        <v>64</v>
      </c>
      <c r="AV95" s="116" t="s">
        <v>65</v>
      </c>
      <c r="AW95" s="116">
        <v>27361.01</v>
      </c>
      <c r="AX95" s="116"/>
      <c r="AY95" s="116"/>
      <c r="AZ95" s="116"/>
      <c r="BA95" s="116"/>
      <c r="BB95" s="116"/>
      <c r="BC95" s="116"/>
      <c r="BD95" s="116"/>
      <c r="BE95" s="116"/>
      <c r="BF95" s="116"/>
      <c r="BG95" s="116"/>
      <c r="BH95" s="116"/>
      <c r="BI95" s="116"/>
      <c r="BJ95" s="116"/>
      <c r="BK95" s="116"/>
      <c r="BL95" s="116"/>
      <c r="BM95" s="116"/>
      <c r="BN95" s="116"/>
      <c r="BO95" s="116"/>
      <c r="BP95" s="116"/>
      <c r="BQ95" s="116"/>
      <c r="BR95" s="116"/>
      <c r="BS95" s="116"/>
      <c r="BT95" s="116"/>
      <c r="BU95" s="116"/>
      <c r="BV95" s="116"/>
      <c r="BW95" s="116"/>
      <c r="BX95" s="116"/>
      <c r="BY95" s="116"/>
      <c r="BZ95" s="116"/>
      <c r="CA95" s="116"/>
      <c r="CB95" s="116"/>
      <c r="CC95" s="116"/>
      <c r="CD95" s="116"/>
      <c r="CE95" s="116"/>
      <c r="CF95" s="116"/>
      <c r="CG95" s="116"/>
      <c r="CH95" s="116"/>
      <c r="CI95" s="116"/>
      <c r="CJ95" s="116"/>
      <c r="CK95" s="116"/>
      <c r="CL95" s="116"/>
      <c r="CM95" s="116"/>
      <c r="CN95" s="116"/>
      <c r="CO95" s="116"/>
      <c r="CP95" s="116"/>
      <c r="CQ95" s="116"/>
      <c r="CR95" s="116"/>
      <c r="CS95" s="116"/>
      <c r="CT95" s="116"/>
      <c r="CU95" s="116"/>
      <c r="CV95" s="116"/>
      <c r="CW95" s="116"/>
      <c r="CX95" s="116"/>
      <c r="CY95" s="116"/>
      <c r="CZ95" s="116"/>
      <c r="DA95" s="116"/>
      <c r="DB95" s="116"/>
      <c r="DC95" s="116"/>
      <c r="DD95" s="116"/>
      <c r="DE95" s="116"/>
      <c r="DF95" s="116"/>
      <c r="DG95" s="116"/>
      <c r="DH95" s="116"/>
      <c r="DI95" s="116"/>
      <c r="DJ95" s="116"/>
      <c r="DK95" s="116"/>
      <c r="DL95" s="116"/>
      <c r="DM95" s="116"/>
      <c r="DN95" s="116"/>
      <c r="DO95" s="116"/>
      <c r="DP95" s="116"/>
      <c r="DQ95" s="116"/>
      <c r="DR95" s="116"/>
      <c r="DS95" s="116"/>
      <c r="DT95" s="116"/>
      <c r="DU95" s="116"/>
      <c r="DV95" s="116"/>
      <c r="DW95" s="116"/>
      <c r="DX95" s="116"/>
      <c r="DY95" s="116"/>
      <c r="DZ95" s="116"/>
      <c r="EA95" s="116"/>
      <c r="EB95" s="116"/>
      <c r="EC95" s="116"/>
      <c r="ED95" s="116"/>
      <c r="EE95" s="116"/>
      <c r="EF95" s="116"/>
      <c r="EG95" s="116"/>
      <c r="EH95" s="116"/>
      <c r="EI95" s="116"/>
      <c r="EJ95" s="116"/>
      <c r="EK95" s="116"/>
      <c r="EL95" s="116"/>
      <c r="EM95" s="116"/>
      <c r="EN95" s="116"/>
      <c r="EO95" s="116"/>
      <c r="EP95" s="116"/>
      <c r="EQ95" s="116"/>
      <c r="ER95" s="116"/>
      <c r="ES95" s="116"/>
      <c r="ET95" s="116"/>
      <c r="EU95" s="116"/>
      <c r="EV95" s="116"/>
      <c r="EW95" s="116"/>
      <c r="EX95" s="116"/>
      <c r="EY95" s="116"/>
      <c r="EZ95" s="116"/>
      <c r="FA95" s="116"/>
      <c r="FB95" s="116"/>
      <c r="FC95" s="116"/>
      <c r="FD95" s="116"/>
      <c r="FE95" s="116"/>
      <c r="FF95" s="116"/>
      <c r="FG95" s="116"/>
      <c r="FH95" s="116"/>
      <c r="FI95" s="116"/>
      <c r="FJ95" s="116"/>
      <c r="FK95" s="116"/>
      <c r="FL95" s="116"/>
      <c r="FM95" s="116"/>
      <c r="FN95" s="116"/>
      <c r="FO95" s="116"/>
      <c r="FP95" s="116"/>
      <c r="FQ95" s="116"/>
      <c r="FR95" s="116"/>
      <c r="FS95" s="116"/>
      <c r="FT95" s="116"/>
      <c r="FU95" s="116"/>
      <c r="FV95" s="116"/>
      <c r="FW95" s="116"/>
      <c r="FX95" s="116"/>
      <c r="FY95" s="116"/>
      <c r="FZ95" s="116"/>
      <c r="GA95" s="116"/>
      <c r="GB95" s="116"/>
      <c r="GC95" s="116"/>
      <c r="GD95" s="116"/>
      <c r="GE95" s="116"/>
      <c r="GF95" s="116"/>
      <c r="GG95" s="116"/>
      <c r="GH95" s="116"/>
      <c r="GI95" s="116"/>
      <c r="GJ95" s="116"/>
      <c r="GK95" s="116"/>
      <c r="GL95" s="116"/>
      <c r="GM95" s="116"/>
      <c r="GN95" s="116"/>
      <c r="GO95" s="116"/>
      <c r="GP95" s="116"/>
      <c r="GQ95" s="116"/>
      <c r="GR95" s="116"/>
      <c r="GS95" s="116"/>
      <c r="GT95" s="116"/>
      <c r="GU95" s="116"/>
      <c r="GV95" s="116"/>
      <c r="GW95" s="116"/>
      <c r="GX95" s="116"/>
      <c r="GY95" s="116"/>
      <c r="GZ95" s="116"/>
      <c r="HA95" s="116"/>
      <c r="HB95" s="116"/>
      <c r="HC95" s="116"/>
      <c r="HD95" s="116"/>
      <c r="HE95" s="116"/>
      <c r="HF95" s="116"/>
      <c r="HG95" s="116"/>
      <c r="HH95" s="116"/>
      <c r="HI95" s="116"/>
      <c r="HJ95" s="116"/>
      <c r="HK95" s="116"/>
      <c r="HL95" s="116"/>
      <c r="HM95" s="116"/>
      <c r="HN95" s="116"/>
      <c r="HO95" s="116"/>
      <c r="HP95" s="116"/>
      <c r="HQ95" s="116"/>
      <c r="HR95" s="116"/>
      <c r="HS95" s="116"/>
      <c r="HT95" s="116"/>
      <c r="HU95" s="116"/>
      <c r="HV95" s="116"/>
      <c r="HW95" s="116"/>
      <c r="HX95" s="116"/>
      <c r="HY95" s="116"/>
      <c r="HZ95" s="116"/>
      <c r="IA95" s="116"/>
      <c r="IB95" s="116"/>
      <c r="IC95" s="116"/>
      <c r="ID95" s="116"/>
      <c r="IE95" s="116"/>
      <c r="IF95" s="116"/>
      <c r="IG95" s="116"/>
      <c r="IH95" s="116"/>
      <c r="II95" s="116"/>
      <c r="IJ95" s="116"/>
      <c r="IK95" s="116"/>
      <c r="IL95" s="116"/>
      <c r="IM95" s="116"/>
      <c r="IN95" s="116"/>
      <c r="IO95" s="116"/>
      <c r="IP95" s="116"/>
      <c r="IQ95" s="116"/>
      <c r="IR95" s="116"/>
      <c r="IS95" s="116"/>
      <c r="IT95" s="116"/>
      <c r="IU95" s="116"/>
      <c r="IV95" s="116"/>
      <c r="IW95" s="116"/>
      <c r="IX95" s="116"/>
      <c r="IY95" s="116"/>
      <c r="IZ95" s="116"/>
      <c r="JA95" s="116"/>
      <c r="JB95" s="116"/>
      <c r="JC95" s="116"/>
      <c r="JD95" s="116"/>
      <c r="JE95" s="116"/>
      <c r="JF95" s="116"/>
      <c r="JG95" s="116"/>
      <c r="JH95" s="116"/>
      <c r="JI95" s="116"/>
      <c r="JJ95" s="116"/>
      <c r="JK95" s="116"/>
      <c r="JL95" s="116"/>
      <c r="JM95" s="116"/>
      <c r="JN95" s="116"/>
      <c r="JO95" s="116"/>
      <c r="JP95" s="116"/>
      <c r="JQ95" s="116"/>
      <c r="JR95" s="116"/>
      <c r="JS95" s="116"/>
      <c r="JT95" s="116"/>
      <c r="JU95" s="116"/>
      <c r="JV95" s="116"/>
      <c r="JW95" s="116"/>
      <c r="JX95" s="116"/>
      <c r="JY95" s="116"/>
      <c r="JZ95" s="116"/>
      <c r="KA95" s="116"/>
      <c r="KB95" s="116"/>
      <c r="KC95" s="116"/>
      <c r="KD95" s="116"/>
      <c r="KE95" s="116"/>
      <c r="KF95" s="116"/>
      <c r="KG95" s="116"/>
      <c r="KH95" s="116"/>
      <c r="KI95" s="116"/>
      <c r="KJ95" s="116"/>
      <c r="KK95" s="116"/>
      <c r="KL95" s="116"/>
      <c r="KM95" s="116"/>
      <c r="KN95" s="116"/>
      <c r="KO95" s="116"/>
      <c r="KP95" s="116"/>
      <c r="KQ95" s="116"/>
      <c r="KR95" s="116"/>
      <c r="KS95" s="116"/>
      <c r="KT95" s="116"/>
      <c r="KU95" s="116"/>
      <c r="KV95" s="116"/>
      <c r="KW95" s="116"/>
      <c r="KX95" s="116"/>
      <c r="KY95" s="116"/>
      <c r="KZ95" s="116"/>
      <c r="LA95" s="116"/>
      <c r="LB95" s="116"/>
      <c r="LC95" s="116"/>
      <c r="LD95" s="116"/>
      <c r="LE95" s="116"/>
      <c r="LF95" s="116"/>
      <c r="LG95" s="116"/>
      <c r="LH95" s="116"/>
      <c r="LI95" s="116"/>
      <c r="LJ95" s="116"/>
    </row>
    <row r="96" spans="1:322" x14ac:dyDescent="0.3">
      <c r="A96" s="108">
        <v>43269</v>
      </c>
      <c r="B96" s="117">
        <v>0.91887731481481505</v>
      </c>
      <c r="C96" s="114">
        <v>14208.57</v>
      </c>
      <c r="D96" s="114">
        <v>101474.493</v>
      </c>
      <c r="E96" s="114">
        <v>23127.428</v>
      </c>
      <c r="F96" s="114">
        <v>32484.34</v>
      </c>
      <c r="G96" s="114">
        <v>38.499000000000002</v>
      </c>
      <c r="H96" s="73">
        <v>16.5</v>
      </c>
      <c r="I96" s="73">
        <v>20.430693069306901</v>
      </c>
      <c r="J96" s="111"/>
      <c r="K96" s="111"/>
      <c r="L96" s="119">
        <f t="shared" si="26"/>
        <v>22.507000000003451</v>
      </c>
      <c r="M96" s="115">
        <f t="shared" si="27"/>
        <v>-1.0229999999992287</v>
      </c>
      <c r="N96" s="115">
        <f t="shared" si="28"/>
        <v>-14.968999999997322</v>
      </c>
      <c r="O96" s="115">
        <f t="shared" si="29"/>
        <v>32.472999999998137</v>
      </c>
      <c r="P96" s="120">
        <f t="shared" si="30"/>
        <v>6.026000000001865</v>
      </c>
      <c r="Q96" s="30">
        <f t="shared" si="31"/>
        <v>0.84347645393381998</v>
      </c>
      <c r="R96" s="123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16"/>
      <c r="AD96" s="116"/>
      <c r="AE96" s="116"/>
      <c r="AF96" s="116"/>
      <c r="AG96" s="116"/>
      <c r="AH96" s="116"/>
      <c r="AI96" s="116"/>
      <c r="AJ96" s="33" t="str">
        <f t="shared" si="17"/>
        <v/>
      </c>
      <c r="AK96" s="33" t="str">
        <f t="shared" si="18"/>
        <v/>
      </c>
      <c r="AL96" s="33" t="str">
        <f t="shared" si="19"/>
        <v/>
      </c>
      <c r="AM96" s="33">
        <f t="shared" si="20"/>
        <v>37916.536</v>
      </c>
      <c r="AN96" s="33" t="str">
        <f t="shared" si="21"/>
        <v/>
      </c>
      <c r="AO96" s="33" t="str">
        <f t="shared" si="22"/>
        <v/>
      </c>
      <c r="AP96" s="33" t="str">
        <f t="shared" si="23"/>
        <v/>
      </c>
      <c r="AQ96" s="33" t="str">
        <f t="shared" si="24"/>
        <v/>
      </c>
      <c r="AR96" s="33" t="str">
        <f t="shared" si="25"/>
        <v/>
      </c>
      <c r="AS96" s="116">
        <v>43604</v>
      </c>
      <c r="AT96" s="116">
        <v>1.7337962962962961E-2</v>
      </c>
      <c r="AU96" s="116" t="s">
        <v>64</v>
      </c>
      <c r="AV96" s="116" t="s">
        <v>66</v>
      </c>
      <c r="AW96" s="116" t="s">
        <v>67</v>
      </c>
      <c r="AX96" s="116">
        <v>37916.536</v>
      </c>
      <c r="AY96" s="116"/>
      <c r="AZ96" s="116"/>
      <c r="BA96" s="116"/>
      <c r="BB96" s="116"/>
      <c r="BC96" s="116"/>
      <c r="BD96" s="116"/>
      <c r="BE96" s="116"/>
      <c r="BF96" s="116"/>
      <c r="BG96" s="116"/>
      <c r="BH96" s="116"/>
      <c r="BI96" s="116"/>
      <c r="BJ96" s="116"/>
      <c r="BK96" s="116"/>
      <c r="BL96" s="116"/>
      <c r="BM96" s="116"/>
      <c r="BN96" s="116"/>
      <c r="BO96" s="116"/>
      <c r="BP96" s="116"/>
      <c r="BQ96" s="116"/>
      <c r="BR96" s="116"/>
      <c r="BS96" s="116"/>
      <c r="BT96" s="116"/>
      <c r="BU96" s="116"/>
      <c r="BV96" s="116"/>
      <c r="BW96" s="116"/>
      <c r="BX96" s="116"/>
      <c r="BY96" s="116"/>
      <c r="BZ96" s="116"/>
      <c r="CA96" s="116"/>
      <c r="CB96" s="116"/>
      <c r="CC96" s="116"/>
      <c r="CD96" s="116"/>
      <c r="CE96" s="116"/>
      <c r="CF96" s="116"/>
      <c r="CG96" s="116"/>
      <c r="CH96" s="116"/>
      <c r="CI96" s="116"/>
      <c r="CJ96" s="116"/>
      <c r="CK96" s="116"/>
      <c r="CL96" s="116"/>
      <c r="CM96" s="116"/>
      <c r="CN96" s="116"/>
      <c r="CO96" s="116"/>
      <c r="CP96" s="116"/>
      <c r="CQ96" s="116"/>
      <c r="CR96" s="116"/>
      <c r="CS96" s="116"/>
      <c r="CT96" s="116"/>
      <c r="CU96" s="116"/>
      <c r="CV96" s="116"/>
      <c r="CW96" s="116"/>
      <c r="CX96" s="116"/>
      <c r="CY96" s="116"/>
      <c r="CZ96" s="116"/>
      <c r="DA96" s="116"/>
      <c r="DB96" s="116"/>
      <c r="DC96" s="116"/>
      <c r="DD96" s="116"/>
      <c r="DE96" s="116"/>
      <c r="DF96" s="116"/>
      <c r="DG96" s="116"/>
      <c r="DH96" s="116"/>
      <c r="DI96" s="116"/>
      <c r="DJ96" s="116"/>
      <c r="DK96" s="116"/>
      <c r="DL96" s="116"/>
      <c r="DM96" s="116"/>
      <c r="DN96" s="116"/>
      <c r="DO96" s="116"/>
      <c r="DP96" s="116"/>
      <c r="DQ96" s="116"/>
      <c r="DR96" s="116"/>
      <c r="DS96" s="116"/>
      <c r="DT96" s="116"/>
      <c r="DU96" s="116"/>
      <c r="DV96" s="116"/>
      <c r="DW96" s="116"/>
      <c r="DX96" s="116"/>
      <c r="DY96" s="116"/>
      <c r="DZ96" s="116"/>
      <c r="EA96" s="116"/>
      <c r="EB96" s="116"/>
      <c r="EC96" s="116"/>
      <c r="ED96" s="116"/>
      <c r="EE96" s="116"/>
      <c r="EF96" s="116"/>
      <c r="EG96" s="116"/>
      <c r="EH96" s="116"/>
      <c r="EI96" s="116"/>
      <c r="EJ96" s="116"/>
      <c r="EK96" s="116"/>
      <c r="EL96" s="116"/>
      <c r="EM96" s="116"/>
      <c r="EN96" s="116"/>
      <c r="EO96" s="116"/>
      <c r="EP96" s="116"/>
      <c r="EQ96" s="116"/>
      <c r="ER96" s="116"/>
      <c r="ES96" s="116"/>
      <c r="ET96" s="116"/>
      <c r="EU96" s="116"/>
      <c r="EV96" s="116"/>
      <c r="EW96" s="116"/>
      <c r="EX96" s="116"/>
      <c r="EY96" s="116"/>
      <c r="EZ96" s="116"/>
      <c r="FA96" s="116"/>
      <c r="FB96" s="116"/>
      <c r="FC96" s="116"/>
      <c r="FD96" s="116"/>
      <c r="FE96" s="116"/>
      <c r="FF96" s="116"/>
      <c r="FG96" s="116"/>
      <c r="FH96" s="116"/>
      <c r="FI96" s="116"/>
      <c r="FJ96" s="116"/>
      <c r="FK96" s="116"/>
      <c r="FL96" s="116"/>
      <c r="FM96" s="116"/>
      <c r="FN96" s="116"/>
      <c r="FO96" s="116"/>
      <c r="FP96" s="116"/>
      <c r="FQ96" s="116"/>
      <c r="FR96" s="116"/>
      <c r="FS96" s="116"/>
      <c r="FT96" s="116"/>
      <c r="FU96" s="116"/>
      <c r="FV96" s="116"/>
      <c r="FW96" s="116"/>
      <c r="FX96" s="116"/>
      <c r="FY96" s="116"/>
      <c r="FZ96" s="116"/>
      <c r="GA96" s="116"/>
      <c r="GB96" s="116"/>
      <c r="GC96" s="116"/>
      <c r="GD96" s="116"/>
      <c r="GE96" s="116"/>
      <c r="GF96" s="116"/>
      <c r="GG96" s="116"/>
      <c r="GH96" s="116"/>
      <c r="GI96" s="116"/>
      <c r="GJ96" s="116"/>
      <c r="GK96" s="116"/>
      <c r="GL96" s="116"/>
      <c r="GM96" s="116"/>
      <c r="GN96" s="116"/>
      <c r="GO96" s="116"/>
      <c r="GP96" s="116"/>
      <c r="GQ96" s="116"/>
      <c r="GR96" s="116"/>
      <c r="GS96" s="116"/>
      <c r="GT96" s="116"/>
      <c r="GU96" s="116"/>
      <c r="GV96" s="116"/>
      <c r="GW96" s="116"/>
      <c r="GX96" s="116"/>
      <c r="GY96" s="116"/>
      <c r="GZ96" s="116"/>
      <c r="HA96" s="116"/>
      <c r="HB96" s="116"/>
      <c r="HC96" s="116"/>
      <c r="HD96" s="116"/>
      <c r="HE96" s="116"/>
      <c r="HF96" s="116"/>
      <c r="HG96" s="116"/>
      <c r="HH96" s="116"/>
      <c r="HI96" s="116"/>
      <c r="HJ96" s="116"/>
      <c r="HK96" s="116"/>
      <c r="HL96" s="116"/>
      <c r="HM96" s="116"/>
      <c r="HN96" s="116"/>
      <c r="HO96" s="116"/>
      <c r="HP96" s="116"/>
      <c r="HQ96" s="116"/>
      <c r="HR96" s="116"/>
      <c r="HS96" s="116"/>
      <c r="HT96" s="116"/>
      <c r="HU96" s="116"/>
      <c r="HV96" s="116"/>
      <c r="HW96" s="116"/>
      <c r="HX96" s="116"/>
      <c r="HY96" s="116"/>
      <c r="HZ96" s="116"/>
      <c r="IA96" s="116"/>
      <c r="IB96" s="116"/>
      <c r="IC96" s="116"/>
      <c r="ID96" s="116"/>
      <c r="IE96" s="116"/>
      <c r="IF96" s="116"/>
      <c r="IG96" s="116"/>
      <c r="IH96" s="116"/>
      <c r="II96" s="116"/>
      <c r="IJ96" s="116"/>
      <c r="IK96" s="116"/>
      <c r="IL96" s="116"/>
      <c r="IM96" s="116"/>
      <c r="IN96" s="116"/>
      <c r="IO96" s="116"/>
      <c r="IP96" s="116"/>
      <c r="IQ96" s="116"/>
      <c r="IR96" s="116"/>
      <c r="IS96" s="116"/>
      <c r="IT96" s="116"/>
      <c r="IU96" s="116"/>
      <c r="IV96" s="116"/>
      <c r="IW96" s="116"/>
      <c r="IX96" s="116"/>
      <c r="IY96" s="116"/>
      <c r="IZ96" s="116"/>
      <c r="JA96" s="116"/>
      <c r="JB96" s="116"/>
      <c r="JC96" s="116"/>
      <c r="JD96" s="116"/>
      <c r="JE96" s="116"/>
      <c r="JF96" s="116"/>
      <c r="JG96" s="116"/>
      <c r="JH96" s="116"/>
      <c r="JI96" s="116"/>
      <c r="JJ96" s="116"/>
      <c r="JK96" s="116"/>
      <c r="JL96" s="116"/>
      <c r="JM96" s="116"/>
      <c r="JN96" s="116"/>
      <c r="JO96" s="116"/>
      <c r="JP96" s="116"/>
      <c r="JQ96" s="116"/>
      <c r="JR96" s="116"/>
      <c r="JS96" s="116"/>
      <c r="JT96" s="116"/>
      <c r="JU96" s="116"/>
      <c r="JV96" s="116"/>
      <c r="JW96" s="116"/>
      <c r="JX96" s="116"/>
      <c r="JY96" s="116"/>
      <c r="JZ96" s="116"/>
      <c r="KA96" s="116"/>
      <c r="KB96" s="116"/>
      <c r="KC96" s="116"/>
      <c r="KD96" s="116"/>
      <c r="KE96" s="116"/>
      <c r="KF96" s="116"/>
      <c r="KG96" s="116"/>
      <c r="KH96" s="116"/>
      <c r="KI96" s="116"/>
      <c r="KJ96" s="116"/>
      <c r="KK96" s="116"/>
      <c r="KL96" s="116"/>
      <c r="KM96" s="116"/>
      <c r="KN96" s="116"/>
      <c r="KO96" s="116"/>
      <c r="KP96" s="116"/>
      <c r="KQ96" s="116"/>
      <c r="KR96" s="116"/>
      <c r="KS96" s="116"/>
      <c r="KT96" s="116"/>
      <c r="KU96" s="116"/>
      <c r="KV96" s="116"/>
      <c r="KW96" s="116"/>
      <c r="KX96" s="116"/>
      <c r="KY96" s="116"/>
      <c r="KZ96" s="116"/>
      <c r="LA96" s="116"/>
      <c r="LB96" s="116"/>
      <c r="LC96" s="116"/>
      <c r="LD96" s="116"/>
      <c r="LE96" s="116"/>
      <c r="LF96" s="116"/>
      <c r="LG96" s="116"/>
      <c r="LH96" s="116"/>
      <c r="LI96" s="116"/>
      <c r="LJ96" s="116"/>
    </row>
    <row r="97" spans="1:322" x14ac:dyDescent="0.3">
      <c r="A97" s="108">
        <v>43270</v>
      </c>
      <c r="B97" s="117">
        <v>0.89101851851851899</v>
      </c>
      <c r="C97" s="114">
        <v>14209.156999999999</v>
      </c>
      <c r="D97" s="114">
        <v>101481.87300000001</v>
      </c>
      <c r="E97" s="114">
        <v>23154.36</v>
      </c>
      <c r="F97" s="114">
        <v>32516.952000000001</v>
      </c>
      <c r="G97" s="114">
        <v>32.612000000000002</v>
      </c>
      <c r="H97" s="73">
        <v>20</v>
      </c>
      <c r="I97" s="73">
        <v>20.3472222222222</v>
      </c>
      <c r="J97" s="111"/>
      <c r="K97" s="111"/>
      <c r="L97" s="119">
        <f t="shared" si="26"/>
        <v>24.644999999995811</v>
      </c>
      <c r="M97" s="115">
        <f t="shared" si="27"/>
        <v>-0.58699999999953434</v>
      </c>
      <c r="N97" s="115">
        <f t="shared" si="28"/>
        <v>-7.3800000000046566</v>
      </c>
      <c r="O97" s="115">
        <f t="shared" si="29"/>
        <v>26.932000000000698</v>
      </c>
      <c r="P97" s="120">
        <f t="shared" si="30"/>
        <v>5.6799999999993034</v>
      </c>
      <c r="Q97" s="30">
        <f t="shared" si="31"/>
        <v>0.82583098246046538</v>
      </c>
      <c r="R97" s="123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16"/>
      <c r="AD97" s="116"/>
      <c r="AE97" s="116"/>
      <c r="AF97" s="116"/>
      <c r="AG97" s="116"/>
      <c r="AH97" s="116"/>
      <c r="AI97" s="116"/>
      <c r="AJ97" s="33" t="str">
        <f t="shared" si="17"/>
        <v/>
      </c>
      <c r="AK97" s="33" t="str">
        <f t="shared" si="18"/>
        <v/>
      </c>
      <c r="AL97" s="33" t="str">
        <f t="shared" si="19"/>
        <v/>
      </c>
      <c r="AM97" s="33" t="str">
        <f t="shared" si="20"/>
        <v/>
      </c>
      <c r="AN97" s="33">
        <f t="shared" si="21"/>
        <v>0</v>
      </c>
      <c r="AO97" s="33" t="str">
        <f t="shared" si="22"/>
        <v/>
      </c>
      <c r="AP97" s="33" t="str">
        <f t="shared" si="23"/>
        <v/>
      </c>
      <c r="AQ97" s="33" t="str">
        <f t="shared" si="24"/>
        <v/>
      </c>
      <c r="AR97" s="33" t="str">
        <f t="shared" si="25"/>
        <v/>
      </c>
      <c r="AS97" s="116">
        <v>43604</v>
      </c>
      <c r="AT97" s="116">
        <v>1.7337962962962961E-2</v>
      </c>
      <c r="AU97" s="116" t="s">
        <v>64</v>
      </c>
      <c r="AV97" s="116" t="s">
        <v>68</v>
      </c>
      <c r="AW97" s="116">
        <v>0</v>
      </c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  <c r="BH97" s="116"/>
      <c r="BI97" s="116"/>
      <c r="BJ97" s="116"/>
      <c r="BK97" s="116"/>
      <c r="BL97" s="116"/>
      <c r="BM97" s="116"/>
      <c r="BN97" s="116"/>
      <c r="BO97" s="116"/>
      <c r="BP97" s="116"/>
      <c r="BQ97" s="116"/>
      <c r="BR97" s="116"/>
      <c r="BS97" s="116"/>
      <c r="BT97" s="116"/>
      <c r="BU97" s="116"/>
      <c r="BV97" s="116"/>
      <c r="BW97" s="116"/>
      <c r="BX97" s="116"/>
      <c r="BY97" s="116"/>
      <c r="BZ97" s="116"/>
      <c r="CA97" s="116"/>
      <c r="CB97" s="116"/>
      <c r="CC97" s="116"/>
      <c r="CD97" s="116"/>
      <c r="CE97" s="116"/>
      <c r="CF97" s="116"/>
      <c r="CG97" s="116"/>
      <c r="CH97" s="116"/>
      <c r="CI97" s="116"/>
      <c r="CJ97" s="116"/>
      <c r="CK97" s="116"/>
      <c r="CL97" s="116"/>
      <c r="CM97" s="116"/>
      <c r="CN97" s="116"/>
      <c r="CO97" s="116"/>
      <c r="CP97" s="116"/>
      <c r="CQ97" s="116"/>
      <c r="CR97" s="116"/>
      <c r="CS97" s="116"/>
      <c r="CT97" s="116"/>
      <c r="CU97" s="116"/>
      <c r="CV97" s="116"/>
      <c r="CW97" s="116"/>
      <c r="CX97" s="116"/>
      <c r="CY97" s="116"/>
      <c r="CZ97" s="116"/>
      <c r="DA97" s="116"/>
      <c r="DB97" s="116"/>
      <c r="DC97" s="116"/>
      <c r="DD97" s="116"/>
      <c r="DE97" s="116"/>
      <c r="DF97" s="116"/>
      <c r="DG97" s="116"/>
      <c r="DH97" s="116"/>
      <c r="DI97" s="116"/>
      <c r="DJ97" s="116"/>
      <c r="DK97" s="116"/>
      <c r="DL97" s="116"/>
      <c r="DM97" s="116"/>
      <c r="DN97" s="116"/>
      <c r="DO97" s="116"/>
      <c r="DP97" s="116"/>
      <c r="DQ97" s="116"/>
      <c r="DR97" s="116"/>
      <c r="DS97" s="116"/>
      <c r="DT97" s="116"/>
      <c r="DU97" s="116"/>
      <c r="DV97" s="116"/>
      <c r="DW97" s="116"/>
      <c r="DX97" s="116"/>
      <c r="DY97" s="116"/>
      <c r="DZ97" s="116"/>
      <c r="EA97" s="116"/>
      <c r="EB97" s="116"/>
      <c r="EC97" s="116"/>
      <c r="ED97" s="116"/>
      <c r="EE97" s="116"/>
      <c r="EF97" s="116"/>
      <c r="EG97" s="116"/>
      <c r="EH97" s="116"/>
      <c r="EI97" s="116"/>
      <c r="EJ97" s="116"/>
      <c r="EK97" s="116"/>
      <c r="EL97" s="116"/>
      <c r="EM97" s="116"/>
      <c r="EN97" s="116"/>
      <c r="EO97" s="116"/>
      <c r="EP97" s="116"/>
      <c r="EQ97" s="116"/>
      <c r="ER97" s="116"/>
      <c r="ES97" s="116"/>
      <c r="ET97" s="116"/>
      <c r="EU97" s="116"/>
      <c r="EV97" s="116"/>
      <c r="EW97" s="116"/>
      <c r="EX97" s="116"/>
      <c r="EY97" s="116"/>
      <c r="EZ97" s="116"/>
      <c r="FA97" s="116"/>
      <c r="FB97" s="116"/>
      <c r="FC97" s="116"/>
      <c r="FD97" s="116"/>
      <c r="FE97" s="116"/>
      <c r="FF97" s="116"/>
      <c r="FG97" s="116"/>
      <c r="FH97" s="116"/>
      <c r="FI97" s="116"/>
      <c r="FJ97" s="116"/>
      <c r="FK97" s="116"/>
      <c r="FL97" s="116"/>
      <c r="FM97" s="116"/>
      <c r="FN97" s="116"/>
      <c r="FO97" s="116"/>
      <c r="FP97" s="116"/>
      <c r="FQ97" s="116"/>
      <c r="FR97" s="116"/>
      <c r="FS97" s="116"/>
      <c r="FT97" s="116"/>
      <c r="FU97" s="116"/>
      <c r="FV97" s="116"/>
      <c r="FW97" s="116"/>
      <c r="FX97" s="116"/>
      <c r="FY97" s="116"/>
      <c r="FZ97" s="116"/>
      <c r="GA97" s="116"/>
      <c r="GB97" s="116"/>
      <c r="GC97" s="116"/>
      <c r="GD97" s="116"/>
      <c r="GE97" s="116"/>
      <c r="GF97" s="116"/>
      <c r="GG97" s="116"/>
      <c r="GH97" s="116"/>
      <c r="GI97" s="116"/>
      <c r="GJ97" s="116"/>
      <c r="GK97" s="116"/>
      <c r="GL97" s="116"/>
      <c r="GM97" s="116"/>
      <c r="GN97" s="116"/>
      <c r="GO97" s="116"/>
      <c r="GP97" s="116"/>
      <c r="GQ97" s="116"/>
      <c r="GR97" s="116"/>
      <c r="GS97" s="116"/>
      <c r="GT97" s="116"/>
      <c r="GU97" s="116"/>
      <c r="GV97" s="116"/>
      <c r="GW97" s="116"/>
      <c r="GX97" s="116"/>
      <c r="GY97" s="116"/>
      <c r="GZ97" s="116"/>
      <c r="HA97" s="116"/>
      <c r="HB97" s="116"/>
      <c r="HC97" s="116"/>
      <c r="HD97" s="116"/>
      <c r="HE97" s="116"/>
      <c r="HF97" s="116"/>
      <c r="HG97" s="116"/>
      <c r="HH97" s="116"/>
      <c r="HI97" s="116"/>
      <c r="HJ97" s="116"/>
      <c r="HK97" s="116"/>
      <c r="HL97" s="116"/>
      <c r="HM97" s="116"/>
      <c r="HN97" s="116"/>
      <c r="HO97" s="116"/>
      <c r="HP97" s="116"/>
      <c r="HQ97" s="116"/>
      <c r="HR97" s="116"/>
      <c r="HS97" s="116"/>
      <c r="HT97" s="116"/>
      <c r="HU97" s="116"/>
      <c r="HV97" s="116"/>
      <c r="HW97" s="116"/>
      <c r="HX97" s="116"/>
      <c r="HY97" s="116"/>
      <c r="HZ97" s="116"/>
      <c r="IA97" s="116"/>
      <c r="IB97" s="116"/>
      <c r="IC97" s="116"/>
      <c r="ID97" s="116"/>
      <c r="IE97" s="116"/>
      <c r="IF97" s="116"/>
      <c r="IG97" s="116"/>
      <c r="IH97" s="116"/>
      <c r="II97" s="116"/>
      <c r="IJ97" s="116"/>
      <c r="IK97" s="116"/>
      <c r="IL97" s="116"/>
      <c r="IM97" s="116"/>
      <c r="IN97" s="116"/>
      <c r="IO97" s="116"/>
      <c r="IP97" s="116"/>
      <c r="IQ97" s="116"/>
      <c r="IR97" s="116"/>
      <c r="IS97" s="116"/>
      <c r="IT97" s="116"/>
      <c r="IU97" s="116"/>
      <c r="IV97" s="116"/>
      <c r="IW97" s="116"/>
      <c r="IX97" s="116"/>
      <c r="IY97" s="116"/>
      <c r="IZ97" s="116"/>
      <c r="JA97" s="116"/>
      <c r="JB97" s="116"/>
      <c r="JC97" s="116"/>
      <c r="JD97" s="116"/>
      <c r="JE97" s="116"/>
      <c r="JF97" s="116"/>
      <c r="JG97" s="116"/>
      <c r="JH97" s="116"/>
      <c r="JI97" s="116"/>
      <c r="JJ97" s="116"/>
      <c r="JK97" s="116"/>
      <c r="JL97" s="116"/>
      <c r="JM97" s="116"/>
      <c r="JN97" s="116"/>
      <c r="JO97" s="116"/>
      <c r="JP97" s="116"/>
      <c r="JQ97" s="116"/>
      <c r="JR97" s="116"/>
      <c r="JS97" s="116"/>
      <c r="JT97" s="116"/>
      <c r="JU97" s="116"/>
      <c r="JV97" s="116"/>
      <c r="JW97" s="116"/>
      <c r="JX97" s="116"/>
      <c r="JY97" s="116"/>
      <c r="JZ97" s="116"/>
      <c r="KA97" s="116"/>
      <c r="KB97" s="116"/>
      <c r="KC97" s="116"/>
      <c r="KD97" s="116"/>
      <c r="KE97" s="116"/>
      <c r="KF97" s="116"/>
      <c r="KG97" s="116"/>
      <c r="KH97" s="116"/>
      <c r="KI97" s="116"/>
      <c r="KJ97" s="116"/>
      <c r="KK97" s="116"/>
      <c r="KL97" s="116"/>
      <c r="KM97" s="116"/>
      <c r="KN97" s="116"/>
      <c r="KO97" s="116"/>
      <c r="KP97" s="116"/>
      <c r="KQ97" s="116"/>
      <c r="KR97" s="116"/>
      <c r="KS97" s="116"/>
      <c r="KT97" s="116"/>
      <c r="KU97" s="116"/>
      <c r="KV97" s="116"/>
      <c r="KW97" s="116"/>
      <c r="KX97" s="116"/>
      <c r="KY97" s="116"/>
      <c r="KZ97" s="116"/>
      <c r="LA97" s="116"/>
      <c r="LB97" s="116"/>
      <c r="LC97" s="116"/>
      <c r="LD97" s="116"/>
      <c r="LE97" s="116"/>
      <c r="LF97" s="116"/>
      <c r="LG97" s="116"/>
      <c r="LH97" s="116"/>
      <c r="LI97" s="116"/>
      <c r="LJ97" s="116"/>
    </row>
    <row r="98" spans="1:322" x14ac:dyDescent="0.3">
      <c r="A98" s="108">
        <v>43271</v>
      </c>
      <c r="B98" s="117">
        <v>0.91903935185185204</v>
      </c>
      <c r="C98" s="114">
        <v>14210.205</v>
      </c>
      <c r="D98" s="114">
        <v>101493.649</v>
      </c>
      <c r="E98" s="114">
        <v>23195.841</v>
      </c>
      <c r="F98" s="114">
        <v>32564.764999999999</v>
      </c>
      <c r="G98" s="114">
        <v>47.813000000000002</v>
      </c>
      <c r="H98" s="73">
        <v>17.5</v>
      </c>
      <c r="I98" s="73">
        <v>23.525203252032501</v>
      </c>
      <c r="J98" s="111"/>
      <c r="K98" s="111"/>
      <c r="L98" s="119">
        <f t="shared" si="26"/>
        <v>34.989000000001298</v>
      </c>
      <c r="M98" s="115">
        <f t="shared" si="27"/>
        <v>-1.0480000000006839</v>
      </c>
      <c r="N98" s="115">
        <f t="shared" si="28"/>
        <v>-11.775999999998021</v>
      </c>
      <c r="O98" s="115">
        <f t="shared" si="29"/>
        <v>41.480999999999767</v>
      </c>
      <c r="P98" s="120">
        <f t="shared" si="30"/>
        <v>6.3320000000002352</v>
      </c>
      <c r="Q98" s="30">
        <f t="shared" si="31"/>
        <v>0.86756739798798999</v>
      </c>
      <c r="R98" s="123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16"/>
      <c r="AD98" s="116"/>
      <c r="AE98" s="116"/>
      <c r="AF98" s="116"/>
      <c r="AG98" s="116"/>
      <c r="AH98" s="116"/>
      <c r="AI98" s="116"/>
      <c r="AJ98" s="33">
        <f t="shared" si="17"/>
        <v>15736.174999999999</v>
      </c>
      <c r="AK98" s="33" t="str">
        <f t="shared" si="18"/>
        <v/>
      </c>
      <c r="AL98" s="33" t="str">
        <f t="shared" si="19"/>
        <v/>
      </c>
      <c r="AM98" s="33" t="str">
        <f t="shared" si="20"/>
        <v/>
      </c>
      <c r="AN98" s="33" t="str">
        <f t="shared" si="21"/>
        <v/>
      </c>
      <c r="AO98" s="33" t="str">
        <f t="shared" si="22"/>
        <v/>
      </c>
      <c r="AP98" s="33" t="str">
        <f t="shared" si="23"/>
        <v/>
      </c>
      <c r="AQ98" s="33" t="str">
        <f t="shared" si="24"/>
        <v/>
      </c>
      <c r="AR98" s="33" t="str">
        <f t="shared" si="25"/>
        <v/>
      </c>
      <c r="AS98" s="116">
        <v>43604</v>
      </c>
      <c r="AT98" s="116">
        <v>1.8726851851851852E-2</v>
      </c>
      <c r="AU98" s="116" t="s">
        <v>59</v>
      </c>
      <c r="AV98" s="116" t="s">
        <v>60</v>
      </c>
      <c r="AW98" s="116">
        <v>15736.174999999999</v>
      </c>
      <c r="AX98" s="116"/>
      <c r="AY98" s="116"/>
      <c r="AZ98" s="116"/>
      <c r="BA98" s="116"/>
      <c r="BB98" s="116"/>
      <c r="BC98" s="116"/>
      <c r="BD98" s="116"/>
      <c r="BE98" s="116"/>
      <c r="BF98" s="116"/>
      <c r="BG98" s="116"/>
      <c r="BH98" s="116"/>
      <c r="BI98" s="116"/>
      <c r="BJ98" s="116"/>
      <c r="BK98" s="116"/>
      <c r="BL98" s="116"/>
      <c r="BM98" s="116"/>
      <c r="BN98" s="116"/>
      <c r="BO98" s="116"/>
      <c r="BP98" s="116"/>
      <c r="BQ98" s="116"/>
      <c r="BR98" s="116"/>
      <c r="BS98" s="116"/>
      <c r="BT98" s="116"/>
      <c r="BU98" s="116"/>
      <c r="BV98" s="116"/>
      <c r="BW98" s="116"/>
      <c r="BX98" s="116"/>
      <c r="BY98" s="116"/>
      <c r="BZ98" s="116"/>
      <c r="CA98" s="116"/>
      <c r="CB98" s="116"/>
      <c r="CC98" s="116"/>
      <c r="CD98" s="116"/>
      <c r="CE98" s="116"/>
      <c r="CF98" s="116"/>
      <c r="CG98" s="116"/>
      <c r="CH98" s="116"/>
      <c r="CI98" s="116"/>
      <c r="CJ98" s="116"/>
      <c r="CK98" s="116"/>
      <c r="CL98" s="116"/>
      <c r="CM98" s="116"/>
      <c r="CN98" s="116"/>
      <c r="CO98" s="116"/>
      <c r="CP98" s="116"/>
      <c r="CQ98" s="116"/>
      <c r="CR98" s="116"/>
      <c r="CS98" s="116"/>
      <c r="CT98" s="116"/>
      <c r="CU98" s="116"/>
      <c r="CV98" s="116"/>
      <c r="CW98" s="116"/>
      <c r="CX98" s="116"/>
      <c r="CY98" s="116"/>
      <c r="CZ98" s="116"/>
      <c r="DA98" s="116"/>
      <c r="DB98" s="116"/>
      <c r="DC98" s="116"/>
      <c r="DD98" s="116"/>
      <c r="DE98" s="116"/>
      <c r="DF98" s="116"/>
      <c r="DG98" s="116"/>
      <c r="DH98" s="116"/>
      <c r="DI98" s="116"/>
      <c r="DJ98" s="116"/>
      <c r="DK98" s="116"/>
      <c r="DL98" s="116"/>
      <c r="DM98" s="116"/>
      <c r="DN98" s="116"/>
      <c r="DO98" s="116"/>
      <c r="DP98" s="116"/>
      <c r="DQ98" s="116"/>
      <c r="DR98" s="116"/>
      <c r="DS98" s="116"/>
      <c r="DT98" s="116"/>
      <c r="DU98" s="116"/>
      <c r="DV98" s="116"/>
      <c r="DW98" s="116"/>
      <c r="DX98" s="116"/>
      <c r="DY98" s="116"/>
      <c r="DZ98" s="116"/>
      <c r="EA98" s="116"/>
      <c r="EB98" s="116"/>
      <c r="EC98" s="116"/>
      <c r="ED98" s="116"/>
      <c r="EE98" s="116"/>
      <c r="EF98" s="116"/>
      <c r="EG98" s="116"/>
      <c r="EH98" s="116"/>
      <c r="EI98" s="116"/>
      <c r="EJ98" s="116"/>
      <c r="EK98" s="116"/>
      <c r="EL98" s="116"/>
      <c r="EM98" s="116"/>
      <c r="EN98" s="116"/>
      <c r="EO98" s="116"/>
      <c r="EP98" s="116"/>
      <c r="EQ98" s="116"/>
      <c r="ER98" s="116"/>
      <c r="ES98" s="116"/>
      <c r="ET98" s="116"/>
      <c r="EU98" s="116"/>
      <c r="EV98" s="116"/>
      <c r="EW98" s="116"/>
      <c r="EX98" s="116"/>
      <c r="EY98" s="116"/>
      <c r="EZ98" s="116"/>
      <c r="FA98" s="116"/>
      <c r="FB98" s="116"/>
      <c r="FC98" s="116"/>
      <c r="FD98" s="116"/>
      <c r="FE98" s="116"/>
      <c r="FF98" s="116"/>
      <c r="FG98" s="116"/>
      <c r="FH98" s="116"/>
      <c r="FI98" s="116"/>
      <c r="FJ98" s="116"/>
      <c r="FK98" s="116"/>
      <c r="FL98" s="116"/>
      <c r="FM98" s="116"/>
      <c r="FN98" s="116"/>
      <c r="FO98" s="116"/>
      <c r="FP98" s="116"/>
      <c r="FQ98" s="116"/>
      <c r="FR98" s="116"/>
      <c r="FS98" s="116"/>
      <c r="FT98" s="116"/>
      <c r="FU98" s="116"/>
      <c r="FV98" s="116"/>
      <c r="FW98" s="116"/>
      <c r="FX98" s="116"/>
      <c r="FY98" s="116"/>
      <c r="FZ98" s="116"/>
      <c r="GA98" s="116"/>
      <c r="GB98" s="116"/>
      <c r="GC98" s="116"/>
      <c r="GD98" s="116"/>
      <c r="GE98" s="116"/>
      <c r="GF98" s="116"/>
      <c r="GG98" s="116"/>
      <c r="GH98" s="116"/>
      <c r="GI98" s="116"/>
      <c r="GJ98" s="116"/>
      <c r="GK98" s="116"/>
      <c r="GL98" s="116"/>
      <c r="GM98" s="116"/>
      <c r="GN98" s="116"/>
      <c r="GO98" s="116"/>
      <c r="GP98" s="116"/>
      <c r="GQ98" s="116"/>
      <c r="GR98" s="116"/>
      <c r="GS98" s="116"/>
      <c r="GT98" s="116"/>
      <c r="GU98" s="116"/>
      <c r="GV98" s="116"/>
      <c r="GW98" s="116"/>
      <c r="GX98" s="116"/>
      <c r="GY98" s="116"/>
      <c r="GZ98" s="116"/>
      <c r="HA98" s="116"/>
      <c r="HB98" s="116"/>
      <c r="HC98" s="116"/>
      <c r="HD98" s="116"/>
      <c r="HE98" s="116"/>
      <c r="HF98" s="116"/>
      <c r="HG98" s="116"/>
      <c r="HH98" s="116"/>
      <c r="HI98" s="116"/>
      <c r="HJ98" s="116"/>
      <c r="HK98" s="116"/>
      <c r="HL98" s="116"/>
      <c r="HM98" s="116"/>
      <c r="HN98" s="116"/>
      <c r="HO98" s="116"/>
      <c r="HP98" s="116"/>
      <c r="HQ98" s="116"/>
      <c r="HR98" s="116"/>
      <c r="HS98" s="116"/>
      <c r="HT98" s="116"/>
      <c r="HU98" s="116"/>
      <c r="HV98" s="116"/>
      <c r="HW98" s="116"/>
      <c r="HX98" s="116"/>
      <c r="HY98" s="116"/>
      <c r="HZ98" s="116"/>
      <c r="IA98" s="116"/>
      <c r="IB98" s="116"/>
      <c r="IC98" s="116"/>
      <c r="ID98" s="116"/>
      <c r="IE98" s="116"/>
      <c r="IF98" s="116"/>
      <c r="IG98" s="116"/>
      <c r="IH98" s="116"/>
      <c r="II98" s="116"/>
      <c r="IJ98" s="116"/>
      <c r="IK98" s="116"/>
      <c r="IL98" s="116"/>
      <c r="IM98" s="116"/>
      <c r="IN98" s="116"/>
      <c r="IO98" s="116"/>
      <c r="IP98" s="116"/>
      <c r="IQ98" s="116"/>
      <c r="IR98" s="116"/>
      <c r="IS98" s="116"/>
      <c r="IT98" s="116"/>
      <c r="IU98" s="116"/>
      <c r="IV98" s="116"/>
      <c r="IW98" s="116"/>
      <c r="IX98" s="116"/>
      <c r="IY98" s="116"/>
      <c r="IZ98" s="116"/>
      <c r="JA98" s="116"/>
      <c r="JB98" s="116"/>
      <c r="JC98" s="116"/>
      <c r="JD98" s="116"/>
      <c r="JE98" s="116"/>
      <c r="JF98" s="116"/>
      <c r="JG98" s="116"/>
      <c r="JH98" s="116"/>
      <c r="JI98" s="116"/>
      <c r="JJ98" s="116"/>
      <c r="JK98" s="116"/>
      <c r="JL98" s="116"/>
      <c r="JM98" s="116"/>
      <c r="JN98" s="116"/>
      <c r="JO98" s="116"/>
      <c r="JP98" s="116"/>
      <c r="JQ98" s="116"/>
      <c r="JR98" s="116"/>
      <c r="JS98" s="116"/>
      <c r="JT98" s="116"/>
      <c r="JU98" s="116"/>
      <c r="JV98" s="116"/>
      <c r="JW98" s="116"/>
      <c r="JX98" s="116"/>
      <c r="JY98" s="116"/>
      <c r="JZ98" s="116"/>
      <c r="KA98" s="116"/>
      <c r="KB98" s="116"/>
      <c r="KC98" s="116"/>
      <c r="KD98" s="116"/>
      <c r="KE98" s="116"/>
      <c r="KF98" s="116"/>
      <c r="KG98" s="116"/>
      <c r="KH98" s="116"/>
      <c r="KI98" s="116"/>
      <c r="KJ98" s="116"/>
      <c r="KK98" s="116"/>
      <c r="KL98" s="116"/>
      <c r="KM98" s="116"/>
      <c r="KN98" s="116"/>
      <c r="KO98" s="116"/>
      <c r="KP98" s="116"/>
      <c r="KQ98" s="116"/>
      <c r="KR98" s="116"/>
      <c r="KS98" s="116"/>
      <c r="KT98" s="116"/>
      <c r="KU98" s="116"/>
      <c r="KV98" s="116"/>
      <c r="KW98" s="116"/>
      <c r="KX98" s="116"/>
      <c r="KY98" s="116"/>
      <c r="KZ98" s="116"/>
      <c r="LA98" s="116"/>
      <c r="LB98" s="116"/>
      <c r="LC98" s="116"/>
      <c r="LD98" s="116"/>
      <c r="LE98" s="116"/>
      <c r="LF98" s="116"/>
      <c r="LG98" s="116"/>
      <c r="LH98" s="116"/>
      <c r="LI98" s="116"/>
      <c r="LJ98" s="116"/>
    </row>
    <row r="99" spans="1:322" x14ac:dyDescent="0.3">
      <c r="A99" s="108">
        <v>43272</v>
      </c>
      <c r="B99" s="117">
        <v>0.92203703703703699</v>
      </c>
      <c r="C99" s="114">
        <v>14211.165999999999</v>
      </c>
      <c r="D99" s="114">
        <v>101498.24099999999</v>
      </c>
      <c r="E99" s="114">
        <v>23233.429</v>
      </c>
      <c r="F99" s="114">
        <v>32608.144</v>
      </c>
      <c r="G99" s="114">
        <v>43.378999999999998</v>
      </c>
      <c r="H99" s="73">
        <v>10.5</v>
      </c>
      <c r="I99" s="73">
        <v>22.653508771929801</v>
      </c>
      <c r="J99" s="111"/>
      <c r="K99" s="111"/>
      <c r="L99" s="119">
        <f t="shared" si="26"/>
        <v>37.826000000011028</v>
      </c>
      <c r="M99" s="115">
        <f t="shared" si="27"/>
        <v>-0.96099999999933061</v>
      </c>
      <c r="N99" s="115">
        <f t="shared" si="28"/>
        <v>-4.591999999989639</v>
      </c>
      <c r="O99" s="115">
        <f t="shared" si="29"/>
        <v>37.587999999999738</v>
      </c>
      <c r="P99" s="120">
        <f t="shared" si="30"/>
        <v>5.7910000000002597</v>
      </c>
      <c r="Q99" s="30">
        <f t="shared" si="31"/>
        <v>0.86650222457870718</v>
      </c>
      <c r="R99" s="123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16"/>
      <c r="AD99" s="116"/>
      <c r="AE99" s="116"/>
      <c r="AF99" s="116"/>
      <c r="AG99" s="116"/>
      <c r="AH99" s="116"/>
      <c r="AI99" s="116"/>
      <c r="AJ99" s="33" t="str">
        <f t="shared" si="17"/>
        <v/>
      </c>
      <c r="AK99" s="33">
        <f t="shared" si="18"/>
        <v>116107.284</v>
      </c>
      <c r="AL99" s="33" t="str">
        <f t="shared" si="19"/>
        <v/>
      </c>
      <c r="AM99" s="33" t="str">
        <f t="shared" si="20"/>
        <v/>
      </c>
      <c r="AN99" s="33" t="str">
        <f t="shared" si="21"/>
        <v/>
      </c>
      <c r="AO99" s="33" t="str">
        <f t="shared" si="22"/>
        <v/>
      </c>
      <c r="AP99" s="33" t="str">
        <f t="shared" si="23"/>
        <v/>
      </c>
      <c r="AQ99" s="33" t="str">
        <f t="shared" si="24"/>
        <v/>
      </c>
      <c r="AR99" s="33" t="str">
        <f t="shared" si="25"/>
        <v/>
      </c>
      <c r="AS99" s="116">
        <v>43604</v>
      </c>
      <c r="AT99" s="116">
        <v>1.8726851851851852E-2</v>
      </c>
      <c r="AU99" s="116" t="s">
        <v>59</v>
      </c>
      <c r="AV99" s="116" t="s">
        <v>61</v>
      </c>
      <c r="AW99" s="116">
        <v>116107.284</v>
      </c>
      <c r="AX99" s="116"/>
      <c r="AY99" s="116"/>
      <c r="AZ99" s="116"/>
      <c r="BA99" s="116"/>
      <c r="BB99" s="116"/>
      <c r="BC99" s="116"/>
      <c r="BD99" s="116"/>
      <c r="BE99" s="116"/>
      <c r="BF99" s="116"/>
      <c r="BG99" s="116"/>
      <c r="BH99" s="116"/>
      <c r="BI99" s="116"/>
      <c r="BJ99" s="116"/>
      <c r="BK99" s="116"/>
      <c r="BL99" s="116"/>
      <c r="BM99" s="116"/>
      <c r="BN99" s="116"/>
      <c r="BO99" s="116"/>
      <c r="BP99" s="116"/>
      <c r="BQ99" s="116"/>
      <c r="BR99" s="116"/>
      <c r="BS99" s="116"/>
      <c r="BT99" s="116"/>
      <c r="BU99" s="116"/>
      <c r="BV99" s="116"/>
      <c r="BW99" s="116"/>
      <c r="BX99" s="116"/>
      <c r="BY99" s="116"/>
      <c r="BZ99" s="116"/>
      <c r="CA99" s="116"/>
      <c r="CB99" s="116"/>
      <c r="CC99" s="116"/>
      <c r="CD99" s="116"/>
      <c r="CE99" s="116"/>
      <c r="CF99" s="116"/>
      <c r="CG99" s="116"/>
      <c r="CH99" s="116"/>
      <c r="CI99" s="116"/>
      <c r="CJ99" s="116"/>
      <c r="CK99" s="116"/>
      <c r="CL99" s="116"/>
      <c r="CM99" s="116"/>
      <c r="CN99" s="116"/>
      <c r="CO99" s="116"/>
      <c r="CP99" s="116"/>
      <c r="CQ99" s="116"/>
      <c r="CR99" s="116"/>
      <c r="CS99" s="116"/>
      <c r="CT99" s="116"/>
      <c r="CU99" s="116"/>
      <c r="CV99" s="116"/>
      <c r="CW99" s="116"/>
      <c r="CX99" s="116"/>
      <c r="CY99" s="116"/>
      <c r="CZ99" s="116"/>
      <c r="DA99" s="116"/>
      <c r="DB99" s="116"/>
      <c r="DC99" s="116"/>
      <c r="DD99" s="116"/>
      <c r="DE99" s="116"/>
      <c r="DF99" s="116"/>
      <c r="DG99" s="116"/>
      <c r="DH99" s="116"/>
      <c r="DI99" s="116"/>
      <c r="DJ99" s="116"/>
      <c r="DK99" s="116"/>
      <c r="DL99" s="116"/>
      <c r="DM99" s="116"/>
      <c r="DN99" s="116"/>
      <c r="DO99" s="116"/>
      <c r="DP99" s="116"/>
      <c r="DQ99" s="116"/>
      <c r="DR99" s="116"/>
      <c r="DS99" s="116"/>
      <c r="DT99" s="116"/>
      <c r="DU99" s="116"/>
      <c r="DV99" s="116"/>
      <c r="DW99" s="116"/>
      <c r="DX99" s="116"/>
      <c r="DY99" s="116"/>
      <c r="DZ99" s="116"/>
      <c r="EA99" s="116"/>
      <c r="EB99" s="116"/>
      <c r="EC99" s="116"/>
      <c r="ED99" s="116"/>
      <c r="EE99" s="116"/>
      <c r="EF99" s="116"/>
      <c r="EG99" s="116"/>
      <c r="EH99" s="116"/>
      <c r="EI99" s="116"/>
      <c r="EJ99" s="116"/>
      <c r="EK99" s="116"/>
      <c r="EL99" s="116"/>
      <c r="EM99" s="116"/>
      <c r="EN99" s="116"/>
      <c r="EO99" s="116"/>
      <c r="EP99" s="116"/>
      <c r="EQ99" s="116"/>
      <c r="ER99" s="116"/>
      <c r="ES99" s="116"/>
      <c r="ET99" s="116"/>
      <c r="EU99" s="116"/>
      <c r="EV99" s="116"/>
      <c r="EW99" s="116"/>
      <c r="EX99" s="116"/>
      <c r="EY99" s="116"/>
      <c r="EZ99" s="116"/>
      <c r="FA99" s="116"/>
      <c r="FB99" s="116"/>
      <c r="FC99" s="116"/>
      <c r="FD99" s="116"/>
      <c r="FE99" s="116"/>
      <c r="FF99" s="116"/>
      <c r="FG99" s="116"/>
      <c r="FH99" s="116"/>
      <c r="FI99" s="116"/>
      <c r="FJ99" s="116"/>
      <c r="FK99" s="116"/>
      <c r="FL99" s="116"/>
      <c r="FM99" s="116"/>
      <c r="FN99" s="116"/>
      <c r="FO99" s="116"/>
      <c r="FP99" s="116"/>
      <c r="FQ99" s="116"/>
      <c r="FR99" s="116"/>
      <c r="FS99" s="116"/>
      <c r="FT99" s="116"/>
      <c r="FU99" s="116"/>
      <c r="FV99" s="116"/>
      <c r="FW99" s="116"/>
      <c r="FX99" s="116"/>
      <c r="FY99" s="116"/>
      <c r="FZ99" s="116"/>
      <c r="GA99" s="116"/>
      <c r="GB99" s="116"/>
      <c r="GC99" s="116"/>
      <c r="GD99" s="116"/>
      <c r="GE99" s="116"/>
      <c r="GF99" s="116"/>
      <c r="GG99" s="116"/>
      <c r="GH99" s="116"/>
      <c r="GI99" s="116"/>
      <c r="GJ99" s="116"/>
      <c r="GK99" s="116"/>
      <c r="GL99" s="116"/>
      <c r="GM99" s="116"/>
      <c r="GN99" s="116"/>
      <c r="GO99" s="116"/>
      <c r="GP99" s="116"/>
      <c r="GQ99" s="116"/>
      <c r="GR99" s="116"/>
      <c r="GS99" s="116"/>
      <c r="GT99" s="116"/>
      <c r="GU99" s="116"/>
      <c r="GV99" s="116"/>
      <c r="GW99" s="116"/>
      <c r="GX99" s="116"/>
      <c r="GY99" s="116"/>
      <c r="GZ99" s="116"/>
      <c r="HA99" s="116"/>
      <c r="HB99" s="116"/>
      <c r="HC99" s="116"/>
      <c r="HD99" s="116"/>
      <c r="HE99" s="116"/>
      <c r="HF99" s="116"/>
      <c r="HG99" s="116"/>
      <c r="HH99" s="116"/>
      <c r="HI99" s="116"/>
      <c r="HJ99" s="116"/>
      <c r="HK99" s="116"/>
      <c r="HL99" s="116"/>
      <c r="HM99" s="116"/>
      <c r="HN99" s="116"/>
      <c r="HO99" s="116"/>
      <c r="HP99" s="116"/>
      <c r="HQ99" s="116"/>
      <c r="HR99" s="116"/>
      <c r="HS99" s="116"/>
      <c r="HT99" s="116"/>
      <c r="HU99" s="116"/>
      <c r="HV99" s="116"/>
      <c r="HW99" s="116"/>
      <c r="HX99" s="116"/>
      <c r="HY99" s="116"/>
      <c r="HZ99" s="116"/>
      <c r="IA99" s="116"/>
      <c r="IB99" s="116"/>
      <c r="IC99" s="116"/>
      <c r="ID99" s="116"/>
      <c r="IE99" s="116"/>
      <c r="IF99" s="116"/>
      <c r="IG99" s="116"/>
      <c r="IH99" s="116"/>
      <c r="II99" s="116"/>
      <c r="IJ99" s="116"/>
      <c r="IK99" s="116"/>
      <c r="IL99" s="116"/>
      <c r="IM99" s="116"/>
      <c r="IN99" s="116"/>
      <c r="IO99" s="116"/>
      <c r="IP99" s="116"/>
      <c r="IQ99" s="116"/>
      <c r="IR99" s="116"/>
      <c r="IS99" s="116"/>
      <c r="IT99" s="116"/>
      <c r="IU99" s="116"/>
      <c r="IV99" s="116"/>
      <c r="IW99" s="116"/>
      <c r="IX99" s="116"/>
      <c r="IY99" s="116"/>
      <c r="IZ99" s="116"/>
      <c r="JA99" s="116"/>
      <c r="JB99" s="116"/>
      <c r="JC99" s="116"/>
      <c r="JD99" s="116"/>
      <c r="JE99" s="116"/>
      <c r="JF99" s="116"/>
      <c r="JG99" s="116"/>
      <c r="JH99" s="116"/>
      <c r="JI99" s="116"/>
      <c r="JJ99" s="116"/>
      <c r="JK99" s="116"/>
      <c r="JL99" s="116"/>
      <c r="JM99" s="116"/>
      <c r="JN99" s="116"/>
      <c r="JO99" s="116"/>
      <c r="JP99" s="116"/>
      <c r="JQ99" s="116"/>
      <c r="JR99" s="116"/>
      <c r="JS99" s="116"/>
      <c r="JT99" s="116"/>
      <c r="JU99" s="116"/>
      <c r="JV99" s="116"/>
      <c r="JW99" s="116"/>
      <c r="JX99" s="116"/>
      <c r="JY99" s="116"/>
      <c r="JZ99" s="116"/>
      <c r="KA99" s="116"/>
      <c r="KB99" s="116"/>
      <c r="KC99" s="116"/>
      <c r="KD99" s="116"/>
      <c r="KE99" s="116"/>
      <c r="KF99" s="116"/>
      <c r="KG99" s="116"/>
      <c r="KH99" s="116"/>
      <c r="KI99" s="116"/>
      <c r="KJ99" s="116"/>
      <c r="KK99" s="116"/>
      <c r="KL99" s="116"/>
      <c r="KM99" s="116"/>
      <c r="KN99" s="116"/>
      <c r="KO99" s="116"/>
      <c r="KP99" s="116"/>
      <c r="KQ99" s="116"/>
      <c r="KR99" s="116"/>
      <c r="KS99" s="116"/>
      <c r="KT99" s="116"/>
      <c r="KU99" s="116"/>
      <c r="KV99" s="116"/>
      <c r="KW99" s="116"/>
      <c r="KX99" s="116"/>
      <c r="KY99" s="116"/>
      <c r="KZ99" s="116"/>
      <c r="LA99" s="116"/>
      <c r="LB99" s="116"/>
      <c r="LC99" s="116"/>
      <c r="LD99" s="116"/>
      <c r="LE99" s="116"/>
      <c r="LF99" s="116"/>
      <c r="LG99" s="116"/>
      <c r="LH99" s="116"/>
      <c r="LI99" s="116"/>
      <c r="LJ99" s="116"/>
    </row>
    <row r="100" spans="1:322" x14ac:dyDescent="0.3">
      <c r="A100" s="108">
        <v>43273</v>
      </c>
      <c r="B100" s="117">
        <v>0.91232638888888895</v>
      </c>
      <c r="C100" s="114">
        <v>14212.55</v>
      </c>
      <c r="D100" s="114">
        <v>101539.49</v>
      </c>
      <c r="E100" s="114">
        <v>23265.786</v>
      </c>
      <c r="F100" s="114">
        <v>32646.173999999999</v>
      </c>
      <c r="G100" s="114">
        <v>38.03</v>
      </c>
      <c r="H100" s="73">
        <v>12</v>
      </c>
      <c r="I100" s="73">
        <v>15.682065217391299</v>
      </c>
      <c r="J100" s="111"/>
      <c r="K100" s="111"/>
      <c r="L100" s="119">
        <f t="shared" si="26"/>
        <v>-4.6030000000107236</v>
      </c>
      <c r="M100" s="115">
        <f t="shared" si="27"/>
        <v>-1.3840000000000146</v>
      </c>
      <c r="N100" s="115">
        <f t="shared" si="28"/>
        <v>-41.24900000001071</v>
      </c>
      <c r="O100" s="115">
        <f t="shared" si="29"/>
        <v>32.356999999999971</v>
      </c>
      <c r="P100" s="120">
        <f t="shared" si="30"/>
        <v>5.6730000000000302</v>
      </c>
      <c r="Q100" s="30">
        <f t="shared" si="31"/>
        <v>0.85082829345253663</v>
      </c>
      <c r="R100" s="123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16"/>
      <c r="AD100" s="116"/>
      <c r="AE100" s="116"/>
      <c r="AF100" s="116"/>
      <c r="AG100" s="116"/>
      <c r="AH100" s="116"/>
      <c r="AI100" s="116"/>
      <c r="AJ100" s="33" t="str">
        <f t="shared" si="17"/>
        <v/>
      </c>
      <c r="AK100" s="33" t="str">
        <f t="shared" si="18"/>
        <v/>
      </c>
      <c r="AL100" s="33" t="str">
        <f t="shared" si="19"/>
        <v/>
      </c>
      <c r="AM100" s="33" t="str">
        <f t="shared" si="20"/>
        <v/>
      </c>
      <c r="AN100" s="33" t="str">
        <f t="shared" si="21"/>
        <v/>
      </c>
      <c r="AO100" s="33">
        <f t="shared" si="22"/>
        <v>12</v>
      </c>
      <c r="AP100" s="33" t="str">
        <f t="shared" si="23"/>
        <v/>
      </c>
      <c r="AQ100" s="33" t="str">
        <f t="shared" si="24"/>
        <v/>
      </c>
      <c r="AR100" s="33" t="str">
        <f t="shared" si="25"/>
        <v/>
      </c>
      <c r="AS100" s="116">
        <v>43604</v>
      </c>
      <c r="AT100" s="116">
        <v>1.8726851851851852E-2</v>
      </c>
      <c r="AU100" s="116" t="s">
        <v>62</v>
      </c>
      <c r="AV100" s="116" t="s">
        <v>63</v>
      </c>
      <c r="AW100" s="116">
        <v>12</v>
      </c>
      <c r="AX100" s="116"/>
      <c r="AY100" s="116"/>
      <c r="AZ100" s="116"/>
      <c r="BA100" s="116"/>
      <c r="BB100" s="116"/>
      <c r="BC100" s="116"/>
      <c r="BD100" s="116"/>
      <c r="BE100" s="116"/>
      <c r="BF100" s="116"/>
      <c r="BG100" s="116"/>
      <c r="BH100" s="116"/>
      <c r="BI100" s="116"/>
      <c r="BJ100" s="116"/>
      <c r="BK100" s="116"/>
      <c r="BL100" s="116"/>
      <c r="BM100" s="116"/>
      <c r="BN100" s="116"/>
      <c r="BO100" s="116"/>
      <c r="BP100" s="116"/>
      <c r="BQ100" s="116"/>
      <c r="BR100" s="116"/>
      <c r="BS100" s="116"/>
      <c r="BT100" s="116"/>
      <c r="BU100" s="116"/>
      <c r="BV100" s="116"/>
      <c r="BW100" s="116"/>
      <c r="BX100" s="116"/>
      <c r="BY100" s="116"/>
      <c r="BZ100" s="116"/>
      <c r="CA100" s="116"/>
      <c r="CB100" s="116"/>
      <c r="CC100" s="116"/>
      <c r="CD100" s="116"/>
      <c r="CE100" s="116"/>
      <c r="CF100" s="116"/>
      <c r="CG100" s="116"/>
      <c r="CH100" s="116"/>
      <c r="CI100" s="116"/>
      <c r="CJ100" s="116"/>
      <c r="CK100" s="116"/>
      <c r="CL100" s="116"/>
      <c r="CM100" s="116"/>
      <c r="CN100" s="116"/>
      <c r="CO100" s="116"/>
      <c r="CP100" s="116"/>
      <c r="CQ100" s="116"/>
      <c r="CR100" s="116"/>
      <c r="CS100" s="116"/>
      <c r="CT100" s="116"/>
      <c r="CU100" s="116"/>
      <c r="CV100" s="116"/>
      <c r="CW100" s="116"/>
      <c r="CX100" s="116"/>
      <c r="CY100" s="116"/>
      <c r="CZ100" s="116"/>
      <c r="DA100" s="116"/>
      <c r="DB100" s="116"/>
      <c r="DC100" s="116"/>
      <c r="DD100" s="116"/>
      <c r="DE100" s="116"/>
      <c r="DF100" s="116"/>
      <c r="DG100" s="116"/>
      <c r="DH100" s="116"/>
      <c r="DI100" s="116"/>
      <c r="DJ100" s="116"/>
      <c r="DK100" s="116"/>
      <c r="DL100" s="116"/>
      <c r="DM100" s="116"/>
      <c r="DN100" s="116"/>
      <c r="DO100" s="116"/>
      <c r="DP100" s="116"/>
      <c r="DQ100" s="116"/>
      <c r="DR100" s="116"/>
      <c r="DS100" s="116"/>
      <c r="DT100" s="116"/>
      <c r="DU100" s="116"/>
      <c r="DV100" s="116"/>
      <c r="DW100" s="116"/>
      <c r="DX100" s="116"/>
      <c r="DY100" s="116"/>
      <c r="DZ100" s="116"/>
      <c r="EA100" s="116"/>
      <c r="EB100" s="116"/>
      <c r="EC100" s="116"/>
      <c r="ED100" s="116"/>
      <c r="EE100" s="116"/>
      <c r="EF100" s="116"/>
      <c r="EG100" s="116"/>
      <c r="EH100" s="116"/>
      <c r="EI100" s="116"/>
      <c r="EJ100" s="116"/>
      <c r="EK100" s="116"/>
      <c r="EL100" s="116"/>
      <c r="EM100" s="116"/>
      <c r="EN100" s="116"/>
      <c r="EO100" s="116"/>
      <c r="EP100" s="116"/>
      <c r="EQ100" s="116"/>
      <c r="ER100" s="116"/>
      <c r="ES100" s="116"/>
      <c r="ET100" s="116"/>
      <c r="EU100" s="116"/>
      <c r="EV100" s="116"/>
      <c r="EW100" s="116"/>
      <c r="EX100" s="116"/>
      <c r="EY100" s="116"/>
      <c r="EZ100" s="116"/>
      <c r="FA100" s="116"/>
      <c r="FB100" s="116"/>
      <c r="FC100" s="116"/>
      <c r="FD100" s="116"/>
      <c r="FE100" s="116"/>
      <c r="FF100" s="116"/>
      <c r="FG100" s="116"/>
      <c r="FH100" s="116"/>
      <c r="FI100" s="116"/>
      <c r="FJ100" s="116"/>
      <c r="FK100" s="116"/>
      <c r="FL100" s="116"/>
      <c r="FM100" s="116"/>
      <c r="FN100" s="116"/>
      <c r="FO100" s="116"/>
      <c r="FP100" s="116"/>
      <c r="FQ100" s="116"/>
      <c r="FR100" s="116"/>
      <c r="FS100" s="116"/>
      <c r="FT100" s="116"/>
      <c r="FU100" s="116"/>
      <c r="FV100" s="116"/>
      <c r="FW100" s="116"/>
      <c r="FX100" s="116"/>
      <c r="FY100" s="116"/>
      <c r="FZ100" s="116"/>
      <c r="GA100" s="116"/>
      <c r="GB100" s="116"/>
      <c r="GC100" s="116"/>
      <c r="GD100" s="116"/>
      <c r="GE100" s="116"/>
      <c r="GF100" s="116"/>
      <c r="GG100" s="116"/>
      <c r="GH100" s="116"/>
      <c r="GI100" s="116"/>
      <c r="GJ100" s="116"/>
      <c r="GK100" s="116"/>
      <c r="GL100" s="116"/>
      <c r="GM100" s="116"/>
      <c r="GN100" s="116"/>
      <c r="GO100" s="116"/>
      <c r="GP100" s="116"/>
      <c r="GQ100" s="116"/>
      <c r="GR100" s="116"/>
      <c r="GS100" s="116"/>
      <c r="GT100" s="116"/>
      <c r="GU100" s="116"/>
      <c r="GV100" s="116"/>
      <c r="GW100" s="116"/>
      <c r="GX100" s="116"/>
      <c r="GY100" s="116"/>
      <c r="GZ100" s="116"/>
      <c r="HA100" s="116"/>
      <c r="HB100" s="116"/>
      <c r="HC100" s="116"/>
      <c r="HD100" s="116"/>
      <c r="HE100" s="116"/>
      <c r="HF100" s="116"/>
      <c r="HG100" s="116"/>
      <c r="HH100" s="116"/>
      <c r="HI100" s="116"/>
      <c r="HJ100" s="116"/>
      <c r="HK100" s="116"/>
      <c r="HL100" s="116"/>
      <c r="HM100" s="116"/>
      <c r="HN100" s="116"/>
      <c r="HO100" s="116"/>
      <c r="HP100" s="116"/>
      <c r="HQ100" s="116"/>
      <c r="HR100" s="116"/>
      <c r="HS100" s="116"/>
      <c r="HT100" s="116"/>
      <c r="HU100" s="116"/>
      <c r="HV100" s="116"/>
      <c r="HW100" s="116"/>
      <c r="HX100" s="116"/>
      <c r="HY100" s="116"/>
      <c r="HZ100" s="116"/>
      <c r="IA100" s="116"/>
      <c r="IB100" s="116"/>
      <c r="IC100" s="116"/>
      <c r="ID100" s="116"/>
      <c r="IE100" s="116"/>
      <c r="IF100" s="116"/>
      <c r="IG100" s="116"/>
      <c r="IH100" s="116"/>
      <c r="II100" s="116"/>
      <c r="IJ100" s="116"/>
      <c r="IK100" s="116"/>
      <c r="IL100" s="116"/>
      <c r="IM100" s="116"/>
      <c r="IN100" s="116"/>
      <c r="IO100" s="116"/>
      <c r="IP100" s="116"/>
      <c r="IQ100" s="116"/>
      <c r="IR100" s="116"/>
      <c r="IS100" s="116"/>
      <c r="IT100" s="116"/>
      <c r="IU100" s="116"/>
      <c r="IV100" s="116"/>
      <c r="IW100" s="116"/>
      <c r="IX100" s="116"/>
      <c r="IY100" s="116"/>
      <c r="IZ100" s="116"/>
      <c r="JA100" s="116"/>
      <c r="JB100" s="116"/>
      <c r="JC100" s="116"/>
      <c r="JD100" s="116"/>
      <c r="JE100" s="116"/>
      <c r="JF100" s="116"/>
      <c r="JG100" s="116"/>
      <c r="JH100" s="116"/>
      <c r="JI100" s="116"/>
      <c r="JJ100" s="116"/>
      <c r="JK100" s="116"/>
      <c r="JL100" s="116"/>
      <c r="JM100" s="116"/>
      <c r="JN100" s="116"/>
      <c r="JO100" s="116"/>
      <c r="JP100" s="116"/>
      <c r="JQ100" s="116"/>
      <c r="JR100" s="116"/>
      <c r="JS100" s="116"/>
      <c r="JT100" s="116"/>
      <c r="JU100" s="116"/>
      <c r="JV100" s="116"/>
      <c r="JW100" s="116"/>
      <c r="JX100" s="116"/>
      <c r="JY100" s="116"/>
      <c r="JZ100" s="116"/>
      <c r="KA100" s="116"/>
      <c r="KB100" s="116"/>
      <c r="KC100" s="116"/>
      <c r="KD100" s="116"/>
      <c r="KE100" s="116"/>
      <c r="KF100" s="116"/>
      <c r="KG100" s="116"/>
      <c r="KH100" s="116"/>
      <c r="KI100" s="116"/>
      <c r="KJ100" s="116"/>
      <c r="KK100" s="116"/>
      <c r="KL100" s="116"/>
      <c r="KM100" s="116"/>
      <c r="KN100" s="116"/>
      <c r="KO100" s="116"/>
      <c r="KP100" s="116"/>
      <c r="KQ100" s="116"/>
      <c r="KR100" s="116"/>
      <c r="KS100" s="116"/>
      <c r="KT100" s="116"/>
      <c r="KU100" s="116"/>
      <c r="KV100" s="116"/>
      <c r="KW100" s="116"/>
      <c r="KX100" s="116"/>
      <c r="KY100" s="116"/>
      <c r="KZ100" s="116"/>
      <c r="LA100" s="116"/>
      <c r="LB100" s="116"/>
      <c r="LC100" s="116"/>
      <c r="LD100" s="116"/>
      <c r="LE100" s="116"/>
      <c r="LF100" s="116"/>
      <c r="LG100" s="116"/>
      <c r="LH100" s="116"/>
      <c r="LI100" s="116"/>
      <c r="LJ100" s="116"/>
    </row>
    <row r="101" spans="1:322" x14ac:dyDescent="0.3">
      <c r="A101" s="108">
        <v>43274</v>
      </c>
      <c r="B101" s="117">
        <v>0.91497685185185196</v>
      </c>
      <c r="C101" s="114">
        <v>14214.161</v>
      </c>
      <c r="D101" s="114">
        <v>101554.173</v>
      </c>
      <c r="E101" s="114">
        <v>23307.058000000001</v>
      </c>
      <c r="F101" s="114">
        <v>32694.949000000001</v>
      </c>
      <c r="G101" s="114">
        <v>48.774999999999999</v>
      </c>
      <c r="H101" s="73">
        <v>12.5</v>
      </c>
      <c r="I101" s="73">
        <v>15.462436548223399</v>
      </c>
      <c r="J101" s="111"/>
      <c r="K101" s="111"/>
      <c r="L101" s="119">
        <f t="shared" si="26"/>
        <v>32.481000000009224</v>
      </c>
      <c r="M101" s="115">
        <f t="shared" si="27"/>
        <v>-1.6110000000007858</v>
      </c>
      <c r="N101" s="115">
        <f t="shared" si="28"/>
        <v>-14.682999999989988</v>
      </c>
      <c r="O101" s="115">
        <f t="shared" si="29"/>
        <v>41.272000000000844</v>
      </c>
      <c r="P101" s="120">
        <f t="shared" si="30"/>
        <v>7.5029999999991546</v>
      </c>
      <c r="Q101" s="30">
        <f t="shared" si="31"/>
        <v>0.84617119425937148</v>
      </c>
      <c r="R101" s="123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16"/>
      <c r="AD101" s="116"/>
      <c r="AE101" s="116"/>
      <c r="AF101" s="116"/>
      <c r="AG101" s="116"/>
      <c r="AH101" s="116"/>
      <c r="AI101" s="116"/>
      <c r="AJ101" s="33" t="str">
        <f t="shared" si="17"/>
        <v/>
      </c>
      <c r="AK101" s="33" t="str">
        <f t="shared" si="18"/>
        <v/>
      </c>
      <c r="AL101" s="33">
        <f t="shared" si="19"/>
        <v>27361.01</v>
      </c>
      <c r="AM101" s="33" t="str">
        <f t="shared" si="20"/>
        <v/>
      </c>
      <c r="AN101" s="33" t="str">
        <f t="shared" si="21"/>
        <v/>
      </c>
      <c r="AO101" s="33" t="str">
        <f t="shared" si="22"/>
        <v/>
      </c>
      <c r="AP101" s="33" t="str">
        <f t="shared" si="23"/>
        <v/>
      </c>
      <c r="AQ101" s="33" t="str">
        <f t="shared" si="24"/>
        <v/>
      </c>
      <c r="AR101" s="33" t="str">
        <f t="shared" si="25"/>
        <v/>
      </c>
      <c r="AS101" s="116">
        <v>43604</v>
      </c>
      <c r="AT101" s="116">
        <v>1.8726851851851852E-2</v>
      </c>
      <c r="AU101" s="116" t="s">
        <v>64</v>
      </c>
      <c r="AV101" s="116" t="s">
        <v>65</v>
      </c>
      <c r="AW101" s="116">
        <v>27361.01</v>
      </c>
      <c r="AX101" s="116"/>
      <c r="AY101" s="116"/>
      <c r="AZ101" s="116"/>
      <c r="BA101" s="116"/>
      <c r="BB101" s="116"/>
      <c r="BC101" s="116"/>
      <c r="BD101" s="116"/>
      <c r="BE101" s="116"/>
      <c r="BF101" s="116"/>
      <c r="BG101" s="116"/>
      <c r="BH101" s="116"/>
      <c r="BI101" s="116"/>
      <c r="BJ101" s="116"/>
      <c r="BK101" s="116"/>
      <c r="BL101" s="116"/>
      <c r="BM101" s="116"/>
      <c r="BN101" s="116"/>
      <c r="BO101" s="116"/>
      <c r="BP101" s="116"/>
      <c r="BQ101" s="116"/>
      <c r="BR101" s="116"/>
      <c r="BS101" s="116"/>
      <c r="BT101" s="116"/>
      <c r="BU101" s="116"/>
      <c r="BV101" s="116"/>
      <c r="BW101" s="116"/>
      <c r="BX101" s="116"/>
      <c r="BY101" s="116"/>
      <c r="BZ101" s="116"/>
      <c r="CA101" s="116"/>
      <c r="CB101" s="116"/>
      <c r="CC101" s="116"/>
      <c r="CD101" s="116"/>
      <c r="CE101" s="116"/>
      <c r="CF101" s="116"/>
      <c r="CG101" s="116"/>
      <c r="CH101" s="116"/>
      <c r="CI101" s="116"/>
      <c r="CJ101" s="116"/>
      <c r="CK101" s="116"/>
      <c r="CL101" s="116"/>
      <c r="CM101" s="116"/>
      <c r="CN101" s="116"/>
      <c r="CO101" s="116"/>
      <c r="CP101" s="116"/>
      <c r="CQ101" s="116"/>
      <c r="CR101" s="116"/>
      <c r="CS101" s="116"/>
      <c r="CT101" s="116"/>
      <c r="CU101" s="116"/>
      <c r="CV101" s="116"/>
      <c r="CW101" s="116"/>
      <c r="CX101" s="116"/>
      <c r="CY101" s="116"/>
      <c r="CZ101" s="116"/>
      <c r="DA101" s="116"/>
      <c r="DB101" s="116"/>
      <c r="DC101" s="116"/>
      <c r="DD101" s="116"/>
      <c r="DE101" s="116"/>
      <c r="DF101" s="116"/>
      <c r="DG101" s="116"/>
      <c r="DH101" s="116"/>
      <c r="DI101" s="116"/>
      <c r="DJ101" s="116"/>
      <c r="DK101" s="116"/>
      <c r="DL101" s="116"/>
      <c r="DM101" s="116"/>
      <c r="DN101" s="116"/>
      <c r="DO101" s="116"/>
      <c r="DP101" s="116"/>
      <c r="DQ101" s="116"/>
      <c r="DR101" s="116"/>
      <c r="DS101" s="116"/>
      <c r="DT101" s="116"/>
      <c r="DU101" s="116"/>
      <c r="DV101" s="116"/>
      <c r="DW101" s="116"/>
      <c r="DX101" s="116"/>
      <c r="DY101" s="116"/>
      <c r="DZ101" s="116"/>
      <c r="EA101" s="116"/>
      <c r="EB101" s="116"/>
      <c r="EC101" s="116"/>
      <c r="ED101" s="116"/>
      <c r="EE101" s="116"/>
      <c r="EF101" s="116"/>
      <c r="EG101" s="116"/>
      <c r="EH101" s="116"/>
      <c r="EI101" s="116"/>
      <c r="EJ101" s="116"/>
      <c r="EK101" s="116"/>
      <c r="EL101" s="116"/>
      <c r="EM101" s="116"/>
      <c r="EN101" s="116"/>
      <c r="EO101" s="116"/>
      <c r="EP101" s="116"/>
      <c r="EQ101" s="116"/>
      <c r="ER101" s="116"/>
      <c r="ES101" s="116"/>
      <c r="ET101" s="116"/>
      <c r="EU101" s="116"/>
      <c r="EV101" s="116"/>
      <c r="EW101" s="116"/>
      <c r="EX101" s="116"/>
      <c r="EY101" s="116"/>
      <c r="EZ101" s="116"/>
      <c r="FA101" s="116"/>
      <c r="FB101" s="116"/>
      <c r="FC101" s="116"/>
      <c r="FD101" s="116"/>
      <c r="FE101" s="116"/>
      <c r="FF101" s="116"/>
      <c r="FG101" s="116"/>
      <c r="FH101" s="116"/>
      <c r="FI101" s="116"/>
      <c r="FJ101" s="116"/>
      <c r="FK101" s="116"/>
      <c r="FL101" s="116"/>
      <c r="FM101" s="116"/>
      <c r="FN101" s="116"/>
      <c r="FO101" s="116"/>
      <c r="FP101" s="116"/>
      <c r="FQ101" s="116"/>
      <c r="FR101" s="116"/>
      <c r="FS101" s="116"/>
      <c r="FT101" s="116"/>
      <c r="FU101" s="116"/>
      <c r="FV101" s="116"/>
      <c r="FW101" s="116"/>
      <c r="FX101" s="116"/>
      <c r="FY101" s="116"/>
      <c r="FZ101" s="116"/>
      <c r="GA101" s="116"/>
      <c r="GB101" s="116"/>
      <c r="GC101" s="116"/>
      <c r="GD101" s="116"/>
      <c r="GE101" s="116"/>
      <c r="GF101" s="116"/>
      <c r="GG101" s="116"/>
      <c r="GH101" s="116"/>
      <c r="GI101" s="116"/>
      <c r="GJ101" s="116"/>
      <c r="GK101" s="116"/>
      <c r="GL101" s="116"/>
      <c r="GM101" s="116"/>
      <c r="GN101" s="116"/>
      <c r="GO101" s="116"/>
      <c r="GP101" s="116"/>
      <c r="GQ101" s="116"/>
      <c r="GR101" s="116"/>
      <c r="GS101" s="116"/>
      <c r="GT101" s="116"/>
      <c r="GU101" s="116"/>
      <c r="GV101" s="116"/>
      <c r="GW101" s="116"/>
      <c r="GX101" s="116"/>
      <c r="GY101" s="116"/>
      <c r="GZ101" s="116"/>
      <c r="HA101" s="116"/>
      <c r="HB101" s="116"/>
      <c r="HC101" s="116"/>
      <c r="HD101" s="116"/>
      <c r="HE101" s="116"/>
      <c r="HF101" s="116"/>
      <c r="HG101" s="116"/>
      <c r="HH101" s="116"/>
      <c r="HI101" s="116"/>
      <c r="HJ101" s="116"/>
      <c r="HK101" s="116"/>
      <c r="HL101" s="116"/>
      <c r="HM101" s="116"/>
      <c r="HN101" s="116"/>
      <c r="HO101" s="116"/>
      <c r="HP101" s="116"/>
      <c r="HQ101" s="116"/>
      <c r="HR101" s="116"/>
      <c r="HS101" s="116"/>
      <c r="HT101" s="116"/>
      <c r="HU101" s="116"/>
      <c r="HV101" s="116"/>
      <c r="HW101" s="116"/>
      <c r="HX101" s="116"/>
      <c r="HY101" s="116"/>
      <c r="HZ101" s="116"/>
      <c r="IA101" s="116"/>
      <c r="IB101" s="116"/>
      <c r="IC101" s="116"/>
      <c r="ID101" s="116"/>
      <c r="IE101" s="116"/>
      <c r="IF101" s="116"/>
      <c r="IG101" s="116"/>
      <c r="IH101" s="116"/>
      <c r="II101" s="116"/>
      <c r="IJ101" s="116"/>
      <c r="IK101" s="116"/>
      <c r="IL101" s="116"/>
      <c r="IM101" s="116"/>
      <c r="IN101" s="116"/>
      <c r="IO101" s="116"/>
      <c r="IP101" s="116"/>
      <c r="IQ101" s="116"/>
      <c r="IR101" s="116"/>
      <c r="IS101" s="116"/>
      <c r="IT101" s="116"/>
      <c r="IU101" s="116"/>
      <c r="IV101" s="116"/>
      <c r="IW101" s="116"/>
      <c r="IX101" s="116"/>
      <c r="IY101" s="116"/>
      <c r="IZ101" s="116"/>
      <c r="JA101" s="116"/>
      <c r="JB101" s="116"/>
      <c r="JC101" s="116"/>
      <c r="JD101" s="116"/>
      <c r="JE101" s="116"/>
      <c r="JF101" s="116"/>
      <c r="JG101" s="116"/>
      <c r="JH101" s="116"/>
      <c r="JI101" s="116"/>
      <c r="JJ101" s="116"/>
      <c r="JK101" s="116"/>
      <c r="JL101" s="116"/>
      <c r="JM101" s="116"/>
      <c r="JN101" s="116"/>
      <c r="JO101" s="116"/>
      <c r="JP101" s="116"/>
      <c r="JQ101" s="116"/>
      <c r="JR101" s="116"/>
      <c r="JS101" s="116"/>
      <c r="JT101" s="116"/>
      <c r="JU101" s="116"/>
      <c r="JV101" s="116"/>
      <c r="JW101" s="116"/>
      <c r="JX101" s="116"/>
      <c r="JY101" s="116"/>
      <c r="JZ101" s="116"/>
      <c r="KA101" s="116"/>
      <c r="KB101" s="116"/>
      <c r="KC101" s="116"/>
      <c r="KD101" s="116"/>
      <c r="KE101" s="116"/>
      <c r="KF101" s="116"/>
      <c r="KG101" s="116"/>
      <c r="KH101" s="116"/>
      <c r="KI101" s="116"/>
      <c r="KJ101" s="116"/>
      <c r="KK101" s="116"/>
      <c r="KL101" s="116"/>
      <c r="KM101" s="116"/>
      <c r="KN101" s="116"/>
      <c r="KO101" s="116"/>
      <c r="KP101" s="116"/>
      <c r="KQ101" s="116"/>
      <c r="KR101" s="116"/>
      <c r="KS101" s="116"/>
      <c r="KT101" s="116"/>
      <c r="KU101" s="116"/>
      <c r="KV101" s="116"/>
      <c r="KW101" s="116"/>
      <c r="KX101" s="116"/>
      <c r="KY101" s="116"/>
      <c r="KZ101" s="116"/>
      <c r="LA101" s="116"/>
      <c r="LB101" s="116"/>
      <c r="LC101" s="116"/>
      <c r="LD101" s="116"/>
      <c r="LE101" s="116"/>
      <c r="LF101" s="116"/>
      <c r="LG101" s="116"/>
      <c r="LH101" s="116"/>
      <c r="LI101" s="116"/>
      <c r="LJ101" s="116"/>
    </row>
    <row r="102" spans="1:322" x14ac:dyDescent="0.3">
      <c r="A102" s="108">
        <v>43275</v>
      </c>
      <c r="B102" s="117">
        <v>0.90807870370370403</v>
      </c>
      <c r="C102" s="114">
        <v>14215.578</v>
      </c>
      <c r="D102" s="114">
        <v>101573.86500000001</v>
      </c>
      <c r="E102" s="114">
        <v>23342.170999999998</v>
      </c>
      <c r="F102" s="114">
        <v>32736.419000000002</v>
      </c>
      <c r="G102" s="114">
        <v>41.47</v>
      </c>
      <c r="H102" s="73">
        <v>14</v>
      </c>
      <c r="I102" s="73">
        <v>16.755026455026499</v>
      </c>
      <c r="J102" s="111"/>
      <c r="K102" s="111"/>
      <c r="L102" s="119">
        <f t="shared" si="26"/>
        <v>20.360999999990526</v>
      </c>
      <c r="M102" s="115">
        <f t="shared" si="27"/>
        <v>-1.4169999999994616</v>
      </c>
      <c r="N102" s="115">
        <f t="shared" si="28"/>
        <v>-19.692000000010012</v>
      </c>
      <c r="O102" s="115">
        <f t="shared" si="29"/>
        <v>35.112999999997555</v>
      </c>
      <c r="P102" s="120">
        <f t="shared" si="30"/>
        <v>6.3570000000024436</v>
      </c>
      <c r="Q102" s="30">
        <f t="shared" si="31"/>
        <v>0.84670846394978438</v>
      </c>
      <c r="R102" s="123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16"/>
      <c r="AD102" s="116"/>
      <c r="AE102" s="116"/>
      <c r="AF102" s="116"/>
      <c r="AG102" s="116"/>
      <c r="AH102" s="116"/>
      <c r="AI102" s="116"/>
      <c r="AJ102" s="33" t="str">
        <f t="shared" si="17"/>
        <v/>
      </c>
      <c r="AK102" s="33" t="str">
        <f t="shared" si="18"/>
        <v/>
      </c>
      <c r="AL102" s="33" t="str">
        <f t="shared" si="19"/>
        <v/>
      </c>
      <c r="AM102" s="33">
        <f t="shared" si="20"/>
        <v>37916.536</v>
      </c>
      <c r="AN102" s="33" t="str">
        <f t="shared" si="21"/>
        <v/>
      </c>
      <c r="AO102" s="33" t="str">
        <f t="shared" si="22"/>
        <v/>
      </c>
      <c r="AP102" s="33" t="str">
        <f t="shared" si="23"/>
        <v/>
      </c>
      <c r="AQ102" s="33" t="str">
        <f t="shared" si="24"/>
        <v/>
      </c>
      <c r="AR102" s="33" t="str">
        <f t="shared" si="25"/>
        <v/>
      </c>
      <c r="AS102" s="116">
        <v>43604</v>
      </c>
      <c r="AT102" s="116">
        <v>1.8726851851851852E-2</v>
      </c>
      <c r="AU102" s="116" t="s">
        <v>64</v>
      </c>
      <c r="AV102" s="116" t="s">
        <v>66</v>
      </c>
      <c r="AW102" s="116" t="s">
        <v>67</v>
      </c>
      <c r="AX102" s="116">
        <v>37916.536</v>
      </c>
      <c r="AY102" s="116"/>
      <c r="AZ102" s="116"/>
      <c r="BA102" s="116"/>
      <c r="BB102" s="116"/>
      <c r="BC102" s="116"/>
      <c r="BD102" s="116"/>
      <c r="BE102" s="116"/>
      <c r="BF102" s="116"/>
      <c r="BG102" s="116"/>
      <c r="BH102" s="116"/>
      <c r="BI102" s="116"/>
      <c r="BJ102" s="116"/>
      <c r="BK102" s="116"/>
      <c r="BL102" s="116"/>
      <c r="BM102" s="116"/>
      <c r="BN102" s="116"/>
      <c r="BO102" s="116"/>
      <c r="BP102" s="116"/>
      <c r="BQ102" s="116"/>
      <c r="BR102" s="116"/>
      <c r="BS102" s="116"/>
      <c r="BT102" s="116"/>
      <c r="BU102" s="116"/>
      <c r="BV102" s="116"/>
      <c r="BW102" s="116"/>
      <c r="BX102" s="116"/>
      <c r="BY102" s="116"/>
      <c r="BZ102" s="116"/>
      <c r="CA102" s="116"/>
      <c r="CB102" s="116"/>
      <c r="CC102" s="116"/>
      <c r="CD102" s="116"/>
      <c r="CE102" s="116"/>
      <c r="CF102" s="116"/>
      <c r="CG102" s="116"/>
      <c r="CH102" s="116"/>
      <c r="CI102" s="116"/>
      <c r="CJ102" s="116"/>
      <c r="CK102" s="116"/>
      <c r="CL102" s="116"/>
      <c r="CM102" s="116"/>
      <c r="CN102" s="116"/>
      <c r="CO102" s="116"/>
      <c r="CP102" s="116"/>
      <c r="CQ102" s="116"/>
      <c r="CR102" s="116"/>
      <c r="CS102" s="116"/>
      <c r="CT102" s="116"/>
      <c r="CU102" s="116"/>
      <c r="CV102" s="116"/>
      <c r="CW102" s="116"/>
      <c r="CX102" s="116"/>
      <c r="CY102" s="116"/>
      <c r="CZ102" s="116"/>
      <c r="DA102" s="116"/>
      <c r="DB102" s="116"/>
      <c r="DC102" s="116"/>
      <c r="DD102" s="116"/>
      <c r="DE102" s="116"/>
      <c r="DF102" s="116"/>
      <c r="DG102" s="116"/>
      <c r="DH102" s="116"/>
      <c r="DI102" s="116"/>
      <c r="DJ102" s="116"/>
      <c r="DK102" s="116"/>
      <c r="DL102" s="116"/>
      <c r="DM102" s="116"/>
      <c r="DN102" s="116"/>
      <c r="DO102" s="116"/>
      <c r="DP102" s="116"/>
      <c r="DQ102" s="116"/>
      <c r="DR102" s="116"/>
      <c r="DS102" s="116"/>
      <c r="DT102" s="116"/>
      <c r="DU102" s="116"/>
      <c r="DV102" s="116"/>
      <c r="DW102" s="116"/>
      <c r="DX102" s="116"/>
      <c r="DY102" s="116"/>
      <c r="DZ102" s="116"/>
      <c r="EA102" s="116"/>
      <c r="EB102" s="116"/>
      <c r="EC102" s="116"/>
      <c r="ED102" s="116"/>
      <c r="EE102" s="116"/>
      <c r="EF102" s="116"/>
      <c r="EG102" s="116"/>
      <c r="EH102" s="116"/>
      <c r="EI102" s="116"/>
      <c r="EJ102" s="116"/>
      <c r="EK102" s="116"/>
      <c r="EL102" s="116"/>
      <c r="EM102" s="116"/>
      <c r="EN102" s="116"/>
      <c r="EO102" s="116"/>
      <c r="EP102" s="116"/>
      <c r="EQ102" s="116"/>
      <c r="ER102" s="116"/>
      <c r="ES102" s="116"/>
      <c r="ET102" s="116"/>
      <c r="EU102" s="116"/>
      <c r="EV102" s="116"/>
      <c r="EW102" s="116"/>
      <c r="EX102" s="116"/>
      <c r="EY102" s="116"/>
      <c r="EZ102" s="116"/>
      <c r="FA102" s="116"/>
      <c r="FB102" s="116"/>
      <c r="FC102" s="116"/>
      <c r="FD102" s="116"/>
      <c r="FE102" s="116"/>
      <c r="FF102" s="116"/>
      <c r="FG102" s="116"/>
      <c r="FH102" s="116"/>
      <c r="FI102" s="116"/>
      <c r="FJ102" s="116"/>
      <c r="FK102" s="116"/>
      <c r="FL102" s="116"/>
      <c r="FM102" s="116"/>
      <c r="FN102" s="116"/>
      <c r="FO102" s="116"/>
      <c r="FP102" s="116"/>
      <c r="FQ102" s="116"/>
      <c r="FR102" s="116"/>
      <c r="FS102" s="116"/>
      <c r="FT102" s="116"/>
      <c r="FU102" s="116"/>
      <c r="FV102" s="116"/>
      <c r="FW102" s="116"/>
      <c r="FX102" s="116"/>
      <c r="FY102" s="116"/>
      <c r="FZ102" s="116"/>
      <c r="GA102" s="116"/>
      <c r="GB102" s="116"/>
      <c r="GC102" s="116"/>
      <c r="GD102" s="116"/>
      <c r="GE102" s="116"/>
      <c r="GF102" s="116"/>
      <c r="GG102" s="116"/>
      <c r="GH102" s="116"/>
      <c r="GI102" s="116"/>
      <c r="GJ102" s="116"/>
      <c r="GK102" s="116"/>
      <c r="GL102" s="116"/>
      <c r="GM102" s="116"/>
      <c r="GN102" s="116"/>
      <c r="GO102" s="116"/>
      <c r="GP102" s="116"/>
      <c r="GQ102" s="116"/>
      <c r="GR102" s="116"/>
      <c r="GS102" s="116"/>
      <c r="GT102" s="116"/>
      <c r="GU102" s="116"/>
      <c r="GV102" s="116"/>
      <c r="GW102" s="116"/>
      <c r="GX102" s="116"/>
      <c r="GY102" s="116"/>
      <c r="GZ102" s="116"/>
      <c r="HA102" s="116"/>
      <c r="HB102" s="116"/>
      <c r="HC102" s="116"/>
      <c r="HD102" s="116"/>
      <c r="HE102" s="116"/>
      <c r="HF102" s="116"/>
      <c r="HG102" s="116"/>
      <c r="HH102" s="116"/>
      <c r="HI102" s="116"/>
      <c r="HJ102" s="116"/>
      <c r="HK102" s="116"/>
      <c r="HL102" s="116"/>
      <c r="HM102" s="116"/>
      <c r="HN102" s="116"/>
      <c r="HO102" s="116"/>
      <c r="HP102" s="116"/>
      <c r="HQ102" s="116"/>
      <c r="HR102" s="116"/>
      <c r="HS102" s="116"/>
      <c r="HT102" s="116"/>
      <c r="HU102" s="116"/>
      <c r="HV102" s="116"/>
      <c r="HW102" s="116"/>
      <c r="HX102" s="116"/>
      <c r="HY102" s="116"/>
      <c r="HZ102" s="116"/>
      <c r="IA102" s="116"/>
      <c r="IB102" s="116"/>
      <c r="IC102" s="116"/>
      <c r="ID102" s="116"/>
      <c r="IE102" s="116"/>
      <c r="IF102" s="116"/>
      <c r="IG102" s="116"/>
      <c r="IH102" s="116"/>
      <c r="II102" s="116"/>
      <c r="IJ102" s="116"/>
      <c r="IK102" s="116"/>
      <c r="IL102" s="116"/>
      <c r="IM102" s="116"/>
      <c r="IN102" s="116"/>
      <c r="IO102" s="116"/>
      <c r="IP102" s="116"/>
      <c r="IQ102" s="116"/>
      <c r="IR102" s="116"/>
      <c r="IS102" s="116"/>
      <c r="IT102" s="116"/>
      <c r="IU102" s="116"/>
      <c r="IV102" s="116"/>
      <c r="IW102" s="116"/>
      <c r="IX102" s="116"/>
      <c r="IY102" s="116"/>
      <c r="IZ102" s="116"/>
      <c r="JA102" s="116"/>
      <c r="JB102" s="116"/>
      <c r="JC102" s="116"/>
      <c r="JD102" s="116"/>
      <c r="JE102" s="116"/>
      <c r="JF102" s="116"/>
      <c r="JG102" s="116"/>
      <c r="JH102" s="116"/>
      <c r="JI102" s="116"/>
      <c r="JJ102" s="116"/>
      <c r="JK102" s="116"/>
      <c r="JL102" s="116"/>
      <c r="JM102" s="116"/>
      <c r="JN102" s="116"/>
      <c r="JO102" s="116"/>
      <c r="JP102" s="116"/>
      <c r="JQ102" s="116"/>
      <c r="JR102" s="116"/>
      <c r="JS102" s="116"/>
      <c r="JT102" s="116"/>
      <c r="JU102" s="116"/>
      <c r="JV102" s="116"/>
      <c r="JW102" s="116"/>
      <c r="JX102" s="116"/>
      <c r="JY102" s="116"/>
      <c r="JZ102" s="116"/>
      <c r="KA102" s="116"/>
      <c r="KB102" s="116"/>
      <c r="KC102" s="116"/>
      <c r="KD102" s="116"/>
      <c r="KE102" s="116"/>
      <c r="KF102" s="116"/>
      <c r="KG102" s="116"/>
      <c r="KH102" s="116"/>
      <c r="KI102" s="116"/>
      <c r="KJ102" s="116"/>
      <c r="KK102" s="116"/>
      <c r="KL102" s="116"/>
      <c r="KM102" s="116"/>
      <c r="KN102" s="116"/>
      <c r="KO102" s="116"/>
      <c r="KP102" s="116"/>
      <c r="KQ102" s="116"/>
      <c r="KR102" s="116"/>
      <c r="KS102" s="116"/>
      <c r="KT102" s="116"/>
      <c r="KU102" s="116"/>
      <c r="KV102" s="116"/>
      <c r="KW102" s="116"/>
      <c r="KX102" s="116"/>
      <c r="KY102" s="116"/>
      <c r="KZ102" s="116"/>
      <c r="LA102" s="116"/>
      <c r="LB102" s="116"/>
      <c r="LC102" s="116"/>
      <c r="LD102" s="116"/>
      <c r="LE102" s="116"/>
      <c r="LF102" s="116"/>
      <c r="LG102" s="116"/>
      <c r="LH102" s="116"/>
      <c r="LI102" s="116"/>
      <c r="LJ102" s="116"/>
    </row>
    <row r="103" spans="1:322" x14ac:dyDescent="0.3">
      <c r="A103" s="108">
        <v>43276</v>
      </c>
      <c r="B103" s="117">
        <v>0.87732638888888903</v>
      </c>
      <c r="C103" s="114">
        <v>14216.147000000001</v>
      </c>
      <c r="D103" s="114">
        <v>101581.76300000001</v>
      </c>
      <c r="E103" s="114">
        <v>23370.304</v>
      </c>
      <c r="F103" s="114">
        <v>32770.669000000002</v>
      </c>
      <c r="G103" s="114">
        <v>34.25</v>
      </c>
      <c r="H103" s="73">
        <v>15</v>
      </c>
      <c r="I103" s="73">
        <v>19.160606060606099</v>
      </c>
      <c r="J103" s="111"/>
      <c r="K103" s="111"/>
      <c r="L103" s="119">
        <f t="shared" si="26"/>
        <v>25.782999999997628</v>
      </c>
      <c r="M103" s="115">
        <f t="shared" si="27"/>
        <v>-0.56900000000132422</v>
      </c>
      <c r="N103" s="115">
        <f t="shared" si="28"/>
        <v>-7.8980000000010477</v>
      </c>
      <c r="O103" s="115">
        <f t="shared" si="29"/>
        <v>28.13300000000163</v>
      </c>
      <c r="P103" s="120">
        <f t="shared" si="30"/>
        <v>6.1169999999983702</v>
      </c>
      <c r="Q103" s="30">
        <f t="shared" si="31"/>
        <v>0.82140145985406221</v>
      </c>
      <c r="R103" s="123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16"/>
      <c r="AD103" s="116"/>
      <c r="AE103" s="116"/>
      <c r="AF103" s="116"/>
      <c r="AG103" s="116"/>
      <c r="AH103" s="116"/>
      <c r="AI103" s="116"/>
      <c r="AJ103" s="33" t="str">
        <f t="shared" si="17"/>
        <v/>
      </c>
      <c r="AK103" s="33" t="str">
        <f t="shared" si="18"/>
        <v/>
      </c>
      <c r="AL103" s="33" t="str">
        <f t="shared" si="19"/>
        <v/>
      </c>
      <c r="AM103" s="33" t="str">
        <f t="shared" si="20"/>
        <v/>
      </c>
      <c r="AN103" s="33">
        <f t="shared" si="21"/>
        <v>0</v>
      </c>
      <c r="AO103" s="33" t="str">
        <f t="shared" si="22"/>
        <v/>
      </c>
      <c r="AP103" s="33" t="str">
        <f t="shared" si="23"/>
        <v/>
      </c>
      <c r="AQ103" s="33" t="str">
        <f t="shared" si="24"/>
        <v/>
      </c>
      <c r="AR103" s="33" t="str">
        <f t="shared" si="25"/>
        <v/>
      </c>
      <c r="AS103" s="116">
        <v>43604</v>
      </c>
      <c r="AT103" s="116">
        <v>1.8726851851851852E-2</v>
      </c>
      <c r="AU103" s="116" t="s">
        <v>64</v>
      </c>
      <c r="AV103" s="116" t="s">
        <v>68</v>
      </c>
      <c r="AW103" s="116">
        <v>0</v>
      </c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  <c r="BH103" s="116"/>
      <c r="BI103" s="116"/>
      <c r="BJ103" s="116"/>
      <c r="BK103" s="116"/>
      <c r="BL103" s="116"/>
      <c r="BM103" s="116"/>
      <c r="BN103" s="116"/>
      <c r="BO103" s="116"/>
      <c r="BP103" s="116"/>
      <c r="BQ103" s="116"/>
      <c r="BR103" s="116"/>
      <c r="BS103" s="116"/>
      <c r="BT103" s="116"/>
      <c r="BU103" s="116"/>
      <c r="BV103" s="116"/>
      <c r="BW103" s="116"/>
      <c r="BX103" s="116"/>
      <c r="BY103" s="116"/>
      <c r="BZ103" s="116"/>
      <c r="CA103" s="116"/>
      <c r="CB103" s="116"/>
      <c r="CC103" s="116"/>
      <c r="CD103" s="116"/>
      <c r="CE103" s="116"/>
      <c r="CF103" s="116"/>
      <c r="CG103" s="116"/>
      <c r="CH103" s="116"/>
      <c r="CI103" s="116"/>
      <c r="CJ103" s="116"/>
      <c r="CK103" s="116"/>
      <c r="CL103" s="116"/>
      <c r="CM103" s="116"/>
      <c r="CN103" s="116"/>
      <c r="CO103" s="116"/>
      <c r="CP103" s="116"/>
      <c r="CQ103" s="116"/>
      <c r="CR103" s="116"/>
      <c r="CS103" s="116"/>
      <c r="CT103" s="116"/>
      <c r="CU103" s="116"/>
      <c r="CV103" s="116"/>
      <c r="CW103" s="116"/>
      <c r="CX103" s="116"/>
      <c r="CY103" s="116"/>
      <c r="CZ103" s="116"/>
      <c r="DA103" s="116"/>
      <c r="DB103" s="116"/>
      <c r="DC103" s="116"/>
      <c r="DD103" s="116"/>
      <c r="DE103" s="116"/>
      <c r="DF103" s="116"/>
      <c r="DG103" s="116"/>
      <c r="DH103" s="116"/>
      <c r="DI103" s="116"/>
      <c r="DJ103" s="116"/>
      <c r="DK103" s="116"/>
      <c r="DL103" s="116"/>
      <c r="DM103" s="116"/>
      <c r="DN103" s="116"/>
      <c r="DO103" s="116"/>
      <c r="DP103" s="116"/>
      <c r="DQ103" s="116"/>
      <c r="DR103" s="116"/>
      <c r="DS103" s="116"/>
      <c r="DT103" s="116"/>
      <c r="DU103" s="116"/>
      <c r="DV103" s="116"/>
      <c r="DW103" s="116"/>
      <c r="DX103" s="116"/>
      <c r="DY103" s="116"/>
      <c r="DZ103" s="116"/>
      <c r="EA103" s="116"/>
      <c r="EB103" s="116"/>
      <c r="EC103" s="116"/>
      <c r="ED103" s="116"/>
      <c r="EE103" s="116"/>
      <c r="EF103" s="116"/>
      <c r="EG103" s="116"/>
      <c r="EH103" s="116"/>
      <c r="EI103" s="116"/>
      <c r="EJ103" s="116"/>
      <c r="EK103" s="116"/>
      <c r="EL103" s="116"/>
      <c r="EM103" s="116"/>
      <c r="EN103" s="116"/>
      <c r="EO103" s="116"/>
      <c r="EP103" s="116"/>
      <c r="EQ103" s="116"/>
      <c r="ER103" s="116"/>
      <c r="ES103" s="116"/>
      <c r="ET103" s="116"/>
      <c r="EU103" s="116"/>
      <c r="EV103" s="116"/>
      <c r="EW103" s="116"/>
      <c r="EX103" s="116"/>
      <c r="EY103" s="116"/>
      <c r="EZ103" s="116"/>
      <c r="FA103" s="116"/>
      <c r="FB103" s="116"/>
      <c r="FC103" s="116"/>
      <c r="FD103" s="116"/>
      <c r="FE103" s="116"/>
      <c r="FF103" s="116"/>
      <c r="FG103" s="116"/>
      <c r="FH103" s="116"/>
      <c r="FI103" s="116"/>
      <c r="FJ103" s="116"/>
      <c r="FK103" s="116"/>
      <c r="FL103" s="116"/>
      <c r="FM103" s="116"/>
      <c r="FN103" s="116"/>
      <c r="FO103" s="116"/>
      <c r="FP103" s="116"/>
      <c r="FQ103" s="116"/>
      <c r="FR103" s="116"/>
      <c r="FS103" s="116"/>
      <c r="FT103" s="116"/>
      <c r="FU103" s="116"/>
      <c r="FV103" s="116"/>
      <c r="FW103" s="116"/>
      <c r="FX103" s="116"/>
      <c r="FY103" s="116"/>
      <c r="FZ103" s="116"/>
      <c r="GA103" s="116"/>
      <c r="GB103" s="116"/>
      <c r="GC103" s="116"/>
      <c r="GD103" s="116"/>
      <c r="GE103" s="116"/>
      <c r="GF103" s="116"/>
      <c r="GG103" s="116"/>
      <c r="GH103" s="116"/>
      <c r="GI103" s="116"/>
      <c r="GJ103" s="116"/>
      <c r="GK103" s="116"/>
      <c r="GL103" s="116"/>
      <c r="GM103" s="116"/>
      <c r="GN103" s="116"/>
      <c r="GO103" s="116"/>
      <c r="GP103" s="116"/>
      <c r="GQ103" s="116"/>
      <c r="GR103" s="116"/>
      <c r="GS103" s="116"/>
      <c r="GT103" s="116"/>
      <c r="GU103" s="116"/>
      <c r="GV103" s="116"/>
      <c r="GW103" s="116"/>
      <c r="GX103" s="116"/>
      <c r="GY103" s="116"/>
      <c r="GZ103" s="116"/>
      <c r="HA103" s="116"/>
      <c r="HB103" s="116"/>
      <c r="HC103" s="116"/>
      <c r="HD103" s="116"/>
      <c r="HE103" s="116"/>
      <c r="HF103" s="116"/>
      <c r="HG103" s="116"/>
      <c r="HH103" s="116"/>
      <c r="HI103" s="116"/>
      <c r="HJ103" s="116"/>
      <c r="HK103" s="116"/>
      <c r="HL103" s="116"/>
      <c r="HM103" s="116"/>
      <c r="HN103" s="116"/>
      <c r="HO103" s="116"/>
      <c r="HP103" s="116"/>
      <c r="HQ103" s="116"/>
      <c r="HR103" s="116"/>
      <c r="HS103" s="116"/>
      <c r="HT103" s="116"/>
      <c r="HU103" s="116"/>
      <c r="HV103" s="116"/>
      <c r="HW103" s="116"/>
      <c r="HX103" s="116"/>
      <c r="HY103" s="116"/>
      <c r="HZ103" s="116"/>
      <c r="IA103" s="116"/>
      <c r="IB103" s="116"/>
      <c r="IC103" s="116"/>
      <c r="ID103" s="116"/>
      <c r="IE103" s="116"/>
      <c r="IF103" s="116"/>
      <c r="IG103" s="116"/>
      <c r="IH103" s="116"/>
      <c r="II103" s="116"/>
      <c r="IJ103" s="116"/>
      <c r="IK103" s="116"/>
      <c r="IL103" s="116"/>
      <c r="IM103" s="116"/>
      <c r="IN103" s="116"/>
      <c r="IO103" s="116"/>
      <c r="IP103" s="116"/>
      <c r="IQ103" s="116"/>
      <c r="IR103" s="116"/>
      <c r="IS103" s="116"/>
      <c r="IT103" s="116"/>
      <c r="IU103" s="116"/>
      <c r="IV103" s="116"/>
      <c r="IW103" s="116"/>
      <c r="IX103" s="116"/>
      <c r="IY103" s="116"/>
      <c r="IZ103" s="116"/>
      <c r="JA103" s="116"/>
      <c r="JB103" s="116"/>
      <c r="JC103" s="116"/>
      <c r="JD103" s="116"/>
      <c r="JE103" s="116"/>
      <c r="JF103" s="116"/>
      <c r="JG103" s="116"/>
      <c r="JH103" s="116"/>
      <c r="JI103" s="116"/>
      <c r="JJ103" s="116"/>
      <c r="JK103" s="116"/>
      <c r="JL103" s="116"/>
      <c r="JM103" s="116"/>
      <c r="JN103" s="116"/>
      <c r="JO103" s="116"/>
      <c r="JP103" s="116"/>
      <c r="JQ103" s="116"/>
      <c r="JR103" s="116"/>
      <c r="JS103" s="116"/>
      <c r="JT103" s="116"/>
      <c r="JU103" s="116"/>
      <c r="JV103" s="116"/>
      <c r="JW103" s="116"/>
      <c r="JX103" s="116"/>
      <c r="JY103" s="116"/>
      <c r="JZ103" s="116"/>
      <c r="KA103" s="116"/>
      <c r="KB103" s="116"/>
      <c r="KC103" s="116"/>
      <c r="KD103" s="116"/>
      <c r="KE103" s="116"/>
      <c r="KF103" s="116"/>
      <c r="KG103" s="116"/>
      <c r="KH103" s="116"/>
      <c r="KI103" s="116"/>
      <c r="KJ103" s="116"/>
      <c r="KK103" s="116"/>
      <c r="KL103" s="116"/>
      <c r="KM103" s="116"/>
      <c r="KN103" s="116"/>
      <c r="KO103" s="116"/>
      <c r="KP103" s="116"/>
      <c r="KQ103" s="116"/>
      <c r="KR103" s="116"/>
      <c r="KS103" s="116"/>
      <c r="KT103" s="116"/>
      <c r="KU103" s="116"/>
      <c r="KV103" s="116"/>
      <c r="KW103" s="116"/>
      <c r="KX103" s="116"/>
      <c r="KY103" s="116"/>
      <c r="KZ103" s="116"/>
      <c r="LA103" s="116"/>
      <c r="LB103" s="116"/>
      <c r="LC103" s="116"/>
      <c r="LD103" s="116"/>
      <c r="LE103" s="116"/>
      <c r="LF103" s="116"/>
      <c r="LG103" s="116"/>
      <c r="LH103" s="116"/>
      <c r="LI103" s="116"/>
      <c r="LJ103" s="116"/>
    </row>
    <row r="104" spans="1:322" x14ac:dyDescent="0.3">
      <c r="A104" s="108">
        <v>43277</v>
      </c>
      <c r="B104" s="117">
        <v>0.89429398148148198</v>
      </c>
      <c r="C104" s="114">
        <v>14217.097</v>
      </c>
      <c r="D104" s="114">
        <v>101589.40300000001</v>
      </c>
      <c r="E104" s="114">
        <v>23393.125</v>
      </c>
      <c r="F104" s="114">
        <v>32799.453999999998</v>
      </c>
      <c r="G104" s="114">
        <v>28.785</v>
      </c>
      <c r="H104" s="73">
        <v>16</v>
      </c>
      <c r="I104" s="73">
        <v>18.783625730994199</v>
      </c>
      <c r="J104" s="111"/>
      <c r="K104" s="111"/>
      <c r="L104" s="119">
        <f t="shared" si="26"/>
        <v>20.195000000001674</v>
      </c>
      <c r="M104" s="115">
        <f t="shared" si="27"/>
        <v>-0.94999999999890861</v>
      </c>
      <c r="N104" s="115">
        <f t="shared" si="28"/>
        <v>-7.6399999999994179</v>
      </c>
      <c r="O104" s="115">
        <f t="shared" si="29"/>
        <v>22.820999999999913</v>
      </c>
      <c r="P104" s="120">
        <f t="shared" si="30"/>
        <v>5.9640000000000875</v>
      </c>
      <c r="Q104" s="30">
        <f t="shared" si="31"/>
        <v>0.79280875455966349</v>
      </c>
      <c r="R104" s="123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16"/>
      <c r="AD104" s="116"/>
      <c r="AE104" s="116"/>
      <c r="AF104" s="116"/>
      <c r="AG104" s="116"/>
      <c r="AH104" s="116"/>
      <c r="AI104" s="116"/>
      <c r="AJ104" s="33" t="str">
        <f t="shared" si="17"/>
        <v/>
      </c>
      <c r="AK104" s="33" t="str">
        <f t="shared" si="18"/>
        <v/>
      </c>
      <c r="AL104" s="33" t="str">
        <f t="shared" si="19"/>
        <v/>
      </c>
      <c r="AM104" s="33" t="str">
        <f t="shared" si="20"/>
        <v/>
      </c>
      <c r="AN104" s="33" t="str">
        <f t="shared" si="21"/>
        <v/>
      </c>
      <c r="AO104" s="33" t="str">
        <f t="shared" si="22"/>
        <v/>
      </c>
      <c r="AP104" s="33">
        <f t="shared" si="23"/>
        <v>0.22500000000000001</v>
      </c>
      <c r="AQ104" s="33" t="str">
        <f t="shared" si="24"/>
        <v/>
      </c>
      <c r="AR104" s="33" t="str">
        <f t="shared" si="25"/>
        <v/>
      </c>
      <c r="AS104" s="116">
        <v>43604</v>
      </c>
      <c r="AT104" s="116">
        <v>2.0081018518518519E-2</v>
      </c>
      <c r="AU104" s="116" t="s">
        <v>70</v>
      </c>
      <c r="AV104" s="116" t="s">
        <v>71</v>
      </c>
      <c r="AW104" s="116">
        <v>43604</v>
      </c>
      <c r="AX104" s="116">
        <v>0.22500000000000001</v>
      </c>
      <c r="AY104" s="116" t="s">
        <v>72</v>
      </c>
      <c r="AZ104" s="116" t="s">
        <v>73</v>
      </c>
      <c r="BA104" s="116"/>
      <c r="BB104" s="116"/>
      <c r="BC104" s="116"/>
      <c r="BD104" s="116"/>
      <c r="BE104" s="116"/>
      <c r="BF104" s="116"/>
      <c r="BG104" s="116"/>
      <c r="BH104" s="116"/>
      <c r="BI104" s="116"/>
      <c r="BJ104" s="116"/>
      <c r="BK104" s="116"/>
      <c r="BL104" s="116"/>
      <c r="BM104" s="116"/>
      <c r="BN104" s="116"/>
      <c r="BO104" s="116"/>
      <c r="BP104" s="116"/>
      <c r="BQ104" s="116"/>
      <c r="BR104" s="116"/>
      <c r="BS104" s="116"/>
      <c r="BT104" s="116"/>
      <c r="BU104" s="116"/>
      <c r="BV104" s="116"/>
      <c r="BW104" s="116"/>
      <c r="BX104" s="116"/>
      <c r="BY104" s="116"/>
      <c r="BZ104" s="116"/>
      <c r="CA104" s="116"/>
      <c r="CB104" s="116"/>
      <c r="CC104" s="116"/>
      <c r="CD104" s="116"/>
      <c r="CE104" s="116"/>
      <c r="CF104" s="116"/>
      <c r="CG104" s="116"/>
      <c r="CH104" s="116"/>
      <c r="CI104" s="116"/>
      <c r="CJ104" s="116"/>
      <c r="CK104" s="116"/>
      <c r="CL104" s="116"/>
      <c r="CM104" s="116"/>
      <c r="CN104" s="116"/>
      <c r="CO104" s="116"/>
      <c r="CP104" s="116"/>
      <c r="CQ104" s="116"/>
      <c r="CR104" s="116"/>
      <c r="CS104" s="116"/>
      <c r="CT104" s="116"/>
      <c r="CU104" s="116"/>
      <c r="CV104" s="116"/>
      <c r="CW104" s="116"/>
      <c r="CX104" s="116"/>
      <c r="CY104" s="116"/>
      <c r="CZ104" s="116"/>
      <c r="DA104" s="116"/>
      <c r="DB104" s="116"/>
      <c r="DC104" s="116"/>
      <c r="DD104" s="116"/>
      <c r="DE104" s="116"/>
      <c r="DF104" s="116"/>
      <c r="DG104" s="116"/>
      <c r="DH104" s="116"/>
      <c r="DI104" s="116"/>
      <c r="DJ104" s="116"/>
      <c r="DK104" s="116"/>
      <c r="DL104" s="116"/>
      <c r="DM104" s="116"/>
      <c r="DN104" s="116"/>
      <c r="DO104" s="116"/>
      <c r="DP104" s="116"/>
      <c r="DQ104" s="116"/>
      <c r="DR104" s="116"/>
      <c r="DS104" s="116"/>
      <c r="DT104" s="116"/>
      <c r="DU104" s="116"/>
      <c r="DV104" s="116"/>
      <c r="DW104" s="116"/>
      <c r="DX104" s="116"/>
      <c r="DY104" s="116"/>
      <c r="DZ104" s="116"/>
      <c r="EA104" s="116"/>
      <c r="EB104" s="116"/>
      <c r="EC104" s="116"/>
      <c r="ED104" s="116"/>
      <c r="EE104" s="116"/>
      <c r="EF104" s="116"/>
      <c r="EG104" s="116"/>
      <c r="EH104" s="116"/>
      <c r="EI104" s="116"/>
      <c r="EJ104" s="116"/>
      <c r="EK104" s="116"/>
      <c r="EL104" s="116"/>
      <c r="EM104" s="116"/>
      <c r="EN104" s="116"/>
      <c r="EO104" s="116"/>
      <c r="EP104" s="116"/>
      <c r="EQ104" s="116"/>
      <c r="ER104" s="116"/>
      <c r="ES104" s="116"/>
      <c r="ET104" s="116"/>
      <c r="EU104" s="116"/>
      <c r="EV104" s="116"/>
      <c r="EW104" s="116"/>
      <c r="EX104" s="116"/>
      <c r="EY104" s="116"/>
      <c r="EZ104" s="116"/>
      <c r="FA104" s="116"/>
      <c r="FB104" s="116"/>
      <c r="FC104" s="116"/>
      <c r="FD104" s="116"/>
      <c r="FE104" s="116"/>
      <c r="FF104" s="116"/>
      <c r="FG104" s="116"/>
      <c r="FH104" s="116"/>
      <c r="FI104" s="116"/>
      <c r="FJ104" s="116"/>
      <c r="FK104" s="116"/>
      <c r="FL104" s="116"/>
      <c r="FM104" s="116"/>
      <c r="FN104" s="116"/>
      <c r="FO104" s="116"/>
      <c r="FP104" s="116"/>
      <c r="FQ104" s="116"/>
      <c r="FR104" s="116"/>
      <c r="FS104" s="116"/>
      <c r="FT104" s="116"/>
      <c r="FU104" s="116"/>
      <c r="FV104" s="116"/>
      <c r="FW104" s="116"/>
      <c r="FX104" s="116"/>
      <c r="FY104" s="116"/>
      <c r="FZ104" s="116"/>
      <c r="GA104" s="116"/>
      <c r="GB104" s="116"/>
      <c r="GC104" s="116"/>
      <c r="GD104" s="116"/>
      <c r="GE104" s="116"/>
      <c r="GF104" s="116"/>
      <c r="GG104" s="116"/>
      <c r="GH104" s="116"/>
      <c r="GI104" s="116"/>
      <c r="GJ104" s="116"/>
      <c r="GK104" s="116"/>
      <c r="GL104" s="116"/>
      <c r="GM104" s="116"/>
      <c r="GN104" s="116"/>
      <c r="GO104" s="116"/>
      <c r="GP104" s="116"/>
      <c r="GQ104" s="116"/>
      <c r="GR104" s="116"/>
      <c r="GS104" s="116"/>
      <c r="GT104" s="116"/>
      <c r="GU104" s="116"/>
      <c r="GV104" s="116"/>
      <c r="GW104" s="116"/>
      <c r="GX104" s="116"/>
      <c r="GY104" s="116"/>
      <c r="GZ104" s="116"/>
      <c r="HA104" s="116"/>
      <c r="HB104" s="116"/>
      <c r="HC104" s="116"/>
      <c r="HD104" s="116"/>
      <c r="HE104" s="116"/>
      <c r="HF104" s="116"/>
      <c r="HG104" s="116"/>
      <c r="HH104" s="116"/>
      <c r="HI104" s="116"/>
      <c r="HJ104" s="116"/>
      <c r="HK104" s="116"/>
      <c r="HL104" s="116"/>
      <c r="HM104" s="116"/>
      <c r="HN104" s="116"/>
      <c r="HO104" s="116"/>
      <c r="HP104" s="116"/>
      <c r="HQ104" s="116"/>
      <c r="HR104" s="116"/>
      <c r="HS104" s="116"/>
      <c r="HT104" s="116"/>
      <c r="HU104" s="116"/>
      <c r="HV104" s="116"/>
      <c r="HW104" s="116"/>
      <c r="HX104" s="116"/>
      <c r="HY104" s="116"/>
      <c r="HZ104" s="116"/>
      <c r="IA104" s="116"/>
      <c r="IB104" s="116"/>
      <c r="IC104" s="116"/>
      <c r="ID104" s="116"/>
      <c r="IE104" s="116"/>
      <c r="IF104" s="116"/>
      <c r="IG104" s="116"/>
      <c r="IH104" s="116"/>
      <c r="II104" s="116"/>
      <c r="IJ104" s="116"/>
      <c r="IK104" s="116"/>
      <c r="IL104" s="116"/>
      <c r="IM104" s="116"/>
      <c r="IN104" s="116"/>
      <c r="IO104" s="116"/>
      <c r="IP104" s="116"/>
      <c r="IQ104" s="116"/>
      <c r="IR104" s="116"/>
      <c r="IS104" s="116"/>
      <c r="IT104" s="116"/>
      <c r="IU104" s="116"/>
      <c r="IV104" s="116"/>
      <c r="IW104" s="116"/>
      <c r="IX104" s="116"/>
      <c r="IY104" s="116"/>
      <c r="IZ104" s="116"/>
      <c r="JA104" s="116"/>
      <c r="JB104" s="116"/>
      <c r="JC104" s="116"/>
      <c r="JD104" s="116"/>
      <c r="JE104" s="116"/>
      <c r="JF104" s="116"/>
      <c r="JG104" s="116"/>
      <c r="JH104" s="116"/>
      <c r="JI104" s="116"/>
      <c r="JJ104" s="116"/>
      <c r="JK104" s="116"/>
      <c r="JL104" s="116"/>
      <c r="JM104" s="116"/>
      <c r="JN104" s="116"/>
      <c r="JO104" s="116"/>
      <c r="JP104" s="116"/>
      <c r="JQ104" s="116"/>
      <c r="JR104" s="116"/>
      <c r="JS104" s="116"/>
      <c r="JT104" s="116"/>
      <c r="JU104" s="116"/>
      <c r="JV104" s="116"/>
      <c r="JW104" s="116"/>
      <c r="JX104" s="116"/>
      <c r="JY104" s="116"/>
      <c r="JZ104" s="116"/>
      <c r="KA104" s="116"/>
      <c r="KB104" s="116"/>
      <c r="KC104" s="116"/>
      <c r="KD104" s="116"/>
      <c r="KE104" s="116"/>
      <c r="KF104" s="116"/>
      <c r="KG104" s="116"/>
      <c r="KH104" s="116"/>
      <c r="KI104" s="116"/>
      <c r="KJ104" s="116"/>
      <c r="KK104" s="116"/>
      <c r="KL104" s="116"/>
      <c r="KM104" s="116"/>
      <c r="KN104" s="116"/>
      <c r="KO104" s="116"/>
      <c r="KP104" s="116"/>
      <c r="KQ104" s="116"/>
      <c r="KR104" s="116"/>
      <c r="KS104" s="116"/>
      <c r="KT104" s="116"/>
      <c r="KU104" s="116"/>
      <c r="KV104" s="116"/>
      <c r="KW104" s="116"/>
      <c r="KX104" s="116"/>
      <c r="KY104" s="116"/>
      <c r="KZ104" s="116"/>
      <c r="LA104" s="116"/>
      <c r="LB104" s="116"/>
      <c r="LC104" s="116"/>
      <c r="LD104" s="116"/>
      <c r="LE104" s="116"/>
      <c r="LF104" s="116"/>
      <c r="LG104" s="116"/>
      <c r="LH104" s="116"/>
      <c r="LI104" s="116"/>
      <c r="LJ104" s="116"/>
    </row>
    <row r="105" spans="1:322" x14ac:dyDescent="0.3">
      <c r="A105" s="108">
        <v>43278</v>
      </c>
      <c r="B105" s="117">
        <v>0.90782407407407395</v>
      </c>
      <c r="C105" s="114">
        <v>14218.05</v>
      </c>
      <c r="D105" s="114">
        <v>101597.19899999999</v>
      </c>
      <c r="E105" s="114">
        <v>23429.699000000001</v>
      </c>
      <c r="F105" s="114">
        <v>32841.798999999999</v>
      </c>
      <c r="G105" s="114">
        <v>42.344999999999999</v>
      </c>
      <c r="H105" s="73">
        <v>15.5</v>
      </c>
      <c r="I105" s="73">
        <v>19.4994897959184</v>
      </c>
      <c r="J105" s="111"/>
      <c r="K105" s="111"/>
      <c r="L105" s="119">
        <f t="shared" si="26"/>
        <v>33.596000000012936</v>
      </c>
      <c r="M105" s="115">
        <f t="shared" si="27"/>
        <v>-0.95299999999951979</v>
      </c>
      <c r="N105" s="115">
        <f t="shared" si="28"/>
        <v>-7.7959999999875436</v>
      </c>
      <c r="O105" s="115">
        <f t="shared" si="29"/>
        <v>36.574000000000524</v>
      </c>
      <c r="P105" s="120">
        <f t="shared" si="30"/>
        <v>5.770999999999475</v>
      </c>
      <c r="Q105" s="30">
        <f t="shared" si="31"/>
        <v>0.8637147242885943</v>
      </c>
      <c r="R105" s="123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16"/>
      <c r="AD105" s="116"/>
      <c r="AE105" s="116"/>
      <c r="AF105" s="116"/>
      <c r="AG105" s="116"/>
      <c r="AH105" s="116"/>
      <c r="AI105" s="116"/>
      <c r="AJ105" s="33" t="str">
        <f t="shared" si="17"/>
        <v/>
      </c>
      <c r="AK105" s="33" t="str">
        <f t="shared" si="18"/>
        <v/>
      </c>
      <c r="AL105" s="33" t="str">
        <f t="shared" si="19"/>
        <v/>
      </c>
      <c r="AM105" s="33" t="str">
        <f t="shared" si="20"/>
        <v/>
      </c>
      <c r="AN105" s="33" t="str">
        <f t="shared" si="21"/>
        <v/>
      </c>
      <c r="AO105" s="33" t="str">
        <f t="shared" si="22"/>
        <v/>
      </c>
      <c r="AP105" s="33" t="str">
        <f t="shared" si="23"/>
        <v/>
      </c>
      <c r="AQ105" s="33" t="str">
        <f t="shared" si="24"/>
        <v/>
      </c>
      <c r="AR105" s="33">
        <f t="shared" si="25"/>
        <v>33.700000000000003</v>
      </c>
      <c r="AS105" s="116">
        <v>43604</v>
      </c>
      <c r="AT105" s="116">
        <v>2.0081018518518519E-2</v>
      </c>
      <c r="AU105" s="116" t="s">
        <v>74</v>
      </c>
      <c r="AV105" s="116" t="s">
        <v>75</v>
      </c>
      <c r="AW105" s="116">
        <v>33.700000000000003</v>
      </c>
      <c r="AX105" s="116" t="s">
        <v>72</v>
      </c>
      <c r="AY105" s="116" t="s">
        <v>73</v>
      </c>
      <c r="AZ105" s="116"/>
      <c r="BA105" s="116"/>
      <c r="BB105" s="116"/>
      <c r="BC105" s="116"/>
      <c r="BD105" s="116"/>
      <c r="BE105" s="116"/>
      <c r="BF105" s="116"/>
      <c r="BG105" s="116"/>
      <c r="BH105" s="116"/>
      <c r="BI105" s="116"/>
      <c r="BJ105" s="116"/>
      <c r="BK105" s="116"/>
      <c r="BL105" s="116"/>
      <c r="BM105" s="116"/>
      <c r="BN105" s="116"/>
      <c r="BO105" s="116"/>
      <c r="BP105" s="116"/>
      <c r="BQ105" s="116"/>
      <c r="BR105" s="116"/>
      <c r="BS105" s="116"/>
      <c r="BT105" s="116"/>
      <c r="BU105" s="116"/>
      <c r="BV105" s="116"/>
      <c r="BW105" s="116"/>
      <c r="BX105" s="116"/>
      <c r="BY105" s="116"/>
      <c r="BZ105" s="116"/>
      <c r="CA105" s="116"/>
      <c r="CB105" s="116"/>
      <c r="CC105" s="116"/>
      <c r="CD105" s="116"/>
      <c r="CE105" s="116"/>
      <c r="CF105" s="116"/>
      <c r="CG105" s="116"/>
      <c r="CH105" s="116"/>
      <c r="CI105" s="116"/>
      <c r="CJ105" s="116"/>
      <c r="CK105" s="116"/>
      <c r="CL105" s="116"/>
      <c r="CM105" s="116"/>
      <c r="CN105" s="116"/>
      <c r="CO105" s="116"/>
      <c r="CP105" s="116"/>
      <c r="CQ105" s="116"/>
      <c r="CR105" s="116"/>
      <c r="CS105" s="116"/>
      <c r="CT105" s="116"/>
      <c r="CU105" s="116"/>
      <c r="CV105" s="116"/>
      <c r="CW105" s="116"/>
      <c r="CX105" s="116"/>
      <c r="CY105" s="116"/>
      <c r="CZ105" s="116"/>
      <c r="DA105" s="116"/>
      <c r="DB105" s="116"/>
      <c r="DC105" s="116"/>
      <c r="DD105" s="116"/>
      <c r="DE105" s="116"/>
      <c r="DF105" s="116"/>
      <c r="DG105" s="116"/>
      <c r="DH105" s="116"/>
      <c r="DI105" s="116"/>
      <c r="DJ105" s="116"/>
      <c r="DK105" s="116"/>
      <c r="DL105" s="116"/>
      <c r="DM105" s="116"/>
      <c r="DN105" s="116"/>
      <c r="DO105" s="116"/>
      <c r="DP105" s="116"/>
      <c r="DQ105" s="116"/>
      <c r="DR105" s="116"/>
      <c r="DS105" s="116"/>
      <c r="DT105" s="116"/>
      <c r="DU105" s="116"/>
      <c r="DV105" s="116"/>
      <c r="DW105" s="116"/>
      <c r="DX105" s="116"/>
      <c r="DY105" s="116"/>
      <c r="DZ105" s="116"/>
      <c r="EA105" s="116"/>
      <c r="EB105" s="116"/>
      <c r="EC105" s="116"/>
      <c r="ED105" s="116"/>
      <c r="EE105" s="116"/>
      <c r="EF105" s="116"/>
      <c r="EG105" s="116"/>
      <c r="EH105" s="116"/>
      <c r="EI105" s="116"/>
      <c r="EJ105" s="116"/>
      <c r="EK105" s="116"/>
      <c r="EL105" s="116"/>
      <c r="EM105" s="116"/>
      <c r="EN105" s="116"/>
      <c r="EO105" s="116"/>
      <c r="EP105" s="116"/>
      <c r="EQ105" s="116"/>
      <c r="ER105" s="116"/>
      <c r="ES105" s="116"/>
      <c r="ET105" s="116"/>
      <c r="EU105" s="116"/>
      <c r="EV105" s="116"/>
      <c r="EW105" s="116"/>
      <c r="EX105" s="116"/>
      <c r="EY105" s="116"/>
      <c r="EZ105" s="116"/>
      <c r="FA105" s="116"/>
      <c r="FB105" s="116"/>
      <c r="FC105" s="116"/>
      <c r="FD105" s="116"/>
      <c r="FE105" s="116"/>
      <c r="FF105" s="116"/>
      <c r="FG105" s="116"/>
      <c r="FH105" s="116"/>
      <c r="FI105" s="116"/>
      <c r="FJ105" s="116"/>
      <c r="FK105" s="116"/>
      <c r="FL105" s="116"/>
      <c r="FM105" s="116"/>
      <c r="FN105" s="116"/>
      <c r="FO105" s="116"/>
      <c r="FP105" s="116"/>
      <c r="FQ105" s="116"/>
      <c r="FR105" s="116"/>
      <c r="FS105" s="116"/>
      <c r="FT105" s="116"/>
      <c r="FU105" s="116"/>
      <c r="FV105" s="116"/>
      <c r="FW105" s="116"/>
      <c r="FX105" s="116"/>
      <c r="FY105" s="116"/>
      <c r="FZ105" s="116"/>
      <c r="GA105" s="116"/>
      <c r="GB105" s="116"/>
      <c r="GC105" s="116"/>
      <c r="GD105" s="116"/>
      <c r="GE105" s="116"/>
      <c r="GF105" s="116"/>
      <c r="GG105" s="116"/>
      <c r="GH105" s="116"/>
      <c r="GI105" s="116"/>
      <c r="GJ105" s="116"/>
      <c r="GK105" s="116"/>
      <c r="GL105" s="116"/>
      <c r="GM105" s="116"/>
      <c r="GN105" s="116"/>
      <c r="GO105" s="116"/>
      <c r="GP105" s="116"/>
      <c r="GQ105" s="116"/>
      <c r="GR105" s="116"/>
      <c r="GS105" s="116"/>
      <c r="GT105" s="116"/>
      <c r="GU105" s="116"/>
      <c r="GV105" s="116"/>
      <c r="GW105" s="116"/>
      <c r="GX105" s="116"/>
      <c r="GY105" s="116"/>
      <c r="GZ105" s="116"/>
      <c r="HA105" s="116"/>
      <c r="HB105" s="116"/>
      <c r="HC105" s="116"/>
      <c r="HD105" s="116"/>
      <c r="HE105" s="116"/>
      <c r="HF105" s="116"/>
      <c r="HG105" s="116"/>
      <c r="HH105" s="116"/>
      <c r="HI105" s="116"/>
      <c r="HJ105" s="116"/>
      <c r="HK105" s="116"/>
      <c r="HL105" s="116"/>
      <c r="HM105" s="116"/>
      <c r="HN105" s="116"/>
      <c r="HO105" s="116"/>
      <c r="HP105" s="116"/>
      <c r="HQ105" s="116"/>
      <c r="HR105" s="116"/>
      <c r="HS105" s="116"/>
      <c r="HT105" s="116"/>
      <c r="HU105" s="116"/>
      <c r="HV105" s="116"/>
      <c r="HW105" s="116"/>
      <c r="HX105" s="116"/>
      <c r="HY105" s="116"/>
      <c r="HZ105" s="116"/>
      <c r="IA105" s="116"/>
      <c r="IB105" s="116"/>
      <c r="IC105" s="116"/>
      <c r="ID105" s="116"/>
      <c r="IE105" s="116"/>
      <c r="IF105" s="116"/>
      <c r="IG105" s="116"/>
      <c r="IH105" s="116"/>
      <c r="II105" s="116"/>
      <c r="IJ105" s="116"/>
      <c r="IK105" s="116"/>
      <c r="IL105" s="116"/>
      <c r="IM105" s="116"/>
      <c r="IN105" s="116"/>
      <c r="IO105" s="116"/>
      <c r="IP105" s="116"/>
      <c r="IQ105" s="116"/>
      <c r="IR105" s="116"/>
      <c r="IS105" s="116"/>
      <c r="IT105" s="116"/>
      <c r="IU105" s="116"/>
      <c r="IV105" s="116"/>
      <c r="IW105" s="116"/>
      <c r="IX105" s="116"/>
      <c r="IY105" s="116"/>
      <c r="IZ105" s="116"/>
      <c r="JA105" s="116"/>
      <c r="JB105" s="116"/>
      <c r="JC105" s="116"/>
      <c r="JD105" s="116"/>
      <c r="JE105" s="116"/>
      <c r="JF105" s="116"/>
      <c r="JG105" s="116"/>
      <c r="JH105" s="116"/>
      <c r="JI105" s="116"/>
      <c r="JJ105" s="116"/>
      <c r="JK105" s="116"/>
      <c r="JL105" s="116"/>
      <c r="JM105" s="116"/>
      <c r="JN105" s="116"/>
      <c r="JO105" s="116"/>
      <c r="JP105" s="116"/>
      <c r="JQ105" s="116"/>
      <c r="JR105" s="116"/>
      <c r="JS105" s="116"/>
      <c r="JT105" s="116"/>
      <c r="JU105" s="116"/>
      <c r="JV105" s="116"/>
      <c r="JW105" s="116"/>
      <c r="JX105" s="116"/>
      <c r="JY105" s="116"/>
      <c r="JZ105" s="116"/>
      <c r="KA105" s="116"/>
      <c r="KB105" s="116"/>
      <c r="KC105" s="116"/>
      <c r="KD105" s="116"/>
      <c r="KE105" s="116"/>
      <c r="KF105" s="116"/>
      <c r="KG105" s="116"/>
      <c r="KH105" s="116"/>
      <c r="KI105" s="116"/>
      <c r="KJ105" s="116"/>
      <c r="KK105" s="116"/>
      <c r="KL105" s="116"/>
      <c r="KM105" s="116"/>
      <c r="KN105" s="116"/>
      <c r="KO105" s="116"/>
      <c r="KP105" s="116"/>
      <c r="KQ105" s="116"/>
      <c r="KR105" s="116"/>
      <c r="KS105" s="116"/>
      <c r="KT105" s="116"/>
      <c r="KU105" s="116"/>
      <c r="KV105" s="116"/>
      <c r="KW105" s="116"/>
      <c r="KX105" s="116"/>
      <c r="KY105" s="116"/>
      <c r="KZ105" s="116"/>
      <c r="LA105" s="116"/>
      <c r="LB105" s="116"/>
      <c r="LC105" s="116"/>
      <c r="LD105" s="116"/>
      <c r="LE105" s="116"/>
      <c r="LF105" s="116"/>
      <c r="LG105" s="116"/>
      <c r="LH105" s="116"/>
      <c r="LI105" s="116"/>
      <c r="LJ105" s="116"/>
    </row>
    <row r="106" spans="1:322" x14ac:dyDescent="0.3">
      <c r="A106" s="108">
        <v>43279</v>
      </c>
      <c r="B106" s="117">
        <v>0.90788194444444503</v>
      </c>
      <c r="C106" s="114">
        <v>14220</v>
      </c>
      <c r="D106" s="114">
        <v>101604.31299999999</v>
      </c>
      <c r="E106" s="114">
        <v>23451.875</v>
      </c>
      <c r="F106" s="114">
        <v>32868.743999999999</v>
      </c>
      <c r="G106" s="114">
        <v>26.945</v>
      </c>
      <c r="H106" s="73">
        <v>18.5</v>
      </c>
      <c r="I106" s="73">
        <v>17.970297029703001</v>
      </c>
      <c r="J106" s="111"/>
      <c r="K106" s="111"/>
      <c r="L106" s="119">
        <f t="shared" si="26"/>
        <v>17.880999999997876</v>
      </c>
      <c r="M106" s="115">
        <f t="shared" si="27"/>
        <v>-1.9500000000007276</v>
      </c>
      <c r="N106" s="115">
        <f t="shared" si="28"/>
        <v>-7.114000000001397</v>
      </c>
      <c r="O106" s="115">
        <f t="shared" si="29"/>
        <v>22.175999999999476</v>
      </c>
      <c r="P106" s="120">
        <f t="shared" si="30"/>
        <v>4.7690000000005242</v>
      </c>
      <c r="Q106" s="30">
        <f t="shared" si="31"/>
        <v>0.82300983484874657</v>
      </c>
      <c r="R106" s="123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16"/>
      <c r="AD106" s="116"/>
      <c r="AE106" s="116"/>
      <c r="AF106" s="116"/>
      <c r="AG106" s="116"/>
      <c r="AH106" s="116"/>
      <c r="AI106" s="116"/>
      <c r="AJ106" s="33" t="str">
        <f t="shared" si="17"/>
        <v/>
      </c>
      <c r="AK106" s="33" t="str">
        <f t="shared" si="18"/>
        <v/>
      </c>
      <c r="AL106" s="33" t="str">
        <f t="shared" si="19"/>
        <v/>
      </c>
      <c r="AM106" s="33" t="str">
        <f t="shared" si="20"/>
        <v/>
      </c>
      <c r="AN106" s="33" t="str">
        <f t="shared" si="21"/>
        <v/>
      </c>
      <c r="AO106" s="33" t="str">
        <f t="shared" si="22"/>
        <v/>
      </c>
      <c r="AP106" s="33" t="str">
        <f t="shared" si="23"/>
        <v/>
      </c>
      <c r="AQ106" s="33">
        <f t="shared" si="24"/>
        <v>41.5</v>
      </c>
      <c r="AR106" s="33" t="str">
        <f t="shared" si="25"/>
        <v/>
      </c>
      <c r="AS106" s="116">
        <v>43604</v>
      </c>
      <c r="AT106" s="116">
        <v>2.0081018518518519E-2</v>
      </c>
      <c r="AU106" s="116" t="s">
        <v>74</v>
      </c>
      <c r="AV106" s="116" t="s">
        <v>76</v>
      </c>
      <c r="AW106" s="116">
        <v>41.5</v>
      </c>
      <c r="AX106" s="116" t="s">
        <v>72</v>
      </c>
      <c r="AY106" s="116" t="s">
        <v>73</v>
      </c>
      <c r="AZ106" s="116"/>
      <c r="BA106" s="116"/>
      <c r="BB106" s="116"/>
      <c r="BC106" s="116"/>
      <c r="BD106" s="116"/>
      <c r="BE106" s="116"/>
      <c r="BF106" s="116"/>
      <c r="BG106" s="116"/>
      <c r="BH106" s="116"/>
      <c r="BI106" s="116"/>
      <c r="BJ106" s="116"/>
      <c r="BK106" s="116"/>
      <c r="BL106" s="116"/>
      <c r="BM106" s="116"/>
      <c r="BN106" s="116"/>
      <c r="BO106" s="116"/>
      <c r="BP106" s="116"/>
      <c r="BQ106" s="116"/>
      <c r="BR106" s="116"/>
      <c r="BS106" s="116"/>
      <c r="BT106" s="116"/>
      <c r="BU106" s="116"/>
      <c r="BV106" s="116"/>
      <c r="BW106" s="116"/>
      <c r="BX106" s="116"/>
      <c r="BY106" s="116"/>
      <c r="BZ106" s="116"/>
      <c r="CA106" s="116"/>
      <c r="CB106" s="116"/>
      <c r="CC106" s="116"/>
      <c r="CD106" s="116"/>
      <c r="CE106" s="116"/>
      <c r="CF106" s="116"/>
      <c r="CG106" s="116"/>
      <c r="CH106" s="116"/>
      <c r="CI106" s="116"/>
      <c r="CJ106" s="116"/>
      <c r="CK106" s="116"/>
      <c r="CL106" s="116"/>
      <c r="CM106" s="116"/>
      <c r="CN106" s="116"/>
      <c r="CO106" s="116"/>
      <c r="CP106" s="116"/>
      <c r="CQ106" s="116"/>
      <c r="CR106" s="116"/>
      <c r="CS106" s="116"/>
      <c r="CT106" s="116"/>
      <c r="CU106" s="116"/>
      <c r="CV106" s="116"/>
      <c r="CW106" s="116"/>
      <c r="CX106" s="116"/>
      <c r="CY106" s="116"/>
      <c r="CZ106" s="116"/>
      <c r="DA106" s="116"/>
      <c r="DB106" s="116"/>
      <c r="DC106" s="116"/>
      <c r="DD106" s="116"/>
      <c r="DE106" s="116"/>
      <c r="DF106" s="116"/>
      <c r="DG106" s="116"/>
      <c r="DH106" s="116"/>
      <c r="DI106" s="116"/>
      <c r="DJ106" s="116"/>
      <c r="DK106" s="116"/>
      <c r="DL106" s="116"/>
      <c r="DM106" s="116"/>
      <c r="DN106" s="116"/>
      <c r="DO106" s="116"/>
      <c r="DP106" s="116"/>
      <c r="DQ106" s="116"/>
      <c r="DR106" s="116"/>
      <c r="DS106" s="116"/>
      <c r="DT106" s="116"/>
      <c r="DU106" s="116"/>
      <c r="DV106" s="116"/>
      <c r="DW106" s="116"/>
      <c r="DX106" s="116"/>
      <c r="DY106" s="116"/>
      <c r="DZ106" s="116"/>
      <c r="EA106" s="116"/>
      <c r="EB106" s="116"/>
      <c r="EC106" s="116"/>
      <c r="ED106" s="116"/>
      <c r="EE106" s="116"/>
      <c r="EF106" s="116"/>
      <c r="EG106" s="116"/>
      <c r="EH106" s="116"/>
      <c r="EI106" s="116"/>
      <c r="EJ106" s="116"/>
      <c r="EK106" s="116"/>
      <c r="EL106" s="116"/>
      <c r="EM106" s="116"/>
      <c r="EN106" s="116"/>
      <c r="EO106" s="116"/>
      <c r="EP106" s="116"/>
      <c r="EQ106" s="116"/>
      <c r="ER106" s="116"/>
      <c r="ES106" s="116"/>
      <c r="ET106" s="116"/>
      <c r="EU106" s="116"/>
      <c r="EV106" s="116"/>
      <c r="EW106" s="116"/>
      <c r="EX106" s="116"/>
      <c r="EY106" s="116"/>
      <c r="EZ106" s="116"/>
      <c r="FA106" s="116"/>
      <c r="FB106" s="116"/>
      <c r="FC106" s="116"/>
      <c r="FD106" s="116"/>
      <c r="FE106" s="116"/>
      <c r="FF106" s="116"/>
      <c r="FG106" s="116"/>
      <c r="FH106" s="116"/>
      <c r="FI106" s="116"/>
      <c r="FJ106" s="116"/>
      <c r="FK106" s="116"/>
      <c r="FL106" s="116"/>
      <c r="FM106" s="116"/>
      <c r="FN106" s="116"/>
      <c r="FO106" s="116"/>
      <c r="FP106" s="116"/>
      <c r="FQ106" s="116"/>
      <c r="FR106" s="116"/>
      <c r="FS106" s="116"/>
      <c r="FT106" s="116"/>
      <c r="FU106" s="116"/>
      <c r="FV106" s="116"/>
      <c r="FW106" s="116"/>
      <c r="FX106" s="116"/>
      <c r="FY106" s="116"/>
      <c r="FZ106" s="116"/>
      <c r="GA106" s="116"/>
      <c r="GB106" s="116"/>
      <c r="GC106" s="116"/>
      <c r="GD106" s="116"/>
      <c r="GE106" s="116"/>
      <c r="GF106" s="116"/>
      <c r="GG106" s="116"/>
      <c r="GH106" s="116"/>
      <c r="GI106" s="116"/>
      <c r="GJ106" s="116"/>
      <c r="GK106" s="116"/>
      <c r="GL106" s="116"/>
      <c r="GM106" s="116"/>
      <c r="GN106" s="116"/>
      <c r="GO106" s="116"/>
      <c r="GP106" s="116"/>
      <c r="GQ106" s="116"/>
      <c r="GR106" s="116"/>
      <c r="GS106" s="116"/>
      <c r="GT106" s="116"/>
      <c r="GU106" s="116"/>
      <c r="GV106" s="116"/>
      <c r="GW106" s="116"/>
      <c r="GX106" s="116"/>
      <c r="GY106" s="116"/>
      <c r="GZ106" s="116"/>
      <c r="HA106" s="116"/>
      <c r="HB106" s="116"/>
      <c r="HC106" s="116"/>
      <c r="HD106" s="116"/>
      <c r="HE106" s="116"/>
      <c r="HF106" s="116"/>
      <c r="HG106" s="116"/>
      <c r="HH106" s="116"/>
      <c r="HI106" s="116"/>
      <c r="HJ106" s="116"/>
      <c r="HK106" s="116"/>
      <c r="HL106" s="116"/>
      <c r="HM106" s="116"/>
      <c r="HN106" s="116"/>
      <c r="HO106" s="116"/>
      <c r="HP106" s="116"/>
      <c r="HQ106" s="116"/>
      <c r="HR106" s="116"/>
      <c r="HS106" s="116"/>
      <c r="HT106" s="116"/>
      <c r="HU106" s="116"/>
      <c r="HV106" s="116"/>
      <c r="HW106" s="116"/>
      <c r="HX106" s="116"/>
      <c r="HY106" s="116"/>
      <c r="HZ106" s="116"/>
      <c r="IA106" s="116"/>
      <c r="IB106" s="116"/>
      <c r="IC106" s="116"/>
      <c r="ID106" s="116"/>
      <c r="IE106" s="116"/>
      <c r="IF106" s="116"/>
      <c r="IG106" s="116"/>
      <c r="IH106" s="116"/>
      <c r="II106" s="116"/>
      <c r="IJ106" s="116"/>
      <c r="IK106" s="116"/>
      <c r="IL106" s="116"/>
      <c r="IM106" s="116"/>
      <c r="IN106" s="116"/>
      <c r="IO106" s="116"/>
      <c r="IP106" s="116"/>
      <c r="IQ106" s="116"/>
      <c r="IR106" s="116"/>
      <c r="IS106" s="116"/>
      <c r="IT106" s="116"/>
      <c r="IU106" s="116"/>
      <c r="IV106" s="116"/>
      <c r="IW106" s="116"/>
      <c r="IX106" s="116"/>
      <c r="IY106" s="116"/>
      <c r="IZ106" s="116"/>
      <c r="JA106" s="116"/>
      <c r="JB106" s="116"/>
      <c r="JC106" s="116"/>
      <c r="JD106" s="116"/>
      <c r="JE106" s="116"/>
      <c r="JF106" s="116"/>
      <c r="JG106" s="116"/>
      <c r="JH106" s="116"/>
      <c r="JI106" s="116"/>
      <c r="JJ106" s="116"/>
      <c r="JK106" s="116"/>
      <c r="JL106" s="116"/>
      <c r="JM106" s="116"/>
      <c r="JN106" s="116"/>
      <c r="JO106" s="116"/>
      <c r="JP106" s="116"/>
      <c r="JQ106" s="116"/>
      <c r="JR106" s="116"/>
      <c r="JS106" s="116"/>
      <c r="JT106" s="116"/>
      <c r="JU106" s="116"/>
      <c r="JV106" s="116"/>
      <c r="JW106" s="116"/>
      <c r="JX106" s="116"/>
      <c r="JY106" s="116"/>
      <c r="JZ106" s="116"/>
      <c r="KA106" s="116"/>
      <c r="KB106" s="116"/>
      <c r="KC106" s="116"/>
      <c r="KD106" s="116"/>
      <c r="KE106" s="116"/>
      <c r="KF106" s="116"/>
      <c r="KG106" s="116"/>
      <c r="KH106" s="116"/>
      <c r="KI106" s="116"/>
      <c r="KJ106" s="116"/>
      <c r="KK106" s="116"/>
      <c r="KL106" s="116"/>
      <c r="KM106" s="116"/>
      <c r="KN106" s="116"/>
      <c r="KO106" s="116"/>
      <c r="KP106" s="116"/>
      <c r="KQ106" s="116"/>
      <c r="KR106" s="116"/>
      <c r="KS106" s="116"/>
      <c r="KT106" s="116"/>
      <c r="KU106" s="116"/>
      <c r="KV106" s="116"/>
      <c r="KW106" s="116"/>
      <c r="KX106" s="116"/>
      <c r="KY106" s="116"/>
      <c r="KZ106" s="116"/>
      <c r="LA106" s="116"/>
      <c r="LB106" s="116"/>
      <c r="LC106" s="116"/>
      <c r="LD106" s="116"/>
      <c r="LE106" s="116"/>
      <c r="LF106" s="116"/>
      <c r="LG106" s="116"/>
      <c r="LH106" s="116"/>
      <c r="LI106" s="116"/>
      <c r="LJ106" s="116"/>
    </row>
    <row r="107" spans="1:322" x14ac:dyDescent="0.3">
      <c r="A107" s="108">
        <v>43280</v>
      </c>
      <c r="B107" s="117">
        <v>0.91164351851851799</v>
      </c>
      <c r="C107" s="114">
        <v>14221.186</v>
      </c>
      <c r="D107" s="114">
        <v>101611.58199999999</v>
      </c>
      <c r="E107" s="114">
        <v>23481.448</v>
      </c>
      <c r="F107" s="114">
        <v>32904.178</v>
      </c>
      <c r="G107" s="114">
        <v>35.433999999999997</v>
      </c>
      <c r="H107" s="73">
        <v>20.5</v>
      </c>
      <c r="I107" s="73">
        <v>21.812025316455699</v>
      </c>
      <c r="J107" s="111"/>
      <c r="K107" s="111"/>
      <c r="L107" s="119">
        <f t="shared" si="26"/>
        <v>26.97900000000007</v>
      </c>
      <c r="M107" s="115">
        <f t="shared" si="27"/>
        <v>-1.1859999999996944</v>
      </c>
      <c r="N107" s="115">
        <f t="shared" si="28"/>
        <v>-7.2690000000002328</v>
      </c>
      <c r="O107" s="115">
        <f t="shared" si="29"/>
        <v>29.57300000000032</v>
      </c>
      <c r="P107" s="120">
        <f t="shared" si="30"/>
        <v>5.8609999999996774</v>
      </c>
      <c r="Q107" s="30">
        <f t="shared" si="31"/>
        <v>0.83459389287126273</v>
      </c>
      <c r="R107" s="123" t="s">
        <v>58</v>
      </c>
      <c r="S107" s="124"/>
      <c r="T107" s="127">
        <f>A107</f>
        <v>43280</v>
      </c>
      <c r="U107" s="124"/>
      <c r="V107" s="124"/>
      <c r="W107" s="124"/>
      <c r="X107" s="124"/>
      <c r="Y107" s="124"/>
      <c r="Z107" s="124"/>
      <c r="AA107" s="124"/>
      <c r="AB107" s="124"/>
      <c r="AC107" s="116"/>
      <c r="AD107" s="116"/>
      <c r="AE107" s="116"/>
      <c r="AF107" s="116"/>
      <c r="AG107" s="116"/>
      <c r="AH107" s="116"/>
      <c r="AI107" s="116"/>
      <c r="AJ107" s="33">
        <f t="shared" si="17"/>
        <v>15736.174999999999</v>
      </c>
      <c r="AK107" s="33" t="str">
        <f t="shared" si="18"/>
        <v/>
      </c>
      <c r="AL107" s="33" t="str">
        <f t="shared" si="19"/>
        <v/>
      </c>
      <c r="AM107" s="33" t="str">
        <f t="shared" si="20"/>
        <v/>
      </c>
      <c r="AN107" s="33" t="str">
        <f t="shared" si="21"/>
        <v/>
      </c>
      <c r="AO107" s="33" t="str">
        <f t="shared" si="22"/>
        <v/>
      </c>
      <c r="AP107" s="33" t="str">
        <f t="shared" si="23"/>
        <v/>
      </c>
      <c r="AQ107" s="33" t="str">
        <f t="shared" si="24"/>
        <v/>
      </c>
      <c r="AR107" s="33" t="str">
        <f t="shared" si="25"/>
        <v/>
      </c>
      <c r="AS107" s="116">
        <v>43604</v>
      </c>
      <c r="AT107" s="116">
        <v>2.011574074074074E-2</v>
      </c>
      <c r="AU107" s="116" t="s">
        <v>59</v>
      </c>
      <c r="AV107" s="116" t="s">
        <v>60</v>
      </c>
      <c r="AW107" s="116">
        <v>15736.174999999999</v>
      </c>
      <c r="AX107" s="116"/>
      <c r="AY107" s="116"/>
      <c r="AZ107" s="116"/>
      <c r="BA107" s="116"/>
      <c r="BB107" s="116"/>
      <c r="BC107" s="116"/>
      <c r="BD107" s="116"/>
      <c r="BE107" s="116"/>
      <c r="BF107" s="116"/>
      <c r="BG107" s="116"/>
      <c r="BH107" s="116"/>
      <c r="BI107" s="116"/>
      <c r="BJ107" s="116"/>
      <c r="BK107" s="116"/>
      <c r="BL107" s="116"/>
      <c r="BM107" s="116"/>
      <c r="BN107" s="116"/>
      <c r="BO107" s="116"/>
      <c r="BP107" s="116"/>
      <c r="BQ107" s="116"/>
      <c r="BR107" s="116"/>
      <c r="BS107" s="116"/>
      <c r="BT107" s="116"/>
      <c r="BU107" s="116"/>
      <c r="BV107" s="116"/>
      <c r="BW107" s="116"/>
      <c r="BX107" s="116"/>
      <c r="BY107" s="116"/>
      <c r="BZ107" s="116"/>
      <c r="CA107" s="116"/>
      <c r="CB107" s="116"/>
      <c r="CC107" s="116"/>
      <c r="CD107" s="116"/>
      <c r="CE107" s="116"/>
      <c r="CF107" s="116"/>
      <c r="CG107" s="116"/>
      <c r="CH107" s="116"/>
      <c r="CI107" s="116"/>
      <c r="CJ107" s="116"/>
      <c r="CK107" s="116"/>
      <c r="CL107" s="116"/>
      <c r="CM107" s="116"/>
      <c r="CN107" s="116"/>
      <c r="CO107" s="116"/>
      <c r="CP107" s="116"/>
      <c r="CQ107" s="116"/>
      <c r="CR107" s="116"/>
      <c r="CS107" s="116"/>
      <c r="CT107" s="116"/>
      <c r="CU107" s="116"/>
      <c r="CV107" s="116"/>
      <c r="CW107" s="116"/>
      <c r="CX107" s="116"/>
      <c r="CY107" s="116"/>
      <c r="CZ107" s="116"/>
      <c r="DA107" s="116"/>
      <c r="DB107" s="116"/>
      <c r="DC107" s="116"/>
      <c r="DD107" s="116"/>
      <c r="DE107" s="116"/>
      <c r="DF107" s="116"/>
      <c r="DG107" s="116"/>
      <c r="DH107" s="116"/>
      <c r="DI107" s="116"/>
      <c r="DJ107" s="116"/>
      <c r="DK107" s="116"/>
      <c r="DL107" s="116"/>
      <c r="DM107" s="116"/>
      <c r="DN107" s="116"/>
      <c r="DO107" s="116"/>
      <c r="DP107" s="116"/>
      <c r="DQ107" s="116"/>
      <c r="DR107" s="116"/>
      <c r="DS107" s="116"/>
      <c r="DT107" s="116"/>
      <c r="DU107" s="116"/>
      <c r="DV107" s="116"/>
      <c r="DW107" s="116"/>
      <c r="DX107" s="116"/>
      <c r="DY107" s="116"/>
      <c r="DZ107" s="116"/>
      <c r="EA107" s="116"/>
      <c r="EB107" s="116"/>
      <c r="EC107" s="116"/>
      <c r="ED107" s="116"/>
      <c r="EE107" s="116"/>
      <c r="EF107" s="116"/>
      <c r="EG107" s="116"/>
      <c r="EH107" s="116"/>
      <c r="EI107" s="116"/>
      <c r="EJ107" s="116"/>
      <c r="EK107" s="116"/>
      <c r="EL107" s="116"/>
      <c r="EM107" s="116"/>
      <c r="EN107" s="116"/>
      <c r="EO107" s="116"/>
      <c r="EP107" s="116"/>
      <c r="EQ107" s="116"/>
      <c r="ER107" s="116"/>
      <c r="ES107" s="116"/>
      <c r="ET107" s="116"/>
      <c r="EU107" s="116"/>
      <c r="EV107" s="116"/>
      <c r="EW107" s="116"/>
      <c r="EX107" s="116"/>
      <c r="EY107" s="116"/>
      <c r="EZ107" s="116"/>
      <c r="FA107" s="116"/>
      <c r="FB107" s="116"/>
      <c r="FC107" s="116"/>
      <c r="FD107" s="116"/>
      <c r="FE107" s="116"/>
      <c r="FF107" s="116"/>
      <c r="FG107" s="116"/>
      <c r="FH107" s="116"/>
      <c r="FI107" s="116"/>
      <c r="FJ107" s="116"/>
      <c r="FK107" s="116"/>
      <c r="FL107" s="116"/>
      <c r="FM107" s="116"/>
      <c r="FN107" s="116"/>
      <c r="FO107" s="116"/>
      <c r="FP107" s="116"/>
      <c r="FQ107" s="116"/>
      <c r="FR107" s="116"/>
      <c r="FS107" s="116"/>
      <c r="FT107" s="116"/>
      <c r="FU107" s="116"/>
      <c r="FV107" s="116"/>
      <c r="FW107" s="116"/>
      <c r="FX107" s="116"/>
      <c r="FY107" s="116"/>
      <c r="FZ107" s="116"/>
      <c r="GA107" s="116"/>
      <c r="GB107" s="116"/>
      <c r="GC107" s="116"/>
      <c r="GD107" s="116"/>
      <c r="GE107" s="116"/>
      <c r="GF107" s="116"/>
      <c r="GG107" s="116"/>
      <c r="GH107" s="116"/>
      <c r="GI107" s="116"/>
      <c r="GJ107" s="116"/>
      <c r="GK107" s="116"/>
      <c r="GL107" s="116"/>
      <c r="GM107" s="116"/>
      <c r="GN107" s="116"/>
      <c r="GO107" s="116"/>
      <c r="GP107" s="116"/>
      <c r="GQ107" s="116"/>
      <c r="GR107" s="116"/>
      <c r="GS107" s="116"/>
      <c r="GT107" s="116"/>
      <c r="GU107" s="116"/>
      <c r="GV107" s="116"/>
      <c r="GW107" s="116"/>
      <c r="GX107" s="116"/>
      <c r="GY107" s="116"/>
      <c r="GZ107" s="116"/>
      <c r="HA107" s="116"/>
      <c r="HB107" s="116"/>
      <c r="HC107" s="116"/>
      <c r="HD107" s="116"/>
      <c r="HE107" s="116"/>
      <c r="HF107" s="116"/>
      <c r="HG107" s="116"/>
      <c r="HH107" s="116"/>
      <c r="HI107" s="116"/>
      <c r="HJ107" s="116"/>
      <c r="HK107" s="116"/>
      <c r="HL107" s="116"/>
      <c r="HM107" s="116"/>
      <c r="HN107" s="116"/>
      <c r="HO107" s="116"/>
      <c r="HP107" s="116"/>
      <c r="HQ107" s="116"/>
      <c r="HR107" s="116"/>
      <c r="HS107" s="116"/>
      <c r="HT107" s="116"/>
      <c r="HU107" s="116"/>
      <c r="HV107" s="116"/>
      <c r="HW107" s="116"/>
      <c r="HX107" s="116"/>
      <c r="HY107" s="116"/>
      <c r="HZ107" s="116"/>
      <c r="IA107" s="116"/>
      <c r="IB107" s="116"/>
      <c r="IC107" s="116"/>
      <c r="ID107" s="116"/>
      <c r="IE107" s="116"/>
      <c r="IF107" s="116"/>
      <c r="IG107" s="116"/>
      <c r="IH107" s="116"/>
      <c r="II107" s="116"/>
      <c r="IJ107" s="116"/>
      <c r="IK107" s="116"/>
      <c r="IL107" s="116"/>
      <c r="IM107" s="116"/>
      <c r="IN107" s="116"/>
      <c r="IO107" s="116"/>
      <c r="IP107" s="116"/>
      <c r="IQ107" s="116"/>
      <c r="IR107" s="116"/>
      <c r="IS107" s="116"/>
      <c r="IT107" s="116"/>
      <c r="IU107" s="116"/>
      <c r="IV107" s="116"/>
      <c r="IW107" s="116"/>
      <c r="IX107" s="116"/>
      <c r="IY107" s="116"/>
      <c r="IZ107" s="116"/>
      <c r="JA107" s="116"/>
      <c r="JB107" s="116"/>
      <c r="JC107" s="116"/>
      <c r="JD107" s="116"/>
      <c r="JE107" s="116"/>
      <c r="JF107" s="116"/>
      <c r="JG107" s="116"/>
      <c r="JH107" s="116"/>
      <c r="JI107" s="116"/>
      <c r="JJ107" s="116"/>
      <c r="JK107" s="116"/>
      <c r="JL107" s="116"/>
      <c r="JM107" s="116"/>
      <c r="JN107" s="116"/>
      <c r="JO107" s="116"/>
      <c r="JP107" s="116"/>
      <c r="JQ107" s="116"/>
      <c r="JR107" s="116"/>
      <c r="JS107" s="116"/>
      <c r="JT107" s="116"/>
      <c r="JU107" s="116"/>
      <c r="JV107" s="116"/>
      <c r="JW107" s="116"/>
      <c r="JX107" s="116"/>
      <c r="JY107" s="116"/>
      <c r="JZ107" s="116"/>
      <c r="KA107" s="116"/>
      <c r="KB107" s="116"/>
      <c r="KC107" s="116"/>
      <c r="KD107" s="116"/>
      <c r="KE107" s="116"/>
      <c r="KF107" s="116"/>
      <c r="KG107" s="116"/>
      <c r="KH107" s="116"/>
      <c r="KI107" s="116"/>
      <c r="KJ107" s="116"/>
      <c r="KK107" s="116"/>
      <c r="KL107" s="116"/>
      <c r="KM107" s="116"/>
      <c r="KN107" s="116"/>
      <c r="KO107" s="116"/>
      <c r="KP107" s="116"/>
      <c r="KQ107" s="116"/>
      <c r="KR107" s="116"/>
      <c r="KS107" s="116"/>
      <c r="KT107" s="116"/>
      <c r="KU107" s="116"/>
      <c r="KV107" s="116"/>
      <c r="KW107" s="116"/>
      <c r="KX107" s="116"/>
      <c r="KY107" s="116"/>
      <c r="KZ107" s="116"/>
      <c r="LA107" s="116"/>
      <c r="LB107" s="116"/>
      <c r="LC107" s="116"/>
      <c r="LD107" s="116"/>
      <c r="LE107" s="116"/>
      <c r="LF107" s="116"/>
      <c r="LG107" s="116"/>
      <c r="LH107" s="116"/>
      <c r="LI107" s="116"/>
      <c r="LJ107" s="116"/>
    </row>
    <row r="108" spans="1:322" x14ac:dyDescent="0.3">
      <c r="A108" s="108">
        <v>43281</v>
      </c>
      <c r="B108" s="117">
        <v>8.5185185185185208E-3</v>
      </c>
      <c r="C108" s="114">
        <v>14221.269</v>
      </c>
      <c r="D108" s="114">
        <v>101619.99800000001</v>
      </c>
      <c r="E108" s="114">
        <v>23520</v>
      </c>
      <c r="F108" s="114">
        <v>32951.845000000001</v>
      </c>
      <c r="G108" s="114">
        <v>47.667000000000002</v>
      </c>
      <c r="H108" s="73">
        <v>17</v>
      </c>
      <c r="I108" s="73">
        <v>23.9377777777778</v>
      </c>
      <c r="J108" s="111"/>
      <c r="K108" s="111"/>
      <c r="L108" s="119">
        <f t="shared" si="26"/>
        <v>39.167999999987472</v>
      </c>
      <c r="M108" s="115">
        <f t="shared" si="27"/>
        <v>-8.3000000000538421E-2</v>
      </c>
      <c r="N108" s="115">
        <f t="shared" si="28"/>
        <v>-8.4160000000119908</v>
      </c>
      <c r="O108" s="115">
        <f t="shared" si="29"/>
        <v>38.55199999999968</v>
      </c>
      <c r="P108" s="120">
        <f t="shared" si="30"/>
        <v>9.1150000000003217</v>
      </c>
      <c r="Q108" s="30">
        <f t="shared" si="31"/>
        <v>0.80877756099607023</v>
      </c>
      <c r="R108" s="123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16"/>
      <c r="AD108" s="116"/>
      <c r="AE108" s="116"/>
      <c r="AF108" s="116"/>
      <c r="AG108" s="116"/>
      <c r="AH108" s="116"/>
      <c r="AI108" s="116"/>
      <c r="AJ108" s="33" t="str">
        <f t="shared" si="17"/>
        <v/>
      </c>
      <c r="AK108" s="33">
        <f t="shared" si="18"/>
        <v>116107.284</v>
      </c>
      <c r="AL108" s="33" t="str">
        <f t="shared" si="19"/>
        <v/>
      </c>
      <c r="AM108" s="33" t="str">
        <f t="shared" si="20"/>
        <v/>
      </c>
      <c r="AN108" s="33" t="str">
        <f t="shared" si="21"/>
        <v/>
      </c>
      <c r="AO108" s="33" t="str">
        <f t="shared" si="22"/>
        <v/>
      </c>
      <c r="AP108" s="33" t="str">
        <f t="shared" si="23"/>
        <v/>
      </c>
      <c r="AQ108" s="33" t="str">
        <f t="shared" si="24"/>
        <v/>
      </c>
      <c r="AR108" s="33" t="str">
        <f t="shared" si="25"/>
        <v/>
      </c>
      <c r="AS108" s="116">
        <v>43604</v>
      </c>
      <c r="AT108" s="116">
        <v>2.011574074074074E-2</v>
      </c>
      <c r="AU108" s="116" t="s">
        <v>59</v>
      </c>
      <c r="AV108" s="116" t="s">
        <v>61</v>
      </c>
      <c r="AW108" s="116">
        <v>116107.284</v>
      </c>
      <c r="AX108" s="116"/>
      <c r="AY108" s="116"/>
      <c r="AZ108" s="116"/>
      <c r="BA108" s="116"/>
      <c r="BB108" s="116"/>
      <c r="BC108" s="116"/>
      <c r="BD108" s="116"/>
      <c r="BE108" s="116"/>
      <c r="BF108" s="116"/>
      <c r="BG108" s="116"/>
      <c r="BH108" s="116"/>
      <c r="BI108" s="116"/>
      <c r="BJ108" s="116"/>
      <c r="BK108" s="116"/>
      <c r="BL108" s="116"/>
      <c r="BM108" s="116"/>
      <c r="BN108" s="116"/>
      <c r="BO108" s="116"/>
      <c r="BP108" s="116"/>
      <c r="BQ108" s="116"/>
      <c r="BR108" s="116"/>
      <c r="BS108" s="116"/>
      <c r="BT108" s="116"/>
      <c r="BU108" s="116"/>
      <c r="BV108" s="116"/>
      <c r="BW108" s="116"/>
      <c r="BX108" s="116"/>
      <c r="BY108" s="116"/>
      <c r="BZ108" s="116"/>
      <c r="CA108" s="116"/>
      <c r="CB108" s="116"/>
      <c r="CC108" s="116"/>
      <c r="CD108" s="116"/>
      <c r="CE108" s="116"/>
      <c r="CF108" s="116"/>
      <c r="CG108" s="116"/>
      <c r="CH108" s="116"/>
      <c r="CI108" s="116"/>
      <c r="CJ108" s="116"/>
      <c r="CK108" s="116"/>
      <c r="CL108" s="116"/>
      <c r="CM108" s="116"/>
      <c r="CN108" s="116"/>
      <c r="CO108" s="116"/>
      <c r="CP108" s="116"/>
      <c r="CQ108" s="116"/>
      <c r="CR108" s="116"/>
      <c r="CS108" s="116"/>
      <c r="CT108" s="116"/>
      <c r="CU108" s="116"/>
      <c r="CV108" s="116"/>
      <c r="CW108" s="116"/>
      <c r="CX108" s="116"/>
      <c r="CY108" s="116"/>
      <c r="CZ108" s="116"/>
      <c r="DA108" s="116"/>
      <c r="DB108" s="116"/>
      <c r="DC108" s="116"/>
      <c r="DD108" s="116"/>
      <c r="DE108" s="116"/>
      <c r="DF108" s="116"/>
      <c r="DG108" s="116"/>
      <c r="DH108" s="116"/>
      <c r="DI108" s="116"/>
      <c r="DJ108" s="116"/>
      <c r="DK108" s="116"/>
      <c r="DL108" s="116"/>
      <c r="DM108" s="116"/>
      <c r="DN108" s="116"/>
      <c r="DO108" s="116"/>
      <c r="DP108" s="116"/>
      <c r="DQ108" s="116"/>
      <c r="DR108" s="116"/>
      <c r="DS108" s="116"/>
      <c r="DT108" s="116"/>
      <c r="DU108" s="116"/>
      <c r="DV108" s="116"/>
      <c r="DW108" s="116"/>
      <c r="DX108" s="116"/>
      <c r="DY108" s="116"/>
      <c r="DZ108" s="116"/>
      <c r="EA108" s="116"/>
      <c r="EB108" s="116"/>
      <c r="EC108" s="116"/>
      <c r="ED108" s="116"/>
      <c r="EE108" s="116"/>
      <c r="EF108" s="116"/>
      <c r="EG108" s="116"/>
      <c r="EH108" s="116"/>
      <c r="EI108" s="116"/>
      <c r="EJ108" s="116"/>
      <c r="EK108" s="116"/>
      <c r="EL108" s="116"/>
      <c r="EM108" s="116"/>
      <c r="EN108" s="116"/>
      <c r="EO108" s="116"/>
      <c r="EP108" s="116"/>
      <c r="EQ108" s="116"/>
      <c r="ER108" s="116"/>
      <c r="ES108" s="116"/>
      <c r="ET108" s="116"/>
      <c r="EU108" s="116"/>
      <c r="EV108" s="116"/>
      <c r="EW108" s="116"/>
      <c r="EX108" s="116"/>
      <c r="EY108" s="116"/>
      <c r="EZ108" s="116"/>
      <c r="FA108" s="116"/>
      <c r="FB108" s="116"/>
      <c r="FC108" s="116"/>
      <c r="FD108" s="116"/>
      <c r="FE108" s="116"/>
      <c r="FF108" s="116"/>
      <c r="FG108" s="116"/>
      <c r="FH108" s="116"/>
      <c r="FI108" s="116"/>
      <c r="FJ108" s="116"/>
      <c r="FK108" s="116"/>
      <c r="FL108" s="116"/>
      <c r="FM108" s="116"/>
      <c r="FN108" s="116"/>
      <c r="FO108" s="116"/>
      <c r="FP108" s="116"/>
      <c r="FQ108" s="116"/>
      <c r="FR108" s="116"/>
      <c r="FS108" s="116"/>
      <c r="FT108" s="116"/>
      <c r="FU108" s="116"/>
      <c r="FV108" s="116"/>
      <c r="FW108" s="116"/>
      <c r="FX108" s="116"/>
      <c r="FY108" s="116"/>
      <c r="FZ108" s="116"/>
      <c r="GA108" s="116"/>
      <c r="GB108" s="116"/>
      <c r="GC108" s="116"/>
      <c r="GD108" s="116"/>
      <c r="GE108" s="116"/>
      <c r="GF108" s="116"/>
      <c r="GG108" s="116"/>
      <c r="GH108" s="116"/>
      <c r="GI108" s="116"/>
      <c r="GJ108" s="116"/>
      <c r="GK108" s="116"/>
      <c r="GL108" s="116"/>
      <c r="GM108" s="116"/>
      <c r="GN108" s="116"/>
      <c r="GO108" s="116"/>
      <c r="GP108" s="116"/>
      <c r="GQ108" s="116"/>
      <c r="GR108" s="116"/>
      <c r="GS108" s="116"/>
      <c r="GT108" s="116"/>
      <c r="GU108" s="116"/>
      <c r="GV108" s="116"/>
      <c r="GW108" s="116"/>
      <c r="GX108" s="116"/>
      <c r="GY108" s="116"/>
      <c r="GZ108" s="116"/>
      <c r="HA108" s="116"/>
      <c r="HB108" s="116"/>
      <c r="HC108" s="116"/>
      <c r="HD108" s="116"/>
      <c r="HE108" s="116"/>
      <c r="HF108" s="116"/>
      <c r="HG108" s="116"/>
      <c r="HH108" s="116"/>
      <c r="HI108" s="116"/>
      <c r="HJ108" s="116"/>
      <c r="HK108" s="116"/>
      <c r="HL108" s="116"/>
      <c r="HM108" s="116"/>
      <c r="HN108" s="116"/>
      <c r="HO108" s="116"/>
      <c r="HP108" s="116"/>
      <c r="HQ108" s="116"/>
      <c r="HR108" s="116"/>
      <c r="HS108" s="116"/>
      <c r="HT108" s="116"/>
      <c r="HU108" s="116"/>
      <c r="HV108" s="116"/>
      <c r="HW108" s="116"/>
      <c r="HX108" s="116"/>
      <c r="HY108" s="116"/>
      <c r="HZ108" s="116"/>
      <c r="IA108" s="116"/>
      <c r="IB108" s="116"/>
      <c r="IC108" s="116"/>
      <c r="ID108" s="116"/>
      <c r="IE108" s="116"/>
      <c r="IF108" s="116"/>
      <c r="IG108" s="116"/>
      <c r="IH108" s="116"/>
      <c r="II108" s="116"/>
      <c r="IJ108" s="116"/>
      <c r="IK108" s="116"/>
      <c r="IL108" s="116"/>
      <c r="IM108" s="116"/>
      <c r="IN108" s="116"/>
      <c r="IO108" s="116"/>
      <c r="IP108" s="116"/>
      <c r="IQ108" s="116"/>
      <c r="IR108" s="116"/>
      <c r="IS108" s="116"/>
      <c r="IT108" s="116"/>
      <c r="IU108" s="116"/>
      <c r="IV108" s="116"/>
      <c r="IW108" s="116"/>
      <c r="IX108" s="116"/>
      <c r="IY108" s="116"/>
      <c r="IZ108" s="116"/>
      <c r="JA108" s="116"/>
      <c r="JB108" s="116"/>
      <c r="JC108" s="116"/>
      <c r="JD108" s="116"/>
      <c r="JE108" s="116"/>
      <c r="JF108" s="116"/>
      <c r="JG108" s="116"/>
      <c r="JH108" s="116"/>
      <c r="JI108" s="116"/>
      <c r="JJ108" s="116"/>
      <c r="JK108" s="116"/>
      <c r="JL108" s="116"/>
      <c r="JM108" s="116"/>
      <c r="JN108" s="116"/>
      <c r="JO108" s="116"/>
      <c r="JP108" s="116"/>
      <c r="JQ108" s="116"/>
      <c r="JR108" s="116"/>
      <c r="JS108" s="116"/>
      <c r="JT108" s="116"/>
      <c r="JU108" s="116"/>
      <c r="JV108" s="116"/>
      <c r="JW108" s="116"/>
      <c r="JX108" s="116"/>
      <c r="JY108" s="116"/>
      <c r="JZ108" s="116"/>
      <c r="KA108" s="116"/>
      <c r="KB108" s="116"/>
      <c r="KC108" s="116"/>
      <c r="KD108" s="116"/>
      <c r="KE108" s="116"/>
      <c r="KF108" s="116"/>
      <c r="KG108" s="116"/>
      <c r="KH108" s="116"/>
      <c r="KI108" s="116"/>
      <c r="KJ108" s="116"/>
      <c r="KK108" s="116"/>
      <c r="KL108" s="116"/>
      <c r="KM108" s="116"/>
      <c r="KN108" s="116"/>
      <c r="KO108" s="116"/>
      <c r="KP108" s="116"/>
      <c r="KQ108" s="116"/>
      <c r="KR108" s="116"/>
      <c r="KS108" s="116"/>
      <c r="KT108" s="116"/>
      <c r="KU108" s="116"/>
      <c r="KV108" s="116"/>
      <c r="KW108" s="116"/>
      <c r="KX108" s="116"/>
      <c r="KY108" s="116"/>
      <c r="KZ108" s="116"/>
      <c r="LA108" s="116"/>
      <c r="LB108" s="116"/>
      <c r="LC108" s="116"/>
      <c r="LD108" s="116"/>
      <c r="LE108" s="116"/>
      <c r="LF108" s="116"/>
      <c r="LG108" s="116"/>
      <c r="LH108" s="116"/>
      <c r="LI108" s="116"/>
      <c r="LJ108" s="116"/>
    </row>
    <row r="109" spans="1:322" x14ac:dyDescent="0.3">
      <c r="A109" s="108">
        <v>43282</v>
      </c>
      <c r="B109" s="117">
        <v>0.89390046296296299</v>
      </c>
      <c r="C109" s="114">
        <v>14222.739</v>
      </c>
      <c r="D109" s="114">
        <v>101627.77499999999</v>
      </c>
      <c r="E109" s="114">
        <v>23566.882000000001</v>
      </c>
      <c r="F109" s="114">
        <v>33001.186000000002</v>
      </c>
      <c r="G109" s="114">
        <v>49.341000000000001</v>
      </c>
      <c r="H109" s="73">
        <v>16.5</v>
      </c>
      <c r="I109" s="73">
        <v>21.2533653846154</v>
      </c>
      <c r="J109" s="111"/>
      <c r="K109" s="111"/>
      <c r="L109" s="119">
        <f t="shared" si="26"/>
        <v>40.094000000013345</v>
      </c>
      <c r="M109" s="115">
        <f t="shared" si="27"/>
        <v>-1.4699999999993452</v>
      </c>
      <c r="N109" s="115">
        <f t="shared" si="28"/>
        <v>-7.7769999999873107</v>
      </c>
      <c r="O109" s="115">
        <f t="shared" si="29"/>
        <v>46.882000000001426</v>
      </c>
      <c r="P109" s="120">
        <f t="shared" si="30"/>
        <v>2.458999999998575</v>
      </c>
      <c r="Q109" s="30">
        <f t="shared" si="31"/>
        <v>0.95016315032126275</v>
      </c>
      <c r="R109" s="123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16"/>
      <c r="AD109" s="116"/>
      <c r="AE109" s="116"/>
      <c r="AF109" s="116"/>
      <c r="AG109" s="116"/>
      <c r="AH109" s="116"/>
      <c r="AI109" s="116"/>
      <c r="AJ109" s="33" t="str">
        <f t="shared" si="17"/>
        <v/>
      </c>
      <c r="AK109" s="33" t="str">
        <f t="shared" si="18"/>
        <v/>
      </c>
      <c r="AL109" s="33" t="str">
        <f t="shared" si="19"/>
        <v/>
      </c>
      <c r="AM109" s="33" t="str">
        <f t="shared" si="20"/>
        <v/>
      </c>
      <c r="AN109" s="33" t="str">
        <f t="shared" si="21"/>
        <v/>
      </c>
      <c r="AO109" s="33">
        <f t="shared" si="22"/>
        <v>12</v>
      </c>
      <c r="AP109" s="33" t="str">
        <f t="shared" si="23"/>
        <v/>
      </c>
      <c r="AQ109" s="33" t="str">
        <f t="shared" si="24"/>
        <v/>
      </c>
      <c r="AR109" s="33" t="str">
        <f t="shared" si="25"/>
        <v/>
      </c>
      <c r="AS109" s="116">
        <v>43604</v>
      </c>
      <c r="AT109" s="116">
        <v>2.011574074074074E-2</v>
      </c>
      <c r="AU109" s="116" t="s">
        <v>62</v>
      </c>
      <c r="AV109" s="116" t="s">
        <v>63</v>
      </c>
      <c r="AW109" s="116">
        <v>12</v>
      </c>
      <c r="AX109" s="116"/>
      <c r="AY109" s="116"/>
      <c r="AZ109" s="116"/>
      <c r="BA109" s="116"/>
      <c r="BB109" s="116"/>
      <c r="BC109" s="116"/>
      <c r="BD109" s="116"/>
      <c r="BE109" s="116"/>
      <c r="BF109" s="116"/>
      <c r="BG109" s="116"/>
      <c r="BH109" s="116"/>
      <c r="BI109" s="116"/>
      <c r="BJ109" s="116"/>
      <c r="BK109" s="116"/>
      <c r="BL109" s="116"/>
      <c r="BM109" s="116"/>
      <c r="BN109" s="116"/>
      <c r="BO109" s="116"/>
      <c r="BP109" s="116"/>
      <c r="BQ109" s="116"/>
      <c r="BR109" s="116"/>
      <c r="BS109" s="116"/>
      <c r="BT109" s="116"/>
      <c r="BU109" s="116"/>
      <c r="BV109" s="116"/>
      <c r="BW109" s="116"/>
      <c r="BX109" s="116"/>
      <c r="BY109" s="116"/>
      <c r="BZ109" s="116"/>
      <c r="CA109" s="116"/>
      <c r="CB109" s="116"/>
      <c r="CC109" s="116"/>
      <c r="CD109" s="116"/>
      <c r="CE109" s="116"/>
      <c r="CF109" s="116"/>
      <c r="CG109" s="116"/>
      <c r="CH109" s="116"/>
      <c r="CI109" s="116"/>
      <c r="CJ109" s="116"/>
      <c r="CK109" s="116"/>
      <c r="CL109" s="116"/>
      <c r="CM109" s="116"/>
      <c r="CN109" s="116"/>
      <c r="CO109" s="116"/>
      <c r="CP109" s="116"/>
      <c r="CQ109" s="116"/>
      <c r="CR109" s="116"/>
      <c r="CS109" s="116"/>
      <c r="CT109" s="116"/>
      <c r="CU109" s="116"/>
      <c r="CV109" s="116"/>
      <c r="CW109" s="116"/>
      <c r="CX109" s="116"/>
      <c r="CY109" s="116"/>
      <c r="CZ109" s="116"/>
      <c r="DA109" s="116"/>
      <c r="DB109" s="116"/>
      <c r="DC109" s="116"/>
      <c r="DD109" s="116"/>
      <c r="DE109" s="116"/>
      <c r="DF109" s="116"/>
      <c r="DG109" s="116"/>
      <c r="DH109" s="116"/>
      <c r="DI109" s="116"/>
      <c r="DJ109" s="116"/>
      <c r="DK109" s="116"/>
      <c r="DL109" s="116"/>
      <c r="DM109" s="116"/>
      <c r="DN109" s="116"/>
      <c r="DO109" s="116"/>
      <c r="DP109" s="116"/>
      <c r="DQ109" s="116"/>
      <c r="DR109" s="116"/>
      <c r="DS109" s="116"/>
      <c r="DT109" s="116"/>
      <c r="DU109" s="116"/>
      <c r="DV109" s="116"/>
      <c r="DW109" s="116"/>
      <c r="DX109" s="116"/>
      <c r="DY109" s="116"/>
      <c r="DZ109" s="116"/>
      <c r="EA109" s="116"/>
      <c r="EB109" s="116"/>
      <c r="EC109" s="116"/>
      <c r="ED109" s="116"/>
      <c r="EE109" s="116"/>
      <c r="EF109" s="116"/>
      <c r="EG109" s="116"/>
      <c r="EH109" s="116"/>
      <c r="EI109" s="116"/>
      <c r="EJ109" s="116"/>
      <c r="EK109" s="116"/>
      <c r="EL109" s="116"/>
      <c r="EM109" s="116"/>
      <c r="EN109" s="116"/>
      <c r="EO109" s="116"/>
      <c r="EP109" s="116"/>
      <c r="EQ109" s="116"/>
      <c r="ER109" s="116"/>
      <c r="ES109" s="116"/>
      <c r="ET109" s="116"/>
      <c r="EU109" s="116"/>
      <c r="EV109" s="116"/>
      <c r="EW109" s="116"/>
      <c r="EX109" s="116"/>
      <c r="EY109" s="116"/>
      <c r="EZ109" s="116"/>
      <c r="FA109" s="116"/>
      <c r="FB109" s="116"/>
      <c r="FC109" s="116"/>
      <c r="FD109" s="116"/>
      <c r="FE109" s="116"/>
      <c r="FF109" s="116"/>
      <c r="FG109" s="116"/>
      <c r="FH109" s="116"/>
      <c r="FI109" s="116"/>
      <c r="FJ109" s="116"/>
      <c r="FK109" s="116"/>
      <c r="FL109" s="116"/>
      <c r="FM109" s="116"/>
      <c r="FN109" s="116"/>
      <c r="FO109" s="116"/>
      <c r="FP109" s="116"/>
      <c r="FQ109" s="116"/>
      <c r="FR109" s="116"/>
      <c r="FS109" s="116"/>
      <c r="FT109" s="116"/>
      <c r="FU109" s="116"/>
      <c r="FV109" s="116"/>
      <c r="FW109" s="116"/>
      <c r="FX109" s="116"/>
      <c r="FY109" s="116"/>
      <c r="FZ109" s="116"/>
      <c r="GA109" s="116"/>
      <c r="GB109" s="116"/>
      <c r="GC109" s="116"/>
      <c r="GD109" s="116"/>
      <c r="GE109" s="116"/>
      <c r="GF109" s="116"/>
      <c r="GG109" s="116"/>
      <c r="GH109" s="116"/>
      <c r="GI109" s="116"/>
      <c r="GJ109" s="116"/>
      <c r="GK109" s="116"/>
      <c r="GL109" s="116"/>
      <c r="GM109" s="116"/>
      <c r="GN109" s="116"/>
      <c r="GO109" s="116"/>
      <c r="GP109" s="116"/>
      <c r="GQ109" s="116"/>
      <c r="GR109" s="116"/>
      <c r="GS109" s="116"/>
      <c r="GT109" s="116"/>
      <c r="GU109" s="116"/>
      <c r="GV109" s="116"/>
      <c r="GW109" s="116"/>
      <c r="GX109" s="116"/>
      <c r="GY109" s="116"/>
      <c r="GZ109" s="116"/>
      <c r="HA109" s="116"/>
      <c r="HB109" s="116"/>
      <c r="HC109" s="116"/>
      <c r="HD109" s="116"/>
      <c r="HE109" s="116"/>
      <c r="HF109" s="116"/>
      <c r="HG109" s="116"/>
      <c r="HH109" s="116"/>
      <c r="HI109" s="116"/>
      <c r="HJ109" s="116"/>
      <c r="HK109" s="116"/>
      <c r="HL109" s="116"/>
      <c r="HM109" s="116"/>
      <c r="HN109" s="116"/>
      <c r="HO109" s="116"/>
      <c r="HP109" s="116"/>
      <c r="HQ109" s="116"/>
      <c r="HR109" s="116"/>
      <c r="HS109" s="116"/>
      <c r="HT109" s="116"/>
      <c r="HU109" s="116"/>
      <c r="HV109" s="116"/>
      <c r="HW109" s="116"/>
      <c r="HX109" s="116"/>
      <c r="HY109" s="116"/>
      <c r="HZ109" s="116"/>
      <c r="IA109" s="116"/>
      <c r="IB109" s="116"/>
      <c r="IC109" s="116"/>
      <c r="ID109" s="116"/>
      <c r="IE109" s="116"/>
      <c r="IF109" s="116"/>
      <c r="IG109" s="116"/>
      <c r="IH109" s="116"/>
      <c r="II109" s="116"/>
      <c r="IJ109" s="116"/>
      <c r="IK109" s="116"/>
      <c r="IL109" s="116"/>
      <c r="IM109" s="116"/>
      <c r="IN109" s="116"/>
      <c r="IO109" s="116"/>
      <c r="IP109" s="116"/>
      <c r="IQ109" s="116"/>
      <c r="IR109" s="116"/>
      <c r="IS109" s="116"/>
      <c r="IT109" s="116"/>
      <c r="IU109" s="116"/>
      <c r="IV109" s="116"/>
      <c r="IW109" s="116"/>
      <c r="IX109" s="116"/>
      <c r="IY109" s="116"/>
      <c r="IZ109" s="116"/>
      <c r="JA109" s="116"/>
      <c r="JB109" s="116"/>
      <c r="JC109" s="116"/>
      <c r="JD109" s="116"/>
      <c r="JE109" s="116"/>
      <c r="JF109" s="116"/>
      <c r="JG109" s="116"/>
      <c r="JH109" s="116"/>
      <c r="JI109" s="116"/>
      <c r="JJ109" s="116"/>
      <c r="JK109" s="116"/>
      <c r="JL109" s="116"/>
      <c r="JM109" s="116"/>
      <c r="JN109" s="116"/>
      <c r="JO109" s="116"/>
      <c r="JP109" s="116"/>
      <c r="JQ109" s="116"/>
      <c r="JR109" s="116"/>
      <c r="JS109" s="116"/>
      <c r="JT109" s="116"/>
      <c r="JU109" s="116"/>
      <c r="JV109" s="116"/>
      <c r="JW109" s="116"/>
      <c r="JX109" s="116"/>
      <c r="JY109" s="116"/>
      <c r="JZ109" s="116"/>
      <c r="KA109" s="116"/>
      <c r="KB109" s="116"/>
      <c r="KC109" s="116"/>
      <c r="KD109" s="116"/>
      <c r="KE109" s="116"/>
      <c r="KF109" s="116"/>
      <c r="KG109" s="116"/>
      <c r="KH109" s="116"/>
      <c r="KI109" s="116"/>
      <c r="KJ109" s="116"/>
      <c r="KK109" s="116"/>
      <c r="KL109" s="116"/>
      <c r="KM109" s="116"/>
      <c r="KN109" s="116"/>
      <c r="KO109" s="116"/>
      <c r="KP109" s="116"/>
      <c r="KQ109" s="116"/>
      <c r="KR109" s="116"/>
      <c r="KS109" s="116"/>
      <c r="KT109" s="116"/>
      <c r="KU109" s="116"/>
      <c r="KV109" s="116"/>
      <c r="KW109" s="116"/>
      <c r="KX109" s="116"/>
      <c r="KY109" s="116"/>
      <c r="KZ109" s="116"/>
      <c r="LA109" s="116"/>
      <c r="LB109" s="116"/>
      <c r="LC109" s="116"/>
      <c r="LD109" s="116"/>
      <c r="LE109" s="116"/>
      <c r="LF109" s="116"/>
      <c r="LG109" s="116"/>
      <c r="LH109" s="116"/>
      <c r="LI109" s="116"/>
      <c r="LJ109" s="116"/>
    </row>
    <row r="110" spans="1:322" x14ac:dyDescent="0.3">
      <c r="A110" s="108">
        <v>43283</v>
      </c>
      <c r="B110" s="117">
        <v>0.91515046296296299</v>
      </c>
      <c r="C110" s="114">
        <v>14223.865</v>
      </c>
      <c r="D110" s="114">
        <v>101635.387</v>
      </c>
      <c r="E110" s="114">
        <v>23608.721000000001</v>
      </c>
      <c r="F110" s="114">
        <v>33049.498</v>
      </c>
      <c r="G110" s="114">
        <v>48.3</v>
      </c>
      <c r="H110" s="73">
        <v>20</v>
      </c>
      <c r="I110" s="73">
        <v>22.986153846153801</v>
      </c>
      <c r="J110" s="111"/>
      <c r="K110" s="111"/>
      <c r="L110" s="119">
        <f t="shared" si="26"/>
        <v>39.561999999991528</v>
      </c>
      <c r="M110" s="115">
        <f t="shared" si="27"/>
        <v>-1.1260000000002037</v>
      </c>
      <c r="N110" s="115">
        <f t="shared" si="28"/>
        <v>-7.6120000000082655</v>
      </c>
      <c r="O110" s="115">
        <f t="shared" si="29"/>
        <v>41.838999999999942</v>
      </c>
      <c r="P110" s="120">
        <f t="shared" si="30"/>
        <v>6.4610000000000554</v>
      </c>
      <c r="Q110" s="30">
        <f t="shared" si="31"/>
        <v>0.86623188405796991</v>
      </c>
      <c r="R110" s="123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16"/>
      <c r="AD110" s="116"/>
      <c r="AE110" s="116"/>
      <c r="AF110" s="116"/>
      <c r="AG110" s="116"/>
      <c r="AH110" s="116"/>
      <c r="AI110" s="116"/>
      <c r="AJ110" s="33" t="str">
        <f t="shared" si="17"/>
        <v/>
      </c>
      <c r="AK110" s="33" t="str">
        <f t="shared" si="18"/>
        <v/>
      </c>
      <c r="AL110" s="33">
        <f t="shared" si="19"/>
        <v>27361.01</v>
      </c>
      <c r="AM110" s="33" t="str">
        <f t="shared" si="20"/>
        <v/>
      </c>
      <c r="AN110" s="33" t="str">
        <f t="shared" si="21"/>
        <v/>
      </c>
      <c r="AO110" s="33" t="str">
        <f t="shared" si="22"/>
        <v/>
      </c>
      <c r="AP110" s="33" t="str">
        <f t="shared" si="23"/>
        <v/>
      </c>
      <c r="AQ110" s="33" t="str">
        <f t="shared" si="24"/>
        <v/>
      </c>
      <c r="AR110" s="33" t="str">
        <f t="shared" si="25"/>
        <v/>
      </c>
      <c r="AS110" s="116">
        <v>43604</v>
      </c>
      <c r="AT110" s="116">
        <v>2.011574074074074E-2</v>
      </c>
      <c r="AU110" s="116" t="s">
        <v>64</v>
      </c>
      <c r="AV110" s="116" t="s">
        <v>65</v>
      </c>
      <c r="AW110" s="116">
        <v>27361.01</v>
      </c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  <c r="BH110" s="116"/>
      <c r="BI110" s="116"/>
      <c r="BJ110" s="116"/>
      <c r="BK110" s="116"/>
      <c r="BL110" s="116"/>
      <c r="BM110" s="116"/>
      <c r="BN110" s="116"/>
      <c r="BO110" s="116"/>
      <c r="BP110" s="116"/>
      <c r="BQ110" s="116"/>
      <c r="BR110" s="116"/>
      <c r="BS110" s="116"/>
      <c r="BT110" s="116"/>
      <c r="BU110" s="116"/>
      <c r="BV110" s="116"/>
      <c r="BW110" s="116"/>
      <c r="BX110" s="116"/>
      <c r="BY110" s="116"/>
      <c r="BZ110" s="116"/>
      <c r="CA110" s="116"/>
      <c r="CB110" s="116"/>
      <c r="CC110" s="116"/>
      <c r="CD110" s="116"/>
      <c r="CE110" s="116"/>
      <c r="CF110" s="116"/>
      <c r="CG110" s="116"/>
      <c r="CH110" s="116"/>
      <c r="CI110" s="116"/>
      <c r="CJ110" s="116"/>
      <c r="CK110" s="116"/>
      <c r="CL110" s="116"/>
      <c r="CM110" s="116"/>
      <c r="CN110" s="116"/>
      <c r="CO110" s="116"/>
      <c r="CP110" s="116"/>
      <c r="CQ110" s="116"/>
      <c r="CR110" s="116"/>
      <c r="CS110" s="116"/>
      <c r="CT110" s="116"/>
      <c r="CU110" s="116"/>
      <c r="CV110" s="116"/>
      <c r="CW110" s="116"/>
      <c r="CX110" s="116"/>
      <c r="CY110" s="116"/>
      <c r="CZ110" s="116"/>
      <c r="DA110" s="116"/>
      <c r="DB110" s="116"/>
      <c r="DC110" s="116"/>
      <c r="DD110" s="116"/>
      <c r="DE110" s="116"/>
      <c r="DF110" s="116"/>
      <c r="DG110" s="116"/>
      <c r="DH110" s="116"/>
      <c r="DI110" s="116"/>
      <c r="DJ110" s="116"/>
      <c r="DK110" s="116"/>
      <c r="DL110" s="116"/>
      <c r="DM110" s="116"/>
      <c r="DN110" s="116"/>
      <c r="DO110" s="116"/>
      <c r="DP110" s="116"/>
      <c r="DQ110" s="116"/>
      <c r="DR110" s="116"/>
      <c r="DS110" s="116"/>
      <c r="DT110" s="116"/>
      <c r="DU110" s="116"/>
      <c r="DV110" s="116"/>
      <c r="DW110" s="116"/>
      <c r="DX110" s="116"/>
      <c r="DY110" s="116"/>
      <c r="DZ110" s="116"/>
      <c r="EA110" s="116"/>
      <c r="EB110" s="116"/>
      <c r="EC110" s="116"/>
      <c r="ED110" s="116"/>
      <c r="EE110" s="116"/>
      <c r="EF110" s="116"/>
      <c r="EG110" s="116"/>
      <c r="EH110" s="116"/>
      <c r="EI110" s="116"/>
      <c r="EJ110" s="116"/>
      <c r="EK110" s="116"/>
      <c r="EL110" s="116"/>
      <c r="EM110" s="116"/>
      <c r="EN110" s="116"/>
      <c r="EO110" s="116"/>
      <c r="EP110" s="116"/>
      <c r="EQ110" s="116"/>
      <c r="ER110" s="116"/>
      <c r="ES110" s="116"/>
      <c r="ET110" s="116"/>
      <c r="EU110" s="116"/>
      <c r="EV110" s="116"/>
      <c r="EW110" s="116"/>
      <c r="EX110" s="116"/>
      <c r="EY110" s="116"/>
      <c r="EZ110" s="116"/>
      <c r="FA110" s="116"/>
      <c r="FB110" s="116"/>
      <c r="FC110" s="116"/>
      <c r="FD110" s="116"/>
      <c r="FE110" s="116"/>
      <c r="FF110" s="116"/>
      <c r="FG110" s="116"/>
      <c r="FH110" s="116"/>
      <c r="FI110" s="116"/>
      <c r="FJ110" s="116"/>
      <c r="FK110" s="116"/>
      <c r="FL110" s="116"/>
      <c r="FM110" s="116"/>
      <c r="FN110" s="116"/>
      <c r="FO110" s="116"/>
      <c r="FP110" s="116"/>
      <c r="FQ110" s="116"/>
      <c r="FR110" s="116"/>
      <c r="FS110" s="116"/>
      <c r="FT110" s="116"/>
      <c r="FU110" s="116"/>
      <c r="FV110" s="116"/>
      <c r="FW110" s="116"/>
      <c r="FX110" s="116"/>
      <c r="FY110" s="116"/>
      <c r="FZ110" s="116"/>
      <c r="GA110" s="116"/>
      <c r="GB110" s="116"/>
      <c r="GC110" s="116"/>
      <c r="GD110" s="116"/>
      <c r="GE110" s="116"/>
      <c r="GF110" s="116"/>
      <c r="GG110" s="116"/>
      <c r="GH110" s="116"/>
      <c r="GI110" s="116"/>
      <c r="GJ110" s="116"/>
      <c r="GK110" s="116"/>
      <c r="GL110" s="116"/>
      <c r="GM110" s="116"/>
      <c r="GN110" s="116"/>
      <c r="GO110" s="116"/>
      <c r="GP110" s="116"/>
      <c r="GQ110" s="116"/>
      <c r="GR110" s="116"/>
      <c r="GS110" s="116"/>
      <c r="GT110" s="116"/>
      <c r="GU110" s="116"/>
      <c r="GV110" s="116"/>
      <c r="GW110" s="116"/>
      <c r="GX110" s="116"/>
      <c r="GY110" s="116"/>
      <c r="GZ110" s="116"/>
      <c r="HA110" s="116"/>
      <c r="HB110" s="116"/>
      <c r="HC110" s="116"/>
      <c r="HD110" s="116"/>
      <c r="HE110" s="116"/>
      <c r="HF110" s="116"/>
      <c r="HG110" s="116"/>
      <c r="HH110" s="116"/>
      <c r="HI110" s="116"/>
      <c r="HJ110" s="116"/>
      <c r="HK110" s="116"/>
      <c r="HL110" s="116"/>
      <c r="HM110" s="116"/>
      <c r="HN110" s="116"/>
      <c r="HO110" s="116"/>
      <c r="HP110" s="116"/>
      <c r="HQ110" s="116"/>
      <c r="HR110" s="116"/>
      <c r="HS110" s="116"/>
      <c r="HT110" s="116"/>
      <c r="HU110" s="116"/>
      <c r="HV110" s="116"/>
      <c r="HW110" s="116"/>
      <c r="HX110" s="116"/>
      <c r="HY110" s="116"/>
      <c r="HZ110" s="116"/>
      <c r="IA110" s="116"/>
      <c r="IB110" s="116"/>
      <c r="IC110" s="116"/>
      <c r="ID110" s="116"/>
      <c r="IE110" s="116"/>
      <c r="IF110" s="116"/>
      <c r="IG110" s="116"/>
      <c r="IH110" s="116"/>
      <c r="II110" s="116"/>
      <c r="IJ110" s="116"/>
      <c r="IK110" s="116"/>
      <c r="IL110" s="116"/>
      <c r="IM110" s="116"/>
      <c r="IN110" s="116"/>
      <c r="IO110" s="116"/>
      <c r="IP110" s="116"/>
      <c r="IQ110" s="116"/>
      <c r="IR110" s="116"/>
      <c r="IS110" s="116"/>
      <c r="IT110" s="116"/>
      <c r="IU110" s="116"/>
      <c r="IV110" s="116"/>
      <c r="IW110" s="116"/>
      <c r="IX110" s="116"/>
      <c r="IY110" s="116"/>
      <c r="IZ110" s="116"/>
      <c r="JA110" s="116"/>
      <c r="JB110" s="116"/>
      <c r="JC110" s="116"/>
      <c r="JD110" s="116"/>
      <c r="JE110" s="116"/>
      <c r="JF110" s="116"/>
      <c r="JG110" s="116"/>
      <c r="JH110" s="116"/>
      <c r="JI110" s="116"/>
      <c r="JJ110" s="116"/>
      <c r="JK110" s="116"/>
      <c r="JL110" s="116"/>
      <c r="JM110" s="116"/>
      <c r="JN110" s="116"/>
      <c r="JO110" s="116"/>
      <c r="JP110" s="116"/>
      <c r="JQ110" s="116"/>
      <c r="JR110" s="116"/>
      <c r="JS110" s="116"/>
      <c r="JT110" s="116"/>
      <c r="JU110" s="116"/>
      <c r="JV110" s="116"/>
      <c r="JW110" s="116"/>
      <c r="JX110" s="116"/>
      <c r="JY110" s="116"/>
      <c r="JZ110" s="116"/>
      <c r="KA110" s="116"/>
      <c r="KB110" s="116"/>
      <c r="KC110" s="116"/>
      <c r="KD110" s="116"/>
      <c r="KE110" s="116"/>
      <c r="KF110" s="116"/>
      <c r="KG110" s="116"/>
      <c r="KH110" s="116"/>
      <c r="KI110" s="116"/>
      <c r="KJ110" s="116"/>
      <c r="KK110" s="116"/>
      <c r="KL110" s="116"/>
      <c r="KM110" s="116"/>
      <c r="KN110" s="116"/>
      <c r="KO110" s="116"/>
      <c r="KP110" s="116"/>
      <c r="KQ110" s="116"/>
      <c r="KR110" s="116"/>
      <c r="KS110" s="116"/>
      <c r="KT110" s="116"/>
      <c r="KU110" s="116"/>
      <c r="KV110" s="116"/>
      <c r="KW110" s="116"/>
      <c r="KX110" s="116"/>
      <c r="KY110" s="116"/>
      <c r="KZ110" s="116"/>
      <c r="LA110" s="116"/>
      <c r="LB110" s="116"/>
      <c r="LC110" s="116"/>
      <c r="LD110" s="116"/>
      <c r="LE110" s="116"/>
      <c r="LF110" s="116"/>
      <c r="LG110" s="116"/>
      <c r="LH110" s="116"/>
      <c r="LI110" s="116"/>
      <c r="LJ110" s="116"/>
    </row>
    <row r="111" spans="1:322" x14ac:dyDescent="0.3">
      <c r="A111" s="108">
        <v>43284</v>
      </c>
      <c r="B111" s="117">
        <v>0.91232638888888895</v>
      </c>
      <c r="C111" s="114">
        <v>14224.674999999999</v>
      </c>
      <c r="D111" s="114">
        <v>101643.633</v>
      </c>
      <c r="E111" s="114">
        <v>23645.115000000002</v>
      </c>
      <c r="F111" s="114">
        <v>33092.699999999997</v>
      </c>
      <c r="G111" s="114">
        <v>43.201999999999998</v>
      </c>
      <c r="H111" s="73">
        <v>21</v>
      </c>
      <c r="I111" s="73">
        <v>23.212272727272701</v>
      </c>
      <c r="J111" s="111"/>
      <c r="K111" s="111"/>
      <c r="L111" s="119">
        <f t="shared" si="26"/>
        <v>34.146000000001322</v>
      </c>
      <c r="M111" s="115">
        <f t="shared" si="27"/>
        <v>-0.80999999999949068</v>
      </c>
      <c r="N111" s="115">
        <f t="shared" si="28"/>
        <v>-8.2459999999991851</v>
      </c>
      <c r="O111" s="115">
        <f t="shared" si="29"/>
        <v>36.394000000000233</v>
      </c>
      <c r="P111" s="120">
        <f t="shared" si="30"/>
        <v>6.8079999999997654</v>
      </c>
      <c r="Q111" s="30">
        <f t="shared" si="31"/>
        <v>0.84241470302301358</v>
      </c>
      <c r="R111" s="123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16"/>
      <c r="AD111" s="116"/>
      <c r="AE111" s="116"/>
      <c r="AF111" s="116"/>
      <c r="AG111" s="116"/>
      <c r="AH111" s="116"/>
      <c r="AI111" s="116"/>
      <c r="AJ111" s="33" t="str">
        <f t="shared" si="17"/>
        <v/>
      </c>
      <c r="AK111" s="33" t="str">
        <f t="shared" si="18"/>
        <v/>
      </c>
      <c r="AL111" s="33" t="str">
        <f t="shared" si="19"/>
        <v/>
      </c>
      <c r="AM111" s="33">
        <f t="shared" si="20"/>
        <v>37916.536</v>
      </c>
      <c r="AN111" s="33" t="str">
        <f t="shared" si="21"/>
        <v/>
      </c>
      <c r="AO111" s="33" t="str">
        <f t="shared" si="22"/>
        <v/>
      </c>
      <c r="AP111" s="33" t="str">
        <f t="shared" si="23"/>
        <v/>
      </c>
      <c r="AQ111" s="33" t="str">
        <f t="shared" si="24"/>
        <v/>
      </c>
      <c r="AR111" s="33" t="str">
        <f t="shared" si="25"/>
        <v/>
      </c>
      <c r="AS111" s="116">
        <v>43604</v>
      </c>
      <c r="AT111" s="116">
        <v>2.011574074074074E-2</v>
      </c>
      <c r="AU111" s="116" t="s">
        <v>64</v>
      </c>
      <c r="AV111" s="116" t="s">
        <v>66</v>
      </c>
      <c r="AW111" s="116" t="s">
        <v>67</v>
      </c>
      <c r="AX111" s="116">
        <v>37916.536</v>
      </c>
      <c r="AY111" s="116"/>
      <c r="AZ111" s="116"/>
      <c r="BA111" s="116"/>
      <c r="BB111" s="116"/>
      <c r="BC111" s="116"/>
      <c r="BD111" s="116"/>
      <c r="BE111" s="116"/>
      <c r="BF111" s="116"/>
      <c r="BG111" s="116"/>
      <c r="BH111" s="116"/>
      <c r="BI111" s="116"/>
      <c r="BJ111" s="116"/>
      <c r="BK111" s="116"/>
      <c r="BL111" s="116"/>
      <c r="BM111" s="116"/>
      <c r="BN111" s="116"/>
      <c r="BO111" s="116"/>
      <c r="BP111" s="116"/>
      <c r="BQ111" s="116"/>
      <c r="BR111" s="116"/>
      <c r="BS111" s="116"/>
      <c r="BT111" s="116"/>
      <c r="BU111" s="116"/>
      <c r="BV111" s="116"/>
      <c r="BW111" s="116"/>
      <c r="BX111" s="116"/>
      <c r="BY111" s="116"/>
      <c r="BZ111" s="116"/>
      <c r="CA111" s="116"/>
      <c r="CB111" s="116"/>
      <c r="CC111" s="116"/>
      <c r="CD111" s="116"/>
      <c r="CE111" s="116"/>
      <c r="CF111" s="116"/>
      <c r="CG111" s="116"/>
      <c r="CH111" s="116"/>
      <c r="CI111" s="116"/>
      <c r="CJ111" s="116"/>
      <c r="CK111" s="116"/>
      <c r="CL111" s="116"/>
      <c r="CM111" s="116"/>
      <c r="CN111" s="116"/>
      <c r="CO111" s="116"/>
      <c r="CP111" s="116"/>
      <c r="CQ111" s="116"/>
      <c r="CR111" s="116"/>
      <c r="CS111" s="116"/>
      <c r="CT111" s="116"/>
      <c r="CU111" s="116"/>
      <c r="CV111" s="116"/>
      <c r="CW111" s="116"/>
      <c r="CX111" s="116"/>
      <c r="CY111" s="116"/>
      <c r="CZ111" s="116"/>
      <c r="DA111" s="116"/>
      <c r="DB111" s="116"/>
      <c r="DC111" s="116"/>
      <c r="DD111" s="116"/>
      <c r="DE111" s="116"/>
      <c r="DF111" s="116"/>
      <c r="DG111" s="116"/>
      <c r="DH111" s="116"/>
      <c r="DI111" s="116"/>
      <c r="DJ111" s="116"/>
      <c r="DK111" s="116"/>
      <c r="DL111" s="116"/>
      <c r="DM111" s="116"/>
      <c r="DN111" s="116"/>
      <c r="DO111" s="116"/>
      <c r="DP111" s="116"/>
      <c r="DQ111" s="116"/>
      <c r="DR111" s="116"/>
      <c r="DS111" s="116"/>
      <c r="DT111" s="116"/>
      <c r="DU111" s="116"/>
      <c r="DV111" s="116"/>
      <c r="DW111" s="116"/>
      <c r="DX111" s="116"/>
      <c r="DY111" s="116"/>
      <c r="DZ111" s="116"/>
      <c r="EA111" s="116"/>
      <c r="EB111" s="116"/>
      <c r="EC111" s="116"/>
      <c r="ED111" s="116"/>
      <c r="EE111" s="116"/>
      <c r="EF111" s="116"/>
      <c r="EG111" s="116"/>
      <c r="EH111" s="116"/>
      <c r="EI111" s="116"/>
      <c r="EJ111" s="116"/>
      <c r="EK111" s="116"/>
      <c r="EL111" s="116"/>
      <c r="EM111" s="116"/>
      <c r="EN111" s="116"/>
      <c r="EO111" s="116"/>
      <c r="EP111" s="116"/>
      <c r="EQ111" s="116"/>
      <c r="ER111" s="116"/>
      <c r="ES111" s="116"/>
      <c r="ET111" s="116"/>
      <c r="EU111" s="116"/>
      <c r="EV111" s="116"/>
      <c r="EW111" s="116"/>
      <c r="EX111" s="116"/>
      <c r="EY111" s="116"/>
      <c r="EZ111" s="116"/>
      <c r="FA111" s="116"/>
      <c r="FB111" s="116"/>
      <c r="FC111" s="116"/>
      <c r="FD111" s="116"/>
      <c r="FE111" s="116"/>
      <c r="FF111" s="116"/>
      <c r="FG111" s="116"/>
      <c r="FH111" s="116"/>
      <c r="FI111" s="116"/>
      <c r="FJ111" s="116"/>
      <c r="FK111" s="116"/>
      <c r="FL111" s="116"/>
      <c r="FM111" s="116"/>
      <c r="FN111" s="116"/>
      <c r="FO111" s="116"/>
      <c r="FP111" s="116"/>
      <c r="FQ111" s="116"/>
      <c r="FR111" s="116"/>
      <c r="FS111" s="116"/>
      <c r="FT111" s="116"/>
      <c r="FU111" s="116"/>
      <c r="FV111" s="116"/>
      <c r="FW111" s="116"/>
      <c r="FX111" s="116"/>
      <c r="FY111" s="116"/>
      <c r="FZ111" s="116"/>
      <c r="GA111" s="116"/>
      <c r="GB111" s="116"/>
      <c r="GC111" s="116"/>
      <c r="GD111" s="116"/>
      <c r="GE111" s="116"/>
      <c r="GF111" s="116"/>
      <c r="GG111" s="116"/>
      <c r="GH111" s="116"/>
      <c r="GI111" s="116"/>
      <c r="GJ111" s="116"/>
      <c r="GK111" s="116"/>
      <c r="GL111" s="116"/>
      <c r="GM111" s="116"/>
      <c r="GN111" s="116"/>
      <c r="GO111" s="116"/>
      <c r="GP111" s="116"/>
      <c r="GQ111" s="116"/>
      <c r="GR111" s="116"/>
      <c r="GS111" s="116"/>
      <c r="GT111" s="116"/>
      <c r="GU111" s="116"/>
      <c r="GV111" s="116"/>
      <c r="GW111" s="116"/>
      <c r="GX111" s="116"/>
      <c r="GY111" s="116"/>
      <c r="GZ111" s="116"/>
      <c r="HA111" s="116"/>
      <c r="HB111" s="116"/>
      <c r="HC111" s="116"/>
      <c r="HD111" s="116"/>
      <c r="HE111" s="116"/>
      <c r="HF111" s="116"/>
      <c r="HG111" s="116"/>
      <c r="HH111" s="116"/>
      <c r="HI111" s="116"/>
      <c r="HJ111" s="116"/>
      <c r="HK111" s="116"/>
      <c r="HL111" s="116"/>
      <c r="HM111" s="116"/>
      <c r="HN111" s="116"/>
      <c r="HO111" s="116"/>
      <c r="HP111" s="116"/>
      <c r="HQ111" s="116"/>
      <c r="HR111" s="116"/>
      <c r="HS111" s="116"/>
      <c r="HT111" s="116"/>
      <c r="HU111" s="116"/>
      <c r="HV111" s="116"/>
      <c r="HW111" s="116"/>
      <c r="HX111" s="116"/>
      <c r="HY111" s="116"/>
      <c r="HZ111" s="116"/>
      <c r="IA111" s="116"/>
      <c r="IB111" s="116"/>
      <c r="IC111" s="116"/>
      <c r="ID111" s="116"/>
      <c r="IE111" s="116"/>
      <c r="IF111" s="116"/>
      <c r="IG111" s="116"/>
      <c r="IH111" s="116"/>
      <c r="II111" s="116"/>
      <c r="IJ111" s="116"/>
      <c r="IK111" s="116"/>
      <c r="IL111" s="116"/>
      <c r="IM111" s="116"/>
      <c r="IN111" s="116"/>
      <c r="IO111" s="116"/>
      <c r="IP111" s="116"/>
      <c r="IQ111" s="116"/>
      <c r="IR111" s="116"/>
      <c r="IS111" s="116"/>
      <c r="IT111" s="116"/>
      <c r="IU111" s="116"/>
      <c r="IV111" s="116"/>
      <c r="IW111" s="116"/>
      <c r="IX111" s="116"/>
      <c r="IY111" s="116"/>
      <c r="IZ111" s="116"/>
      <c r="JA111" s="116"/>
      <c r="JB111" s="116"/>
      <c r="JC111" s="116"/>
      <c r="JD111" s="116"/>
      <c r="JE111" s="116"/>
      <c r="JF111" s="116"/>
      <c r="JG111" s="116"/>
      <c r="JH111" s="116"/>
      <c r="JI111" s="116"/>
      <c r="JJ111" s="116"/>
      <c r="JK111" s="116"/>
      <c r="JL111" s="116"/>
      <c r="JM111" s="116"/>
      <c r="JN111" s="116"/>
      <c r="JO111" s="116"/>
      <c r="JP111" s="116"/>
      <c r="JQ111" s="116"/>
      <c r="JR111" s="116"/>
      <c r="JS111" s="116"/>
      <c r="JT111" s="116"/>
      <c r="JU111" s="116"/>
      <c r="JV111" s="116"/>
      <c r="JW111" s="116"/>
      <c r="JX111" s="116"/>
      <c r="JY111" s="116"/>
      <c r="JZ111" s="116"/>
      <c r="KA111" s="116"/>
      <c r="KB111" s="116"/>
      <c r="KC111" s="116"/>
      <c r="KD111" s="116"/>
      <c r="KE111" s="116"/>
      <c r="KF111" s="116"/>
      <c r="KG111" s="116"/>
      <c r="KH111" s="116"/>
      <c r="KI111" s="116"/>
      <c r="KJ111" s="116"/>
      <c r="KK111" s="116"/>
      <c r="KL111" s="116"/>
      <c r="KM111" s="116"/>
      <c r="KN111" s="116"/>
      <c r="KO111" s="116"/>
      <c r="KP111" s="116"/>
      <c r="KQ111" s="116"/>
      <c r="KR111" s="116"/>
      <c r="KS111" s="116"/>
      <c r="KT111" s="116"/>
      <c r="KU111" s="116"/>
      <c r="KV111" s="116"/>
      <c r="KW111" s="116"/>
      <c r="KX111" s="116"/>
      <c r="KY111" s="116"/>
      <c r="KZ111" s="116"/>
      <c r="LA111" s="116"/>
      <c r="LB111" s="116"/>
      <c r="LC111" s="116"/>
      <c r="LD111" s="116"/>
      <c r="LE111" s="116"/>
      <c r="LF111" s="116"/>
      <c r="LG111" s="116"/>
      <c r="LH111" s="116"/>
      <c r="LI111" s="116"/>
      <c r="LJ111" s="116"/>
    </row>
    <row r="112" spans="1:322" x14ac:dyDescent="0.3">
      <c r="A112" s="108">
        <v>43285</v>
      </c>
      <c r="B112" s="117">
        <v>0.84541666666666704</v>
      </c>
      <c r="C112" s="114">
        <v>14225.785</v>
      </c>
      <c r="D112" s="114">
        <v>101651.01</v>
      </c>
      <c r="E112" s="114">
        <v>23665.118999999999</v>
      </c>
      <c r="F112" s="114">
        <v>33120.027000000002</v>
      </c>
      <c r="G112" s="114">
        <v>27.327000000000002</v>
      </c>
      <c r="H112" s="73">
        <v>18</v>
      </c>
      <c r="I112" s="73">
        <v>22.349302325581402</v>
      </c>
      <c r="J112" s="111"/>
      <c r="K112" s="111"/>
      <c r="L112" s="119">
        <f t="shared" si="26"/>
        <v>18.840000000006288</v>
      </c>
      <c r="M112" s="115">
        <f t="shared" si="27"/>
        <v>-1.1100000000005821</v>
      </c>
      <c r="N112" s="115">
        <f t="shared" si="28"/>
        <v>-7.3769999999931315</v>
      </c>
      <c r="O112" s="115">
        <f t="shared" si="29"/>
        <v>20.003999999997177</v>
      </c>
      <c r="P112" s="120">
        <f t="shared" si="30"/>
        <v>7.3230000000028248</v>
      </c>
      <c r="Q112" s="30">
        <f t="shared" si="31"/>
        <v>0.73202327368526277</v>
      </c>
      <c r="R112" s="123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16"/>
      <c r="AD112" s="116"/>
      <c r="AE112" s="116"/>
      <c r="AF112" s="116"/>
      <c r="AG112" s="116"/>
      <c r="AH112" s="116"/>
      <c r="AI112" s="116"/>
      <c r="AJ112" s="33" t="str">
        <f t="shared" si="17"/>
        <v/>
      </c>
      <c r="AK112" s="33" t="str">
        <f t="shared" si="18"/>
        <v/>
      </c>
      <c r="AL112" s="33" t="str">
        <f t="shared" si="19"/>
        <v/>
      </c>
      <c r="AM112" s="33" t="str">
        <f t="shared" si="20"/>
        <v/>
      </c>
      <c r="AN112" s="33">
        <f t="shared" si="21"/>
        <v>0</v>
      </c>
      <c r="AO112" s="33" t="str">
        <f t="shared" si="22"/>
        <v/>
      </c>
      <c r="AP112" s="33" t="str">
        <f t="shared" si="23"/>
        <v/>
      </c>
      <c r="AQ112" s="33" t="str">
        <f t="shared" si="24"/>
        <v/>
      </c>
      <c r="AR112" s="33" t="str">
        <f t="shared" si="25"/>
        <v/>
      </c>
      <c r="AS112" s="116">
        <v>43604</v>
      </c>
      <c r="AT112" s="116">
        <v>2.011574074074074E-2</v>
      </c>
      <c r="AU112" s="116" t="s">
        <v>64</v>
      </c>
      <c r="AV112" s="116" t="s">
        <v>68</v>
      </c>
      <c r="AW112" s="116">
        <v>0</v>
      </c>
      <c r="AX112" s="116"/>
      <c r="AY112" s="116"/>
      <c r="AZ112" s="116"/>
      <c r="BA112" s="116"/>
      <c r="BB112" s="116"/>
      <c r="BC112" s="116"/>
      <c r="BD112" s="116"/>
      <c r="BE112" s="116"/>
      <c r="BF112" s="116"/>
      <c r="BG112" s="116"/>
      <c r="BH112" s="116"/>
      <c r="BI112" s="116"/>
      <c r="BJ112" s="116"/>
      <c r="BK112" s="116"/>
      <c r="BL112" s="116"/>
      <c r="BM112" s="116"/>
      <c r="BN112" s="116"/>
      <c r="BO112" s="116"/>
      <c r="BP112" s="116"/>
      <c r="BQ112" s="116"/>
      <c r="BR112" s="116"/>
      <c r="BS112" s="116"/>
      <c r="BT112" s="116"/>
      <c r="BU112" s="116"/>
      <c r="BV112" s="116"/>
      <c r="BW112" s="116"/>
      <c r="BX112" s="116"/>
      <c r="BY112" s="116"/>
      <c r="BZ112" s="116"/>
      <c r="CA112" s="116"/>
      <c r="CB112" s="116"/>
      <c r="CC112" s="116"/>
      <c r="CD112" s="116"/>
      <c r="CE112" s="116"/>
      <c r="CF112" s="116"/>
      <c r="CG112" s="116"/>
      <c r="CH112" s="116"/>
      <c r="CI112" s="116"/>
      <c r="CJ112" s="116"/>
      <c r="CK112" s="116"/>
      <c r="CL112" s="116"/>
      <c r="CM112" s="116"/>
      <c r="CN112" s="116"/>
      <c r="CO112" s="116"/>
      <c r="CP112" s="116"/>
      <c r="CQ112" s="116"/>
      <c r="CR112" s="116"/>
      <c r="CS112" s="116"/>
      <c r="CT112" s="116"/>
      <c r="CU112" s="116"/>
      <c r="CV112" s="116"/>
      <c r="CW112" s="116"/>
      <c r="CX112" s="116"/>
      <c r="CY112" s="116"/>
      <c r="CZ112" s="116"/>
      <c r="DA112" s="116"/>
      <c r="DB112" s="116"/>
      <c r="DC112" s="116"/>
      <c r="DD112" s="116"/>
      <c r="DE112" s="116"/>
      <c r="DF112" s="116"/>
      <c r="DG112" s="116"/>
      <c r="DH112" s="116"/>
      <c r="DI112" s="116"/>
      <c r="DJ112" s="116"/>
      <c r="DK112" s="116"/>
      <c r="DL112" s="116"/>
      <c r="DM112" s="116"/>
      <c r="DN112" s="116"/>
      <c r="DO112" s="116"/>
      <c r="DP112" s="116"/>
      <c r="DQ112" s="116"/>
      <c r="DR112" s="116"/>
      <c r="DS112" s="116"/>
      <c r="DT112" s="116"/>
      <c r="DU112" s="116"/>
      <c r="DV112" s="116"/>
      <c r="DW112" s="116"/>
      <c r="DX112" s="116"/>
      <c r="DY112" s="116"/>
      <c r="DZ112" s="116"/>
      <c r="EA112" s="116"/>
      <c r="EB112" s="116"/>
      <c r="EC112" s="116"/>
      <c r="ED112" s="116"/>
      <c r="EE112" s="116"/>
      <c r="EF112" s="116"/>
      <c r="EG112" s="116"/>
      <c r="EH112" s="116"/>
      <c r="EI112" s="116"/>
      <c r="EJ112" s="116"/>
      <c r="EK112" s="116"/>
      <c r="EL112" s="116"/>
      <c r="EM112" s="116"/>
      <c r="EN112" s="116"/>
      <c r="EO112" s="116"/>
      <c r="EP112" s="116"/>
      <c r="EQ112" s="116"/>
      <c r="ER112" s="116"/>
      <c r="ES112" s="116"/>
      <c r="ET112" s="116"/>
      <c r="EU112" s="116"/>
      <c r="EV112" s="116"/>
      <c r="EW112" s="116"/>
      <c r="EX112" s="116"/>
      <c r="EY112" s="116"/>
      <c r="EZ112" s="116"/>
      <c r="FA112" s="116"/>
      <c r="FB112" s="116"/>
      <c r="FC112" s="116"/>
      <c r="FD112" s="116"/>
      <c r="FE112" s="116"/>
      <c r="FF112" s="116"/>
      <c r="FG112" s="116"/>
      <c r="FH112" s="116"/>
      <c r="FI112" s="116"/>
      <c r="FJ112" s="116"/>
      <c r="FK112" s="116"/>
      <c r="FL112" s="116"/>
      <c r="FM112" s="116"/>
      <c r="FN112" s="116"/>
      <c r="FO112" s="116"/>
      <c r="FP112" s="116"/>
      <c r="FQ112" s="116"/>
      <c r="FR112" s="116"/>
      <c r="FS112" s="116"/>
      <c r="FT112" s="116"/>
      <c r="FU112" s="116"/>
      <c r="FV112" s="116"/>
      <c r="FW112" s="116"/>
      <c r="FX112" s="116"/>
      <c r="FY112" s="116"/>
      <c r="FZ112" s="116"/>
      <c r="GA112" s="116"/>
      <c r="GB112" s="116"/>
      <c r="GC112" s="116"/>
      <c r="GD112" s="116"/>
      <c r="GE112" s="116"/>
      <c r="GF112" s="116"/>
      <c r="GG112" s="116"/>
      <c r="GH112" s="116"/>
      <c r="GI112" s="116"/>
      <c r="GJ112" s="116"/>
      <c r="GK112" s="116"/>
      <c r="GL112" s="116"/>
      <c r="GM112" s="116"/>
      <c r="GN112" s="116"/>
      <c r="GO112" s="116"/>
      <c r="GP112" s="116"/>
      <c r="GQ112" s="116"/>
      <c r="GR112" s="116"/>
      <c r="GS112" s="116"/>
      <c r="GT112" s="116"/>
      <c r="GU112" s="116"/>
      <c r="GV112" s="116"/>
      <c r="GW112" s="116"/>
      <c r="GX112" s="116"/>
      <c r="GY112" s="116"/>
      <c r="GZ112" s="116"/>
      <c r="HA112" s="116"/>
      <c r="HB112" s="116"/>
      <c r="HC112" s="116"/>
      <c r="HD112" s="116"/>
      <c r="HE112" s="116"/>
      <c r="HF112" s="116"/>
      <c r="HG112" s="116"/>
      <c r="HH112" s="116"/>
      <c r="HI112" s="116"/>
      <c r="HJ112" s="116"/>
      <c r="HK112" s="116"/>
      <c r="HL112" s="116"/>
      <c r="HM112" s="116"/>
      <c r="HN112" s="116"/>
      <c r="HO112" s="116"/>
      <c r="HP112" s="116"/>
      <c r="HQ112" s="116"/>
      <c r="HR112" s="116"/>
      <c r="HS112" s="116"/>
      <c r="HT112" s="116"/>
      <c r="HU112" s="116"/>
      <c r="HV112" s="116"/>
      <c r="HW112" s="116"/>
      <c r="HX112" s="116"/>
      <c r="HY112" s="116"/>
      <c r="HZ112" s="116"/>
      <c r="IA112" s="116"/>
      <c r="IB112" s="116"/>
      <c r="IC112" s="116"/>
      <c r="ID112" s="116"/>
      <c r="IE112" s="116"/>
      <c r="IF112" s="116"/>
      <c r="IG112" s="116"/>
      <c r="IH112" s="116"/>
      <c r="II112" s="116"/>
      <c r="IJ112" s="116"/>
      <c r="IK112" s="116"/>
      <c r="IL112" s="116"/>
      <c r="IM112" s="116"/>
      <c r="IN112" s="116"/>
      <c r="IO112" s="116"/>
      <c r="IP112" s="116"/>
      <c r="IQ112" s="116"/>
      <c r="IR112" s="116"/>
      <c r="IS112" s="116"/>
      <c r="IT112" s="116"/>
      <c r="IU112" s="116"/>
      <c r="IV112" s="116"/>
      <c r="IW112" s="116"/>
      <c r="IX112" s="116"/>
      <c r="IY112" s="116"/>
      <c r="IZ112" s="116"/>
      <c r="JA112" s="116"/>
      <c r="JB112" s="116"/>
      <c r="JC112" s="116"/>
      <c r="JD112" s="116"/>
      <c r="JE112" s="116"/>
      <c r="JF112" s="116"/>
      <c r="JG112" s="116"/>
      <c r="JH112" s="116"/>
      <c r="JI112" s="116"/>
      <c r="JJ112" s="116"/>
      <c r="JK112" s="116"/>
      <c r="JL112" s="116"/>
      <c r="JM112" s="116"/>
      <c r="JN112" s="116"/>
      <c r="JO112" s="116"/>
      <c r="JP112" s="116"/>
      <c r="JQ112" s="116"/>
      <c r="JR112" s="116"/>
      <c r="JS112" s="116"/>
      <c r="JT112" s="116"/>
      <c r="JU112" s="116"/>
      <c r="JV112" s="116"/>
      <c r="JW112" s="116"/>
      <c r="JX112" s="116"/>
      <c r="JY112" s="116"/>
      <c r="JZ112" s="116"/>
      <c r="KA112" s="116"/>
      <c r="KB112" s="116"/>
      <c r="KC112" s="116"/>
      <c r="KD112" s="116"/>
      <c r="KE112" s="116"/>
      <c r="KF112" s="116"/>
      <c r="KG112" s="116"/>
      <c r="KH112" s="116"/>
      <c r="KI112" s="116"/>
      <c r="KJ112" s="116"/>
      <c r="KK112" s="116"/>
      <c r="KL112" s="116"/>
      <c r="KM112" s="116"/>
      <c r="KN112" s="116"/>
      <c r="KO112" s="116"/>
      <c r="KP112" s="116"/>
      <c r="KQ112" s="116"/>
      <c r="KR112" s="116"/>
      <c r="KS112" s="116"/>
      <c r="KT112" s="116"/>
      <c r="KU112" s="116"/>
      <c r="KV112" s="116"/>
      <c r="KW112" s="116"/>
      <c r="KX112" s="116"/>
      <c r="KY112" s="116"/>
      <c r="KZ112" s="116"/>
      <c r="LA112" s="116"/>
      <c r="LB112" s="116"/>
      <c r="LC112" s="116"/>
      <c r="LD112" s="116"/>
      <c r="LE112" s="116"/>
      <c r="LF112" s="116"/>
      <c r="LG112" s="116"/>
      <c r="LH112" s="116"/>
      <c r="LI112" s="116"/>
      <c r="LJ112" s="116"/>
    </row>
    <row r="113" spans="1:322" x14ac:dyDescent="0.3">
      <c r="A113" s="108">
        <v>43286</v>
      </c>
      <c r="B113" s="117">
        <v>0.91495370370370399</v>
      </c>
      <c r="C113" s="114">
        <v>14230.8</v>
      </c>
      <c r="D113" s="114">
        <v>101661.298</v>
      </c>
      <c r="E113" s="114">
        <v>23669.066999999999</v>
      </c>
      <c r="F113" s="114">
        <v>33131.254000000001</v>
      </c>
      <c r="G113" s="114">
        <v>11.227</v>
      </c>
      <c r="H113" s="73">
        <v>18</v>
      </c>
      <c r="I113" s="73">
        <v>17.844036697247699</v>
      </c>
      <c r="J113" s="111"/>
      <c r="K113" s="111"/>
      <c r="L113" s="119">
        <f t="shared" si="26"/>
        <v>-4.0759999999998833</v>
      </c>
      <c r="M113" s="115">
        <f t="shared" si="27"/>
        <v>-5.0149999999994179</v>
      </c>
      <c r="N113" s="115">
        <f t="shared" si="28"/>
        <v>-10.288000000000466</v>
      </c>
      <c r="O113" s="115">
        <f t="shared" si="29"/>
        <v>3.9480000000003201</v>
      </c>
      <c r="P113" s="120">
        <f t="shared" si="30"/>
        <v>7.2789999999996802</v>
      </c>
      <c r="Q113" s="30">
        <f t="shared" si="31"/>
        <v>0.3516522668567133</v>
      </c>
      <c r="R113" s="123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16"/>
      <c r="AD113" s="116"/>
      <c r="AE113" s="116"/>
      <c r="AF113" s="116"/>
      <c r="AG113" s="116"/>
      <c r="AH113" s="116"/>
      <c r="AI113" s="116"/>
      <c r="AJ113" s="33">
        <f t="shared" si="17"/>
        <v>15736.174999999999</v>
      </c>
      <c r="AK113" s="33" t="str">
        <f t="shared" si="18"/>
        <v/>
      </c>
      <c r="AL113" s="33" t="str">
        <f t="shared" si="19"/>
        <v/>
      </c>
      <c r="AM113" s="33" t="str">
        <f t="shared" si="20"/>
        <v/>
      </c>
      <c r="AN113" s="33" t="str">
        <f t="shared" si="21"/>
        <v/>
      </c>
      <c r="AO113" s="33" t="str">
        <f t="shared" si="22"/>
        <v/>
      </c>
      <c r="AP113" s="33" t="str">
        <f t="shared" si="23"/>
        <v/>
      </c>
      <c r="AQ113" s="33" t="str">
        <f t="shared" si="24"/>
        <v/>
      </c>
      <c r="AR113" s="33" t="str">
        <f t="shared" si="25"/>
        <v/>
      </c>
      <c r="AS113" s="116">
        <v>43604</v>
      </c>
      <c r="AT113" s="116">
        <v>2.1504629629629627E-2</v>
      </c>
      <c r="AU113" s="116" t="s">
        <v>59</v>
      </c>
      <c r="AV113" s="116" t="s">
        <v>60</v>
      </c>
      <c r="AW113" s="116">
        <v>15736.174999999999</v>
      </c>
      <c r="AX113" s="116"/>
      <c r="AY113" s="116"/>
      <c r="AZ113" s="116"/>
      <c r="BA113" s="116"/>
      <c r="BB113" s="116"/>
      <c r="BC113" s="116"/>
      <c r="BD113" s="116"/>
      <c r="BE113" s="116"/>
      <c r="BF113" s="116"/>
      <c r="BG113" s="116"/>
      <c r="BH113" s="116"/>
      <c r="BI113" s="116"/>
      <c r="BJ113" s="116"/>
      <c r="BK113" s="116"/>
      <c r="BL113" s="116"/>
      <c r="BM113" s="116"/>
      <c r="BN113" s="116"/>
      <c r="BO113" s="116"/>
      <c r="BP113" s="116"/>
      <c r="BQ113" s="116"/>
      <c r="BR113" s="116"/>
      <c r="BS113" s="116"/>
      <c r="BT113" s="116"/>
      <c r="BU113" s="116"/>
      <c r="BV113" s="116"/>
      <c r="BW113" s="116"/>
      <c r="BX113" s="116"/>
      <c r="BY113" s="116"/>
      <c r="BZ113" s="116"/>
      <c r="CA113" s="116"/>
      <c r="CB113" s="116"/>
      <c r="CC113" s="116"/>
      <c r="CD113" s="116"/>
      <c r="CE113" s="116"/>
      <c r="CF113" s="116"/>
      <c r="CG113" s="116"/>
      <c r="CH113" s="116"/>
      <c r="CI113" s="116"/>
      <c r="CJ113" s="116"/>
      <c r="CK113" s="116"/>
      <c r="CL113" s="116"/>
      <c r="CM113" s="116"/>
      <c r="CN113" s="116"/>
      <c r="CO113" s="116"/>
      <c r="CP113" s="116"/>
      <c r="CQ113" s="116"/>
      <c r="CR113" s="116"/>
      <c r="CS113" s="116"/>
      <c r="CT113" s="116"/>
      <c r="CU113" s="116"/>
      <c r="CV113" s="116"/>
      <c r="CW113" s="116"/>
      <c r="CX113" s="116"/>
      <c r="CY113" s="116"/>
      <c r="CZ113" s="116"/>
      <c r="DA113" s="116"/>
      <c r="DB113" s="116"/>
      <c r="DC113" s="116"/>
      <c r="DD113" s="116"/>
      <c r="DE113" s="116"/>
      <c r="DF113" s="116"/>
      <c r="DG113" s="116"/>
      <c r="DH113" s="116"/>
      <c r="DI113" s="116"/>
      <c r="DJ113" s="116"/>
      <c r="DK113" s="116"/>
      <c r="DL113" s="116"/>
      <c r="DM113" s="116"/>
      <c r="DN113" s="116"/>
      <c r="DO113" s="116"/>
      <c r="DP113" s="116"/>
      <c r="DQ113" s="116"/>
      <c r="DR113" s="116"/>
      <c r="DS113" s="116"/>
      <c r="DT113" s="116"/>
      <c r="DU113" s="116"/>
      <c r="DV113" s="116"/>
      <c r="DW113" s="116"/>
      <c r="DX113" s="116"/>
      <c r="DY113" s="116"/>
      <c r="DZ113" s="116"/>
      <c r="EA113" s="116"/>
      <c r="EB113" s="116"/>
      <c r="EC113" s="116"/>
      <c r="ED113" s="116"/>
      <c r="EE113" s="116"/>
      <c r="EF113" s="116"/>
      <c r="EG113" s="116"/>
      <c r="EH113" s="116"/>
      <c r="EI113" s="116"/>
      <c r="EJ113" s="116"/>
      <c r="EK113" s="116"/>
      <c r="EL113" s="116"/>
      <c r="EM113" s="116"/>
      <c r="EN113" s="116"/>
      <c r="EO113" s="116"/>
      <c r="EP113" s="116"/>
      <c r="EQ113" s="116"/>
      <c r="ER113" s="116"/>
      <c r="ES113" s="116"/>
      <c r="ET113" s="116"/>
      <c r="EU113" s="116"/>
      <c r="EV113" s="116"/>
      <c r="EW113" s="116"/>
      <c r="EX113" s="116"/>
      <c r="EY113" s="116"/>
      <c r="EZ113" s="116"/>
      <c r="FA113" s="116"/>
      <c r="FB113" s="116"/>
      <c r="FC113" s="116"/>
      <c r="FD113" s="116"/>
      <c r="FE113" s="116"/>
      <c r="FF113" s="116"/>
      <c r="FG113" s="116"/>
      <c r="FH113" s="116"/>
      <c r="FI113" s="116"/>
      <c r="FJ113" s="116"/>
      <c r="FK113" s="116"/>
      <c r="FL113" s="116"/>
      <c r="FM113" s="116"/>
      <c r="FN113" s="116"/>
      <c r="FO113" s="116"/>
      <c r="FP113" s="116"/>
      <c r="FQ113" s="116"/>
      <c r="FR113" s="116"/>
      <c r="FS113" s="116"/>
      <c r="FT113" s="116"/>
      <c r="FU113" s="116"/>
      <c r="FV113" s="116"/>
      <c r="FW113" s="116"/>
      <c r="FX113" s="116"/>
      <c r="FY113" s="116"/>
      <c r="FZ113" s="116"/>
      <c r="GA113" s="116"/>
      <c r="GB113" s="116"/>
      <c r="GC113" s="116"/>
      <c r="GD113" s="116"/>
      <c r="GE113" s="116"/>
      <c r="GF113" s="116"/>
      <c r="GG113" s="116"/>
      <c r="GH113" s="116"/>
      <c r="GI113" s="116"/>
      <c r="GJ113" s="116"/>
      <c r="GK113" s="116"/>
      <c r="GL113" s="116"/>
      <c r="GM113" s="116"/>
      <c r="GN113" s="116"/>
      <c r="GO113" s="116"/>
      <c r="GP113" s="116"/>
      <c r="GQ113" s="116"/>
      <c r="GR113" s="116"/>
      <c r="GS113" s="116"/>
      <c r="GT113" s="116"/>
      <c r="GU113" s="116"/>
      <c r="GV113" s="116"/>
      <c r="GW113" s="116"/>
      <c r="GX113" s="116"/>
      <c r="GY113" s="116"/>
      <c r="GZ113" s="116"/>
      <c r="HA113" s="116"/>
      <c r="HB113" s="116"/>
      <c r="HC113" s="116"/>
      <c r="HD113" s="116"/>
      <c r="HE113" s="116"/>
      <c r="HF113" s="116"/>
      <c r="HG113" s="116"/>
      <c r="HH113" s="116"/>
      <c r="HI113" s="116"/>
      <c r="HJ113" s="116"/>
      <c r="HK113" s="116"/>
      <c r="HL113" s="116"/>
      <c r="HM113" s="116"/>
      <c r="HN113" s="116"/>
      <c r="HO113" s="116"/>
      <c r="HP113" s="116"/>
      <c r="HQ113" s="116"/>
      <c r="HR113" s="116"/>
      <c r="HS113" s="116"/>
      <c r="HT113" s="116"/>
      <c r="HU113" s="116"/>
      <c r="HV113" s="116"/>
      <c r="HW113" s="116"/>
      <c r="HX113" s="116"/>
      <c r="HY113" s="116"/>
      <c r="HZ113" s="116"/>
      <c r="IA113" s="116"/>
      <c r="IB113" s="116"/>
      <c r="IC113" s="116"/>
      <c r="ID113" s="116"/>
      <c r="IE113" s="116"/>
      <c r="IF113" s="116"/>
      <c r="IG113" s="116"/>
      <c r="IH113" s="116"/>
      <c r="II113" s="116"/>
      <c r="IJ113" s="116"/>
      <c r="IK113" s="116"/>
      <c r="IL113" s="116"/>
      <c r="IM113" s="116"/>
      <c r="IN113" s="116"/>
      <c r="IO113" s="116"/>
      <c r="IP113" s="116"/>
      <c r="IQ113" s="116"/>
      <c r="IR113" s="116"/>
      <c r="IS113" s="116"/>
      <c r="IT113" s="116"/>
      <c r="IU113" s="116"/>
      <c r="IV113" s="116"/>
      <c r="IW113" s="116"/>
      <c r="IX113" s="116"/>
      <c r="IY113" s="116"/>
      <c r="IZ113" s="116"/>
      <c r="JA113" s="116"/>
      <c r="JB113" s="116"/>
      <c r="JC113" s="116"/>
      <c r="JD113" s="116"/>
      <c r="JE113" s="116"/>
      <c r="JF113" s="116"/>
      <c r="JG113" s="116"/>
      <c r="JH113" s="116"/>
      <c r="JI113" s="116"/>
      <c r="JJ113" s="116"/>
      <c r="JK113" s="116"/>
      <c r="JL113" s="116"/>
      <c r="JM113" s="116"/>
      <c r="JN113" s="116"/>
      <c r="JO113" s="116"/>
      <c r="JP113" s="116"/>
      <c r="JQ113" s="116"/>
      <c r="JR113" s="116"/>
      <c r="JS113" s="116"/>
      <c r="JT113" s="116"/>
      <c r="JU113" s="116"/>
      <c r="JV113" s="116"/>
      <c r="JW113" s="116"/>
      <c r="JX113" s="116"/>
      <c r="JY113" s="116"/>
      <c r="JZ113" s="116"/>
      <c r="KA113" s="116"/>
      <c r="KB113" s="116"/>
      <c r="KC113" s="116"/>
      <c r="KD113" s="116"/>
      <c r="KE113" s="116"/>
      <c r="KF113" s="116"/>
      <c r="KG113" s="116"/>
      <c r="KH113" s="116"/>
      <c r="KI113" s="116"/>
      <c r="KJ113" s="116"/>
      <c r="KK113" s="116"/>
      <c r="KL113" s="116"/>
      <c r="KM113" s="116"/>
      <c r="KN113" s="116"/>
      <c r="KO113" s="116"/>
      <c r="KP113" s="116"/>
      <c r="KQ113" s="116"/>
      <c r="KR113" s="116"/>
      <c r="KS113" s="116"/>
      <c r="KT113" s="116"/>
      <c r="KU113" s="116"/>
      <c r="KV113" s="116"/>
      <c r="KW113" s="116"/>
      <c r="KX113" s="116"/>
      <c r="KY113" s="116"/>
      <c r="KZ113" s="116"/>
      <c r="LA113" s="116"/>
      <c r="LB113" s="116"/>
      <c r="LC113" s="116"/>
      <c r="LD113" s="116"/>
      <c r="LE113" s="116"/>
      <c r="LF113" s="116"/>
      <c r="LG113" s="116"/>
      <c r="LH113" s="116"/>
      <c r="LI113" s="116"/>
      <c r="LJ113" s="116"/>
    </row>
    <row r="114" spans="1:322" x14ac:dyDescent="0.3">
      <c r="A114" s="108">
        <v>43287</v>
      </c>
      <c r="B114" s="117">
        <v>0.908136574074074</v>
      </c>
      <c r="C114" s="114">
        <v>14232.188</v>
      </c>
      <c r="D114" s="114">
        <v>101671.257</v>
      </c>
      <c r="E114" s="114">
        <v>23691.127</v>
      </c>
      <c r="F114" s="114">
        <v>33161.309000000001</v>
      </c>
      <c r="G114" s="114">
        <v>30.055</v>
      </c>
      <c r="H114" s="73">
        <v>17</v>
      </c>
      <c r="I114" s="73">
        <v>20.655113636363598</v>
      </c>
      <c r="J114" s="111"/>
      <c r="K114" s="111"/>
      <c r="L114" s="119">
        <f t="shared" si="26"/>
        <v>18.707999999996609</v>
      </c>
      <c r="M114" s="115">
        <f t="shared" si="27"/>
        <v>-1.3880000000008295</v>
      </c>
      <c r="N114" s="115">
        <f t="shared" si="28"/>
        <v>-9.9590000000025611</v>
      </c>
      <c r="O114" s="115">
        <f t="shared" si="29"/>
        <v>22.06000000000131</v>
      </c>
      <c r="P114" s="120">
        <f t="shared" si="30"/>
        <v>7.99499999999869</v>
      </c>
      <c r="Q114" s="30">
        <f t="shared" si="31"/>
        <v>0.73398768923644353</v>
      </c>
      <c r="R114" s="123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16"/>
      <c r="AD114" s="116"/>
      <c r="AE114" s="116"/>
      <c r="AF114" s="116"/>
      <c r="AG114" s="116"/>
      <c r="AH114" s="116"/>
      <c r="AI114" s="116"/>
      <c r="AJ114" s="33" t="str">
        <f t="shared" si="17"/>
        <v/>
      </c>
      <c r="AK114" s="33">
        <f t="shared" si="18"/>
        <v>116107.284</v>
      </c>
      <c r="AL114" s="33" t="str">
        <f t="shared" si="19"/>
        <v/>
      </c>
      <c r="AM114" s="33" t="str">
        <f t="shared" si="20"/>
        <v/>
      </c>
      <c r="AN114" s="33" t="str">
        <f t="shared" si="21"/>
        <v/>
      </c>
      <c r="AO114" s="33" t="str">
        <f t="shared" si="22"/>
        <v/>
      </c>
      <c r="AP114" s="33" t="str">
        <f t="shared" si="23"/>
        <v/>
      </c>
      <c r="AQ114" s="33" t="str">
        <f t="shared" si="24"/>
        <v/>
      </c>
      <c r="AR114" s="33" t="str">
        <f t="shared" si="25"/>
        <v/>
      </c>
      <c r="AS114" s="116">
        <v>43604</v>
      </c>
      <c r="AT114" s="116">
        <v>2.1504629629629627E-2</v>
      </c>
      <c r="AU114" s="116" t="s">
        <v>59</v>
      </c>
      <c r="AV114" s="116" t="s">
        <v>61</v>
      </c>
      <c r="AW114" s="116">
        <v>116107.284</v>
      </c>
      <c r="AX114" s="116"/>
      <c r="AY114" s="116"/>
      <c r="AZ114" s="116"/>
      <c r="BA114" s="116"/>
      <c r="BB114" s="116"/>
      <c r="BC114" s="116"/>
      <c r="BD114" s="116"/>
      <c r="BE114" s="116"/>
      <c r="BF114" s="116"/>
      <c r="BG114" s="116"/>
      <c r="BH114" s="116"/>
      <c r="BI114" s="116"/>
      <c r="BJ114" s="116"/>
      <c r="BK114" s="116"/>
      <c r="BL114" s="116"/>
      <c r="BM114" s="116"/>
      <c r="BN114" s="116"/>
      <c r="BO114" s="116"/>
      <c r="BP114" s="116"/>
      <c r="BQ114" s="116"/>
      <c r="BR114" s="116"/>
      <c r="BS114" s="116"/>
      <c r="BT114" s="116"/>
      <c r="BU114" s="116"/>
      <c r="BV114" s="116"/>
      <c r="BW114" s="116"/>
      <c r="BX114" s="116"/>
      <c r="BY114" s="116"/>
      <c r="BZ114" s="116"/>
      <c r="CA114" s="116"/>
      <c r="CB114" s="116"/>
      <c r="CC114" s="116"/>
      <c r="CD114" s="116"/>
      <c r="CE114" s="116"/>
      <c r="CF114" s="116"/>
      <c r="CG114" s="116"/>
      <c r="CH114" s="116"/>
      <c r="CI114" s="116"/>
      <c r="CJ114" s="116"/>
      <c r="CK114" s="116"/>
      <c r="CL114" s="116"/>
      <c r="CM114" s="116"/>
      <c r="CN114" s="116"/>
      <c r="CO114" s="116"/>
      <c r="CP114" s="116"/>
      <c r="CQ114" s="116"/>
      <c r="CR114" s="116"/>
      <c r="CS114" s="116"/>
      <c r="CT114" s="116"/>
      <c r="CU114" s="116"/>
      <c r="CV114" s="116"/>
      <c r="CW114" s="116"/>
      <c r="CX114" s="116"/>
      <c r="CY114" s="116"/>
      <c r="CZ114" s="116"/>
      <c r="DA114" s="116"/>
      <c r="DB114" s="116"/>
      <c r="DC114" s="116"/>
      <c r="DD114" s="116"/>
      <c r="DE114" s="116"/>
      <c r="DF114" s="116"/>
      <c r="DG114" s="116"/>
      <c r="DH114" s="116"/>
      <c r="DI114" s="116"/>
      <c r="DJ114" s="116"/>
      <c r="DK114" s="116"/>
      <c r="DL114" s="116"/>
      <c r="DM114" s="116"/>
      <c r="DN114" s="116"/>
      <c r="DO114" s="116"/>
      <c r="DP114" s="116"/>
      <c r="DQ114" s="116"/>
      <c r="DR114" s="116"/>
      <c r="DS114" s="116"/>
      <c r="DT114" s="116"/>
      <c r="DU114" s="116"/>
      <c r="DV114" s="116"/>
      <c r="DW114" s="116"/>
      <c r="DX114" s="116"/>
      <c r="DY114" s="116"/>
      <c r="DZ114" s="116"/>
      <c r="EA114" s="116"/>
      <c r="EB114" s="116"/>
      <c r="EC114" s="116"/>
      <c r="ED114" s="116"/>
      <c r="EE114" s="116"/>
      <c r="EF114" s="116"/>
      <c r="EG114" s="116"/>
      <c r="EH114" s="116"/>
      <c r="EI114" s="116"/>
      <c r="EJ114" s="116"/>
      <c r="EK114" s="116"/>
      <c r="EL114" s="116"/>
      <c r="EM114" s="116"/>
      <c r="EN114" s="116"/>
      <c r="EO114" s="116"/>
      <c r="EP114" s="116"/>
      <c r="EQ114" s="116"/>
      <c r="ER114" s="116"/>
      <c r="ES114" s="116"/>
      <c r="ET114" s="116"/>
      <c r="EU114" s="116"/>
      <c r="EV114" s="116"/>
      <c r="EW114" s="116"/>
      <c r="EX114" s="116"/>
      <c r="EY114" s="116"/>
      <c r="EZ114" s="116"/>
      <c r="FA114" s="116"/>
      <c r="FB114" s="116"/>
      <c r="FC114" s="116"/>
      <c r="FD114" s="116"/>
      <c r="FE114" s="116"/>
      <c r="FF114" s="116"/>
      <c r="FG114" s="116"/>
      <c r="FH114" s="116"/>
      <c r="FI114" s="116"/>
      <c r="FJ114" s="116"/>
      <c r="FK114" s="116"/>
      <c r="FL114" s="116"/>
      <c r="FM114" s="116"/>
      <c r="FN114" s="116"/>
      <c r="FO114" s="116"/>
      <c r="FP114" s="116"/>
      <c r="FQ114" s="116"/>
      <c r="FR114" s="116"/>
      <c r="FS114" s="116"/>
      <c r="FT114" s="116"/>
      <c r="FU114" s="116"/>
      <c r="FV114" s="116"/>
      <c r="FW114" s="116"/>
      <c r="FX114" s="116"/>
      <c r="FY114" s="116"/>
      <c r="FZ114" s="116"/>
      <c r="GA114" s="116"/>
      <c r="GB114" s="116"/>
      <c r="GC114" s="116"/>
      <c r="GD114" s="116"/>
      <c r="GE114" s="116"/>
      <c r="GF114" s="116"/>
      <c r="GG114" s="116"/>
      <c r="GH114" s="116"/>
      <c r="GI114" s="116"/>
      <c r="GJ114" s="116"/>
      <c r="GK114" s="116"/>
      <c r="GL114" s="116"/>
      <c r="GM114" s="116"/>
      <c r="GN114" s="116"/>
      <c r="GO114" s="116"/>
      <c r="GP114" s="116"/>
      <c r="GQ114" s="116"/>
      <c r="GR114" s="116"/>
      <c r="GS114" s="116"/>
      <c r="GT114" s="116"/>
      <c r="GU114" s="116"/>
      <c r="GV114" s="116"/>
      <c r="GW114" s="116"/>
      <c r="GX114" s="116"/>
      <c r="GY114" s="116"/>
      <c r="GZ114" s="116"/>
      <c r="HA114" s="116"/>
      <c r="HB114" s="116"/>
      <c r="HC114" s="116"/>
      <c r="HD114" s="116"/>
      <c r="HE114" s="116"/>
      <c r="HF114" s="116"/>
      <c r="HG114" s="116"/>
      <c r="HH114" s="116"/>
      <c r="HI114" s="116"/>
      <c r="HJ114" s="116"/>
      <c r="HK114" s="116"/>
      <c r="HL114" s="116"/>
      <c r="HM114" s="116"/>
      <c r="HN114" s="116"/>
      <c r="HO114" s="116"/>
      <c r="HP114" s="116"/>
      <c r="HQ114" s="116"/>
      <c r="HR114" s="116"/>
      <c r="HS114" s="116"/>
      <c r="HT114" s="116"/>
      <c r="HU114" s="116"/>
      <c r="HV114" s="116"/>
      <c r="HW114" s="116"/>
      <c r="HX114" s="116"/>
      <c r="HY114" s="116"/>
      <c r="HZ114" s="116"/>
      <c r="IA114" s="116"/>
      <c r="IB114" s="116"/>
      <c r="IC114" s="116"/>
      <c r="ID114" s="116"/>
      <c r="IE114" s="116"/>
      <c r="IF114" s="116"/>
      <c r="IG114" s="116"/>
      <c r="IH114" s="116"/>
      <c r="II114" s="116"/>
      <c r="IJ114" s="116"/>
      <c r="IK114" s="116"/>
      <c r="IL114" s="116"/>
      <c r="IM114" s="116"/>
      <c r="IN114" s="116"/>
      <c r="IO114" s="116"/>
      <c r="IP114" s="116"/>
      <c r="IQ114" s="116"/>
      <c r="IR114" s="116"/>
      <c r="IS114" s="116"/>
      <c r="IT114" s="116"/>
      <c r="IU114" s="116"/>
      <c r="IV114" s="116"/>
      <c r="IW114" s="116"/>
      <c r="IX114" s="116"/>
      <c r="IY114" s="116"/>
      <c r="IZ114" s="116"/>
      <c r="JA114" s="116"/>
      <c r="JB114" s="116"/>
      <c r="JC114" s="116"/>
      <c r="JD114" s="116"/>
      <c r="JE114" s="116"/>
      <c r="JF114" s="116"/>
      <c r="JG114" s="116"/>
      <c r="JH114" s="116"/>
      <c r="JI114" s="116"/>
      <c r="JJ114" s="116"/>
      <c r="JK114" s="116"/>
      <c r="JL114" s="116"/>
      <c r="JM114" s="116"/>
      <c r="JN114" s="116"/>
      <c r="JO114" s="116"/>
      <c r="JP114" s="116"/>
      <c r="JQ114" s="116"/>
      <c r="JR114" s="116"/>
      <c r="JS114" s="116"/>
      <c r="JT114" s="116"/>
      <c r="JU114" s="116"/>
      <c r="JV114" s="116"/>
      <c r="JW114" s="116"/>
      <c r="JX114" s="116"/>
      <c r="JY114" s="116"/>
      <c r="JZ114" s="116"/>
      <c r="KA114" s="116"/>
      <c r="KB114" s="116"/>
      <c r="KC114" s="116"/>
      <c r="KD114" s="116"/>
      <c r="KE114" s="116"/>
      <c r="KF114" s="116"/>
      <c r="KG114" s="116"/>
      <c r="KH114" s="116"/>
      <c r="KI114" s="116"/>
      <c r="KJ114" s="116"/>
      <c r="KK114" s="116"/>
      <c r="KL114" s="116"/>
      <c r="KM114" s="116"/>
      <c r="KN114" s="116"/>
      <c r="KO114" s="116"/>
      <c r="KP114" s="116"/>
      <c r="KQ114" s="116"/>
      <c r="KR114" s="116"/>
      <c r="KS114" s="116"/>
      <c r="KT114" s="116"/>
      <c r="KU114" s="116"/>
      <c r="KV114" s="116"/>
      <c r="KW114" s="116"/>
      <c r="KX114" s="116"/>
      <c r="KY114" s="116"/>
      <c r="KZ114" s="116"/>
      <c r="LA114" s="116"/>
      <c r="LB114" s="116"/>
      <c r="LC114" s="116"/>
      <c r="LD114" s="116"/>
      <c r="LE114" s="116"/>
      <c r="LF114" s="116"/>
      <c r="LG114" s="116"/>
      <c r="LH114" s="116"/>
      <c r="LI114" s="116"/>
      <c r="LJ114" s="116"/>
    </row>
    <row r="115" spans="1:322" x14ac:dyDescent="0.3">
      <c r="A115" s="108">
        <v>43288</v>
      </c>
      <c r="B115" s="117">
        <v>0.90547453703703695</v>
      </c>
      <c r="C115" s="114">
        <v>14233.058000000001</v>
      </c>
      <c r="D115" s="114">
        <v>101679.245</v>
      </c>
      <c r="E115" s="114">
        <v>23722.668000000001</v>
      </c>
      <c r="F115" s="114">
        <v>33198.94</v>
      </c>
      <c r="G115" s="114">
        <v>37.631</v>
      </c>
      <c r="H115" s="73">
        <v>17.5</v>
      </c>
      <c r="I115" s="73">
        <v>21.360301507537699</v>
      </c>
      <c r="J115" s="111"/>
      <c r="K115" s="111"/>
      <c r="L115" s="119">
        <f t="shared" si="26"/>
        <v>28.773000000001645</v>
      </c>
      <c r="M115" s="115">
        <f t="shared" si="27"/>
        <v>-0.87000000000080036</v>
      </c>
      <c r="N115" s="115">
        <f t="shared" si="28"/>
        <v>-7.9879999999975553</v>
      </c>
      <c r="O115" s="115">
        <f t="shared" si="29"/>
        <v>31.541000000001077</v>
      </c>
      <c r="P115" s="120">
        <f t="shared" si="30"/>
        <v>6.0899999999989234</v>
      </c>
      <c r="Q115" s="30">
        <f t="shared" si="31"/>
        <v>0.83816534240389773</v>
      </c>
      <c r="R115" s="123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16"/>
      <c r="AD115" s="116"/>
      <c r="AE115" s="116"/>
      <c r="AF115" s="116"/>
      <c r="AG115" s="116"/>
      <c r="AH115" s="116"/>
      <c r="AI115" s="116"/>
      <c r="AJ115" s="33" t="str">
        <f t="shared" si="17"/>
        <v/>
      </c>
      <c r="AK115" s="33" t="str">
        <f t="shared" si="18"/>
        <v/>
      </c>
      <c r="AL115" s="33" t="str">
        <f t="shared" si="19"/>
        <v/>
      </c>
      <c r="AM115" s="33" t="str">
        <f t="shared" si="20"/>
        <v/>
      </c>
      <c r="AN115" s="33" t="str">
        <f t="shared" si="21"/>
        <v/>
      </c>
      <c r="AO115" s="33">
        <f t="shared" si="22"/>
        <v>12</v>
      </c>
      <c r="AP115" s="33" t="str">
        <f t="shared" si="23"/>
        <v/>
      </c>
      <c r="AQ115" s="33" t="str">
        <f t="shared" si="24"/>
        <v/>
      </c>
      <c r="AR115" s="33" t="str">
        <f t="shared" si="25"/>
        <v/>
      </c>
      <c r="AS115" s="116">
        <v>43604</v>
      </c>
      <c r="AT115" s="116">
        <v>2.1504629629629627E-2</v>
      </c>
      <c r="AU115" s="116" t="s">
        <v>62</v>
      </c>
      <c r="AV115" s="116" t="s">
        <v>63</v>
      </c>
      <c r="AW115" s="116">
        <v>12</v>
      </c>
      <c r="AX115" s="116"/>
      <c r="AY115" s="116"/>
      <c r="AZ115" s="116"/>
      <c r="BA115" s="116"/>
      <c r="BB115" s="116"/>
      <c r="BC115" s="116"/>
      <c r="BD115" s="116"/>
      <c r="BE115" s="116"/>
      <c r="BF115" s="116"/>
      <c r="BG115" s="116"/>
      <c r="BH115" s="116"/>
      <c r="BI115" s="116"/>
      <c r="BJ115" s="116"/>
      <c r="BK115" s="116"/>
      <c r="BL115" s="116"/>
      <c r="BM115" s="116"/>
      <c r="BN115" s="116"/>
      <c r="BO115" s="116"/>
      <c r="BP115" s="116"/>
      <c r="BQ115" s="116"/>
      <c r="BR115" s="116"/>
      <c r="BS115" s="116"/>
      <c r="BT115" s="116"/>
      <c r="BU115" s="116"/>
      <c r="BV115" s="116"/>
      <c r="BW115" s="116"/>
      <c r="BX115" s="116"/>
      <c r="BY115" s="116"/>
      <c r="BZ115" s="116"/>
      <c r="CA115" s="116"/>
      <c r="CB115" s="116"/>
      <c r="CC115" s="116"/>
      <c r="CD115" s="116"/>
      <c r="CE115" s="116"/>
      <c r="CF115" s="116"/>
      <c r="CG115" s="116"/>
      <c r="CH115" s="116"/>
      <c r="CI115" s="116"/>
      <c r="CJ115" s="116"/>
      <c r="CK115" s="116"/>
      <c r="CL115" s="116"/>
      <c r="CM115" s="116"/>
      <c r="CN115" s="116"/>
      <c r="CO115" s="116"/>
      <c r="CP115" s="116"/>
      <c r="CQ115" s="116"/>
      <c r="CR115" s="116"/>
      <c r="CS115" s="116"/>
      <c r="CT115" s="116"/>
      <c r="CU115" s="116"/>
      <c r="CV115" s="116"/>
      <c r="CW115" s="116"/>
      <c r="CX115" s="116"/>
      <c r="CY115" s="116"/>
      <c r="CZ115" s="116"/>
      <c r="DA115" s="116"/>
      <c r="DB115" s="116"/>
      <c r="DC115" s="116"/>
      <c r="DD115" s="116"/>
      <c r="DE115" s="116"/>
      <c r="DF115" s="116"/>
      <c r="DG115" s="116"/>
      <c r="DH115" s="116"/>
      <c r="DI115" s="116"/>
      <c r="DJ115" s="116"/>
      <c r="DK115" s="116"/>
      <c r="DL115" s="116"/>
      <c r="DM115" s="116"/>
      <c r="DN115" s="116"/>
      <c r="DO115" s="116"/>
      <c r="DP115" s="116"/>
      <c r="DQ115" s="116"/>
      <c r="DR115" s="116"/>
      <c r="DS115" s="116"/>
      <c r="DT115" s="116"/>
      <c r="DU115" s="116"/>
      <c r="DV115" s="116"/>
      <c r="DW115" s="116"/>
      <c r="DX115" s="116"/>
      <c r="DY115" s="116"/>
      <c r="DZ115" s="116"/>
      <c r="EA115" s="116"/>
      <c r="EB115" s="116"/>
      <c r="EC115" s="116"/>
      <c r="ED115" s="116"/>
      <c r="EE115" s="116"/>
      <c r="EF115" s="116"/>
      <c r="EG115" s="116"/>
      <c r="EH115" s="116"/>
      <c r="EI115" s="116"/>
      <c r="EJ115" s="116"/>
      <c r="EK115" s="116"/>
      <c r="EL115" s="116"/>
      <c r="EM115" s="116"/>
      <c r="EN115" s="116"/>
      <c r="EO115" s="116"/>
      <c r="EP115" s="116"/>
      <c r="EQ115" s="116"/>
      <c r="ER115" s="116"/>
      <c r="ES115" s="116"/>
      <c r="ET115" s="116"/>
      <c r="EU115" s="116"/>
      <c r="EV115" s="116"/>
      <c r="EW115" s="116"/>
      <c r="EX115" s="116"/>
      <c r="EY115" s="116"/>
      <c r="EZ115" s="116"/>
      <c r="FA115" s="116"/>
      <c r="FB115" s="116"/>
      <c r="FC115" s="116"/>
      <c r="FD115" s="116"/>
      <c r="FE115" s="116"/>
      <c r="FF115" s="116"/>
      <c r="FG115" s="116"/>
      <c r="FH115" s="116"/>
      <c r="FI115" s="116"/>
      <c r="FJ115" s="116"/>
      <c r="FK115" s="116"/>
      <c r="FL115" s="116"/>
      <c r="FM115" s="116"/>
      <c r="FN115" s="116"/>
      <c r="FO115" s="116"/>
      <c r="FP115" s="116"/>
      <c r="FQ115" s="116"/>
      <c r="FR115" s="116"/>
      <c r="FS115" s="116"/>
      <c r="FT115" s="116"/>
      <c r="FU115" s="116"/>
      <c r="FV115" s="116"/>
      <c r="FW115" s="116"/>
      <c r="FX115" s="116"/>
      <c r="FY115" s="116"/>
      <c r="FZ115" s="116"/>
      <c r="GA115" s="116"/>
      <c r="GB115" s="116"/>
      <c r="GC115" s="116"/>
      <c r="GD115" s="116"/>
      <c r="GE115" s="116"/>
      <c r="GF115" s="116"/>
      <c r="GG115" s="116"/>
      <c r="GH115" s="116"/>
      <c r="GI115" s="116"/>
      <c r="GJ115" s="116"/>
      <c r="GK115" s="116"/>
      <c r="GL115" s="116"/>
      <c r="GM115" s="116"/>
      <c r="GN115" s="116"/>
      <c r="GO115" s="116"/>
      <c r="GP115" s="116"/>
      <c r="GQ115" s="116"/>
      <c r="GR115" s="116"/>
      <c r="GS115" s="116"/>
      <c r="GT115" s="116"/>
      <c r="GU115" s="116"/>
      <c r="GV115" s="116"/>
      <c r="GW115" s="116"/>
      <c r="GX115" s="116"/>
      <c r="GY115" s="116"/>
      <c r="GZ115" s="116"/>
      <c r="HA115" s="116"/>
      <c r="HB115" s="116"/>
      <c r="HC115" s="116"/>
      <c r="HD115" s="116"/>
      <c r="HE115" s="116"/>
      <c r="HF115" s="116"/>
      <c r="HG115" s="116"/>
      <c r="HH115" s="116"/>
      <c r="HI115" s="116"/>
      <c r="HJ115" s="116"/>
      <c r="HK115" s="116"/>
      <c r="HL115" s="116"/>
      <c r="HM115" s="116"/>
      <c r="HN115" s="116"/>
      <c r="HO115" s="116"/>
      <c r="HP115" s="116"/>
      <c r="HQ115" s="116"/>
      <c r="HR115" s="116"/>
      <c r="HS115" s="116"/>
      <c r="HT115" s="116"/>
      <c r="HU115" s="116"/>
      <c r="HV115" s="116"/>
      <c r="HW115" s="116"/>
      <c r="HX115" s="116"/>
      <c r="HY115" s="116"/>
      <c r="HZ115" s="116"/>
      <c r="IA115" s="116"/>
      <c r="IB115" s="116"/>
      <c r="IC115" s="116"/>
      <c r="ID115" s="116"/>
      <c r="IE115" s="116"/>
      <c r="IF115" s="116"/>
      <c r="IG115" s="116"/>
      <c r="IH115" s="116"/>
      <c r="II115" s="116"/>
      <c r="IJ115" s="116"/>
      <c r="IK115" s="116"/>
      <c r="IL115" s="116"/>
      <c r="IM115" s="116"/>
      <c r="IN115" s="116"/>
      <c r="IO115" s="116"/>
      <c r="IP115" s="116"/>
      <c r="IQ115" s="116"/>
      <c r="IR115" s="116"/>
      <c r="IS115" s="116"/>
      <c r="IT115" s="116"/>
      <c r="IU115" s="116"/>
      <c r="IV115" s="116"/>
      <c r="IW115" s="116"/>
      <c r="IX115" s="116"/>
      <c r="IY115" s="116"/>
      <c r="IZ115" s="116"/>
      <c r="JA115" s="116"/>
      <c r="JB115" s="116"/>
      <c r="JC115" s="116"/>
      <c r="JD115" s="116"/>
      <c r="JE115" s="116"/>
      <c r="JF115" s="116"/>
      <c r="JG115" s="116"/>
      <c r="JH115" s="116"/>
      <c r="JI115" s="116"/>
      <c r="JJ115" s="116"/>
      <c r="JK115" s="116"/>
      <c r="JL115" s="116"/>
      <c r="JM115" s="116"/>
      <c r="JN115" s="116"/>
      <c r="JO115" s="116"/>
      <c r="JP115" s="116"/>
      <c r="JQ115" s="116"/>
      <c r="JR115" s="116"/>
      <c r="JS115" s="116"/>
      <c r="JT115" s="116"/>
      <c r="JU115" s="116"/>
      <c r="JV115" s="116"/>
      <c r="JW115" s="116"/>
      <c r="JX115" s="116"/>
      <c r="JY115" s="116"/>
      <c r="JZ115" s="116"/>
      <c r="KA115" s="116"/>
      <c r="KB115" s="116"/>
      <c r="KC115" s="116"/>
      <c r="KD115" s="116"/>
      <c r="KE115" s="116"/>
      <c r="KF115" s="116"/>
      <c r="KG115" s="116"/>
      <c r="KH115" s="116"/>
      <c r="KI115" s="116"/>
      <c r="KJ115" s="116"/>
      <c r="KK115" s="116"/>
      <c r="KL115" s="116"/>
      <c r="KM115" s="116"/>
      <c r="KN115" s="116"/>
      <c r="KO115" s="116"/>
      <c r="KP115" s="116"/>
      <c r="KQ115" s="116"/>
      <c r="KR115" s="116"/>
      <c r="KS115" s="116"/>
      <c r="KT115" s="116"/>
      <c r="KU115" s="116"/>
      <c r="KV115" s="116"/>
      <c r="KW115" s="116"/>
      <c r="KX115" s="116"/>
      <c r="KY115" s="116"/>
      <c r="KZ115" s="116"/>
      <c r="LA115" s="116"/>
      <c r="LB115" s="116"/>
      <c r="LC115" s="116"/>
      <c r="LD115" s="116"/>
      <c r="LE115" s="116"/>
      <c r="LF115" s="116"/>
      <c r="LG115" s="116"/>
      <c r="LH115" s="116"/>
      <c r="LI115" s="116"/>
      <c r="LJ115" s="116"/>
    </row>
    <row r="116" spans="1:322" x14ac:dyDescent="0.3">
      <c r="A116" s="108">
        <v>43289</v>
      </c>
      <c r="B116" s="117">
        <v>0.91244212962963001</v>
      </c>
      <c r="C116" s="114">
        <v>14234.334000000001</v>
      </c>
      <c r="D116" s="114">
        <v>101687.22500000001</v>
      </c>
      <c r="E116" s="114">
        <v>23763.572</v>
      </c>
      <c r="F116" s="114">
        <v>33246.156000000003</v>
      </c>
      <c r="G116" s="114">
        <v>47.216000000000001</v>
      </c>
      <c r="H116" s="73">
        <v>16.5</v>
      </c>
      <c r="I116" s="73">
        <v>22.447549019607798</v>
      </c>
      <c r="J116" s="111"/>
      <c r="K116" s="111"/>
      <c r="L116" s="119">
        <f t="shared" si="26"/>
        <v>37.959999999989684</v>
      </c>
      <c r="M116" s="115">
        <f t="shared" si="27"/>
        <v>-1.2759999999998399</v>
      </c>
      <c r="N116" s="115">
        <f t="shared" si="28"/>
        <v>-7.9800000000104774</v>
      </c>
      <c r="O116" s="115">
        <f t="shared" si="29"/>
        <v>40.903999999998632</v>
      </c>
      <c r="P116" s="120">
        <f t="shared" si="30"/>
        <v>6.312000000001369</v>
      </c>
      <c r="Q116" s="30">
        <f t="shared" si="31"/>
        <v>0.86631650288035056</v>
      </c>
      <c r="R116" s="123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16"/>
      <c r="AD116" s="116"/>
      <c r="AE116" s="116"/>
      <c r="AF116" s="116"/>
      <c r="AG116" s="116"/>
      <c r="AH116" s="116"/>
      <c r="AI116" s="116"/>
      <c r="AJ116" s="33" t="str">
        <f t="shared" si="17"/>
        <v/>
      </c>
      <c r="AK116" s="33" t="str">
        <f t="shared" si="18"/>
        <v/>
      </c>
      <c r="AL116" s="33">
        <f t="shared" si="19"/>
        <v>27361.01</v>
      </c>
      <c r="AM116" s="33" t="str">
        <f t="shared" si="20"/>
        <v/>
      </c>
      <c r="AN116" s="33" t="str">
        <f t="shared" si="21"/>
        <v/>
      </c>
      <c r="AO116" s="33" t="str">
        <f t="shared" si="22"/>
        <v/>
      </c>
      <c r="AP116" s="33" t="str">
        <f t="shared" si="23"/>
        <v/>
      </c>
      <c r="AQ116" s="33" t="str">
        <f t="shared" si="24"/>
        <v/>
      </c>
      <c r="AR116" s="33" t="str">
        <f t="shared" si="25"/>
        <v/>
      </c>
      <c r="AS116" s="116">
        <v>43604</v>
      </c>
      <c r="AT116" s="116">
        <v>2.1504629629629627E-2</v>
      </c>
      <c r="AU116" s="116" t="s">
        <v>64</v>
      </c>
      <c r="AV116" s="116" t="s">
        <v>65</v>
      </c>
      <c r="AW116" s="116">
        <v>27361.01</v>
      </c>
      <c r="AX116" s="116"/>
      <c r="AY116" s="116"/>
      <c r="AZ116" s="116"/>
      <c r="BA116" s="116"/>
      <c r="BB116" s="116"/>
      <c r="BC116" s="116"/>
      <c r="BD116" s="116"/>
      <c r="BE116" s="116"/>
      <c r="BF116" s="116"/>
      <c r="BG116" s="116"/>
      <c r="BH116" s="116"/>
      <c r="BI116" s="116"/>
      <c r="BJ116" s="116"/>
      <c r="BK116" s="116"/>
      <c r="BL116" s="116"/>
      <c r="BM116" s="116"/>
      <c r="BN116" s="116"/>
      <c r="BO116" s="116"/>
      <c r="BP116" s="116"/>
      <c r="BQ116" s="116"/>
      <c r="BR116" s="116"/>
      <c r="BS116" s="116"/>
      <c r="BT116" s="116"/>
      <c r="BU116" s="116"/>
      <c r="BV116" s="116"/>
      <c r="BW116" s="116"/>
      <c r="BX116" s="116"/>
      <c r="BY116" s="116"/>
      <c r="BZ116" s="116"/>
      <c r="CA116" s="116"/>
      <c r="CB116" s="116"/>
      <c r="CC116" s="116"/>
      <c r="CD116" s="116"/>
      <c r="CE116" s="116"/>
      <c r="CF116" s="116"/>
      <c r="CG116" s="116"/>
      <c r="CH116" s="116"/>
      <c r="CI116" s="116"/>
      <c r="CJ116" s="116"/>
      <c r="CK116" s="116"/>
      <c r="CL116" s="116"/>
      <c r="CM116" s="116"/>
      <c r="CN116" s="116"/>
      <c r="CO116" s="116"/>
      <c r="CP116" s="116"/>
      <c r="CQ116" s="116"/>
      <c r="CR116" s="116"/>
      <c r="CS116" s="116"/>
      <c r="CT116" s="116"/>
      <c r="CU116" s="116"/>
      <c r="CV116" s="116"/>
      <c r="CW116" s="116"/>
      <c r="CX116" s="116"/>
      <c r="CY116" s="116"/>
      <c r="CZ116" s="116"/>
      <c r="DA116" s="116"/>
      <c r="DB116" s="116"/>
      <c r="DC116" s="116"/>
      <c r="DD116" s="116"/>
      <c r="DE116" s="116"/>
      <c r="DF116" s="116"/>
      <c r="DG116" s="116"/>
      <c r="DH116" s="116"/>
      <c r="DI116" s="116"/>
      <c r="DJ116" s="116"/>
      <c r="DK116" s="116"/>
      <c r="DL116" s="116"/>
      <c r="DM116" s="116"/>
      <c r="DN116" s="116"/>
      <c r="DO116" s="116"/>
      <c r="DP116" s="116"/>
      <c r="DQ116" s="116"/>
      <c r="DR116" s="116"/>
      <c r="DS116" s="116"/>
      <c r="DT116" s="116"/>
      <c r="DU116" s="116"/>
      <c r="DV116" s="116"/>
      <c r="DW116" s="116"/>
      <c r="DX116" s="116"/>
      <c r="DY116" s="116"/>
      <c r="DZ116" s="116"/>
      <c r="EA116" s="116"/>
      <c r="EB116" s="116"/>
      <c r="EC116" s="116"/>
      <c r="ED116" s="116"/>
      <c r="EE116" s="116"/>
      <c r="EF116" s="116"/>
      <c r="EG116" s="116"/>
      <c r="EH116" s="116"/>
      <c r="EI116" s="116"/>
      <c r="EJ116" s="116"/>
      <c r="EK116" s="116"/>
      <c r="EL116" s="116"/>
      <c r="EM116" s="116"/>
      <c r="EN116" s="116"/>
      <c r="EO116" s="116"/>
      <c r="EP116" s="116"/>
      <c r="EQ116" s="116"/>
      <c r="ER116" s="116"/>
      <c r="ES116" s="116"/>
      <c r="ET116" s="116"/>
      <c r="EU116" s="116"/>
      <c r="EV116" s="116"/>
      <c r="EW116" s="116"/>
      <c r="EX116" s="116"/>
      <c r="EY116" s="116"/>
      <c r="EZ116" s="116"/>
      <c r="FA116" s="116"/>
      <c r="FB116" s="116"/>
      <c r="FC116" s="116"/>
      <c r="FD116" s="116"/>
      <c r="FE116" s="116"/>
      <c r="FF116" s="116"/>
      <c r="FG116" s="116"/>
      <c r="FH116" s="116"/>
      <c r="FI116" s="116"/>
      <c r="FJ116" s="116"/>
      <c r="FK116" s="116"/>
      <c r="FL116" s="116"/>
      <c r="FM116" s="116"/>
      <c r="FN116" s="116"/>
      <c r="FO116" s="116"/>
      <c r="FP116" s="116"/>
      <c r="FQ116" s="116"/>
      <c r="FR116" s="116"/>
      <c r="FS116" s="116"/>
      <c r="FT116" s="116"/>
      <c r="FU116" s="116"/>
      <c r="FV116" s="116"/>
      <c r="FW116" s="116"/>
      <c r="FX116" s="116"/>
      <c r="FY116" s="116"/>
      <c r="FZ116" s="116"/>
      <c r="GA116" s="116"/>
      <c r="GB116" s="116"/>
      <c r="GC116" s="116"/>
      <c r="GD116" s="116"/>
      <c r="GE116" s="116"/>
      <c r="GF116" s="116"/>
      <c r="GG116" s="116"/>
      <c r="GH116" s="116"/>
      <c r="GI116" s="116"/>
      <c r="GJ116" s="116"/>
      <c r="GK116" s="116"/>
      <c r="GL116" s="116"/>
      <c r="GM116" s="116"/>
      <c r="GN116" s="116"/>
      <c r="GO116" s="116"/>
      <c r="GP116" s="116"/>
      <c r="GQ116" s="116"/>
      <c r="GR116" s="116"/>
      <c r="GS116" s="116"/>
      <c r="GT116" s="116"/>
      <c r="GU116" s="116"/>
      <c r="GV116" s="116"/>
      <c r="GW116" s="116"/>
      <c r="GX116" s="116"/>
      <c r="GY116" s="116"/>
      <c r="GZ116" s="116"/>
      <c r="HA116" s="116"/>
      <c r="HB116" s="116"/>
      <c r="HC116" s="116"/>
      <c r="HD116" s="116"/>
      <c r="HE116" s="116"/>
      <c r="HF116" s="116"/>
      <c r="HG116" s="116"/>
      <c r="HH116" s="116"/>
      <c r="HI116" s="116"/>
      <c r="HJ116" s="116"/>
      <c r="HK116" s="116"/>
      <c r="HL116" s="116"/>
      <c r="HM116" s="116"/>
      <c r="HN116" s="116"/>
      <c r="HO116" s="116"/>
      <c r="HP116" s="116"/>
      <c r="HQ116" s="116"/>
      <c r="HR116" s="116"/>
      <c r="HS116" s="116"/>
      <c r="HT116" s="116"/>
      <c r="HU116" s="116"/>
      <c r="HV116" s="116"/>
      <c r="HW116" s="116"/>
      <c r="HX116" s="116"/>
      <c r="HY116" s="116"/>
      <c r="HZ116" s="116"/>
      <c r="IA116" s="116"/>
      <c r="IB116" s="116"/>
      <c r="IC116" s="116"/>
      <c r="ID116" s="116"/>
      <c r="IE116" s="116"/>
      <c r="IF116" s="116"/>
      <c r="IG116" s="116"/>
      <c r="IH116" s="116"/>
      <c r="II116" s="116"/>
      <c r="IJ116" s="116"/>
      <c r="IK116" s="116"/>
      <c r="IL116" s="116"/>
      <c r="IM116" s="116"/>
      <c r="IN116" s="116"/>
      <c r="IO116" s="116"/>
      <c r="IP116" s="116"/>
      <c r="IQ116" s="116"/>
      <c r="IR116" s="116"/>
      <c r="IS116" s="116"/>
      <c r="IT116" s="116"/>
      <c r="IU116" s="116"/>
      <c r="IV116" s="116"/>
      <c r="IW116" s="116"/>
      <c r="IX116" s="116"/>
      <c r="IY116" s="116"/>
      <c r="IZ116" s="116"/>
      <c r="JA116" s="116"/>
      <c r="JB116" s="116"/>
      <c r="JC116" s="116"/>
      <c r="JD116" s="116"/>
      <c r="JE116" s="116"/>
      <c r="JF116" s="116"/>
      <c r="JG116" s="116"/>
      <c r="JH116" s="116"/>
      <c r="JI116" s="116"/>
      <c r="JJ116" s="116"/>
      <c r="JK116" s="116"/>
      <c r="JL116" s="116"/>
      <c r="JM116" s="116"/>
      <c r="JN116" s="116"/>
      <c r="JO116" s="116"/>
      <c r="JP116" s="116"/>
      <c r="JQ116" s="116"/>
      <c r="JR116" s="116"/>
      <c r="JS116" s="116"/>
      <c r="JT116" s="116"/>
      <c r="JU116" s="116"/>
      <c r="JV116" s="116"/>
      <c r="JW116" s="116"/>
      <c r="JX116" s="116"/>
      <c r="JY116" s="116"/>
      <c r="JZ116" s="116"/>
      <c r="KA116" s="116"/>
      <c r="KB116" s="116"/>
      <c r="KC116" s="116"/>
      <c r="KD116" s="116"/>
      <c r="KE116" s="116"/>
      <c r="KF116" s="116"/>
      <c r="KG116" s="116"/>
      <c r="KH116" s="116"/>
      <c r="KI116" s="116"/>
      <c r="KJ116" s="116"/>
      <c r="KK116" s="116"/>
      <c r="KL116" s="116"/>
      <c r="KM116" s="116"/>
      <c r="KN116" s="116"/>
      <c r="KO116" s="116"/>
      <c r="KP116" s="116"/>
      <c r="KQ116" s="116"/>
      <c r="KR116" s="116"/>
      <c r="KS116" s="116"/>
      <c r="KT116" s="116"/>
      <c r="KU116" s="116"/>
      <c r="KV116" s="116"/>
      <c r="KW116" s="116"/>
      <c r="KX116" s="116"/>
      <c r="KY116" s="116"/>
      <c r="KZ116" s="116"/>
      <c r="LA116" s="116"/>
      <c r="LB116" s="116"/>
      <c r="LC116" s="116"/>
      <c r="LD116" s="116"/>
      <c r="LE116" s="116"/>
      <c r="LF116" s="116"/>
      <c r="LG116" s="116"/>
      <c r="LH116" s="116"/>
      <c r="LI116" s="116"/>
      <c r="LJ116" s="116"/>
    </row>
    <row r="117" spans="1:322" x14ac:dyDescent="0.3">
      <c r="A117" s="108">
        <v>43290</v>
      </c>
      <c r="B117" s="117">
        <v>0.89856481481481498</v>
      </c>
      <c r="C117" s="114">
        <v>14235</v>
      </c>
      <c r="D117" s="114">
        <v>101694.80499999999</v>
      </c>
      <c r="E117" s="114">
        <v>23803.174999999999</v>
      </c>
      <c r="F117" s="114">
        <v>33292.476999999999</v>
      </c>
      <c r="G117" s="114">
        <v>46.320999999999998</v>
      </c>
      <c r="H117" s="73">
        <v>15.5</v>
      </c>
      <c r="I117" s="73">
        <v>21.338938053097301</v>
      </c>
      <c r="J117" s="111"/>
      <c r="K117" s="111"/>
      <c r="L117" s="119">
        <f t="shared" si="26"/>
        <v>38.075000000013546</v>
      </c>
      <c r="M117" s="115">
        <f t="shared" si="27"/>
        <v>-0.66599999999925785</v>
      </c>
      <c r="N117" s="115">
        <f t="shared" si="28"/>
        <v>-7.5799999999871943</v>
      </c>
      <c r="O117" s="115">
        <f t="shared" si="29"/>
        <v>39.602999999999156</v>
      </c>
      <c r="P117" s="120">
        <f t="shared" si="30"/>
        <v>6.718000000000842</v>
      </c>
      <c r="Q117" s="30">
        <f t="shared" si="31"/>
        <v>0.85496858876101889</v>
      </c>
      <c r="R117" s="123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16"/>
      <c r="AD117" s="116"/>
      <c r="AE117" s="116"/>
      <c r="AF117" s="116"/>
      <c r="AG117" s="116"/>
      <c r="AH117" s="116"/>
      <c r="AI117" s="116"/>
      <c r="AJ117" s="33" t="str">
        <f t="shared" si="17"/>
        <v/>
      </c>
      <c r="AK117" s="33" t="str">
        <f t="shared" si="18"/>
        <v/>
      </c>
      <c r="AL117" s="33" t="str">
        <f t="shared" si="19"/>
        <v/>
      </c>
      <c r="AM117" s="33">
        <f t="shared" si="20"/>
        <v>37916.536</v>
      </c>
      <c r="AN117" s="33" t="str">
        <f t="shared" si="21"/>
        <v/>
      </c>
      <c r="AO117" s="33" t="str">
        <f t="shared" si="22"/>
        <v/>
      </c>
      <c r="AP117" s="33" t="str">
        <f t="shared" si="23"/>
        <v/>
      </c>
      <c r="AQ117" s="33" t="str">
        <f t="shared" si="24"/>
        <v/>
      </c>
      <c r="AR117" s="33" t="str">
        <f t="shared" si="25"/>
        <v/>
      </c>
      <c r="AS117" s="116">
        <v>43604</v>
      </c>
      <c r="AT117" s="116">
        <v>2.1504629629629627E-2</v>
      </c>
      <c r="AU117" s="116" t="s">
        <v>64</v>
      </c>
      <c r="AV117" s="116" t="s">
        <v>66</v>
      </c>
      <c r="AW117" s="116" t="s">
        <v>67</v>
      </c>
      <c r="AX117" s="116">
        <v>37916.536</v>
      </c>
      <c r="AY117" s="116"/>
      <c r="AZ117" s="116"/>
      <c r="BA117" s="116"/>
      <c r="BB117" s="116"/>
      <c r="BC117" s="116"/>
      <c r="BD117" s="116"/>
      <c r="BE117" s="116"/>
      <c r="BF117" s="116"/>
      <c r="BG117" s="116"/>
      <c r="BH117" s="116"/>
      <c r="BI117" s="116"/>
      <c r="BJ117" s="116"/>
      <c r="BK117" s="116"/>
      <c r="BL117" s="116"/>
      <c r="BM117" s="116"/>
      <c r="BN117" s="116"/>
      <c r="BO117" s="116"/>
      <c r="BP117" s="116"/>
      <c r="BQ117" s="116"/>
      <c r="BR117" s="116"/>
      <c r="BS117" s="116"/>
      <c r="BT117" s="116"/>
      <c r="BU117" s="116"/>
      <c r="BV117" s="116"/>
      <c r="BW117" s="116"/>
      <c r="BX117" s="116"/>
      <c r="BY117" s="116"/>
      <c r="BZ117" s="116"/>
      <c r="CA117" s="116"/>
      <c r="CB117" s="116"/>
      <c r="CC117" s="116"/>
      <c r="CD117" s="116"/>
      <c r="CE117" s="116"/>
      <c r="CF117" s="116"/>
      <c r="CG117" s="116"/>
      <c r="CH117" s="116"/>
      <c r="CI117" s="116"/>
      <c r="CJ117" s="116"/>
      <c r="CK117" s="116"/>
      <c r="CL117" s="116"/>
      <c r="CM117" s="116"/>
      <c r="CN117" s="116"/>
      <c r="CO117" s="116"/>
      <c r="CP117" s="116"/>
      <c r="CQ117" s="116"/>
      <c r="CR117" s="116"/>
      <c r="CS117" s="116"/>
      <c r="CT117" s="116"/>
      <c r="CU117" s="116"/>
      <c r="CV117" s="116"/>
      <c r="CW117" s="116"/>
      <c r="CX117" s="116"/>
      <c r="CY117" s="116"/>
      <c r="CZ117" s="116"/>
      <c r="DA117" s="116"/>
      <c r="DB117" s="116"/>
      <c r="DC117" s="116"/>
      <c r="DD117" s="116"/>
      <c r="DE117" s="116"/>
      <c r="DF117" s="116"/>
      <c r="DG117" s="116"/>
      <c r="DH117" s="116"/>
      <c r="DI117" s="116"/>
      <c r="DJ117" s="116"/>
      <c r="DK117" s="116"/>
      <c r="DL117" s="116"/>
      <c r="DM117" s="116"/>
      <c r="DN117" s="116"/>
      <c r="DO117" s="116"/>
      <c r="DP117" s="116"/>
      <c r="DQ117" s="116"/>
      <c r="DR117" s="116"/>
      <c r="DS117" s="116"/>
      <c r="DT117" s="116"/>
      <c r="DU117" s="116"/>
      <c r="DV117" s="116"/>
      <c r="DW117" s="116"/>
      <c r="DX117" s="116"/>
      <c r="DY117" s="116"/>
      <c r="DZ117" s="116"/>
      <c r="EA117" s="116"/>
      <c r="EB117" s="116"/>
      <c r="EC117" s="116"/>
      <c r="ED117" s="116"/>
      <c r="EE117" s="116"/>
      <c r="EF117" s="116"/>
      <c r="EG117" s="116"/>
      <c r="EH117" s="116"/>
      <c r="EI117" s="116"/>
      <c r="EJ117" s="116"/>
      <c r="EK117" s="116"/>
      <c r="EL117" s="116"/>
      <c r="EM117" s="116"/>
      <c r="EN117" s="116"/>
      <c r="EO117" s="116"/>
      <c r="EP117" s="116"/>
      <c r="EQ117" s="116"/>
      <c r="ER117" s="116"/>
      <c r="ES117" s="116"/>
      <c r="ET117" s="116"/>
      <c r="EU117" s="116"/>
      <c r="EV117" s="116"/>
      <c r="EW117" s="116"/>
      <c r="EX117" s="116"/>
      <c r="EY117" s="116"/>
      <c r="EZ117" s="116"/>
      <c r="FA117" s="116"/>
      <c r="FB117" s="116"/>
      <c r="FC117" s="116"/>
      <c r="FD117" s="116"/>
      <c r="FE117" s="116"/>
      <c r="FF117" s="116"/>
      <c r="FG117" s="116"/>
      <c r="FH117" s="116"/>
      <c r="FI117" s="116"/>
      <c r="FJ117" s="116"/>
      <c r="FK117" s="116"/>
      <c r="FL117" s="116"/>
      <c r="FM117" s="116"/>
      <c r="FN117" s="116"/>
      <c r="FO117" s="116"/>
      <c r="FP117" s="116"/>
      <c r="FQ117" s="116"/>
      <c r="FR117" s="116"/>
      <c r="FS117" s="116"/>
      <c r="FT117" s="116"/>
      <c r="FU117" s="116"/>
      <c r="FV117" s="116"/>
      <c r="FW117" s="116"/>
      <c r="FX117" s="116"/>
      <c r="FY117" s="116"/>
      <c r="FZ117" s="116"/>
      <c r="GA117" s="116"/>
      <c r="GB117" s="116"/>
      <c r="GC117" s="116"/>
      <c r="GD117" s="116"/>
      <c r="GE117" s="116"/>
      <c r="GF117" s="116"/>
      <c r="GG117" s="116"/>
      <c r="GH117" s="116"/>
      <c r="GI117" s="116"/>
      <c r="GJ117" s="116"/>
      <c r="GK117" s="116"/>
      <c r="GL117" s="116"/>
      <c r="GM117" s="116"/>
      <c r="GN117" s="116"/>
      <c r="GO117" s="116"/>
      <c r="GP117" s="116"/>
      <c r="GQ117" s="116"/>
      <c r="GR117" s="116"/>
      <c r="GS117" s="116"/>
      <c r="GT117" s="116"/>
      <c r="GU117" s="116"/>
      <c r="GV117" s="116"/>
      <c r="GW117" s="116"/>
      <c r="GX117" s="116"/>
      <c r="GY117" s="116"/>
      <c r="GZ117" s="116"/>
      <c r="HA117" s="116"/>
      <c r="HB117" s="116"/>
      <c r="HC117" s="116"/>
      <c r="HD117" s="116"/>
      <c r="HE117" s="116"/>
      <c r="HF117" s="116"/>
      <c r="HG117" s="116"/>
      <c r="HH117" s="116"/>
      <c r="HI117" s="116"/>
      <c r="HJ117" s="116"/>
      <c r="HK117" s="116"/>
      <c r="HL117" s="116"/>
      <c r="HM117" s="116"/>
      <c r="HN117" s="116"/>
      <c r="HO117" s="116"/>
      <c r="HP117" s="116"/>
      <c r="HQ117" s="116"/>
      <c r="HR117" s="116"/>
      <c r="HS117" s="116"/>
      <c r="HT117" s="116"/>
      <c r="HU117" s="116"/>
      <c r="HV117" s="116"/>
      <c r="HW117" s="116"/>
      <c r="HX117" s="116"/>
      <c r="HY117" s="116"/>
      <c r="HZ117" s="116"/>
      <c r="IA117" s="116"/>
      <c r="IB117" s="116"/>
      <c r="IC117" s="116"/>
      <c r="ID117" s="116"/>
      <c r="IE117" s="116"/>
      <c r="IF117" s="116"/>
      <c r="IG117" s="116"/>
      <c r="IH117" s="116"/>
      <c r="II117" s="116"/>
      <c r="IJ117" s="116"/>
      <c r="IK117" s="116"/>
      <c r="IL117" s="116"/>
      <c r="IM117" s="116"/>
      <c r="IN117" s="116"/>
      <c r="IO117" s="116"/>
      <c r="IP117" s="116"/>
      <c r="IQ117" s="116"/>
      <c r="IR117" s="116"/>
      <c r="IS117" s="116"/>
      <c r="IT117" s="116"/>
      <c r="IU117" s="116"/>
      <c r="IV117" s="116"/>
      <c r="IW117" s="116"/>
      <c r="IX117" s="116"/>
      <c r="IY117" s="116"/>
      <c r="IZ117" s="116"/>
      <c r="JA117" s="116"/>
      <c r="JB117" s="116"/>
      <c r="JC117" s="116"/>
      <c r="JD117" s="116"/>
      <c r="JE117" s="116"/>
      <c r="JF117" s="116"/>
      <c r="JG117" s="116"/>
      <c r="JH117" s="116"/>
      <c r="JI117" s="116"/>
      <c r="JJ117" s="116"/>
      <c r="JK117" s="116"/>
      <c r="JL117" s="116"/>
      <c r="JM117" s="116"/>
      <c r="JN117" s="116"/>
      <c r="JO117" s="116"/>
      <c r="JP117" s="116"/>
      <c r="JQ117" s="116"/>
      <c r="JR117" s="116"/>
      <c r="JS117" s="116"/>
      <c r="JT117" s="116"/>
      <c r="JU117" s="116"/>
      <c r="JV117" s="116"/>
      <c r="JW117" s="116"/>
      <c r="JX117" s="116"/>
      <c r="JY117" s="116"/>
      <c r="JZ117" s="116"/>
      <c r="KA117" s="116"/>
      <c r="KB117" s="116"/>
      <c r="KC117" s="116"/>
      <c r="KD117" s="116"/>
      <c r="KE117" s="116"/>
      <c r="KF117" s="116"/>
      <c r="KG117" s="116"/>
      <c r="KH117" s="116"/>
      <c r="KI117" s="116"/>
      <c r="KJ117" s="116"/>
      <c r="KK117" s="116"/>
      <c r="KL117" s="116"/>
      <c r="KM117" s="116"/>
      <c r="KN117" s="116"/>
      <c r="KO117" s="116"/>
      <c r="KP117" s="116"/>
      <c r="KQ117" s="116"/>
      <c r="KR117" s="116"/>
      <c r="KS117" s="116"/>
      <c r="KT117" s="116"/>
      <c r="KU117" s="116"/>
      <c r="KV117" s="116"/>
      <c r="KW117" s="116"/>
      <c r="KX117" s="116"/>
      <c r="KY117" s="116"/>
      <c r="KZ117" s="116"/>
      <c r="LA117" s="116"/>
      <c r="LB117" s="116"/>
      <c r="LC117" s="116"/>
      <c r="LD117" s="116"/>
      <c r="LE117" s="116"/>
      <c r="LF117" s="116"/>
      <c r="LG117" s="116"/>
      <c r="LH117" s="116"/>
      <c r="LI117" s="116"/>
      <c r="LJ117" s="116"/>
    </row>
    <row r="118" spans="1:322" x14ac:dyDescent="0.3">
      <c r="A118" s="108">
        <v>43291</v>
      </c>
      <c r="B118" s="117">
        <v>0.91525462962963</v>
      </c>
      <c r="C118" s="114">
        <v>14236.281000000001</v>
      </c>
      <c r="D118" s="114">
        <v>101709.861</v>
      </c>
      <c r="E118" s="114">
        <v>23829.22</v>
      </c>
      <c r="F118" s="114">
        <v>33324.741999999998</v>
      </c>
      <c r="G118" s="114">
        <v>32.265000000000001</v>
      </c>
      <c r="H118" s="73">
        <v>15.5</v>
      </c>
      <c r="I118" s="73">
        <v>19.662295081967201</v>
      </c>
      <c r="J118" s="111"/>
      <c r="K118" s="111"/>
      <c r="L118" s="119">
        <f t="shared" si="26"/>
        <v>15.927999999987733</v>
      </c>
      <c r="M118" s="115">
        <f t="shared" si="27"/>
        <v>-1.2810000000008586</v>
      </c>
      <c r="N118" s="115">
        <f t="shared" si="28"/>
        <v>-15.056000000011409</v>
      </c>
      <c r="O118" s="115">
        <f t="shared" si="29"/>
        <v>26.045000000001892</v>
      </c>
      <c r="P118" s="120">
        <f t="shared" si="30"/>
        <v>6.2199999999981088</v>
      </c>
      <c r="Q118" s="30">
        <f t="shared" si="31"/>
        <v>0.80722144738887003</v>
      </c>
      <c r="R118" s="123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16"/>
      <c r="AD118" s="116"/>
      <c r="AE118" s="116"/>
      <c r="AF118" s="116"/>
      <c r="AG118" s="116"/>
      <c r="AH118" s="116"/>
      <c r="AI118" s="116"/>
      <c r="AJ118" s="33" t="str">
        <f t="shared" si="17"/>
        <v/>
      </c>
      <c r="AK118" s="33" t="str">
        <f t="shared" si="18"/>
        <v/>
      </c>
      <c r="AL118" s="33" t="str">
        <f t="shared" si="19"/>
        <v/>
      </c>
      <c r="AM118" s="33" t="str">
        <f t="shared" si="20"/>
        <v/>
      </c>
      <c r="AN118" s="33">
        <f t="shared" si="21"/>
        <v>0</v>
      </c>
      <c r="AO118" s="33" t="str">
        <f t="shared" si="22"/>
        <v/>
      </c>
      <c r="AP118" s="33" t="str">
        <f t="shared" si="23"/>
        <v/>
      </c>
      <c r="AQ118" s="33" t="str">
        <f t="shared" si="24"/>
        <v/>
      </c>
      <c r="AR118" s="33" t="str">
        <f t="shared" si="25"/>
        <v/>
      </c>
      <c r="AS118" s="116">
        <v>43604</v>
      </c>
      <c r="AT118" s="116">
        <v>2.1504629629629627E-2</v>
      </c>
      <c r="AU118" s="116" t="s">
        <v>64</v>
      </c>
      <c r="AV118" s="116" t="s">
        <v>68</v>
      </c>
      <c r="AW118" s="116">
        <v>0</v>
      </c>
      <c r="AX118" s="116"/>
      <c r="AY118" s="116"/>
      <c r="AZ118" s="116"/>
      <c r="BA118" s="116"/>
      <c r="BB118" s="116"/>
      <c r="BC118" s="116"/>
      <c r="BD118" s="116"/>
      <c r="BE118" s="116"/>
      <c r="BF118" s="116"/>
      <c r="BG118" s="116"/>
      <c r="BH118" s="116"/>
      <c r="BI118" s="116"/>
      <c r="BJ118" s="116"/>
      <c r="BK118" s="116"/>
      <c r="BL118" s="116"/>
      <c r="BM118" s="116"/>
      <c r="BN118" s="116"/>
      <c r="BO118" s="116"/>
      <c r="BP118" s="116"/>
      <c r="BQ118" s="116"/>
      <c r="BR118" s="116"/>
      <c r="BS118" s="116"/>
      <c r="BT118" s="116"/>
      <c r="BU118" s="116"/>
      <c r="BV118" s="116"/>
      <c r="BW118" s="116"/>
      <c r="BX118" s="116"/>
      <c r="BY118" s="116"/>
      <c r="BZ118" s="116"/>
      <c r="CA118" s="116"/>
      <c r="CB118" s="116"/>
      <c r="CC118" s="116"/>
      <c r="CD118" s="116"/>
      <c r="CE118" s="116"/>
      <c r="CF118" s="116"/>
      <c r="CG118" s="116"/>
      <c r="CH118" s="116"/>
      <c r="CI118" s="116"/>
      <c r="CJ118" s="116"/>
      <c r="CK118" s="116"/>
      <c r="CL118" s="116"/>
      <c r="CM118" s="116"/>
      <c r="CN118" s="116"/>
      <c r="CO118" s="116"/>
      <c r="CP118" s="116"/>
      <c r="CQ118" s="116"/>
      <c r="CR118" s="116"/>
      <c r="CS118" s="116"/>
      <c r="CT118" s="116"/>
      <c r="CU118" s="116"/>
      <c r="CV118" s="116"/>
      <c r="CW118" s="116"/>
      <c r="CX118" s="116"/>
      <c r="CY118" s="116"/>
      <c r="CZ118" s="116"/>
      <c r="DA118" s="116"/>
      <c r="DB118" s="116"/>
      <c r="DC118" s="116"/>
      <c r="DD118" s="116"/>
      <c r="DE118" s="116"/>
      <c r="DF118" s="116"/>
      <c r="DG118" s="116"/>
      <c r="DH118" s="116"/>
      <c r="DI118" s="116"/>
      <c r="DJ118" s="116"/>
      <c r="DK118" s="116"/>
      <c r="DL118" s="116"/>
      <c r="DM118" s="116"/>
      <c r="DN118" s="116"/>
      <c r="DO118" s="116"/>
      <c r="DP118" s="116"/>
      <c r="DQ118" s="116"/>
      <c r="DR118" s="116"/>
      <c r="DS118" s="116"/>
      <c r="DT118" s="116"/>
      <c r="DU118" s="116"/>
      <c r="DV118" s="116"/>
      <c r="DW118" s="116"/>
      <c r="DX118" s="116"/>
      <c r="DY118" s="116"/>
      <c r="DZ118" s="116"/>
      <c r="EA118" s="116"/>
      <c r="EB118" s="116"/>
      <c r="EC118" s="116"/>
      <c r="ED118" s="116"/>
      <c r="EE118" s="116"/>
      <c r="EF118" s="116"/>
      <c r="EG118" s="116"/>
      <c r="EH118" s="116"/>
      <c r="EI118" s="116"/>
      <c r="EJ118" s="116"/>
      <c r="EK118" s="116"/>
      <c r="EL118" s="116"/>
      <c r="EM118" s="116"/>
      <c r="EN118" s="116"/>
      <c r="EO118" s="116"/>
      <c r="EP118" s="116"/>
      <c r="EQ118" s="116"/>
      <c r="ER118" s="116"/>
      <c r="ES118" s="116"/>
      <c r="ET118" s="116"/>
      <c r="EU118" s="116"/>
      <c r="EV118" s="116"/>
      <c r="EW118" s="116"/>
      <c r="EX118" s="116"/>
      <c r="EY118" s="116"/>
      <c r="EZ118" s="116"/>
      <c r="FA118" s="116"/>
      <c r="FB118" s="116"/>
      <c r="FC118" s="116"/>
      <c r="FD118" s="116"/>
      <c r="FE118" s="116"/>
      <c r="FF118" s="116"/>
      <c r="FG118" s="116"/>
      <c r="FH118" s="116"/>
      <c r="FI118" s="116"/>
      <c r="FJ118" s="116"/>
      <c r="FK118" s="116"/>
      <c r="FL118" s="116"/>
      <c r="FM118" s="116"/>
      <c r="FN118" s="116"/>
      <c r="FO118" s="116"/>
      <c r="FP118" s="116"/>
      <c r="FQ118" s="116"/>
      <c r="FR118" s="116"/>
      <c r="FS118" s="116"/>
      <c r="FT118" s="116"/>
      <c r="FU118" s="116"/>
      <c r="FV118" s="116"/>
      <c r="FW118" s="116"/>
      <c r="FX118" s="116"/>
      <c r="FY118" s="116"/>
      <c r="FZ118" s="116"/>
      <c r="GA118" s="116"/>
      <c r="GB118" s="116"/>
      <c r="GC118" s="116"/>
      <c r="GD118" s="116"/>
      <c r="GE118" s="116"/>
      <c r="GF118" s="116"/>
      <c r="GG118" s="116"/>
      <c r="GH118" s="116"/>
      <c r="GI118" s="116"/>
      <c r="GJ118" s="116"/>
      <c r="GK118" s="116"/>
      <c r="GL118" s="116"/>
      <c r="GM118" s="116"/>
      <c r="GN118" s="116"/>
      <c r="GO118" s="116"/>
      <c r="GP118" s="116"/>
      <c r="GQ118" s="116"/>
      <c r="GR118" s="116"/>
      <c r="GS118" s="116"/>
      <c r="GT118" s="116"/>
      <c r="GU118" s="116"/>
      <c r="GV118" s="116"/>
      <c r="GW118" s="116"/>
      <c r="GX118" s="116"/>
      <c r="GY118" s="116"/>
      <c r="GZ118" s="116"/>
      <c r="HA118" s="116"/>
      <c r="HB118" s="116"/>
      <c r="HC118" s="116"/>
      <c r="HD118" s="116"/>
      <c r="HE118" s="116"/>
      <c r="HF118" s="116"/>
      <c r="HG118" s="116"/>
      <c r="HH118" s="116"/>
      <c r="HI118" s="116"/>
      <c r="HJ118" s="116"/>
      <c r="HK118" s="116"/>
      <c r="HL118" s="116"/>
      <c r="HM118" s="116"/>
      <c r="HN118" s="116"/>
      <c r="HO118" s="116"/>
      <c r="HP118" s="116"/>
      <c r="HQ118" s="116"/>
      <c r="HR118" s="116"/>
      <c r="HS118" s="116"/>
      <c r="HT118" s="116"/>
      <c r="HU118" s="116"/>
      <c r="HV118" s="116"/>
      <c r="HW118" s="116"/>
      <c r="HX118" s="116"/>
      <c r="HY118" s="116"/>
      <c r="HZ118" s="116"/>
      <c r="IA118" s="116"/>
      <c r="IB118" s="116"/>
      <c r="IC118" s="116"/>
      <c r="ID118" s="116"/>
      <c r="IE118" s="116"/>
      <c r="IF118" s="116"/>
      <c r="IG118" s="116"/>
      <c r="IH118" s="116"/>
      <c r="II118" s="116"/>
      <c r="IJ118" s="116"/>
      <c r="IK118" s="116"/>
      <c r="IL118" s="116"/>
      <c r="IM118" s="116"/>
      <c r="IN118" s="116"/>
      <c r="IO118" s="116"/>
      <c r="IP118" s="116"/>
      <c r="IQ118" s="116"/>
      <c r="IR118" s="116"/>
      <c r="IS118" s="116"/>
      <c r="IT118" s="116"/>
      <c r="IU118" s="116"/>
      <c r="IV118" s="116"/>
      <c r="IW118" s="116"/>
      <c r="IX118" s="116"/>
      <c r="IY118" s="116"/>
      <c r="IZ118" s="116"/>
      <c r="JA118" s="116"/>
      <c r="JB118" s="116"/>
      <c r="JC118" s="116"/>
      <c r="JD118" s="116"/>
      <c r="JE118" s="116"/>
      <c r="JF118" s="116"/>
      <c r="JG118" s="116"/>
      <c r="JH118" s="116"/>
      <c r="JI118" s="116"/>
      <c r="JJ118" s="116"/>
      <c r="JK118" s="116"/>
      <c r="JL118" s="116"/>
      <c r="JM118" s="116"/>
      <c r="JN118" s="116"/>
      <c r="JO118" s="116"/>
      <c r="JP118" s="116"/>
      <c r="JQ118" s="116"/>
      <c r="JR118" s="116"/>
      <c r="JS118" s="116"/>
      <c r="JT118" s="116"/>
      <c r="JU118" s="116"/>
      <c r="JV118" s="116"/>
      <c r="JW118" s="116"/>
      <c r="JX118" s="116"/>
      <c r="JY118" s="116"/>
      <c r="JZ118" s="116"/>
      <c r="KA118" s="116"/>
      <c r="KB118" s="116"/>
      <c r="KC118" s="116"/>
      <c r="KD118" s="116"/>
      <c r="KE118" s="116"/>
      <c r="KF118" s="116"/>
      <c r="KG118" s="116"/>
      <c r="KH118" s="116"/>
      <c r="KI118" s="116"/>
      <c r="KJ118" s="116"/>
      <c r="KK118" s="116"/>
      <c r="KL118" s="116"/>
      <c r="KM118" s="116"/>
      <c r="KN118" s="116"/>
      <c r="KO118" s="116"/>
      <c r="KP118" s="116"/>
      <c r="KQ118" s="116"/>
      <c r="KR118" s="116"/>
      <c r="KS118" s="116"/>
      <c r="KT118" s="116"/>
      <c r="KU118" s="116"/>
      <c r="KV118" s="116"/>
      <c r="KW118" s="116"/>
      <c r="KX118" s="116"/>
      <c r="KY118" s="116"/>
      <c r="KZ118" s="116"/>
      <c r="LA118" s="116"/>
      <c r="LB118" s="116"/>
      <c r="LC118" s="116"/>
      <c r="LD118" s="116"/>
      <c r="LE118" s="116"/>
      <c r="LF118" s="116"/>
      <c r="LG118" s="116"/>
      <c r="LH118" s="116"/>
      <c r="LI118" s="116"/>
      <c r="LJ118" s="116"/>
    </row>
    <row r="119" spans="1:322" x14ac:dyDescent="0.3">
      <c r="A119" s="108">
        <v>43292</v>
      </c>
      <c r="B119" s="117">
        <v>0.90833333333333299</v>
      </c>
      <c r="C119" s="114">
        <v>14238.695</v>
      </c>
      <c r="D119" s="114">
        <v>101717.30100000001</v>
      </c>
      <c r="E119" s="114">
        <v>23846.632000000001</v>
      </c>
      <c r="F119" s="114">
        <v>33350.43</v>
      </c>
      <c r="G119" s="114">
        <v>25.687999999999999</v>
      </c>
      <c r="H119" s="73">
        <v>16</v>
      </c>
      <c r="I119" s="73">
        <v>16.847402597402599</v>
      </c>
      <c r="J119" s="111"/>
      <c r="K119" s="111"/>
      <c r="L119" s="119">
        <f t="shared" si="26"/>
        <v>15.83399999999882</v>
      </c>
      <c r="M119" s="115">
        <f t="shared" si="27"/>
        <v>-2.4139999999988504</v>
      </c>
      <c r="N119" s="115">
        <f t="shared" si="28"/>
        <v>-7.4400000000023283</v>
      </c>
      <c r="O119" s="115">
        <f t="shared" si="29"/>
        <v>17.412000000000262</v>
      </c>
      <c r="P119" s="120">
        <f t="shared" si="30"/>
        <v>8.2759999999997369</v>
      </c>
      <c r="Q119" s="30">
        <f t="shared" si="31"/>
        <v>0.67782622236064549</v>
      </c>
      <c r="R119" s="123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16"/>
      <c r="AD119" s="116"/>
      <c r="AE119" s="116"/>
      <c r="AF119" s="116"/>
      <c r="AG119" s="116"/>
      <c r="AH119" s="116"/>
      <c r="AI119" s="116"/>
      <c r="AJ119" s="33">
        <f t="shared" si="17"/>
        <v>15736.174999999999</v>
      </c>
      <c r="AK119" s="33" t="str">
        <f t="shared" si="18"/>
        <v/>
      </c>
      <c r="AL119" s="33" t="str">
        <f t="shared" si="19"/>
        <v/>
      </c>
      <c r="AM119" s="33" t="str">
        <f t="shared" si="20"/>
        <v/>
      </c>
      <c r="AN119" s="33" t="str">
        <f t="shared" si="21"/>
        <v/>
      </c>
      <c r="AO119" s="33" t="str">
        <f t="shared" si="22"/>
        <v/>
      </c>
      <c r="AP119" s="33" t="str">
        <f t="shared" si="23"/>
        <v/>
      </c>
      <c r="AQ119" s="33" t="str">
        <f t="shared" si="24"/>
        <v/>
      </c>
      <c r="AR119" s="33" t="str">
        <f t="shared" si="25"/>
        <v/>
      </c>
      <c r="AS119" s="116">
        <v>43604</v>
      </c>
      <c r="AT119" s="116">
        <v>2.2893518518518521E-2</v>
      </c>
      <c r="AU119" s="116" t="s">
        <v>59</v>
      </c>
      <c r="AV119" s="116" t="s">
        <v>60</v>
      </c>
      <c r="AW119" s="116">
        <v>15736.174999999999</v>
      </c>
      <c r="AX119" s="116"/>
      <c r="AY119" s="116"/>
      <c r="AZ119" s="116"/>
      <c r="BA119" s="116"/>
      <c r="BB119" s="116"/>
      <c r="BC119" s="116"/>
      <c r="BD119" s="116"/>
      <c r="BE119" s="116"/>
      <c r="BF119" s="116"/>
      <c r="BG119" s="116"/>
      <c r="BH119" s="116"/>
      <c r="BI119" s="116"/>
      <c r="BJ119" s="116"/>
      <c r="BK119" s="116"/>
      <c r="BL119" s="116"/>
      <c r="BM119" s="116"/>
      <c r="BN119" s="116"/>
      <c r="BO119" s="116"/>
      <c r="BP119" s="116"/>
      <c r="BQ119" s="116"/>
      <c r="BR119" s="116"/>
      <c r="BS119" s="116"/>
      <c r="BT119" s="116"/>
      <c r="BU119" s="116"/>
      <c r="BV119" s="116"/>
      <c r="BW119" s="116"/>
      <c r="BX119" s="116"/>
      <c r="BY119" s="116"/>
      <c r="BZ119" s="116"/>
      <c r="CA119" s="116"/>
      <c r="CB119" s="116"/>
      <c r="CC119" s="116"/>
      <c r="CD119" s="116"/>
      <c r="CE119" s="116"/>
      <c r="CF119" s="116"/>
      <c r="CG119" s="116"/>
      <c r="CH119" s="116"/>
      <c r="CI119" s="116"/>
      <c r="CJ119" s="116"/>
      <c r="CK119" s="116"/>
      <c r="CL119" s="116"/>
      <c r="CM119" s="116"/>
      <c r="CN119" s="116"/>
      <c r="CO119" s="116"/>
      <c r="CP119" s="116"/>
      <c r="CQ119" s="116"/>
      <c r="CR119" s="116"/>
      <c r="CS119" s="116"/>
      <c r="CT119" s="116"/>
      <c r="CU119" s="116"/>
      <c r="CV119" s="116"/>
      <c r="CW119" s="116"/>
      <c r="CX119" s="116"/>
      <c r="CY119" s="116"/>
      <c r="CZ119" s="116"/>
      <c r="DA119" s="116"/>
      <c r="DB119" s="116"/>
      <c r="DC119" s="116"/>
      <c r="DD119" s="116"/>
      <c r="DE119" s="116"/>
      <c r="DF119" s="116"/>
      <c r="DG119" s="116"/>
      <c r="DH119" s="116"/>
      <c r="DI119" s="116"/>
      <c r="DJ119" s="116"/>
      <c r="DK119" s="116"/>
      <c r="DL119" s="116"/>
      <c r="DM119" s="116"/>
      <c r="DN119" s="116"/>
      <c r="DO119" s="116"/>
      <c r="DP119" s="116"/>
      <c r="DQ119" s="116"/>
      <c r="DR119" s="116"/>
      <c r="DS119" s="116"/>
      <c r="DT119" s="116"/>
      <c r="DU119" s="116"/>
      <c r="DV119" s="116"/>
      <c r="DW119" s="116"/>
      <c r="DX119" s="116"/>
      <c r="DY119" s="116"/>
      <c r="DZ119" s="116"/>
      <c r="EA119" s="116"/>
      <c r="EB119" s="116"/>
      <c r="EC119" s="116"/>
      <c r="ED119" s="116"/>
      <c r="EE119" s="116"/>
      <c r="EF119" s="116"/>
      <c r="EG119" s="116"/>
      <c r="EH119" s="116"/>
      <c r="EI119" s="116"/>
      <c r="EJ119" s="116"/>
      <c r="EK119" s="116"/>
      <c r="EL119" s="116"/>
      <c r="EM119" s="116"/>
      <c r="EN119" s="116"/>
      <c r="EO119" s="116"/>
      <c r="EP119" s="116"/>
      <c r="EQ119" s="116"/>
      <c r="ER119" s="116"/>
      <c r="ES119" s="116"/>
      <c r="ET119" s="116"/>
      <c r="EU119" s="116"/>
      <c r="EV119" s="116"/>
      <c r="EW119" s="116"/>
      <c r="EX119" s="116"/>
      <c r="EY119" s="116"/>
      <c r="EZ119" s="116"/>
      <c r="FA119" s="116"/>
      <c r="FB119" s="116"/>
      <c r="FC119" s="116"/>
      <c r="FD119" s="116"/>
      <c r="FE119" s="116"/>
      <c r="FF119" s="116"/>
      <c r="FG119" s="116"/>
      <c r="FH119" s="116"/>
      <c r="FI119" s="116"/>
      <c r="FJ119" s="116"/>
      <c r="FK119" s="116"/>
      <c r="FL119" s="116"/>
      <c r="FM119" s="116"/>
      <c r="FN119" s="116"/>
      <c r="FO119" s="116"/>
      <c r="FP119" s="116"/>
      <c r="FQ119" s="116"/>
      <c r="FR119" s="116"/>
      <c r="FS119" s="116"/>
      <c r="FT119" s="116"/>
      <c r="FU119" s="116"/>
      <c r="FV119" s="116"/>
      <c r="FW119" s="116"/>
      <c r="FX119" s="116"/>
      <c r="FY119" s="116"/>
      <c r="FZ119" s="116"/>
      <c r="GA119" s="116"/>
      <c r="GB119" s="116"/>
      <c r="GC119" s="116"/>
      <c r="GD119" s="116"/>
      <c r="GE119" s="116"/>
      <c r="GF119" s="116"/>
      <c r="GG119" s="116"/>
      <c r="GH119" s="116"/>
      <c r="GI119" s="116"/>
      <c r="GJ119" s="116"/>
      <c r="GK119" s="116"/>
      <c r="GL119" s="116"/>
      <c r="GM119" s="116"/>
      <c r="GN119" s="116"/>
      <c r="GO119" s="116"/>
      <c r="GP119" s="116"/>
      <c r="GQ119" s="116"/>
      <c r="GR119" s="116"/>
      <c r="GS119" s="116"/>
      <c r="GT119" s="116"/>
      <c r="GU119" s="116"/>
      <c r="GV119" s="116"/>
      <c r="GW119" s="116"/>
      <c r="GX119" s="116"/>
      <c r="GY119" s="116"/>
      <c r="GZ119" s="116"/>
      <c r="HA119" s="116"/>
      <c r="HB119" s="116"/>
      <c r="HC119" s="116"/>
      <c r="HD119" s="116"/>
      <c r="HE119" s="116"/>
      <c r="HF119" s="116"/>
      <c r="HG119" s="116"/>
      <c r="HH119" s="116"/>
      <c r="HI119" s="116"/>
      <c r="HJ119" s="116"/>
      <c r="HK119" s="116"/>
      <c r="HL119" s="116"/>
      <c r="HM119" s="116"/>
      <c r="HN119" s="116"/>
      <c r="HO119" s="116"/>
      <c r="HP119" s="116"/>
      <c r="HQ119" s="116"/>
      <c r="HR119" s="116"/>
      <c r="HS119" s="116"/>
      <c r="HT119" s="116"/>
      <c r="HU119" s="116"/>
      <c r="HV119" s="116"/>
      <c r="HW119" s="116"/>
      <c r="HX119" s="116"/>
      <c r="HY119" s="116"/>
      <c r="HZ119" s="116"/>
      <c r="IA119" s="116"/>
      <c r="IB119" s="116"/>
      <c r="IC119" s="116"/>
      <c r="ID119" s="116"/>
      <c r="IE119" s="116"/>
      <c r="IF119" s="116"/>
      <c r="IG119" s="116"/>
      <c r="IH119" s="116"/>
      <c r="II119" s="116"/>
      <c r="IJ119" s="116"/>
      <c r="IK119" s="116"/>
      <c r="IL119" s="116"/>
      <c r="IM119" s="116"/>
      <c r="IN119" s="116"/>
      <c r="IO119" s="116"/>
      <c r="IP119" s="116"/>
      <c r="IQ119" s="116"/>
      <c r="IR119" s="116"/>
      <c r="IS119" s="116"/>
      <c r="IT119" s="116"/>
      <c r="IU119" s="116"/>
      <c r="IV119" s="116"/>
      <c r="IW119" s="116"/>
      <c r="IX119" s="116"/>
      <c r="IY119" s="116"/>
      <c r="IZ119" s="116"/>
      <c r="JA119" s="116"/>
      <c r="JB119" s="116"/>
      <c r="JC119" s="116"/>
      <c r="JD119" s="116"/>
      <c r="JE119" s="116"/>
      <c r="JF119" s="116"/>
      <c r="JG119" s="116"/>
      <c r="JH119" s="116"/>
      <c r="JI119" s="116"/>
      <c r="JJ119" s="116"/>
      <c r="JK119" s="116"/>
      <c r="JL119" s="116"/>
      <c r="JM119" s="116"/>
      <c r="JN119" s="116"/>
      <c r="JO119" s="116"/>
      <c r="JP119" s="116"/>
      <c r="JQ119" s="116"/>
      <c r="JR119" s="116"/>
      <c r="JS119" s="116"/>
      <c r="JT119" s="116"/>
      <c r="JU119" s="116"/>
      <c r="JV119" s="116"/>
      <c r="JW119" s="116"/>
      <c r="JX119" s="116"/>
      <c r="JY119" s="116"/>
      <c r="JZ119" s="116"/>
      <c r="KA119" s="116"/>
      <c r="KB119" s="116"/>
      <c r="KC119" s="116"/>
      <c r="KD119" s="116"/>
      <c r="KE119" s="116"/>
      <c r="KF119" s="116"/>
      <c r="KG119" s="116"/>
      <c r="KH119" s="116"/>
      <c r="KI119" s="116"/>
      <c r="KJ119" s="116"/>
      <c r="KK119" s="116"/>
      <c r="KL119" s="116"/>
      <c r="KM119" s="116"/>
      <c r="KN119" s="116"/>
      <c r="KO119" s="116"/>
      <c r="KP119" s="116"/>
      <c r="KQ119" s="116"/>
      <c r="KR119" s="116"/>
      <c r="KS119" s="116"/>
      <c r="KT119" s="116"/>
      <c r="KU119" s="116"/>
      <c r="KV119" s="116"/>
      <c r="KW119" s="116"/>
      <c r="KX119" s="116"/>
      <c r="KY119" s="116"/>
      <c r="KZ119" s="116"/>
      <c r="LA119" s="116"/>
      <c r="LB119" s="116"/>
      <c r="LC119" s="116"/>
      <c r="LD119" s="116"/>
      <c r="LE119" s="116"/>
      <c r="LF119" s="116"/>
      <c r="LG119" s="116"/>
      <c r="LH119" s="116"/>
      <c r="LI119" s="116"/>
      <c r="LJ119" s="116"/>
    </row>
    <row r="120" spans="1:322" x14ac:dyDescent="0.3">
      <c r="A120" s="108">
        <v>43293</v>
      </c>
      <c r="B120" s="117">
        <v>0.91254629629629602</v>
      </c>
      <c r="C120" s="114">
        <v>14239.861000000001</v>
      </c>
      <c r="D120" s="114">
        <v>101726.587</v>
      </c>
      <c r="E120" s="114">
        <v>23864.785</v>
      </c>
      <c r="F120" s="114">
        <v>33375.171000000002</v>
      </c>
      <c r="G120" s="114">
        <v>24.738</v>
      </c>
      <c r="H120" s="73">
        <v>18</v>
      </c>
      <c r="I120" s="73">
        <v>19.397058823529399</v>
      </c>
      <c r="J120" s="111"/>
      <c r="K120" s="111"/>
      <c r="L120" s="119">
        <f t="shared" si="26"/>
        <v>14.28600000000614</v>
      </c>
      <c r="M120" s="115">
        <f t="shared" si="27"/>
        <v>-1.1660000000010768</v>
      </c>
      <c r="N120" s="115">
        <f t="shared" si="28"/>
        <v>-9.2859999999927823</v>
      </c>
      <c r="O120" s="115">
        <f t="shared" si="29"/>
        <v>18.152999999998428</v>
      </c>
      <c r="P120" s="120">
        <f t="shared" si="30"/>
        <v>6.5850000000015712</v>
      </c>
      <c r="Q120" s="30">
        <f t="shared" si="31"/>
        <v>0.73381033228225523</v>
      </c>
      <c r="R120" s="123" t="s">
        <v>58</v>
      </c>
      <c r="S120" s="124"/>
      <c r="T120" s="127">
        <f>A120</f>
        <v>43293</v>
      </c>
      <c r="U120" s="124"/>
      <c r="V120" s="124"/>
      <c r="W120" s="124"/>
      <c r="X120" s="124"/>
      <c r="Y120" s="124"/>
      <c r="Z120" s="124"/>
      <c r="AA120" s="124"/>
      <c r="AB120" s="124"/>
      <c r="AC120" s="116"/>
      <c r="AD120" s="116"/>
      <c r="AE120" s="116"/>
      <c r="AF120" s="116"/>
      <c r="AG120" s="116"/>
      <c r="AH120" s="116"/>
      <c r="AI120" s="116"/>
      <c r="AJ120" s="33" t="str">
        <f t="shared" si="17"/>
        <v/>
      </c>
      <c r="AK120" s="33">
        <f t="shared" si="18"/>
        <v>116107.284</v>
      </c>
      <c r="AL120" s="33" t="str">
        <f t="shared" si="19"/>
        <v/>
      </c>
      <c r="AM120" s="33" t="str">
        <f t="shared" si="20"/>
        <v/>
      </c>
      <c r="AN120" s="33" t="str">
        <f t="shared" si="21"/>
        <v/>
      </c>
      <c r="AO120" s="33" t="str">
        <f t="shared" si="22"/>
        <v/>
      </c>
      <c r="AP120" s="33" t="str">
        <f t="shared" si="23"/>
        <v/>
      </c>
      <c r="AQ120" s="33" t="str">
        <f t="shared" si="24"/>
        <v/>
      </c>
      <c r="AR120" s="33" t="str">
        <f t="shared" si="25"/>
        <v/>
      </c>
      <c r="AS120" s="116">
        <v>43604</v>
      </c>
      <c r="AT120" s="116">
        <v>2.2893518518518521E-2</v>
      </c>
      <c r="AU120" s="116" t="s">
        <v>59</v>
      </c>
      <c r="AV120" s="116" t="s">
        <v>61</v>
      </c>
      <c r="AW120" s="116">
        <v>116107.284</v>
      </c>
      <c r="AX120" s="116"/>
      <c r="AY120" s="116"/>
      <c r="AZ120" s="116"/>
      <c r="BA120" s="116"/>
      <c r="BB120" s="116"/>
      <c r="BC120" s="116"/>
      <c r="BD120" s="116"/>
      <c r="BE120" s="116"/>
      <c r="BF120" s="116"/>
      <c r="BG120" s="116"/>
      <c r="BH120" s="116"/>
      <c r="BI120" s="116"/>
      <c r="BJ120" s="116"/>
      <c r="BK120" s="116"/>
      <c r="BL120" s="116"/>
      <c r="BM120" s="116"/>
      <c r="BN120" s="116"/>
      <c r="BO120" s="116"/>
      <c r="BP120" s="116"/>
      <c r="BQ120" s="116"/>
      <c r="BR120" s="116"/>
      <c r="BS120" s="116"/>
      <c r="BT120" s="116"/>
      <c r="BU120" s="116"/>
      <c r="BV120" s="116"/>
      <c r="BW120" s="116"/>
      <c r="BX120" s="116"/>
      <c r="BY120" s="116"/>
      <c r="BZ120" s="116"/>
      <c r="CA120" s="116"/>
      <c r="CB120" s="116"/>
      <c r="CC120" s="116"/>
      <c r="CD120" s="116"/>
      <c r="CE120" s="116"/>
      <c r="CF120" s="116"/>
      <c r="CG120" s="116"/>
      <c r="CH120" s="116"/>
      <c r="CI120" s="116"/>
      <c r="CJ120" s="116"/>
      <c r="CK120" s="116"/>
      <c r="CL120" s="116"/>
      <c r="CM120" s="116"/>
      <c r="CN120" s="116"/>
      <c r="CO120" s="116"/>
      <c r="CP120" s="116"/>
      <c r="CQ120" s="116"/>
      <c r="CR120" s="116"/>
      <c r="CS120" s="116"/>
      <c r="CT120" s="116"/>
      <c r="CU120" s="116"/>
      <c r="CV120" s="116"/>
      <c r="CW120" s="116"/>
      <c r="CX120" s="116"/>
      <c r="CY120" s="116"/>
      <c r="CZ120" s="116"/>
      <c r="DA120" s="116"/>
      <c r="DB120" s="116"/>
      <c r="DC120" s="116"/>
      <c r="DD120" s="116"/>
      <c r="DE120" s="116"/>
      <c r="DF120" s="116"/>
      <c r="DG120" s="116"/>
      <c r="DH120" s="116"/>
      <c r="DI120" s="116"/>
      <c r="DJ120" s="116"/>
      <c r="DK120" s="116"/>
      <c r="DL120" s="116"/>
      <c r="DM120" s="116"/>
      <c r="DN120" s="116"/>
      <c r="DO120" s="116"/>
      <c r="DP120" s="116"/>
      <c r="DQ120" s="116"/>
      <c r="DR120" s="116"/>
      <c r="DS120" s="116"/>
      <c r="DT120" s="116"/>
      <c r="DU120" s="116"/>
      <c r="DV120" s="116"/>
      <c r="DW120" s="116"/>
      <c r="DX120" s="116"/>
      <c r="DY120" s="116"/>
      <c r="DZ120" s="116"/>
      <c r="EA120" s="116"/>
      <c r="EB120" s="116"/>
      <c r="EC120" s="116"/>
      <c r="ED120" s="116"/>
      <c r="EE120" s="116"/>
      <c r="EF120" s="116"/>
      <c r="EG120" s="116"/>
      <c r="EH120" s="116"/>
      <c r="EI120" s="116"/>
      <c r="EJ120" s="116"/>
      <c r="EK120" s="116"/>
      <c r="EL120" s="116"/>
      <c r="EM120" s="116"/>
      <c r="EN120" s="116"/>
      <c r="EO120" s="116"/>
      <c r="EP120" s="116"/>
      <c r="EQ120" s="116"/>
      <c r="ER120" s="116"/>
      <c r="ES120" s="116"/>
      <c r="ET120" s="116"/>
      <c r="EU120" s="116"/>
      <c r="EV120" s="116"/>
      <c r="EW120" s="116"/>
      <c r="EX120" s="116"/>
      <c r="EY120" s="116"/>
      <c r="EZ120" s="116"/>
      <c r="FA120" s="116"/>
      <c r="FB120" s="116"/>
      <c r="FC120" s="116"/>
      <c r="FD120" s="116"/>
      <c r="FE120" s="116"/>
      <c r="FF120" s="116"/>
      <c r="FG120" s="116"/>
      <c r="FH120" s="116"/>
      <c r="FI120" s="116"/>
      <c r="FJ120" s="116"/>
      <c r="FK120" s="116"/>
      <c r="FL120" s="116"/>
      <c r="FM120" s="116"/>
      <c r="FN120" s="116"/>
      <c r="FO120" s="116"/>
      <c r="FP120" s="116"/>
      <c r="FQ120" s="116"/>
      <c r="FR120" s="116"/>
      <c r="FS120" s="116"/>
      <c r="FT120" s="116"/>
      <c r="FU120" s="116"/>
      <c r="FV120" s="116"/>
      <c r="FW120" s="116"/>
      <c r="FX120" s="116"/>
      <c r="FY120" s="116"/>
      <c r="FZ120" s="116"/>
      <c r="GA120" s="116"/>
      <c r="GB120" s="116"/>
      <c r="GC120" s="116"/>
      <c r="GD120" s="116"/>
      <c r="GE120" s="116"/>
      <c r="GF120" s="116"/>
      <c r="GG120" s="116"/>
      <c r="GH120" s="116"/>
      <c r="GI120" s="116"/>
      <c r="GJ120" s="116"/>
      <c r="GK120" s="116"/>
      <c r="GL120" s="116"/>
      <c r="GM120" s="116"/>
      <c r="GN120" s="116"/>
      <c r="GO120" s="116"/>
      <c r="GP120" s="116"/>
      <c r="GQ120" s="116"/>
      <c r="GR120" s="116"/>
      <c r="GS120" s="116"/>
      <c r="GT120" s="116"/>
      <c r="GU120" s="116"/>
      <c r="GV120" s="116"/>
      <c r="GW120" s="116"/>
      <c r="GX120" s="116"/>
      <c r="GY120" s="116"/>
      <c r="GZ120" s="116"/>
      <c r="HA120" s="116"/>
      <c r="HB120" s="116"/>
      <c r="HC120" s="116"/>
      <c r="HD120" s="116"/>
      <c r="HE120" s="116"/>
      <c r="HF120" s="116"/>
      <c r="HG120" s="116"/>
      <c r="HH120" s="116"/>
      <c r="HI120" s="116"/>
      <c r="HJ120" s="116"/>
      <c r="HK120" s="116"/>
      <c r="HL120" s="116"/>
      <c r="HM120" s="116"/>
      <c r="HN120" s="116"/>
      <c r="HO120" s="116"/>
      <c r="HP120" s="116"/>
      <c r="HQ120" s="116"/>
      <c r="HR120" s="116"/>
      <c r="HS120" s="116"/>
      <c r="HT120" s="116"/>
      <c r="HU120" s="116"/>
      <c r="HV120" s="116"/>
      <c r="HW120" s="116"/>
      <c r="HX120" s="116"/>
      <c r="HY120" s="116"/>
      <c r="HZ120" s="116"/>
      <c r="IA120" s="116"/>
      <c r="IB120" s="116"/>
      <c r="IC120" s="116"/>
      <c r="ID120" s="116"/>
      <c r="IE120" s="116"/>
      <c r="IF120" s="116"/>
      <c r="IG120" s="116"/>
      <c r="IH120" s="116"/>
      <c r="II120" s="116"/>
      <c r="IJ120" s="116"/>
      <c r="IK120" s="116"/>
      <c r="IL120" s="116"/>
      <c r="IM120" s="116"/>
      <c r="IN120" s="116"/>
      <c r="IO120" s="116"/>
      <c r="IP120" s="116"/>
      <c r="IQ120" s="116"/>
      <c r="IR120" s="116"/>
      <c r="IS120" s="116"/>
      <c r="IT120" s="116"/>
      <c r="IU120" s="116"/>
      <c r="IV120" s="116"/>
      <c r="IW120" s="116"/>
      <c r="IX120" s="116"/>
      <c r="IY120" s="116"/>
      <c r="IZ120" s="116"/>
      <c r="JA120" s="116"/>
      <c r="JB120" s="116"/>
      <c r="JC120" s="116"/>
      <c r="JD120" s="116"/>
      <c r="JE120" s="116"/>
      <c r="JF120" s="116"/>
      <c r="JG120" s="116"/>
      <c r="JH120" s="116"/>
      <c r="JI120" s="116"/>
      <c r="JJ120" s="116"/>
      <c r="JK120" s="116"/>
      <c r="JL120" s="116"/>
      <c r="JM120" s="116"/>
      <c r="JN120" s="116"/>
      <c r="JO120" s="116"/>
      <c r="JP120" s="116"/>
      <c r="JQ120" s="116"/>
      <c r="JR120" s="116"/>
      <c r="JS120" s="116"/>
      <c r="JT120" s="116"/>
      <c r="JU120" s="116"/>
      <c r="JV120" s="116"/>
      <c r="JW120" s="116"/>
      <c r="JX120" s="116"/>
      <c r="JY120" s="116"/>
      <c r="JZ120" s="116"/>
      <c r="KA120" s="116"/>
      <c r="KB120" s="116"/>
      <c r="KC120" s="116"/>
      <c r="KD120" s="116"/>
      <c r="KE120" s="116"/>
      <c r="KF120" s="116"/>
      <c r="KG120" s="116"/>
      <c r="KH120" s="116"/>
      <c r="KI120" s="116"/>
      <c r="KJ120" s="116"/>
      <c r="KK120" s="116"/>
      <c r="KL120" s="116"/>
      <c r="KM120" s="116"/>
      <c r="KN120" s="116"/>
      <c r="KO120" s="116"/>
      <c r="KP120" s="116"/>
      <c r="KQ120" s="116"/>
      <c r="KR120" s="116"/>
      <c r="KS120" s="116"/>
      <c r="KT120" s="116"/>
      <c r="KU120" s="116"/>
      <c r="KV120" s="116"/>
      <c r="KW120" s="116"/>
      <c r="KX120" s="116"/>
      <c r="KY120" s="116"/>
      <c r="KZ120" s="116"/>
      <c r="LA120" s="116"/>
      <c r="LB120" s="116"/>
      <c r="LC120" s="116"/>
      <c r="LD120" s="116"/>
      <c r="LE120" s="116"/>
      <c r="LF120" s="116"/>
      <c r="LG120" s="116"/>
      <c r="LH120" s="116"/>
      <c r="LI120" s="116"/>
      <c r="LJ120" s="116"/>
    </row>
    <row r="121" spans="1:322" x14ac:dyDescent="0.3">
      <c r="A121" s="108">
        <v>43294</v>
      </c>
      <c r="B121" s="117">
        <v>0.91537037037036995</v>
      </c>
      <c r="C121" s="114">
        <v>14240.671</v>
      </c>
      <c r="D121" s="114">
        <v>101734.057</v>
      </c>
      <c r="E121" s="114">
        <v>23901.066999999999</v>
      </c>
      <c r="F121" s="114">
        <v>33417.862000000001</v>
      </c>
      <c r="G121" s="114">
        <v>42.691000000000003</v>
      </c>
      <c r="H121" s="73">
        <v>19.5</v>
      </c>
      <c r="I121" s="73">
        <v>22.1527777777778</v>
      </c>
      <c r="J121" s="111"/>
      <c r="K121" s="111"/>
      <c r="L121" s="119">
        <f t="shared" si="26"/>
        <v>34.410999999999348</v>
      </c>
      <c r="M121" s="115">
        <f t="shared" si="27"/>
        <v>-0.80999999999949068</v>
      </c>
      <c r="N121" s="115">
        <f t="shared" si="28"/>
        <v>-7.4700000000011642</v>
      </c>
      <c r="O121" s="115">
        <f t="shared" si="29"/>
        <v>36.281999999999243</v>
      </c>
      <c r="P121" s="120">
        <f t="shared" si="30"/>
        <v>6.4090000000007592</v>
      </c>
      <c r="Q121" s="30">
        <f t="shared" si="31"/>
        <v>0.84987468084606221</v>
      </c>
      <c r="R121" s="123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16"/>
      <c r="AD121" s="116"/>
      <c r="AE121" s="116"/>
      <c r="AF121" s="116"/>
      <c r="AG121" s="116"/>
      <c r="AH121" s="116"/>
      <c r="AI121" s="116"/>
      <c r="AJ121" s="33" t="str">
        <f t="shared" si="17"/>
        <v/>
      </c>
      <c r="AK121" s="33" t="str">
        <f t="shared" si="18"/>
        <v/>
      </c>
      <c r="AL121" s="33" t="str">
        <f t="shared" si="19"/>
        <v/>
      </c>
      <c r="AM121" s="33" t="str">
        <f t="shared" si="20"/>
        <v/>
      </c>
      <c r="AN121" s="33" t="str">
        <f t="shared" si="21"/>
        <v/>
      </c>
      <c r="AO121" s="33">
        <f t="shared" si="22"/>
        <v>12</v>
      </c>
      <c r="AP121" s="33" t="str">
        <f t="shared" si="23"/>
        <v/>
      </c>
      <c r="AQ121" s="33" t="str">
        <f t="shared" si="24"/>
        <v/>
      </c>
      <c r="AR121" s="33" t="str">
        <f t="shared" si="25"/>
        <v/>
      </c>
      <c r="AS121" s="116">
        <v>43604</v>
      </c>
      <c r="AT121" s="116">
        <v>2.2893518518518521E-2</v>
      </c>
      <c r="AU121" s="116" t="s">
        <v>62</v>
      </c>
      <c r="AV121" s="116" t="s">
        <v>63</v>
      </c>
      <c r="AW121" s="116">
        <v>12</v>
      </c>
      <c r="AX121" s="116"/>
      <c r="AY121" s="116"/>
      <c r="AZ121" s="116"/>
      <c r="BA121" s="116"/>
      <c r="BB121" s="116"/>
      <c r="BC121" s="116"/>
      <c r="BD121" s="116"/>
      <c r="BE121" s="116"/>
      <c r="BF121" s="116"/>
      <c r="BG121" s="116"/>
      <c r="BH121" s="116"/>
      <c r="BI121" s="116"/>
      <c r="BJ121" s="116"/>
      <c r="BK121" s="116"/>
      <c r="BL121" s="116"/>
      <c r="BM121" s="116"/>
      <c r="BN121" s="116"/>
      <c r="BO121" s="116"/>
      <c r="BP121" s="116"/>
      <c r="BQ121" s="116"/>
      <c r="BR121" s="116"/>
      <c r="BS121" s="116"/>
      <c r="BT121" s="116"/>
      <c r="BU121" s="116"/>
      <c r="BV121" s="116"/>
      <c r="BW121" s="116"/>
      <c r="BX121" s="116"/>
      <c r="BY121" s="116"/>
      <c r="BZ121" s="116"/>
      <c r="CA121" s="116"/>
      <c r="CB121" s="116"/>
      <c r="CC121" s="116"/>
      <c r="CD121" s="116"/>
      <c r="CE121" s="116"/>
      <c r="CF121" s="116"/>
      <c r="CG121" s="116"/>
      <c r="CH121" s="116"/>
      <c r="CI121" s="116"/>
      <c r="CJ121" s="116"/>
      <c r="CK121" s="116"/>
      <c r="CL121" s="116"/>
      <c r="CM121" s="116"/>
      <c r="CN121" s="116"/>
      <c r="CO121" s="116"/>
      <c r="CP121" s="116"/>
      <c r="CQ121" s="116"/>
      <c r="CR121" s="116"/>
      <c r="CS121" s="116"/>
      <c r="CT121" s="116"/>
      <c r="CU121" s="116"/>
      <c r="CV121" s="116"/>
      <c r="CW121" s="116"/>
      <c r="CX121" s="116"/>
      <c r="CY121" s="116"/>
      <c r="CZ121" s="116"/>
      <c r="DA121" s="116"/>
      <c r="DB121" s="116"/>
      <c r="DC121" s="116"/>
      <c r="DD121" s="116"/>
      <c r="DE121" s="116"/>
      <c r="DF121" s="116"/>
      <c r="DG121" s="116"/>
      <c r="DH121" s="116"/>
      <c r="DI121" s="116"/>
      <c r="DJ121" s="116"/>
      <c r="DK121" s="116"/>
      <c r="DL121" s="116"/>
      <c r="DM121" s="116"/>
      <c r="DN121" s="116"/>
      <c r="DO121" s="116"/>
      <c r="DP121" s="116"/>
      <c r="DQ121" s="116"/>
      <c r="DR121" s="116"/>
      <c r="DS121" s="116"/>
      <c r="DT121" s="116"/>
      <c r="DU121" s="116"/>
      <c r="DV121" s="116"/>
      <c r="DW121" s="116"/>
      <c r="DX121" s="116"/>
      <c r="DY121" s="116"/>
      <c r="DZ121" s="116"/>
      <c r="EA121" s="116"/>
      <c r="EB121" s="116"/>
      <c r="EC121" s="116"/>
      <c r="ED121" s="116"/>
      <c r="EE121" s="116"/>
      <c r="EF121" s="116"/>
      <c r="EG121" s="116"/>
      <c r="EH121" s="116"/>
      <c r="EI121" s="116"/>
      <c r="EJ121" s="116"/>
      <c r="EK121" s="116"/>
      <c r="EL121" s="116"/>
      <c r="EM121" s="116"/>
      <c r="EN121" s="116"/>
      <c r="EO121" s="116"/>
      <c r="EP121" s="116"/>
      <c r="EQ121" s="116"/>
      <c r="ER121" s="116"/>
      <c r="ES121" s="116"/>
      <c r="ET121" s="116"/>
      <c r="EU121" s="116"/>
      <c r="EV121" s="116"/>
      <c r="EW121" s="116"/>
      <c r="EX121" s="116"/>
      <c r="EY121" s="116"/>
      <c r="EZ121" s="116"/>
      <c r="FA121" s="116"/>
      <c r="FB121" s="116"/>
      <c r="FC121" s="116"/>
      <c r="FD121" s="116"/>
      <c r="FE121" s="116"/>
      <c r="FF121" s="116"/>
      <c r="FG121" s="116"/>
      <c r="FH121" s="116"/>
      <c r="FI121" s="116"/>
      <c r="FJ121" s="116"/>
      <c r="FK121" s="116"/>
      <c r="FL121" s="116"/>
      <c r="FM121" s="116"/>
      <c r="FN121" s="116"/>
      <c r="FO121" s="116"/>
      <c r="FP121" s="116"/>
      <c r="FQ121" s="116"/>
      <c r="FR121" s="116"/>
      <c r="FS121" s="116"/>
      <c r="FT121" s="116"/>
      <c r="FU121" s="116"/>
      <c r="FV121" s="116"/>
      <c r="FW121" s="116"/>
      <c r="FX121" s="116"/>
      <c r="FY121" s="116"/>
      <c r="FZ121" s="116"/>
      <c r="GA121" s="116"/>
      <c r="GB121" s="116"/>
      <c r="GC121" s="116"/>
      <c r="GD121" s="116"/>
      <c r="GE121" s="116"/>
      <c r="GF121" s="116"/>
      <c r="GG121" s="116"/>
      <c r="GH121" s="116"/>
      <c r="GI121" s="116"/>
      <c r="GJ121" s="116"/>
      <c r="GK121" s="116"/>
      <c r="GL121" s="116"/>
      <c r="GM121" s="116"/>
      <c r="GN121" s="116"/>
      <c r="GO121" s="116"/>
      <c r="GP121" s="116"/>
      <c r="GQ121" s="116"/>
      <c r="GR121" s="116"/>
      <c r="GS121" s="116"/>
      <c r="GT121" s="116"/>
      <c r="GU121" s="116"/>
      <c r="GV121" s="116"/>
      <c r="GW121" s="116"/>
      <c r="GX121" s="116"/>
      <c r="GY121" s="116"/>
      <c r="GZ121" s="116"/>
      <c r="HA121" s="116"/>
      <c r="HB121" s="116"/>
      <c r="HC121" s="116"/>
      <c r="HD121" s="116"/>
      <c r="HE121" s="116"/>
      <c r="HF121" s="116"/>
      <c r="HG121" s="116"/>
      <c r="HH121" s="116"/>
      <c r="HI121" s="116"/>
      <c r="HJ121" s="116"/>
      <c r="HK121" s="116"/>
      <c r="HL121" s="116"/>
      <c r="HM121" s="116"/>
      <c r="HN121" s="116"/>
      <c r="HO121" s="116"/>
      <c r="HP121" s="116"/>
      <c r="HQ121" s="116"/>
      <c r="HR121" s="116"/>
      <c r="HS121" s="116"/>
      <c r="HT121" s="116"/>
      <c r="HU121" s="116"/>
      <c r="HV121" s="116"/>
      <c r="HW121" s="116"/>
      <c r="HX121" s="116"/>
      <c r="HY121" s="116"/>
      <c r="HZ121" s="116"/>
      <c r="IA121" s="116"/>
      <c r="IB121" s="116"/>
      <c r="IC121" s="116"/>
      <c r="ID121" s="116"/>
      <c r="IE121" s="116"/>
      <c r="IF121" s="116"/>
      <c r="IG121" s="116"/>
      <c r="IH121" s="116"/>
      <c r="II121" s="116"/>
      <c r="IJ121" s="116"/>
      <c r="IK121" s="116"/>
      <c r="IL121" s="116"/>
      <c r="IM121" s="116"/>
      <c r="IN121" s="116"/>
      <c r="IO121" s="116"/>
      <c r="IP121" s="116"/>
      <c r="IQ121" s="116"/>
      <c r="IR121" s="116"/>
      <c r="IS121" s="116"/>
      <c r="IT121" s="116"/>
      <c r="IU121" s="116"/>
      <c r="IV121" s="116"/>
      <c r="IW121" s="116"/>
      <c r="IX121" s="116"/>
      <c r="IY121" s="116"/>
      <c r="IZ121" s="116"/>
      <c r="JA121" s="116"/>
      <c r="JB121" s="116"/>
      <c r="JC121" s="116"/>
      <c r="JD121" s="116"/>
      <c r="JE121" s="116"/>
      <c r="JF121" s="116"/>
      <c r="JG121" s="116"/>
      <c r="JH121" s="116"/>
      <c r="JI121" s="116"/>
      <c r="JJ121" s="116"/>
      <c r="JK121" s="116"/>
      <c r="JL121" s="116"/>
      <c r="JM121" s="116"/>
      <c r="JN121" s="116"/>
      <c r="JO121" s="116"/>
      <c r="JP121" s="116"/>
      <c r="JQ121" s="116"/>
      <c r="JR121" s="116"/>
      <c r="JS121" s="116"/>
      <c r="JT121" s="116"/>
      <c r="JU121" s="116"/>
      <c r="JV121" s="116"/>
      <c r="JW121" s="116"/>
      <c r="JX121" s="116"/>
      <c r="JY121" s="116"/>
      <c r="JZ121" s="116"/>
      <c r="KA121" s="116"/>
      <c r="KB121" s="116"/>
      <c r="KC121" s="116"/>
      <c r="KD121" s="116"/>
      <c r="KE121" s="116"/>
      <c r="KF121" s="116"/>
      <c r="KG121" s="116"/>
      <c r="KH121" s="116"/>
      <c r="KI121" s="116"/>
      <c r="KJ121" s="116"/>
      <c r="KK121" s="116"/>
      <c r="KL121" s="116"/>
      <c r="KM121" s="116"/>
      <c r="KN121" s="116"/>
      <c r="KO121" s="116"/>
      <c r="KP121" s="116"/>
      <c r="KQ121" s="116"/>
      <c r="KR121" s="116"/>
      <c r="KS121" s="116"/>
      <c r="KT121" s="116"/>
      <c r="KU121" s="116"/>
      <c r="KV121" s="116"/>
      <c r="KW121" s="116"/>
      <c r="KX121" s="116"/>
      <c r="KY121" s="116"/>
      <c r="KZ121" s="116"/>
      <c r="LA121" s="116"/>
      <c r="LB121" s="116"/>
      <c r="LC121" s="116"/>
      <c r="LD121" s="116"/>
      <c r="LE121" s="116"/>
      <c r="LF121" s="116"/>
      <c r="LG121" s="116"/>
      <c r="LH121" s="116"/>
      <c r="LI121" s="116"/>
      <c r="LJ121" s="116"/>
    </row>
    <row r="122" spans="1:322" x14ac:dyDescent="0.3">
      <c r="A122" s="108">
        <v>43295</v>
      </c>
      <c r="B122" s="117">
        <v>0.91467592592592595</v>
      </c>
      <c r="C122" s="114">
        <v>14241.683000000001</v>
      </c>
      <c r="D122" s="114">
        <v>101741.018</v>
      </c>
      <c r="E122" s="114">
        <v>23931.142</v>
      </c>
      <c r="F122" s="114">
        <v>33454.146000000001</v>
      </c>
      <c r="G122" s="114">
        <v>0</v>
      </c>
      <c r="H122" s="73">
        <v>20</v>
      </c>
      <c r="I122" s="73">
        <v>25.466000000000001</v>
      </c>
      <c r="J122" s="111"/>
      <c r="K122" s="111"/>
      <c r="L122" s="119">
        <f t="shared" si="26"/>
        <v>-7.9729999999963184</v>
      </c>
      <c r="M122" s="115">
        <f t="shared" si="27"/>
        <v>-1.0120000000006257</v>
      </c>
      <c r="N122" s="115">
        <f t="shared" si="28"/>
        <v>-6.9609999999956926</v>
      </c>
      <c r="O122" s="115" t="str">
        <f t="shared" si="29"/>
        <v/>
      </c>
      <c r="P122" s="120" t="str">
        <f t="shared" si="30"/>
        <v/>
      </c>
      <c r="Q122" s="30" t="str">
        <f t="shared" si="31"/>
        <v/>
      </c>
      <c r="R122" s="123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16"/>
      <c r="AD122" s="116"/>
      <c r="AE122" s="116"/>
      <c r="AF122" s="116"/>
      <c r="AG122" s="116"/>
      <c r="AH122" s="116"/>
      <c r="AI122" s="116"/>
      <c r="AJ122" s="33" t="str">
        <f t="shared" si="17"/>
        <v/>
      </c>
      <c r="AK122" s="33" t="str">
        <f t="shared" si="18"/>
        <v/>
      </c>
      <c r="AL122" s="33">
        <f t="shared" si="19"/>
        <v>27361.01</v>
      </c>
      <c r="AM122" s="33" t="str">
        <f t="shared" si="20"/>
        <v/>
      </c>
      <c r="AN122" s="33" t="str">
        <f t="shared" si="21"/>
        <v/>
      </c>
      <c r="AO122" s="33" t="str">
        <f t="shared" si="22"/>
        <v/>
      </c>
      <c r="AP122" s="33" t="str">
        <f t="shared" si="23"/>
        <v/>
      </c>
      <c r="AQ122" s="33" t="str">
        <f t="shared" si="24"/>
        <v/>
      </c>
      <c r="AR122" s="33" t="str">
        <f t="shared" si="25"/>
        <v/>
      </c>
      <c r="AS122" s="116">
        <v>43604</v>
      </c>
      <c r="AT122" s="116">
        <v>2.2893518518518521E-2</v>
      </c>
      <c r="AU122" s="116" t="s">
        <v>64</v>
      </c>
      <c r="AV122" s="116" t="s">
        <v>65</v>
      </c>
      <c r="AW122" s="116">
        <v>27361.01</v>
      </c>
      <c r="AX122" s="116"/>
      <c r="AY122" s="116"/>
      <c r="AZ122" s="116"/>
      <c r="BA122" s="116"/>
      <c r="BB122" s="116"/>
      <c r="BC122" s="116"/>
      <c r="BD122" s="116"/>
      <c r="BE122" s="116"/>
      <c r="BF122" s="116"/>
      <c r="BG122" s="116"/>
      <c r="BH122" s="116"/>
      <c r="BI122" s="116"/>
      <c r="BJ122" s="116"/>
      <c r="BK122" s="116"/>
      <c r="BL122" s="116"/>
      <c r="BM122" s="116"/>
      <c r="BN122" s="116"/>
      <c r="BO122" s="116"/>
      <c r="BP122" s="116"/>
      <c r="BQ122" s="116"/>
      <c r="BR122" s="116"/>
      <c r="BS122" s="116"/>
      <c r="BT122" s="116"/>
      <c r="BU122" s="116"/>
      <c r="BV122" s="116"/>
      <c r="BW122" s="116"/>
      <c r="BX122" s="116"/>
      <c r="BY122" s="116"/>
      <c r="BZ122" s="116"/>
      <c r="CA122" s="116"/>
      <c r="CB122" s="116"/>
      <c r="CC122" s="116"/>
      <c r="CD122" s="116"/>
      <c r="CE122" s="116"/>
      <c r="CF122" s="116"/>
      <c r="CG122" s="116"/>
      <c r="CH122" s="116"/>
      <c r="CI122" s="116"/>
      <c r="CJ122" s="116"/>
      <c r="CK122" s="116"/>
      <c r="CL122" s="116"/>
      <c r="CM122" s="116"/>
      <c r="CN122" s="116"/>
      <c r="CO122" s="116"/>
      <c r="CP122" s="116"/>
      <c r="CQ122" s="116"/>
      <c r="CR122" s="116"/>
      <c r="CS122" s="116"/>
      <c r="CT122" s="116"/>
      <c r="CU122" s="116"/>
      <c r="CV122" s="116"/>
      <c r="CW122" s="116"/>
      <c r="CX122" s="116"/>
      <c r="CY122" s="116"/>
      <c r="CZ122" s="116"/>
      <c r="DA122" s="116"/>
      <c r="DB122" s="116"/>
      <c r="DC122" s="116"/>
      <c r="DD122" s="116"/>
      <c r="DE122" s="116"/>
      <c r="DF122" s="116"/>
      <c r="DG122" s="116"/>
      <c r="DH122" s="116"/>
      <c r="DI122" s="116"/>
      <c r="DJ122" s="116"/>
      <c r="DK122" s="116"/>
      <c r="DL122" s="116"/>
      <c r="DM122" s="116"/>
      <c r="DN122" s="116"/>
      <c r="DO122" s="116"/>
      <c r="DP122" s="116"/>
      <c r="DQ122" s="116"/>
      <c r="DR122" s="116"/>
      <c r="DS122" s="116"/>
      <c r="DT122" s="116"/>
      <c r="DU122" s="116"/>
      <c r="DV122" s="116"/>
      <c r="DW122" s="116"/>
      <c r="DX122" s="116"/>
      <c r="DY122" s="116"/>
      <c r="DZ122" s="116"/>
      <c r="EA122" s="116"/>
      <c r="EB122" s="116"/>
      <c r="EC122" s="116"/>
      <c r="ED122" s="116"/>
      <c r="EE122" s="116"/>
      <c r="EF122" s="116"/>
      <c r="EG122" s="116"/>
      <c r="EH122" s="116"/>
      <c r="EI122" s="116"/>
      <c r="EJ122" s="116"/>
      <c r="EK122" s="116"/>
      <c r="EL122" s="116"/>
      <c r="EM122" s="116"/>
      <c r="EN122" s="116"/>
      <c r="EO122" s="116"/>
      <c r="EP122" s="116"/>
      <c r="EQ122" s="116"/>
      <c r="ER122" s="116"/>
      <c r="ES122" s="116"/>
      <c r="ET122" s="116"/>
      <c r="EU122" s="116"/>
      <c r="EV122" s="116"/>
      <c r="EW122" s="116"/>
      <c r="EX122" s="116"/>
      <c r="EY122" s="116"/>
      <c r="EZ122" s="116"/>
      <c r="FA122" s="116"/>
      <c r="FB122" s="116"/>
      <c r="FC122" s="116"/>
      <c r="FD122" s="116"/>
      <c r="FE122" s="116"/>
      <c r="FF122" s="116"/>
      <c r="FG122" s="116"/>
      <c r="FH122" s="116"/>
      <c r="FI122" s="116"/>
      <c r="FJ122" s="116"/>
      <c r="FK122" s="116"/>
      <c r="FL122" s="116"/>
      <c r="FM122" s="116"/>
      <c r="FN122" s="116"/>
      <c r="FO122" s="116"/>
      <c r="FP122" s="116"/>
      <c r="FQ122" s="116"/>
      <c r="FR122" s="116"/>
      <c r="FS122" s="116"/>
      <c r="FT122" s="116"/>
      <c r="FU122" s="116"/>
      <c r="FV122" s="116"/>
      <c r="FW122" s="116"/>
      <c r="FX122" s="116"/>
      <c r="FY122" s="116"/>
      <c r="FZ122" s="116"/>
      <c r="GA122" s="116"/>
      <c r="GB122" s="116"/>
      <c r="GC122" s="116"/>
      <c r="GD122" s="116"/>
      <c r="GE122" s="116"/>
      <c r="GF122" s="116"/>
      <c r="GG122" s="116"/>
      <c r="GH122" s="116"/>
      <c r="GI122" s="116"/>
      <c r="GJ122" s="116"/>
      <c r="GK122" s="116"/>
      <c r="GL122" s="116"/>
      <c r="GM122" s="116"/>
      <c r="GN122" s="116"/>
      <c r="GO122" s="116"/>
      <c r="GP122" s="116"/>
      <c r="GQ122" s="116"/>
      <c r="GR122" s="116"/>
      <c r="GS122" s="116"/>
      <c r="GT122" s="116"/>
      <c r="GU122" s="116"/>
      <c r="GV122" s="116"/>
      <c r="GW122" s="116"/>
      <c r="GX122" s="116"/>
      <c r="GY122" s="116"/>
      <c r="GZ122" s="116"/>
      <c r="HA122" s="116"/>
      <c r="HB122" s="116"/>
      <c r="HC122" s="116"/>
      <c r="HD122" s="116"/>
      <c r="HE122" s="116"/>
      <c r="HF122" s="116"/>
      <c r="HG122" s="116"/>
      <c r="HH122" s="116"/>
      <c r="HI122" s="116"/>
      <c r="HJ122" s="116"/>
      <c r="HK122" s="116"/>
      <c r="HL122" s="116"/>
      <c r="HM122" s="116"/>
      <c r="HN122" s="116"/>
      <c r="HO122" s="116"/>
      <c r="HP122" s="116"/>
      <c r="HQ122" s="116"/>
      <c r="HR122" s="116"/>
      <c r="HS122" s="116"/>
      <c r="HT122" s="116"/>
      <c r="HU122" s="116"/>
      <c r="HV122" s="116"/>
      <c r="HW122" s="116"/>
      <c r="HX122" s="116"/>
      <c r="HY122" s="116"/>
      <c r="HZ122" s="116"/>
      <c r="IA122" s="116"/>
      <c r="IB122" s="116"/>
      <c r="IC122" s="116"/>
      <c r="ID122" s="116"/>
      <c r="IE122" s="116"/>
      <c r="IF122" s="116"/>
      <c r="IG122" s="116"/>
      <c r="IH122" s="116"/>
      <c r="II122" s="116"/>
      <c r="IJ122" s="116"/>
      <c r="IK122" s="116"/>
      <c r="IL122" s="116"/>
      <c r="IM122" s="116"/>
      <c r="IN122" s="116"/>
      <c r="IO122" s="116"/>
      <c r="IP122" s="116"/>
      <c r="IQ122" s="116"/>
      <c r="IR122" s="116"/>
      <c r="IS122" s="116"/>
      <c r="IT122" s="116"/>
      <c r="IU122" s="116"/>
      <c r="IV122" s="116"/>
      <c r="IW122" s="116"/>
      <c r="IX122" s="116"/>
      <c r="IY122" s="116"/>
      <c r="IZ122" s="116"/>
      <c r="JA122" s="116"/>
      <c r="JB122" s="116"/>
      <c r="JC122" s="116"/>
      <c r="JD122" s="116"/>
      <c r="JE122" s="116"/>
      <c r="JF122" s="116"/>
      <c r="JG122" s="116"/>
      <c r="JH122" s="116"/>
      <c r="JI122" s="116"/>
      <c r="JJ122" s="116"/>
      <c r="JK122" s="116"/>
      <c r="JL122" s="116"/>
      <c r="JM122" s="116"/>
      <c r="JN122" s="116"/>
      <c r="JO122" s="116"/>
      <c r="JP122" s="116"/>
      <c r="JQ122" s="116"/>
      <c r="JR122" s="116"/>
      <c r="JS122" s="116"/>
      <c r="JT122" s="116"/>
      <c r="JU122" s="116"/>
      <c r="JV122" s="116"/>
      <c r="JW122" s="116"/>
      <c r="JX122" s="116"/>
      <c r="JY122" s="116"/>
      <c r="JZ122" s="116"/>
      <c r="KA122" s="116"/>
      <c r="KB122" s="116"/>
      <c r="KC122" s="116"/>
      <c r="KD122" s="116"/>
      <c r="KE122" s="116"/>
      <c r="KF122" s="116"/>
      <c r="KG122" s="116"/>
      <c r="KH122" s="116"/>
      <c r="KI122" s="116"/>
      <c r="KJ122" s="116"/>
      <c r="KK122" s="116"/>
      <c r="KL122" s="116"/>
      <c r="KM122" s="116"/>
      <c r="KN122" s="116"/>
      <c r="KO122" s="116"/>
      <c r="KP122" s="116"/>
      <c r="KQ122" s="116"/>
      <c r="KR122" s="116"/>
      <c r="KS122" s="116"/>
      <c r="KT122" s="116"/>
      <c r="KU122" s="116"/>
      <c r="KV122" s="116"/>
      <c r="KW122" s="116"/>
      <c r="KX122" s="116"/>
      <c r="KY122" s="116"/>
      <c r="KZ122" s="116"/>
      <c r="LA122" s="116"/>
      <c r="LB122" s="116"/>
      <c r="LC122" s="116"/>
      <c r="LD122" s="116"/>
      <c r="LE122" s="116"/>
      <c r="LF122" s="116"/>
      <c r="LG122" s="116"/>
      <c r="LH122" s="116"/>
      <c r="LI122" s="116"/>
      <c r="LJ122" s="116"/>
    </row>
    <row r="123" spans="1:322" x14ac:dyDescent="0.3">
      <c r="A123" s="108">
        <v>43296</v>
      </c>
      <c r="B123" s="117">
        <v>0.85918981481481504</v>
      </c>
      <c r="C123" s="114">
        <v>14242.825999999999</v>
      </c>
      <c r="D123" s="114">
        <v>101748.40700000001</v>
      </c>
      <c r="E123" s="114">
        <v>23949.554</v>
      </c>
      <c r="F123" s="114">
        <v>33478.373</v>
      </c>
      <c r="G123" s="114">
        <v>24.227</v>
      </c>
      <c r="H123" s="73">
        <v>18</v>
      </c>
      <c r="I123" s="73">
        <v>20.913100436681201</v>
      </c>
      <c r="J123" s="111"/>
      <c r="K123" s="111"/>
      <c r="L123" s="119">
        <f t="shared" si="26"/>
        <v>15.694999999991662</v>
      </c>
      <c r="M123" s="115">
        <f t="shared" si="27"/>
        <v>-1.1429999999982101</v>
      </c>
      <c r="N123" s="115">
        <f t="shared" si="28"/>
        <v>-7.3890000000101281</v>
      </c>
      <c r="O123" s="115">
        <f t="shared" si="29"/>
        <v>18.412000000000262</v>
      </c>
      <c r="P123" s="120">
        <f t="shared" si="30"/>
        <v>5.8149999999997384</v>
      </c>
      <c r="Q123" s="30">
        <f t="shared" si="31"/>
        <v>0.75997853634375956</v>
      </c>
      <c r="R123" s="123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16"/>
      <c r="AD123" s="116"/>
      <c r="AE123" s="116"/>
      <c r="AF123" s="116"/>
      <c r="AG123" s="116"/>
      <c r="AH123" s="116"/>
      <c r="AI123" s="116"/>
      <c r="AJ123" s="33" t="str">
        <f t="shared" si="17"/>
        <v/>
      </c>
      <c r="AK123" s="33" t="str">
        <f t="shared" si="18"/>
        <v/>
      </c>
      <c r="AL123" s="33" t="str">
        <f t="shared" si="19"/>
        <v/>
      </c>
      <c r="AM123" s="33">
        <f t="shared" si="20"/>
        <v>37916.536</v>
      </c>
      <c r="AN123" s="33" t="str">
        <f t="shared" si="21"/>
        <v/>
      </c>
      <c r="AO123" s="33" t="str">
        <f t="shared" si="22"/>
        <v/>
      </c>
      <c r="AP123" s="33" t="str">
        <f t="shared" si="23"/>
        <v/>
      </c>
      <c r="AQ123" s="33" t="str">
        <f t="shared" si="24"/>
        <v/>
      </c>
      <c r="AR123" s="33" t="str">
        <f t="shared" si="25"/>
        <v/>
      </c>
      <c r="AS123" s="116">
        <v>43604</v>
      </c>
      <c r="AT123" s="116">
        <v>2.2893518518518521E-2</v>
      </c>
      <c r="AU123" s="116" t="s">
        <v>64</v>
      </c>
      <c r="AV123" s="116" t="s">
        <v>66</v>
      </c>
      <c r="AW123" s="116" t="s">
        <v>67</v>
      </c>
      <c r="AX123" s="116">
        <v>37916.536</v>
      </c>
      <c r="AY123" s="116"/>
      <c r="AZ123" s="116"/>
      <c r="BA123" s="116"/>
      <c r="BB123" s="116"/>
      <c r="BC123" s="116"/>
      <c r="BD123" s="116"/>
      <c r="BE123" s="116"/>
      <c r="BF123" s="116"/>
      <c r="BG123" s="116"/>
      <c r="BH123" s="116"/>
      <c r="BI123" s="116"/>
      <c r="BJ123" s="116"/>
      <c r="BK123" s="116"/>
      <c r="BL123" s="116"/>
      <c r="BM123" s="116"/>
      <c r="BN123" s="116"/>
      <c r="BO123" s="116"/>
      <c r="BP123" s="116"/>
      <c r="BQ123" s="116"/>
      <c r="BR123" s="116"/>
      <c r="BS123" s="116"/>
      <c r="BT123" s="116"/>
      <c r="BU123" s="116"/>
      <c r="BV123" s="116"/>
      <c r="BW123" s="116"/>
      <c r="BX123" s="116"/>
      <c r="BY123" s="116"/>
      <c r="BZ123" s="116"/>
      <c r="CA123" s="116"/>
      <c r="CB123" s="116"/>
      <c r="CC123" s="116"/>
      <c r="CD123" s="116"/>
      <c r="CE123" s="116"/>
      <c r="CF123" s="116"/>
      <c r="CG123" s="116"/>
      <c r="CH123" s="116"/>
      <c r="CI123" s="116"/>
      <c r="CJ123" s="116"/>
      <c r="CK123" s="116"/>
      <c r="CL123" s="116"/>
      <c r="CM123" s="116"/>
      <c r="CN123" s="116"/>
      <c r="CO123" s="116"/>
      <c r="CP123" s="116"/>
      <c r="CQ123" s="116"/>
      <c r="CR123" s="116"/>
      <c r="CS123" s="116"/>
      <c r="CT123" s="116"/>
      <c r="CU123" s="116"/>
      <c r="CV123" s="116"/>
      <c r="CW123" s="116"/>
      <c r="CX123" s="116"/>
      <c r="CY123" s="116"/>
      <c r="CZ123" s="116"/>
      <c r="DA123" s="116"/>
      <c r="DB123" s="116"/>
      <c r="DC123" s="116"/>
      <c r="DD123" s="116"/>
      <c r="DE123" s="116"/>
      <c r="DF123" s="116"/>
      <c r="DG123" s="116"/>
      <c r="DH123" s="116"/>
      <c r="DI123" s="116"/>
      <c r="DJ123" s="116"/>
      <c r="DK123" s="116"/>
      <c r="DL123" s="116"/>
      <c r="DM123" s="116"/>
      <c r="DN123" s="116"/>
      <c r="DO123" s="116"/>
      <c r="DP123" s="116"/>
      <c r="DQ123" s="116"/>
      <c r="DR123" s="116"/>
      <c r="DS123" s="116"/>
      <c r="DT123" s="116"/>
      <c r="DU123" s="116"/>
      <c r="DV123" s="116"/>
      <c r="DW123" s="116"/>
      <c r="DX123" s="116"/>
      <c r="DY123" s="116"/>
      <c r="DZ123" s="116"/>
      <c r="EA123" s="116"/>
      <c r="EB123" s="116"/>
      <c r="EC123" s="116"/>
      <c r="ED123" s="116"/>
      <c r="EE123" s="116"/>
      <c r="EF123" s="116"/>
      <c r="EG123" s="116"/>
      <c r="EH123" s="116"/>
      <c r="EI123" s="116"/>
      <c r="EJ123" s="116"/>
      <c r="EK123" s="116"/>
      <c r="EL123" s="116"/>
      <c r="EM123" s="116"/>
      <c r="EN123" s="116"/>
      <c r="EO123" s="116"/>
      <c r="EP123" s="116"/>
      <c r="EQ123" s="116"/>
      <c r="ER123" s="116"/>
      <c r="ES123" s="116"/>
      <c r="ET123" s="116"/>
      <c r="EU123" s="116"/>
      <c r="EV123" s="116"/>
      <c r="EW123" s="116"/>
      <c r="EX123" s="116"/>
      <c r="EY123" s="116"/>
      <c r="EZ123" s="116"/>
      <c r="FA123" s="116"/>
      <c r="FB123" s="116"/>
      <c r="FC123" s="116"/>
      <c r="FD123" s="116"/>
      <c r="FE123" s="116"/>
      <c r="FF123" s="116"/>
      <c r="FG123" s="116"/>
      <c r="FH123" s="116"/>
      <c r="FI123" s="116"/>
      <c r="FJ123" s="116"/>
      <c r="FK123" s="116"/>
      <c r="FL123" s="116"/>
      <c r="FM123" s="116"/>
      <c r="FN123" s="116"/>
      <c r="FO123" s="116"/>
      <c r="FP123" s="116"/>
      <c r="FQ123" s="116"/>
      <c r="FR123" s="116"/>
      <c r="FS123" s="116"/>
      <c r="FT123" s="116"/>
      <c r="FU123" s="116"/>
      <c r="FV123" s="116"/>
      <c r="FW123" s="116"/>
      <c r="FX123" s="116"/>
      <c r="FY123" s="116"/>
      <c r="FZ123" s="116"/>
      <c r="GA123" s="116"/>
      <c r="GB123" s="116"/>
      <c r="GC123" s="116"/>
      <c r="GD123" s="116"/>
      <c r="GE123" s="116"/>
      <c r="GF123" s="116"/>
      <c r="GG123" s="116"/>
      <c r="GH123" s="116"/>
      <c r="GI123" s="116"/>
      <c r="GJ123" s="116"/>
      <c r="GK123" s="116"/>
      <c r="GL123" s="116"/>
      <c r="GM123" s="116"/>
      <c r="GN123" s="116"/>
      <c r="GO123" s="116"/>
      <c r="GP123" s="116"/>
      <c r="GQ123" s="116"/>
      <c r="GR123" s="116"/>
      <c r="GS123" s="116"/>
      <c r="GT123" s="116"/>
      <c r="GU123" s="116"/>
      <c r="GV123" s="116"/>
      <c r="GW123" s="116"/>
      <c r="GX123" s="116"/>
      <c r="GY123" s="116"/>
      <c r="GZ123" s="116"/>
      <c r="HA123" s="116"/>
      <c r="HB123" s="116"/>
      <c r="HC123" s="116"/>
      <c r="HD123" s="116"/>
      <c r="HE123" s="116"/>
      <c r="HF123" s="116"/>
      <c r="HG123" s="116"/>
      <c r="HH123" s="116"/>
      <c r="HI123" s="116"/>
      <c r="HJ123" s="116"/>
      <c r="HK123" s="116"/>
      <c r="HL123" s="116"/>
      <c r="HM123" s="116"/>
      <c r="HN123" s="116"/>
      <c r="HO123" s="116"/>
      <c r="HP123" s="116"/>
      <c r="HQ123" s="116"/>
      <c r="HR123" s="116"/>
      <c r="HS123" s="116"/>
      <c r="HT123" s="116"/>
      <c r="HU123" s="116"/>
      <c r="HV123" s="116"/>
      <c r="HW123" s="116"/>
      <c r="HX123" s="116"/>
      <c r="HY123" s="116"/>
      <c r="HZ123" s="116"/>
      <c r="IA123" s="116"/>
      <c r="IB123" s="116"/>
      <c r="IC123" s="116"/>
      <c r="ID123" s="116"/>
      <c r="IE123" s="116"/>
      <c r="IF123" s="116"/>
      <c r="IG123" s="116"/>
      <c r="IH123" s="116"/>
      <c r="II123" s="116"/>
      <c r="IJ123" s="116"/>
      <c r="IK123" s="116"/>
      <c r="IL123" s="116"/>
      <c r="IM123" s="116"/>
      <c r="IN123" s="116"/>
      <c r="IO123" s="116"/>
      <c r="IP123" s="116"/>
      <c r="IQ123" s="116"/>
      <c r="IR123" s="116"/>
      <c r="IS123" s="116"/>
      <c r="IT123" s="116"/>
      <c r="IU123" s="116"/>
      <c r="IV123" s="116"/>
      <c r="IW123" s="116"/>
      <c r="IX123" s="116"/>
      <c r="IY123" s="116"/>
      <c r="IZ123" s="116"/>
      <c r="JA123" s="116"/>
      <c r="JB123" s="116"/>
      <c r="JC123" s="116"/>
      <c r="JD123" s="116"/>
      <c r="JE123" s="116"/>
      <c r="JF123" s="116"/>
      <c r="JG123" s="116"/>
      <c r="JH123" s="116"/>
      <c r="JI123" s="116"/>
      <c r="JJ123" s="116"/>
      <c r="JK123" s="116"/>
      <c r="JL123" s="116"/>
      <c r="JM123" s="116"/>
      <c r="JN123" s="116"/>
      <c r="JO123" s="116"/>
      <c r="JP123" s="116"/>
      <c r="JQ123" s="116"/>
      <c r="JR123" s="116"/>
      <c r="JS123" s="116"/>
      <c r="JT123" s="116"/>
      <c r="JU123" s="116"/>
      <c r="JV123" s="116"/>
      <c r="JW123" s="116"/>
      <c r="JX123" s="116"/>
      <c r="JY123" s="116"/>
      <c r="JZ123" s="116"/>
      <c r="KA123" s="116"/>
      <c r="KB123" s="116"/>
      <c r="KC123" s="116"/>
      <c r="KD123" s="116"/>
      <c r="KE123" s="116"/>
      <c r="KF123" s="116"/>
      <c r="KG123" s="116"/>
      <c r="KH123" s="116"/>
      <c r="KI123" s="116"/>
      <c r="KJ123" s="116"/>
      <c r="KK123" s="116"/>
      <c r="KL123" s="116"/>
      <c r="KM123" s="116"/>
      <c r="KN123" s="116"/>
      <c r="KO123" s="116"/>
      <c r="KP123" s="116"/>
      <c r="KQ123" s="116"/>
      <c r="KR123" s="116"/>
      <c r="KS123" s="116"/>
      <c r="KT123" s="116"/>
      <c r="KU123" s="116"/>
      <c r="KV123" s="116"/>
      <c r="KW123" s="116"/>
      <c r="KX123" s="116"/>
      <c r="KY123" s="116"/>
      <c r="KZ123" s="116"/>
      <c r="LA123" s="116"/>
      <c r="LB123" s="116"/>
      <c r="LC123" s="116"/>
      <c r="LD123" s="116"/>
      <c r="LE123" s="116"/>
      <c r="LF123" s="116"/>
      <c r="LG123" s="116"/>
      <c r="LH123" s="116"/>
      <c r="LI123" s="116"/>
      <c r="LJ123" s="116"/>
    </row>
    <row r="124" spans="1:322" x14ac:dyDescent="0.3">
      <c r="A124" s="108">
        <v>43297</v>
      </c>
      <c r="B124" s="117">
        <v>0.91556712962963005</v>
      </c>
      <c r="C124" s="114">
        <v>14244.941000000001</v>
      </c>
      <c r="D124" s="114">
        <v>101758.413</v>
      </c>
      <c r="E124" s="114">
        <v>23988.607</v>
      </c>
      <c r="F124" s="114">
        <v>33523.447999999997</v>
      </c>
      <c r="G124" s="114">
        <v>45.048999999999999</v>
      </c>
      <c r="H124" s="73">
        <v>19.5</v>
      </c>
      <c r="I124" s="73">
        <v>22.1502487562189</v>
      </c>
      <c r="J124" s="111"/>
      <c r="K124" s="111"/>
      <c r="L124" s="119">
        <f t="shared" si="26"/>
        <v>32.928000000004452</v>
      </c>
      <c r="M124" s="115">
        <f t="shared" si="27"/>
        <v>-2.1150000000016007</v>
      </c>
      <c r="N124" s="115">
        <f t="shared" si="28"/>
        <v>-10.005999999993946</v>
      </c>
      <c r="O124" s="115">
        <f t="shared" si="29"/>
        <v>39.052999999999884</v>
      </c>
      <c r="P124" s="120">
        <f t="shared" si="30"/>
        <v>5.9960000000001159</v>
      </c>
      <c r="Q124" s="30">
        <f t="shared" si="31"/>
        <v>0.86690048613731452</v>
      </c>
      <c r="R124" s="123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16"/>
      <c r="AD124" s="116"/>
      <c r="AE124" s="116"/>
      <c r="AF124" s="116"/>
      <c r="AG124" s="116"/>
      <c r="AH124" s="116"/>
      <c r="AI124" s="116"/>
      <c r="AJ124" s="33" t="str">
        <f t="shared" si="17"/>
        <v/>
      </c>
      <c r="AK124" s="33" t="str">
        <f t="shared" si="18"/>
        <v/>
      </c>
      <c r="AL124" s="33" t="str">
        <f t="shared" si="19"/>
        <v/>
      </c>
      <c r="AM124" s="33" t="str">
        <f t="shared" si="20"/>
        <v/>
      </c>
      <c r="AN124" s="33">
        <f t="shared" si="21"/>
        <v>0</v>
      </c>
      <c r="AO124" s="33" t="str">
        <f t="shared" si="22"/>
        <v/>
      </c>
      <c r="AP124" s="33" t="str">
        <f t="shared" si="23"/>
        <v/>
      </c>
      <c r="AQ124" s="33" t="str">
        <f t="shared" si="24"/>
        <v/>
      </c>
      <c r="AR124" s="33" t="str">
        <f t="shared" si="25"/>
        <v/>
      </c>
      <c r="AS124" s="116">
        <v>43604</v>
      </c>
      <c r="AT124" s="116">
        <v>2.2893518518518521E-2</v>
      </c>
      <c r="AU124" s="116" t="s">
        <v>64</v>
      </c>
      <c r="AV124" s="116" t="s">
        <v>68</v>
      </c>
      <c r="AW124" s="116">
        <v>0</v>
      </c>
      <c r="AX124" s="116"/>
      <c r="AY124" s="116"/>
      <c r="AZ124" s="116"/>
      <c r="BA124" s="116"/>
      <c r="BB124" s="116"/>
      <c r="BC124" s="116"/>
      <c r="BD124" s="116"/>
      <c r="BE124" s="116"/>
      <c r="BF124" s="116"/>
      <c r="BG124" s="116"/>
      <c r="BH124" s="116"/>
      <c r="BI124" s="116"/>
      <c r="BJ124" s="116"/>
      <c r="BK124" s="116"/>
      <c r="BL124" s="116"/>
      <c r="BM124" s="116"/>
      <c r="BN124" s="116"/>
      <c r="BO124" s="116"/>
      <c r="BP124" s="116"/>
      <c r="BQ124" s="116"/>
      <c r="BR124" s="116"/>
      <c r="BS124" s="116"/>
      <c r="BT124" s="116"/>
      <c r="BU124" s="116"/>
      <c r="BV124" s="116"/>
      <c r="BW124" s="116"/>
      <c r="BX124" s="116"/>
      <c r="BY124" s="116"/>
      <c r="BZ124" s="116"/>
      <c r="CA124" s="116"/>
      <c r="CB124" s="116"/>
      <c r="CC124" s="116"/>
      <c r="CD124" s="116"/>
      <c r="CE124" s="116"/>
      <c r="CF124" s="116"/>
      <c r="CG124" s="116"/>
      <c r="CH124" s="116"/>
      <c r="CI124" s="116"/>
      <c r="CJ124" s="116"/>
      <c r="CK124" s="116"/>
      <c r="CL124" s="116"/>
      <c r="CM124" s="116"/>
      <c r="CN124" s="116"/>
      <c r="CO124" s="116"/>
      <c r="CP124" s="116"/>
      <c r="CQ124" s="116"/>
      <c r="CR124" s="116"/>
      <c r="CS124" s="116"/>
      <c r="CT124" s="116"/>
      <c r="CU124" s="116"/>
      <c r="CV124" s="116"/>
      <c r="CW124" s="116"/>
      <c r="CX124" s="116"/>
      <c r="CY124" s="116"/>
      <c r="CZ124" s="116"/>
      <c r="DA124" s="116"/>
      <c r="DB124" s="116"/>
      <c r="DC124" s="116"/>
      <c r="DD124" s="116"/>
      <c r="DE124" s="116"/>
      <c r="DF124" s="116"/>
      <c r="DG124" s="116"/>
      <c r="DH124" s="116"/>
      <c r="DI124" s="116"/>
      <c r="DJ124" s="116"/>
      <c r="DK124" s="116"/>
      <c r="DL124" s="116"/>
      <c r="DM124" s="116"/>
      <c r="DN124" s="116"/>
      <c r="DO124" s="116"/>
      <c r="DP124" s="116"/>
      <c r="DQ124" s="116"/>
      <c r="DR124" s="116"/>
      <c r="DS124" s="116"/>
      <c r="DT124" s="116"/>
      <c r="DU124" s="116"/>
      <c r="DV124" s="116"/>
      <c r="DW124" s="116"/>
      <c r="DX124" s="116"/>
      <c r="DY124" s="116"/>
      <c r="DZ124" s="116"/>
      <c r="EA124" s="116"/>
      <c r="EB124" s="116"/>
      <c r="EC124" s="116"/>
      <c r="ED124" s="116"/>
      <c r="EE124" s="116"/>
      <c r="EF124" s="116"/>
      <c r="EG124" s="116"/>
      <c r="EH124" s="116"/>
      <c r="EI124" s="116"/>
      <c r="EJ124" s="116"/>
      <c r="EK124" s="116"/>
      <c r="EL124" s="116"/>
      <c r="EM124" s="116"/>
      <c r="EN124" s="116"/>
      <c r="EO124" s="116"/>
      <c r="EP124" s="116"/>
      <c r="EQ124" s="116"/>
      <c r="ER124" s="116"/>
      <c r="ES124" s="116"/>
      <c r="ET124" s="116"/>
      <c r="EU124" s="116"/>
      <c r="EV124" s="116"/>
      <c r="EW124" s="116"/>
      <c r="EX124" s="116"/>
      <c r="EY124" s="116"/>
      <c r="EZ124" s="116"/>
      <c r="FA124" s="116"/>
      <c r="FB124" s="116"/>
      <c r="FC124" s="116"/>
      <c r="FD124" s="116"/>
      <c r="FE124" s="116"/>
      <c r="FF124" s="116"/>
      <c r="FG124" s="116"/>
      <c r="FH124" s="116"/>
      <c r="FI124" s="116"/>
      <c r="FJ124" s="116"/>
      <c r="FK124" s="116"/>
      <c r="FL124" s="116"/>
      <c r="FM124" s="116"/>
      <c r="FN124" s="116"/>
      <c r="FO124" s="116"/>
      <c r="FP124" s="116"/>
      <c r="FQ124" s="116"/>
      <c r="FR124" s="116"/>
      <c r="FS124" s="116"/>
      <c r="FT124" s="116"/>
      <c r="FU124" s="116"/>
      <c r="FV124" s="116"/>
      <c r="FW124" s="116"/>
      <c r="FX124" s="116"/>
      <c r="FY124" s="116"/>
      <c r="FZ124" s="116"/>
      <c r="GA124" s="116"/>
      <c r="GB124" s="116"/>
      <c r="GC124" s="116"/>
      <c r="GD124" s="116"/>
      <c r="GE124" s="116"/>
      <c r="GF124" s="116"/>
      <c r="GG124" s="116"/>
      <c r="GH124" s="116"/>
      <c r="GI124" s="116"/>
      <c r="GJ124" s="116"/>
      <c r="GK124" s="116"/>
      <c r="GL124" s="116"/>
      <c r="GM124" s="116"/>
      <c r="GN124" s="116"/>
      <c r="GO124" s="116"/>
      <c r="GP124" s="116"/>
      <c r="GQ124" s="116"/>
      <c r="GR124" s="116"/>
      <c r="GS124" s="116"/>
      <c r="GT124" s="116"/>
      <c r="GU124" s="116"/>
      <c r="GV124" s="116"/>
      <c r="GW124" s="116"/>
      <c r="GX124" s="116"/>
      <c r="GY124" s="116"/>
      <c r="GZ124" s="116"/>
      <c r="HA124" s="116"/>
      <c r="HB124" s="116"/>
      <c r="HC124" s="116"/>
      <c r="HD124" s="116"/>
      <c r="HE124" s="116"/>
      <c r="HF124" s="116"/>
      <c r="HG124" s="116"/>
      <c r="HH124" s="116"/>
      <c r="HI124" s="116"/>
      <c r="HJ124" s="116"/>
      <c r="HK124" s="116"/>
      <c r="HL124" s="116"/>
      <c r="HM124" s="116"/>
      <c r="HN124" s="116"/>
      <c r="HO124" s="116"/>
      <c r="HP124" s="116"/>
      <c r="HQ124" s="116"/>
      <c r="HR124" s="116"/>
      <c r="HS124" s="116"/>
      <c r="HT124" s="116"/>
      <c r="HU124" s="116"/>
      <c r="HV124" s="116"/>
      <c r="HW124" s="116"/>
      <c r="HX124" s="116"/>
      <c r="HY124" s="116"/>
      <c r="HZ124" s="116"/>
      <c r="IA124" s="116"/>
      <c r="IB124" s="116"/>
      <c r="IC124" s="116"/>
      <c r="ID124" s="116"/>
      <c r="IE124" s="116"/>
      <c r="IF124" s="116"/>
      <c r="IG124" s="116"/>
      <c r="IH124" s="116"/>
      <c r="II124" s="116"/>
      <c r="IJ124" s="116"/>
      <c r="IK124" s="116"/>
      <c r="IL124" s="116"/>
      <c r="IM124" s="116"/>
      <c r="IN124" s="116"/>
      <c r="IO124" s="116"/>
      <c r="IP124" s="116"/>
      <c r="IQ124" s="116"/>
      <c r="IR124" s="116"/>
      <c r="IS124" s="116"/>
      <c r="IT124" s="116"/>
      <c r="IU124" s="116"/>
      <c r="IV124" s="116"/>
      <c r="IW124" s="116"/>
      <c r="IX124" s="116"/>
      <c r="IY124" s="116"/>
      <c r="IZ124" s="116"/>
      <c r="JA124" s="116"/>
      <c r="JB124" s="116"/>
      <c r="JC124" s="116"/>
      <c r="JD124" s="116"/>
      <c r="JE124" s="116"/>
      <c r="JF124" s="116"/>
      <c r="JG124" s="116"/>
      <c r="JH124" s="116"/>
      <c r="JI124" s="116"/>
      <c r="JJ124" s="116"/>
      <c r="JK124" s="116"/>
      <c r="JL124" s="116"/>
      <c r="JM124" s="116"/>
      <c r="JN124" s="116"/>
      <c r="JO124" s="116"/>
      <c r="JP124" s="116"/>
      <c r="JQ124" s="116"/>
      <c r="JR124" s="116"/>
      <c r="JS124" s="116"/>
      <c r="JT124" s="116"/>
      <c r="JU124" s="116"/>
      <c r="JV124" s="116"/>
      <c r="JW124" s="116"/>
      <c r="JX124" s="116"/>
      <c r="JY124" s="116"/>
      <c r="JZ124" s="116"/>
      <c r="KA124" s="116"/>
      <c r="KB124" s="116"/>
      <c r="KC124" s="116"/>
      <c r="KD124" s="116"/>
      <c r="KE124" s="116"/>
      <c r="KF124" s="116"/>
      <c r="KG124" s="116"/>
      <c r="KH124" s="116"/>
      <c r="KI124" s="116"/>
      <c r="KJ124" s="116"/>
      <c r="KK124" s="116"/>
      <c r="KL124" s="116"/>
      <c r="KM124" s="116"/>
      <c r="KN124" s="116"/>
      <c r="KO124" s="116"/>
      <c r="KP124" s="116"/>
      <c r="KQ124" s="116"/>
      <c r="KR124" s="116"/>
      <c r="KS124" s="116"/>
      <c r="KT124" s="116"/>
      <c r="KU124" s="116"/>
      <c r="KV124" s="116"/>
      <c r="KW124" s="116"/>
      <c r="KX124" s="116"/>
      <c r="KY124" s="116"/>
      <c r="KZ124" s="116"/>
      <c r="LA124" s="116"/>
      <c r="LB124" s="116"/>
      <c r="LC124" s="116"/>
      <c r="LD124" s="116"/>
      <c r="LE124" s="116"/>
      <c r="LF124" s="116"/>
      <c r="LG124" s="116"/>
      <c r="LH124" s="116"/>
      <c r="LI124" s="116"/>
      <c r="LJ124" s="116"/>
    </row>
    <row r="125" spans="1:322" x14ac:dyDescent="0.3">
      <c r="A125" s="108">
        <v>43298</v>
      </c>
      <c r="B125" s="117">
        <v>0.91563657407407395</v>
      </c>
      <c r="C125" s="114">
        <v>14246.803</v>
      </c>
      <c r="D125" s="114">
        <v>101766.348</v>
      </c>
      <c r="E125" s="114">
        <v>24017.916000000001</v>
      </c>
      <c r="F125" s="114">
        <v>33559.813999999998</v>
      </c>
      <c r="G125" s="114">
        <v>36.366</v>
      </c>
      <c r="H125" s="73">
        <v>19.5</v>
      </c>
      <c r="I125" s="73">
        <v>23.334399999999999</v>
      </c>
      <c r="J125" s="111"/>
      <c r="K125" s="111"/>
      <c r="L125" s="119">
        <f t="shared" si="26"/>
        <v>26.569000000003157</v>
      </c>
      <c r="M125" s="115">
        <f t="shared" si="27"/>
        <v>-1.8619999999991705</v>
      </c>
      <c r="N125" s="115">
        <f t="shared" si="28"/>
        <v>-7.9349999999976717</v>
      </c>
      <c r="O125" s="115">
        <f t="shared" si="29"/>
        <v>29.309000000001106</v>
      </c>
      <c r="P125" s="120">
        <f t="shared" si="30"/>
        <v>7.0569999999988937</v>
      </c>
      <c r="Q125" s="30">
        <f t="shared" si="31"/>
        <v>0.80594511356764853</v>
      </c>
      <c r="R125" s="123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16"/>
      <c r="AD125" s="116"/>
      <c r="AE125" s="116"/>
      <c r="AF125" s="116"/>
      <c r="AG125" s="116"/>
      <c r="AH125" s="116"/>
      <c r="AI125" s="116"/>
      <c r="AJ125" s="33" t="str">
        <f t="shared" si="17"/>
        <v/>
      </c>
      <c r="AK125" s="33" t="str">
        <f t="shared" si="18"/>
        <v/>
      </c>
      <c r="AL125" s="33" t="str">
        <f t="shared" si="19"/>
        <v/>
      </c>
      <c r="AM125" s="33" t="str">
        <f t="shared" si="20"/>
        <v/>
      </c>
      <c r="AN125" s="33" t="str">
        <f t="shared" si="21"/>
        <v/>
      </c>
      <c r="AO125" s="33" t="str">
        <f t="shared" si="22"/>
        <v/>
      </c>
      <c r="AP125" s="33">
        <f t="shared" si="23"/>
        <v>0.22500000000000001</v>
      </c>
      <c r="AQ125" s="33" t="str">
        <f t="shared" si="24"/>
        <v/>
      </c>
      <c r="AR125" s="33" t="str">
        <f t="shared" si="25"/>
        <v/>
      </c>
      <c r="AS125" s="116">
        <v>43604</v>
      </c>
      <c r="AT125" s="116">
        <v>2.3553240740740739E-2</v>
      </c>
      <c r="AU125" s="116" t="s">
        <v>70</v>
      </c>
      <c r="AV125" s="116" t="s">
        <v>71</v>
      </c>
      <c r="AW125" s="116">
        <v>43604</v>
      </c>
      <c r="AX125" s="116">
        <v>0.22500000000000001</v>
      </c>
      <c r="AY125" s="116" t="s">
        <v>72</v>
      </c>
      <c r="AZ125" s="116" t="s">
        <v>73</v>
      </c>
      <c r="BA125" s="116"/>
      <c r="BB125" s="116"/>
      <c r="BC125" s="116"/>
      <c r="BD125" s="116"/>
      <c r="BE125" s="116"/>
      <c r="BF125" s="116"/>
      <c r="BG125" s="116"/>
      <c r="BH125" s="116"/>
      <c r="BI125" s="116"/>
      <c r="BJ125" s="116"/>
      <c r="BK125" s="116"/>
      <c r="BL125" s="116"/>
      <c r="BM125" s="116"/>
      <c r="BN125" s="116"/>
      <c r="BO125" s="116"/>
      <c r="BP125" s="116"/>
      <c r="BQ125" s="116"/>
      <c r="BR125" s="116"/>
      <c r="BS125" s="116"/>
      <c r="BT125" s="116"/>
      <c r="BU125" s="116"/>
      <c r="BV125" s="116"/>
      <c r="BW125" s="116"/>
      <c r="BX125" s="116"/>
      <c r="BY125" s="116"/>
      <c r="BZ125" s="116"/>
      <c r="CA125" s="116"/>
      <c r="CB125" s="116"/>
      <c r="CC125" s="116"/>
      <c r="CD125" s="116"/>
      <c r="CE125" s="116"/>
      <c r="CF125" s="116"/>
      <c r="CG125" s="116"/>
      <c r="CH125" s="116"/>
      <c r="CI125" s="116"/>
      <c r="CJ125" s="116"/>
      <c r="CK125" s="116"/>
      <c r="CL125" s="116"/>
      <c r="CM125" s="116"/>
      <c r="CN125" s="116"/>
      <c r="CO125" s="116"/>
      <c r="CP125" s="116"/>
      <c r="CQ125" s="116"/>
      <c r="CR125" s="116"/>
      <c r="CS125" s="116"/>
      <c r="CT125" s="116"/>
      <c r="CU125" s="116"/>
      <c r="CV125" s="116"/>
      <c r="CW125" s="116"/>
      <c r="CX125" s="116"/>
      <c r="CY125" s="116"/>
      <c r="CZ125" s="116"/>
      <c r="DA125" s="116"/>
      <c r="DB125" s="116"/>
      <c r="DC125" s="116"/>
      <c r="DD125" s="116"/>
      <c r="DE125" s="116"/>
      <c r="DF125" s="116"/>
      <c r="DG125" s="116"/>
      <c r="DH125" s="116"/>
      <c r="DI125" s="116"/>
      <c r="DJ125" s="116"/>
      <c r="DK125" s="116"/>
      <c r="DL125" s="116"/>
      <c r="DM125" s="116"/>
      <c r="DN125" s="116"/>
      <c r="DO125" s="116"/>
      <c r="DP125" s="116"/>
      <c r="DQ125" s="116"/>
      <c r="DR125" s="116"/>
      <c r="DS125" s="116"/>
      <c r="DT125" s="116"/>
      <c r="DU125" s="116"/>
      <c r="DV125" s="116"/>
      <c r="DW125" s="116"/>
      <c r="DX125" s="116"/>
      <c r="DY125" s="116"/>
      <c r="DZ125" s="116"/>
      <c r="EA125" s="116"/>
      <c r="EB125" s="116"/>
      <c r="EC125" s="116"/>
      <c r="ED125" s="116"/>
      <c r="EE125" s="116"/>
      <c r="EF125" s="116"/>
      <c r="EG125" s="116"/>
      <c r="EH125" s="116"/>
      <c r="EI125" s="116"/>
      <c r="EJ125" s="116"/>
      <c r="EK125" s="116"/>
      <c r="EL125" s="116"/>
      <c r="EM125" s="116"/>
      <c r="EN125" s="116"/>
      <c r="EO125" s="116"/>
      <c r="EP125" s="116"/>
      <c r="EQ125" s="116"/>
      <c r="ER125" s="116"/>
      <c r="ES125" s="116"/>
      <c r="ET125" s="116"/>
      <c r="EU125" s="116"/>
      <c r="EV125" s="116"/>
      <c r="EW125" s="116"/>
      <c r="EX125" s="116"/>
      <c r="EY125" s="116"/>
      <c r="EZ125" s="116"/>
      <c r="FA125" s="116"/>
      <c r="FB125" s="116"/>
      <c r="FC125" s="116"/>
      <c r="FD125" s="116"/>
      <c r="FE125" s="116"/>
      <c r="FF125" s="116"/>
      <c r="FG125" s="116"/>
      <c r="FH125" s="116"/>
      <c r="FI125" s="116"/>
      <c r="FJ125" s="116"/>
      <c r="FK125" s="116"/>
      <c r="FL125" s="116"/>
      <c r="FM125" s="116"/>
      <c r="FN125" s="116"/>
      <c r="FO125" s="116"/>
      <c r="FP125" s="116"/>
      <c r="FQ125" s="116"/>
      <c r="FR125" s="116"/>
      <c r="FS125" s="116"/>
      <c r="FT125" s="116"/>
      <c r="FU125" s="116"/>
      <c r="FV125" s="116"/>
      <c r="FW125" s="116"/>
      <c r="FX125" s="116"/>
      <c r="FY125" s="116"/>
      <c r="FZ125" s="116"/>
      <c r="GA125" s="116"/>
      <c r="GB125" s="116"/>
      <c r="GC125" s="116"/>
      <c r="GD125" s="116"/>
      <c r="GE125" s="116"/>
      <c r="GF125" s="116"/>
      <c r="GG125" s="116"/>
      <c r="GH125" s="116"/>
      <c r="GI125" s="116"/>
      <c r="GJ125" s="116"/>
      <c r="GK125" s="116"/>
      <c r="GL125" s="116"/>
      <c r="GM125" s="116"/>
      <c r="GN125" s="116"/>
      <c r="GO125" s="116"/>
      <c r="GP125" s="116"/>
      <c r="GQ125" s="116"/>
      <c r="GR125" s="116"/>
      <c r="GS125" s="116"/>
      <c r="GT125" s="116"/>
      <c r="GU125" s="116"/>
      <c r="GV125" s="116"/>
      <c r="GW125" s="116"/>
      <c r="GX125" s="116"/>
      <c r="GY125" s="116"/>
      <c r="GZ125" s="116"/>
      <c r="HA125" s="116"/>
      <c r="HB125" s="116"/>
      <c r="HC125" s="116"/>
      <c r="HD125" s="116"/>
      <c r="HE125" s="116"/>
      <c r="HF125" s="116"/>
      <c r="HG125" s="116"/>
      <c r="HH125" s="116"/>
      <c r="HI125" s="116"/>
      <c r="HJ125" s="116"/>
      <c r="HK125" s="116"/>
      <c r="HL125" s="116"/>
      <c r="HM125" s="116"/>
      <c r="HN125" s="116"/>
      <c r="HO125" s="116"/>
      <c r="HP125" s="116"/>
      <c r="HQ125" s="116"/>
      <c r="HR125" s="116"/>
      <c r="HS125" s="116"/>
      <c r="HT125" s="116"/>
      <c r="HU125" s="116"/>
      <c r="HV125" s="116"/>
      <c r="HW125" s="116"/>
      <c r="HX125" s="116"/>
      <c r="HY125" s="116"/>
      <c r="HZ125" s="116"/>
      <c r="IA125" s="116"/>
      <c r="IB125" s="116"/>
      <c r="IC125" s="116"/>
      <c r="ID125" s="116"/>
      <c r="IE125" s="116"/>
      <c r="IF125" s="116"/>
      <c r="IG125" s="116"/>
      <c r="IH125" s="116"/>
      <c r="II125" s="116"/>
      <c r="IJ125" s="116"/>
      <c r="IK125" s="116"/>
      <c r="IL125" s="116"/>
      <c r="IM125" s="116"/>
      <c r="IN125" s="116"/>
      <c r="IO125" s="116"/>
      <c r="IP125" s="116"/>
      <c r="IQ125" s="116"/>
      <c r="IR125" s="116"/>
      <c r="IS125" s="116"/>
      <c r="IT125" s="116"/>
      <c r="IU125" s="116"/>
      <c r="IV125" s="116"/>
      <c r="IW125" s="116"/>
      <c r="IX125" s="116"/>
      <c r="IY125" s="116"/>
      <c r="IZ125" s="116"/>
      <c r="JA125" s="116"/>
      <c r="JB125" s="116"/>
      <c r="JC125" s="116"/>
      <c r="JD125" s="116"/>
      <c r="JE125" s="116"/>
      <c r="JF125" s="116"/>
      <c r="JG125" s="116"/>
      <c r="JH125" s="116"/>
      <c r="JI125" s="116"/>
      <c r="JJ125" s="116"/>
      <c r="JK125" s="116"/>
      <c r="JL125" s="116"/>
      <c r="JM125" s="116"/>
      <c r="JN125" s="116"/>
      <c r="JO125" s="116"/>
      <c r="JP125" s="116"/>
      <c r="JQ125" s="116"/>
      <c r="JR125" s="116"/>
      <c r="JS125" s="116"/>
      <c r="JT125" s="116"/>
      <c r="JU125" s="116"/>
      <c r="JV125" s="116"/>
      <c r="JW125" s="116"/>
      <c r="JX125" s="116"/>
      <c r="JY125" s="116"/>
      <c r="JZ125" s="116"/>
      <c r="KA125" s="116"/>
      <c r="KB125" s="116"/>
      <c r="KC125" s="116"/>
      <c r="KD125" s="116"/>
      <c r="KE125" s="116"/>
      <c r="KF125" s="116"/>
      <c r="KG125" s="116"/>
      <c r="KH125" s="116"/>
      <c r="KI125" s="116"/>
      <c r="KJ125" s="116"/>
      <c r="KK125" s="116"/>
      <c r="KL125" s="116"/>
      <c r="KM125" s="116"/>
      <c r="KN125" s="116"/>
      <c r="KO125" s="116"/>
      <c r="KP125" s="116"/>
      <c r="KQ125" s="116"/>
      <c r="KR125" s="116"/>
      <c r="KS125" s="116"/>
      <c r="KT125" s="116"/>
      <c r="KU125" s="116"/>
      <c r="KV125" s="116"/>
      <c r="KW125" s="116"/>
      <c r="KX125" s="116"/>
      <c r="KY125" s="116"/>
      <c r="KZ125" s="116"/>
      <c r="LA125" s="116"/>
      <c r="LB125" s="116"/>
      <c r="LC125" s="116"/>
      <c r="LD125" s="116"/>
      <c r="LE125" s="116"/>
      <c r="LF125" s="116"/>
      <c r="LG125" s="116"/>
      <c r="LH125" s="116"/>
      <c r="LI125" s="116"/>
      <c r="LJ125" s="116"/>
    </row>
    <row r="126" spans="1:322" x14ac:dyDescent="0.3">
      <c r="A126" s="108">
        <v>43299</v>
      </c>
      <c r="B126" s="117">
        <v>0.91568287037036999</v>
      </c>
      <c r="C126" s="114">
        <v>14248.069</v>
      </c>
      <c r="D126" s="114">
        <v>101775.42200000001</v>
      </c>
      <c r="E126" s="114">
        <v>24052.922999999999</v>
      </c>
      <c r="F126" s="114">
        <v>33602.262000000002</v>
      </c>
      <c r="G126" s="114">
        <v>42.448</v>
      </c>
      <c r="H126" s="73">
        <v>19</v>
      </c>
      <c r="I126" s="73">
        <v>22.820416666666699</v>
      </c>
      <c r="J126" s="111"/>
      <c r="K126" s="111"/>
      <c r="L126" s="119">
        <f t="shared" si="26"/>
        <v>32.107999999992579</v>
      </c>
      <c r="M126" s="115">
        <f t="shared" si="27"/>
        <v>-1.2659999999996217</v>
      </c>
      <c r="N126" s="115">
        <f t="shared" si="28"/>
        <v>-9.0740000000077998</v>
      </c>
      <c r="O126" s="115">
        <f t="shared" si="29"/>
        <v>35.006999999997788</v>
      </c>
      <c r="P126" s="120">
        <f t="shared" si="30"/>
        <v>7.4410000000022123</v>
      </c>
      <c r="Q126" s="30">
        <f t="shared" si="31"/>
        <v>0.8247031662268608</v>
      </c>
      <c r="R126" s="123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16"/>
      <c r="AD126" s="116"/>
      <c r="AE126" s="116"/>
      <c r="AF126" s="116"/>
      <c r="AG126" s="116"/>
      <c r="AH126" s="116"/>
      <c r="AI126" s="116"/>
      <c r="AJ126" s="33" t="str">
        <f t="shared" si="17"/>
        <v/>
      </c>
      <c r="AK126" s="33" t="str">
        <f t="shared" si="18"/>
        <v/>
      </c>
      <c r="AL126" s="33" t="str">
        <f t="shared" si="19"/>
        <v/>
      </c>
      <c r="AM126" s="33" t="str">
        <f t="shared" si="20"/>
        <v/>
      </c>
      <c r="AN126" s="33" t="str">
        <f t="shared" si="21"/>
        <v/>
      </c>
      <c r="AO126" s="33" t="str">
        <f t="shared" si="22"/>
        <v/>
      </c>
      <c r="AP126" s="33" t="str">
        <f t="shared" si="23"/>
        <v/>
      </c>
      <c r="AQ126" s="33" t="str">
        <f t="shared" si="24"/>
        <v/>
      </c>
      <c r="AR126" s="33">
        <f t="shared" si="25"/>
        <v>33.700000000000003</v>
      </c>
      <c r="AS126" s="116">
        <v>43604</v>
      </c>
      <c r="AT126" s="116">
        <v>2.3553240740740739E-2</v>
      </c>
      <c r="AU126" s="116" t="s">
        <v>74</v>
      </c>
      <c r="AV126" s="116" t="s">
        <v>75</v>
      </c>
      <c r="AW126" s="116">
        <v>33.700000000000003</v>
      </c>
      <c r="AX126" s="116" t="s">
        <v>72</v>
      </c>
      <c r="AY126" s="116" t="s">
        <v>73</v>
      </c>
      <c r="AZ126" s="116"/>
      <c r="BA126" s="116"/>
      <c r="BB126" s="116"/>
      <c r="BC126" s="116"/>
      <c r="BD126" s="116"/>
      <c r="BE126" s="116"/>
      <c r="BF126" s="116"/>
      <c r="BG126" s="116"/>
      <c r="BH126" s="116"/>
      <c r="BI126" s="116"/>
      <c r="BJ126" s="116"/>
      <c r="BK126" s="116"/>
      <c r="BL126" s="116"/>
      <c r="BM126" s="116"/>
      <c r="BN126" s="116"/>
      <c r="BO126" s="116"/>
      <c r="BP126" s="116"/>
      <c r="BQ126" s="116"/>
      <c r="BR126" s="116"/>
      <c r="BS126" s="116"/>
      <c r="BT126" s="116"/>
      <c r="BU126" s="116"/>
      <c r="BV126" s="116"/>
      <c r="BW126" s="116"/>
      <c r="BX126" s="116"/>
      <c r="BY126" s="116"/>
      <c r="BZ126" s="116"/>
      <c r="CA126" s="116"/>
      <c r="CB126" s="116"/>
      <c r="CC126" s="116"/>
      <c r="CD126" s="116"/>
      <c r="CE126" s="116"/>
      <c r="CF126" s="116"/>
      <c r="CG126" s="116"/>
      <c r="CH126" s="116"/>
      <c r="CI126" s="116"/>
      <c r="CJ126" s="116"/>
      <c r="CK126" s="116"/>
      <c r="CL126" s="116"/>
      <c r="CM126" s="116"/>
      <c r="CN126" s="116"/>
      <c r="CO126" s="116"/>
      <c r="CP126" s="116"/>
      <c r="CQ126" s="116"/>
      <c r="CR126" s="116"/>
      <c r="CS126" s="116"/>
      <c r="CT126" s="116"/>
      <c r="CU126" s="116"/>
      <c r="CV126" s="116"/>
      <c r="CW126" s="116"/>
      <c r="CX126" s="116"/>
      <c r="CY126" s="116"/>
      <c r="CZ126" s="116"/>
      <c r="DA126" s="116"/>
      <c r="DB126" s="116"/>
      <c r="DC126" s="116"/>
      <c r="DD126" s="116"/>
      <c r="DE126" s="116"/>
      <c r="DF126" s="116"/>
      <c r="DG126" s="116"/>
      <c r="DH126" s="116"/>
      <c r="DI126" s="116"/>
      <c r="DJ126" s="116"/>
      <c r="DK126" s="116"/>
      <c r="DL126" s="116"/>
      <c r="DM126" s="116"/>
      <c r="DN126" s="116"/>
      <c r="DO126" s="116"/>
      <c r="DP126" s="116"/>
      <c r="DQ126" s="116"/>
      <c r="DR126" s="116"/>
      <c r="DS126" s="116"/>
      <c r="DT126" s="116"/>
      <c r="DU126" s="116"/>
      <c r="DV126" s="116"/>
      <c r="DW126" s="116"/>
      <c r="DX126" s="116"/>
      <c r="DY126" s="116"/>
      <c r="DZ126" s="116"/>
      <c r="EA126" s="116"/>
      <c r="EB126" s="116"/>
      <c r="EC126" s="116"/>
      <c r="ED126" s="116"/>
      <c r="EE126" s="116"/>
      <c r="EF126" s="116"/>
      <c r="EG126" s="116"/>
      <c r="EH126" s="116"/>
      <c r="EI126" s="116"/>
      <c r="EJ126" s="116"/>
      <c r="EK126" s="116"/>
      <c r="EL126" s="116"/>
      <c r="EM126" s="116"/>
      <c r="EN126" s="116"/>
      <c r="EO126" s="116"/>
      <c r="EP126" s="116"/>
      <c r="EQ126" s="116"/>
      <c r="ER126" s="116"/>
      <c r="ES126" s="116"/>
      <c r="ET126" s="116"/>
      <c r="EU126" s="116"/>
      <c r="EV126" s="116"/>
      <c r="EW126" s="116"/>
      <c r="EX126" s="116"/>
      <c r="EY126" s="116"/>
      <c r="EZ126" s="116"/>
      <c r="FA126" s="116"/>
      <c r="FB126" s="116"/>
      <c r="FC126" s="116"/>
      <c r="FD126" s="116"/>
      <c r="FE126" s="116"/>
      <c r="FF126" s="116"/>
      <c r="FG126" s="116"/>
      <c r="FH126" s="116"/>
      <c r="FI126" s="116"/>
      <c r="FJ126" s="116"/>
      <c r="FK126" s="116"/>
      <c r="FL126" s="116"/>
      <c r="FM126" s="116"/>
      <c r="FN126" s="116"/>
      <c r="FO126" s="116"/>
      <c r="FP126" s="116"/>
      <c r="FQ126" s="116"/>
      <c r="FR126" s="116"/>
      <c r="FS126" s="116"/>
      <c r="FT126" s="116"/>
      <c r="FU126" s="116"/>
      <c r="FV126" s="116"/>
      <c r="FW126" s="116"/>
      <c r="FX126" s="116"/>
      <c r="FY126" s="116"/>
      <c r="FZ126" s="116"/>
      <c r="GA126" s="116"/>
      <c r="GB126" s="116"/>
      <c r="GC126" s="116"/>
      <c r="GD126" s="116"/>
      <c r="GE126" s="116"/>
      <c r="GF126" s="116"/>
      <c r="GG126" s="116"/>
      <c r="GH126" s="116"/>
      <c r="GI126" s="116"/>
      <c r="GJ126" s="116"/>
      <c r="GK126" s="116"/>
      <c r="GL126" s="116"/>
      <c r="GM126" s="116"/>
      <c r="GN126" s="116"/>
      <c r="GO126" s="116"/>
      <c r="GP126" s="116"/>
      <c r="GQ126" s="116"/>
      <c r="GR126" s="116"/>
      <c r="GS126" s="116"/>
      <c r="GT126" s="116"/>
      <c r="GU126" s="116"/>
      <c r="GV126" s="116"/>
      <c r="GW126" s="116"/>
      <c r="GX126" s="116"/>
      <c r="GY126" s="116"/>
      <c r="GZ126" s="116"/>
      <c r="HA126" s="116"/>
      <c r="HB126" s="116"/>
      <c r="HC126" s="116"/>
      <c r="HD126" s="116"/>
      <c r="HE126" s="116"/>
      <c r="HF126" s="116"/>
      <c r="HG126" s="116"/>
      <c r="HH126" s="116"/>
      <c r="HI126" s="116"/>
      <c r="HJ126" s="116"/>
      <c r="HK126" s="116"/>
      <c r="HL126" s="116"/>
      <c r="HM126" s="116"/>
      <c r="HN126" s="116"/>
      <c r="HO126" s="116"/>
      <c r="HP126" s="116"/>
      <c r="HQ126" s="116"/>
      <c r="HR126" s="116"/>
      <c r="HS126" s="116"/>
      <c r="HT126" s="116"/>
      <c r="HU126" s="116"/>
      <c r="HV126" s="116"/>
      <c r="HW126" s="116"/>
      <c r="HX126" s="116"/>
      <c r="HY126" s="116"/>
      <c r="HZ126" s="116"/>
      <c r="IA126" s="116"/>
      <c r="IB126" s="116"/>
      <c r="IC126" s="116"/>
      <c r="ID126" s="116"/>
      <c r="IE126" s="116"/>
      <c r="IF126" s="116"/>
      <c r="IG126" s="116"/>
      <c r="IH126" s="116"/>
      <c r="II126" s="116"/>
      <c r="IJ126" s="116"/>
      <c r="IK126" s="116"/>
      <c r="IL126" s="116"/>
      <c r="IM126" s="116"/>
      <c r="IN126" s="116"/>
      <c r="IO126" s="116"/>
      <c r="IP126" s="116"/>
      <c r="IQ126" s="116"/>
      <c r="IR126" s="116"/>
      <c r="IS126" s="116"/>
      <c r="IT126" s="116"/>
      <c r="IU126" s="116"/>
      <c r="IV126" s="116"/>
      <c r="IW126" s="116"/>
      <c r="IX126" s="116"/>
      <c r="IY126" s="116"/>
      <c r="IZ126" s="116"/>
      <c r="JA126" s="116"/>
      <c r="JB126" s="116"/>
      <c r="JC126" s="116"/>
      <c r="JD126" s="116"/>
      <c r="JE126" s="116"/>
      <c r="JF126" s="116"/>
      <c r="JG126" s="116"/>
      <c r="JH126" s="116"/>
      <c r="JI126" s="116"/>
      <c r="JJ126" s="116"/>
      <c r="JK126" s="116"/>
      <c r="JL126" s="116"/>
      <c r="JM126" s="116"/>
      <c r="JN126" s="116"/>
      <c r="JO126" s="116"/>
      <c r="JP126" s="116"/>
      <c r="JQ126" s="116"/>
      <c r="JR126" s="116"/>
      <c r="JS126" s="116"/>
      <c r="JT126" s="116"/>
      <c r="JU126" s="116"/>
      <c r="JV126" s="116"/>
      <c r="JW126" s="116"/>
      <c r="JX126" s="116"/>
      <c r="JY126" s="116"/>
      <c r="JZ126" s="116"/>
      <c r="KA126" s="116"/>
      <c r="KB126" s="116"/>
      <c r="KC126" s="116"/>
      <c r="KD126" s="116"/>
      <c r="KE126" s="116"/>
      <c r="KF126" s="116"/>
      <c r="KG126" s="116"/>
      <c r="KH126" s="116"/>
      <c r="KI126" s="116"/>
      <c r="KJ126" s="116"/>
      <c r="KK126" s="116"/>
      <c r="KL126" s="116"/>
      <c r="KM126" s="116"/>
      <c r="KN126" s="116"/>
      <c r="KO126" s="116"/>
      <c r="KP126" s="116"/>
      <c r="KQ126" s="116"/>
      <c r="KR126" s="116"/>
      <c r="KS126" s="116"/>
      <c r="KT126" s="116"/>
      <c r="KU126" s="116"/>
      <c r="KV126" s="116"/>
      <c r="KW126" s="116"/>
      <c r="KX126" s="116"/>
      <c r="KY126" s="116"/>
      <c r="KZ126" s="116"/>
      <c r="LA126" s="116"/>
      <c r="LB126" s="116"/>
      <c r="LC126" s="116"/>
      <c r="LD126" s="116"/>
      <c r="LE126" s="116"/>
      <c r="LF126" s="116"/>
      <c r="LG126" s="116"/>
      <c r="LH126" s="116"/>
      <c r="LI126" s="116"/>
      <c r="LJ126" s="116"/>
    </row>
    <row r="127" spans="1:322" x14ac:dyDescent="0.3">
      <c r="A127" s="108">
        <v>43300</v>
      </c>
      <c r="B127" s="117">
        <v>0.91495370370370399</v>
      </c>
      <c r="C127" s="114">
        <v>14249.355</v>
      </c>
      <c r="D127" s="114">
        <v>101785.29399999999</v>
      </c>
      <c r="E127" s="114">
        <v>24090.758999999998</v>
      </c>
      <c r="F127" s="114">
        <v>33647.038</v>
      </c>
      <c r="G127" s="114">
        <v>44.776000000000003</v>
      </c>
      <c r="H127" s="73">
        <v>20.5</v>
      </c>
      <c r="I127" s="73">
        <v>23.332388663967599</v>
      </c>
      <c r="J127" s="111"/>
      <c r="K127" s="111"/>
      <c r="L127" s="119">
        <f t="shared" si="26"/>
        <v>33.61800000001147</v>
      </c>
      <c r="M127" s="115">
        <f t="shared" si="27"/>
        <v>-1.2860000000000582</v>
      </c>
      <c r="N127" s="115">
        <f t="shared" si="28"/>
        <v>-9.8719999999884749</v>
      </c>
      <c r="O127" s="115">
        <f t="shared" si="29"/>
        <v>37.835999999999331</v>
      </c>
      <c r="P127" s="120">
        <f t="shared" si="30"/>
        <v>6.9400000000006727</v>
      </c>
      <c r="Q127" s="30">
        <f t="shared" si="31"/>
        <v>0.84500625334999391</v>
      </c>
      <c r="R127" s="123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16"/>
      <c r="AD127" s="116"/>
      <c r="AE127" s="116"/>
      <c r="AF127" s="116"/>
      <c r="AG127" s="116"/>
      <c r="AH127" s="116"/>
      <c r="AI127" s="116"/>
      <c r="AJ127" s="33" t="str">
        <f t="shared" si="17"/>
        <v/>
      </c>
      <c r="AK127" s="33" t="str">
        <f t="shared" si="18"/>
        <v/>
      </c>
      <c r="AL127" s="33" t="str">
        <f t="shared" si="19"/>
        <v/>
      </c>
      <c r="AM127" s="33" t="str">
        <f t="shared" si="20"/>
        <v/>
      </c>
      <c r="AN127" s="33" t="str">
        <f t="shared" si="21"/>
        <v/>
      </c>
      <c r="AO127" s="33" t="str">
        <f t="shared" si="22"/>
        <v/>
      </c>
      <c r="AP127" s="33" t="str">
        <f t="shared" si="23"/>
        <v/>
      </c>
      <c r="AQ127" s="33">
        <f t="shared" si="24"/>
        <v>41.5</v>
      </c>
      <c r="AR127" s="33" t="str">
        <f t="shared" si="25"/>
        <v/>
      </c>
      <c r="AS127" s="116">
        <v>43604</v>
      </c>
      <c r="AT127" s="116">
        <v>2.3553240740740739E-2</v>
      </c>
      <c r="AU127" s="116" t="s">
        <v>74</v>
      </c>
      <c r="AV127" s="116" t="s">
        <v>76</v>
      </c>
      <c r="AW127" s="116">
        <v>41.5</v>
      </c>
      <c r="AX127" s="116" t="s">
        <v>72</v>
      </c>
      <c r="AY127" s="116" t="s">
        <v>73</v>
      </c>
      <c r="AZ127" s="116"/>
      <c r="BA127" s="116"/>
      <c r="BB127" s="116"/>
      <c r="BC127" s="116"/>
      <c r="BD127" s="116"/>
      <c r="BE127" s="116"/>
      <c r="BF127" s="116"/>
      <c r="BG127" s="116"/>
      <c r="BH127" s="116"/>
      <c r="BI127" s="116"/>
      <c r="BJ127" s="116"/>
      <c r="BK127" s="116"/>
      <c r="BL127" s="116"/>
      <c r="BM127" s="116"/>
      <c r="BN127" s="116"/>
      <c r="BO127" s="116"/>
      <c r="BP127" s="116"/>
      <c r="BQ127" s="116"/>
      <c r="BR127" s="116"/>
      <c r="BS127" s="116"/>
      <c r="BT127" s="116"/>
      <c r="BU127" s="116"/>
      <c r="BV127" s="116"/>
      <c r="BW127" s="116"/>
      <c r="BX127" s="116"/>
      <c r="BY127" s="116"/>
      <c r="BZ127" s="116"/>
      <c r="CA127" s="116"/>
      <c r="CB127" s="116"/>
      <c r="CC127" s="116"/>
      <c r="CD127" s="116"/>
      <c r="CE127" s="116"/>
      <c r="CF127" s="116"/>
      <c r="CG127" s="116"/>
      <c r="CH127" s="116"/>
      <c r="CI127" s="116"/>
      <c r="CJ127" s="116"/>
      <c r="CK127" s="116"/>
      <c r="CL127" s="116"/>
      <c r="CM127" s="116"/>
      <c r="CN127" s="116"/>
      <c r="CO127" s="116"/>
      <c r="CP127" s="116"/>
      <c r="CQ127" s="116"/>
      <c r="CR127" s="116"/>
      <c r="CS127" s="116"/>
      <c r="CT127" s="116"/>
      <c r="CU127" s="116"/>
      <c r="CV127" s="116"/>
      <c r="CW127" s="116"/>
      <c r="CX127" s="116"/>
      <c r="CY127" s="116"/>
      <c r="CZ127" s="116"/>
      <c r="DA127" s="116"/>
      <c r="DB127" s="116"/>
      <c r="DC127" s="116"/>
      <c r="DD127" s="116"/>
      <c r="DE127" s="116"/>
      <c r="DF127" s="116"/>
      <c r="DG127" s="116"/>
      <c r="DH127" s="116"/>
      <c r="DI127" s="116"/>
      <c r="DJ127" s="116"/>
      <c r="DK127" s="116"/>
      <c r="DL127" s="116"/>
      <c r="DM127" s="116"/>
      <c r="DN127" s="116"/>
      <c r="DO127" s="116"/>
      <c r="DP127" s="116"/>
      <c r="DQ127" s="116"/>
      <c r="DR127" s="116"/>
      <c r="DS127" s="116"/>
      <c r="DT127" s="116"/>
      <c r="DU127" s="116"/>
      <c r="DV127" s="116"/>
      <c r="DW127" s="116"/>
      <c r="DX127" s="116"/>
      <c r="DY127" s="116"/>
      <c r="DZ127" s="116"/>
      <c r="EA127" s="116"/>
      <c r="EB127" s="116"/>
      <c r="EC127" s="116"/>
      <c r="ED127" s="116"/>
      <c r="EE127" s="116"/>
      <c r="EF127" s="116"/>
      <c r="EG127" s="116"/>
      <c r="EH127" s="116"/>
      <c r="EI127" s="116"/>
      <c r="EJ127" s="116"/>
      <c r="EK127" s="116"/>
      <c r="EL127" s="116"/>
      <c r="EM127" s="116"/>
      <c r="EN127" s="116"/>
      <c r="EO127" s="116"/>
      <c r="EP127" s="116"/>
      <c r="EQ127" s="116"/>
      <c r="ER127" s="116"/>
      <c r="ES127" s="116"/>
      <c r="ET127" s="116"/>
      <c r="EU127" s="116"/>
      <c r="EV127" s="116"/>
      <c r="EW127" s="116"/>
      <c r="EX127" s="116"/>
      <c r="EY127" s="116"/>
      <c r="EZ127" s="116"/>
      <c r="FA127" s="116"/>
      <c r="FB127" s="116"/>
      <c r="FC127" s="116"/>
      <c r="FD127" s="116"/>
      <c r="FE127" s="116"/>
      <c r="FF127" s="116"/>
      <c r="FG127" s="116"/>
      <c r="FH127" s="116"/>
      <c r="FI127" s="116"/>
      <c r="FJ127" s="116"/>
      <c r="FK127" s="116"/>
      <c r="FL127" s="116"/>
      <c r="FM127" s="116"/>
      <c r="FN127" s="116"/>
      <c r="FO127" s="116"/>
      <c r="FP127" s="116"/>
      <c r="FQ127" s="116"/>
      <c r="FR127" s="116"/>
      <c r="FS127" s="116"/>
      <c r="FT127" s="116"/>
      <c r="FU127" s="116"/>
      <c r="FV127" s="116"/>
      <c r="FW127" s="116"/>
      <c r="FX127" s="116"/>
      <c r="FY127" s="116"/>
      <c r="FZ127" s="116"/>
      <c r="GA127" s="116"/>
      <c r="GB127" s="116"/>
      <c r="GC127" s="116"/>
      <c r="GD127" s="116"/>
      <c r="GE127" s="116"/>
      <c r="GF127" s="116"/>
      <c r="GG127" s="116"/>
      <c r="GH127" s="116"/>
      <c r="GI127" s="116"/>
      <c r="GJ127" s="116"/>
      <c r="GK127" s="116"/>
      <c r="GL127" s="116"/>
      <c r="GM127" s="116"/>
      <c r="GN127" s="116"/>
      <c r="GO127" s="116"/>
      <c r="GP127" s="116"/>
      <c r="GQ127" s="116"/>
      <c r="GR127" s="116"/>
      <c r="GS127" s="116"/>
      <c r="GT127" s="116"/>
      <c r="GU127" s="116"/>
      <c r="GV127" s="116"/>
      <c r="GW127" s="116"/>
      <c r="GX127" s="116"/>
      <c r="GY127" s="116"/>
      <c r="GZ127" s="116"/>
      <c r="HA127" s="116"/>
      <c r="HB127" s="116"/>
      <c r="HC127" s="116"/>
      <c r="HD127" s="116"/>
      <c r="HE127" s="116"/>
      <c r="HF127" s="116"/>
      <c r="HG127" s="116"/>
      <c r="HH127" s="116"/>
      <c r="HI127" s="116"/>
      <c r="HJ127" s="116"/>
      <c r="HK127" s="116"/>
      <c r="HL127" s="116"/>
      <c r="HM127" s="116"/>
      <c r="HN127" s="116"/>
      <c r="HO127" s="116"/>
      <c r="HP127" s="116"/>
      <c r="HQ127" s="116"/>
      <c r="HR127" s="116"/>
      <c r="HS127" s="116"/>
      <c r="HT127" s="116"/>
      <c r="HU127" s="116"/>
      <c r="HV127" s="116"/>
      <c r="HW127" s="116"/>
      <c r="HX127" s="116"/>
      <c r="HY127" s="116"/>
      <c r="HZ127" s="116"/>
      <c r="IA127" s="116"/>
      <c r="IB127" s="116"/>
      <c r="IC127" s="116"/>
      <c r="ID127" s="116"/>
      <c r="IE127" s="116"/>
      <c r="IF127" s="116"/>
      <c r="IG127" s="116"/>
      <c r="IH127" s="116"/>
      <c r="II127" s="116"/>
      <c r="IJ127" s="116"/>
      <c r="IK127" s="116"/>
      <c r="IL127" s="116"/>
      <c r="IM127" s="116"/>
      <c r="IN127" s="116"/>
      <c r="IO127" s="116"/>
      <c r="IP127" s="116"/>
      <c r="IQ127" s="116"/>
      <c r="IR127" s="116"/>
      <c r="IS127" s="116"/>
      <c r="IT127" s="116"/>
      <c r="IU127" s="116"/>
      <c r="IV127" s="116"/>
      <c r="IW127" s="116"/>
      <c r="IX127" s="116"/>
      <c r="IY127" s="116"/>
      <c r="IZ127" s="116"/>
      <c r="JA127" s="116"/>
      <c r="JB127" s="116"/>
      <c r="JC127" s="116"/>
      <c r="JD127" s="116"/>
      <c r="JE127" s="116"/>
      <c r="JF127" s="116"/>
      <c r="JG127" s="116"/>
      <c r="JH127" s="116"/>
      <c r="JI127" s="116"/>
      <c r="JJ127" s="116"/>
      <c r="JK127" s="116"/>
      <c r="JL127" s="116"/>
      <c r="JM127" s="116"/>
      <c r="JN127" s="116"/>
      <c r="JO127" s="116"/>
      <c r="JP127" s="116"/>
      <c r="JQ127" s="116"/>
      <c r="JR127" s="116"/>
      <c r="JS127" s="116"/>
      <c r="JT127" s="116"/>
      <c r="JU127" s="116"/>
      <c r="JV127" s="116"/>
      <c r="JW127" s="116"/>
      <c r="JX127" s="116"/>
      <c r="JY127" s="116"/>
      <c r="JZ127" s="116"/>
      <c r="KA127" s="116"/>
      <c r="KB127" s="116"/>
      <c r="KC127" s="116"/>
      <c r="KD127" s="116"/>
      <c r="KE127" s="116"/>
      <c r="KF127" s="116"/>
      <c r="KG127" s="116"/>
      <c r="KH127" s="116"/>
      <c r="KI127" s="116"/>
      <c r="KJ127" s="116"/>
      <c r="KK127" s="116"/>
      <c r="KL127" s="116"/>
      <c r="KM127" s="116"/>
      <c r="KN127" s="116"/>
      <c r="KO127" s="116"/>
      <c r="KP127" s="116"/>
      <c r="KQ127" s="116"/>
      <c r="KR127" s="116"/>
      <c r="KS127" s="116"/>
      <c r="KT127" s="116"/>
      <c r="KU127" s="116"/>
      <c r="KV127" s="116"/>
      <c r="KW127" s="116"/>
      <c r="KX127" s="116"/>
      <c r="KY127" s="116"/>
      <c r="KZ127" s="116"/>
      <c r="LA127" s="116"/>
      <c r="LB127" s="116"/>
      <c r="LC127" s="116"/>
      <c r="LD127" s="116"/>
      <c r="LE127" s="116"/>
      <c r="LF127" s="116"/>
      <c r="LG127" s="116"/>
      <c r="LH127" s="116"/>
      <c r="LI127" s="116"/>
      <c r="LJ127" s="116"/>
    </row>
    <row r="128" spans="1:322" x14ac:dyDescent="0.3">
      <c r="A128" s="108">
        <v>43301</v>
      </c>
      <c r="B128" s="117">
        <v>0.91497685185185196</v>
      </c>
      <c r="C128" s="114">
        <v>14250.548000000001</v>
      </c>
      <c r="D128" s="114">
        <v>101794.781</v>
      </c>
      <c r="E128" s="114">
        <v>24118.940999999999</v>
      </c>
      <c r="F128" s="114">
        <v>33681.714999999997</v>
      </c>
      <c r="G128" s="114">
        <v>34.677</v>
      </c>
      <c r="H128" s="73">
        <v>18.5</v>
      </c>
      <c r="I128" s="73">
        <v>24.202479338842998</v>
      </c>
      <c r="J128" s="111"/>
      <c r="K128" s="111"/>
      <c r="L128" s="119">
        <f t="shared" si="26"/>
        <v>23.996999999990614</v>
      </c>
      <c r="M128" s="115">
        <f t="shared" si="27"/>
        <v>-1.1930000000011205</v>
      </c>
      <c r="N128" s="115">
        <f t="shared" si="28"/>
        <v>-9.4870000000082655</v>
      </c>
      <c r="O128" s="115">
        <f t="shared" si="29"/>
        <v>28.182000000000698</v>
      </c>
      <c r="P128" s="120">
        <f t="shared" si="30"/>
        <v>6.4949999999993011</v>
      </c>
      <c r="Q128" s="30">
        <f t="shared" si="31"/>
        <v>0.81270006055889199</v>
      </c>
      <c r="R128" s="123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16"/>
      <c r="AD128" s="116"/>
      <c r="AE128" s="116"/>
      <c r="AF128" s="116"/>
      <c r="AG128" s="116"/>
      <c r="AH128" s="116"/>
      <c r="AI128" s="116"/>
      <c r="AJ128" s="33">
        <f t="shared" si="17"/>
        <v>15736.174999999999</v>
      </c>
      <c r="AK128" s="33" t="str">
        <f t="shared" si="18"/>
        <v/>
      </c>
      <c r="AL128" s="33" t="str">
        <f t="shared" si="19"/>
        <v/>
      </c>
      <c r="AM128" s="33" t="str">
        <f t="shared" si="20"/>
        <v/>
      </c>
      <c r="AN128" s="33" t="str">
        <f t="shared" si="21"/>
        <v/>
      </c>
      <c r="AO128" s="33" t="str">
        <f t="shared" si="22"/>
        <v/>
      </c>
      <c r="AP128" s="33" t="str">
        <f t="shared" si="23"/>
        <v/>
      </c>
      <c r="AQ128" s="33" t="str">
        <f t="shared" si="24"/>
        <v/>
      </c>
      <c r="AR128" s="33" t="str">
        <f t="shared" si="25"/>
        <v/>
      </c>
      <c r="AS128" s="116">
        <v>43604</v>
      </c>
      <c r="AT128" s="116">
        <v>2.4282407407407409E-2</v>
      </c>
      <c r="AU128" s="116" t="s">
        <v>59</v>
      </c>
      <c r="AV128" s="116" t="s">
        <v>60</v>
      </c>
      <c r="AW128" s="116">
        <v>15736.174999999999</v>
      </c>
      <c r="AX128" s="116"/>
      <c r="AY128" s="116"/>
      <c r="AZ128" s="116"/>
      <c r="BA128" s="116"/>
      <c r="BB128" s="116"/>
      <c r="BC128" s="116"/>
      <c r="BD128" s="116"/>
      <c r="BE128" s="116"/>
      <c r="BF128" s="116"/>
      <c r="BG128" s="116"/>
      <c r="BH128" s="116"/>
      <c r="BI128" s="116"/>
      <c r="BJ128" s="116"/>
      <c r="BK128" s="116"/>
      <c r="BL128" s="116"/>
      <c r="BM128" s="116"/>
      <c r="BN128" s="116"/>
      <c r="BO128" s="116"/>
      <c r="BP128" s="116"/>
      <c r="BQ128" s="116"/>
      <c r="BR128" s="116"/>
      <c r="BS128" s="116"/>
      <c r="BT128" s="116"/>
      <c r="BU128" s="116"/>
      <c r="BV128" s="116"/>
      <c r="BW128" s="116"/>
      <c r="BX128" s="116"/>
      <c r="BY128" s="116"/>
      <c r="BZ128" s="116"/>
      <c r="CA128" s="116"/>
      <c r="CB128" s="116"/>
      <c r="CC128" s="116"/>
      <c r="CD128" s="116"/>
      <c r="CE128" s="116"/>
      <c r="CF128" s="116"/>
      <c r="CG128" s="116"/>
      <c r="CH128" s="116"/>
      <c r="CI128" s="116"/>
      <c r="CJ128" s="116"/>
      <c r="CK128" s="116"/>
      <c r="CL128" s="116"/>
      <c r="CM128" s="116"/>
      <c r="CN128" s="116"/>
      <c r="CO128" s="116"/>
      <c r="CP128" s="116"/>
      <c r="CQ128" s="116"/>
      <c r="CR128" s="116"/>
      <c r="CS128" s="116"/>
      <c r="CT128" s="116"/>
      <c r="CU128" s="116"/>
      <c r="CV128" s="116"/>
      <c r="CW128" s="116"/>
      <c r="CX128" s="116"/>
      <c r="CY128" s="116"/>
      <c r="CZ128" s="116"/>
      <c r="DA128" s="116"/>
      <c r="DB128" s="116"/>
      <c r="DC128" s="116"/>
      <c r="DD128" s="116"/>
      <c r="DE128" s="116"/>
      <c r="DF128" s="116"/>
      <c r="DG128" s="116"/>
      <c r="DH128" s="116"/>
      <c r="DI128" s="116"/>
      <c r="DJ128" s="116"/>
      <c r="DK128" s="116"/>
      <c r="DL128" s="116"/>
      <c r="DM128" s="116"/>
      <c r="DN128" s="116"/>
      <c r="DO128" s="116"/>
      <c r="DP128" s="116"/>
      <c r="DQ128" s="116"/>
      <c r="DR128" s="116"/>
      <c r="DS128" s="116"/>
      <c r="DT128" s="116"/>
      <c r="DU128" s="116"/>
      <c r="DV128" s="116"/>
      <c r="DW128" s="116"/>
      <c r="DX128" s="116"/>
      <c r="DY128" s="116"/>
      <c r="DZ128" s="116"/>
      <c r="EA128" s="116"/>
      <c r="EB128" s="116"/>
      <c r="EC128" s="116"/>
      <c r="ED128" s="116"/>
      <c r="EE128" s="116"/>
      <c r="EF128" s="116"/>
      <c r="EG128" s="116"/>
      <c r="EH128" s="116"/>
      <c r="EI128" s="116"/>
      <c r="EJ128" s="116"/>
      <c r="EK128" s="116"/>
      <c r="EL128" s="116"/>
      <c r="EM128" s="116"/>
      <c r="EN128" s="116"/>
      <c r="EO128" s="116"/>
      <c r="EP128" s="116"/>
      <c r="EQ128" s="116"/>
      <c r="ER128" s="116"/>
      <c r="ES128" s="116"/>
      <c r="ET128" s="116"/>
      <c r="EU128" s="116"/>
      <c r="EV128" s="116"/>
      <c r="EW128" s="116"/>
      <c r="EX128" s="116"/>
      <c r="EY128" s="116"/>
      <c r="EZ128" s="116"/>
      <c r="FA128" s="116"/>
      <c r="FB128" s="116"/>
      <c r="FC128" s="116"/>
      <c r="FD128" s="116"/>
      <c r="FE128" s="116"/>
      <c r="FF128" s="116"/>
      <c r="FG128" s="116"/>
      <c r="FH128" s="116"/>
      <c r="FI128" s="116"/>
      <c r="FJ128" s="116"/>
      <c r="FK128" s="116"/>
      <c r="FL128" s="116"/>
      <c r="FM128" s="116"/>
      <c r="FN128" s="116"/>
      <c r="FO128" s="116"/>
      <c r="FP128" s="116"/>
      <c r="FQ128" s="116"/>
      <c r="FR128" s="116"/>
      <c r="FS128" s="116"/>
      <c r="FT128" s="116"/>
      <c r="FU128" s="116"/>
      <c r="FV128" s="116"/>
      <c r="FW128" s="116"/>
      <c r="FX128" s="116"/>
      <c r="FY128" s="116"/>
      <c r="FZ128" s="116"/>
      <c r="GA128" s="116"/>
      <c r="GB128" s="116"/>
      <c r="GC128" s="116"/>
      <c r="GD128" s="116"/>
      <c r="GE128" s="116"/>
      <c r="GF128" s="116"/>
      <c r="GG128" s="116"/>
      <c r="GH128" s="116"/>
      <c r="GI128" s="116"/>
      <c r="GJ128" s="116"/>
      <c r="GK128" s="116"/>
      <c r="GL128" s="116"/>
      <c r="GM128" s="116"/>
      <c r="GN128" s="116"/>
      <c r="GO128" s="116"/>
      <c r="GP128" s="116"/>
      <c r="GQ128" s="116"/>
      <c r="GR128" s="116"/>
      <c r="GS128" s="116"/>
      <c r="GT128" s="116"/>
      <c r="GU128" s="116"/>
      <c r="GV128" s="116"/>
      <c r="GW128" s="116"/>
      <c r="GX128" s="116"/>
      <c r="GY128" s="116"/>
      <c r="GZ128" s="116"/>
      <c r="HA128" s="116"/>
      <c r="HB128" s="116"/>
      <c r="HC128" s="116"/>
      <c r="HD128" s="116"/>
      <c r="HE128" s="116"/>
      <c r="HF128" s="116"/>
      <c r="HG128" s="116"/>
      <c r="HH128" s="116"/>
      <c r="HI128" s="116"/>
      <c r="HJ128" s="116"/>
      <c r="HK128" s="116"/>
      <c r="HL128" s="116"/>
      <c r="HM128" s="116"/>
      <c r="HN128" s="116"/>
      <c r="HO128" s="116"/>
      <c r="HP128" s="116"/>
      <c r="HQ128" s="116"/>
      <c r="HR128" s="116"/>
      <c r="HS128" s="116"/>
      <c r="HT128" s="116"/>
      <c r="HU128" s="116"/>
      <c r="HV128" s="116"/>
      <c r="HW128" s="116"/>
      <c r="HX128" s="116"/>
      <c r="HY128" s="116"/>
      <c r="HZ128" s="116"/>
      <c r="IA128" s="116"/>
      <c r="IB128" s="116"/>
      <c r="IC128" s="116"/>
      <c r="ID128" s="116"/>
      <c r="IE128" s="116"/>
      <c r="IF128" s="116"/>
      <c r="IG128" s="116"/>
      <c r="IH128" s="116"/>
      <c r="II128" s="116"/>
      <c r="IJ128" s="116"/>
      <c r="IK128" s="116"/>
      <c r="IL128" s="116"/>
      <c r="IM128" s="116"/>
      <c r="IN128" s="116"/>
      <c r="IO128" s="116"/>
      <c r="IP128" s="116"/>
      <c r="IQ128" s="116"/>
      <c r="IR128" s="116"/>
      <c r="IS128" s="116"/>
      <c r="IT128" s="116"/>
      <c r="IU128" s="116"/>
      <c r="IV128" s="116"/>
      <c r="IW128" s="116"/>
      <c r="IX128" s="116"/>
      <c r="IY128" s="116"/>
      <c r="IZ128" s="116"/>
      <c r="JA128" s="116"/>
      <c r="JB128" s="116"/>
      <c r="JC128" s="116"/>
      <c r="JD128" s="116"/>
      <c r="JE128" s="116"/>
      <c r="JF128" s="116"/>
      <c r="JG128" s="116"/>
      <c r="JH128" s="116"/>
      <c r="JI128" s="116"/>
      <c r="JJ128" s="116"/>
      <c r="JK128" s="116"/>
      <c r="JL128" s="116"/>
      <c r="JM128" s="116"/>
      <c r="JN128" s="116"/>
      <c r="JO128" s="116"/>
      <c r="JP128" s="116"/>
      <c r="JQ128" s="116"/>
      <c r="JR128" s="116"/>
      <c r="JS128" s="116"/>
      <c r="JT128" s="116"/>
      <c r="JU128" s="116"/>
      <c r="JV128" s="116"/>
      <c r="JW128" s="116"/>
      <c r="JX128" s="116"/>
      <c r="JY128" s="116"/>
      <c r="JZ128" s="116"/>
      <c r="KA128" s="116"/>
      <c r="KB128" s="116"/>
      <c r="KC128" s="116"/>
      <c r="KD128" s="116"/>
      <c r="KE128" s="116"/>
      <c r="KF128" s="116"/>
      <c r="KG128" s="116"/>
      <c r="KH128" s="116"/>
      <c r="KI128" s="116"/>
      <c r="KJ128" s="116"/>
      <c r="KK128" s="116"/>
      <c r="KL128" s="116"/>
      <c r="KM128" s="116"/>
      <c r="KN128" s="116"/>
      <c r="KO128" s="116"/>
      <c r="KP128" s="116"/>
      <c r="KQ128" s="116"/>
      <c r="KR128" s="116"/>
      <c r="KS128" s="116"/>
      <c r="KT128" s="116"/>
      <c r="KU128" s="116"/>
      <c r="KV128" s="116"/>
      <c r="KW128" s="116"/>
      <c r="KX128" s="116"/>
      <c r="KY128" s="116"/>
      <c r="KZ128" s="116"/>
      <c r="LA128" s="116"/>
      <c r="LB128" s="116"/>
      <c r="LC128" s="116"/>
      <c r="LD128" s="116"/>
      <c r="LE128" s="116"/>
      <c r="LF128" s="116"/>
      <c r="LG128" s="116"/>
      <c r="LH128" s="116"/>
      <c r="LI128" s="116"/>
      <c r="LJ128" s="116"/>
    </row>
    <row r="129" spans="1:322" x14ac:dyDescent="0.3">
      <c r="A129" s="108">
        <v>43302</v>
      </c>
      <c r="B129" s="117">
        <v>0.91513888888888895</v>
      </c>
      <c r="C129" s="114">
        <v>14253.048000000001</v>
      </c>
      <c r="D129" s="114">
        <v>101802.678</v>
      </c>
      <c r="E129" s="114">
        <v>24127.835999999999</v>
      </c>
      <c r="F129" s="114">
        <v>33696.440999999999</v>
      </c>
      <c r="G129" s="114">
        <v>14.726000000000001</v>
      </c>
      <c r="H129" s="73">
        <v>18.5</v>
      </c>
      <c r="I129" s="73">
        <v>20.355084745762699</v>
      </c>
      <c r="J129" s="111"/>
      <c r="K129" s="111"/>
      <c r="L129" s="119">
        <f t="shared" si="26"/>
        <v>4.3290000000027948</v>
      </c>
      <c r="M129" s="115">
        <f t="shared" si="27"/>
        <v>-2.5</v>
      </c>
      <c r="N129" s="115">
        <f t="shared" si="28"/>
        <v>-7.896999999997206</v>
      </c>
      <c r="O129" s="115">
        <f t="shared" si="29"/>
        <v>8.8950000000004366</v>
      </c>
      <c r="P129" s="120">
        <f t="shared" si="30"/>
        <v>5.8309999999995643</v>
      </c>
      <c r="Q129" s="30">
        <f t="shared" si="31"/>
        <v>0.60403368192315876</v>
      </c>
      <c r="R129" s="123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16"/>
      <c r="AD129" s="116"/>
      <c r="AE129" s="116"/>
      <c r="AF129" s="116"/>
      <c r="AG129" s="116"/>
      <c r="AH129" s="116"/>
      <c r="AI129" s="116"/>
      <c r="AJ129" s="33" t="str">
        <f t="shared" si="17"/>
        <v/>
      </c>
      <c r="AK129" s="33">
        <f t="shared" si="18"/>
        <v>116107.284</v>
      </c>
      <c r="AL129" s="33" t="str">
        <f t="shared" si="19"/>
        <v/>
      </c>
      <c r="AM129" s="33" t="str">
        <f t="shared" si="20"/>
        <v/>
      </c>
      <c r="AN129" s="33" t="str">
        <f t="shared" si="21"/>
        <v/>
      </c>
      <c r="AO129" s="33" t="str">
        <f t="shared" si="22"/>
        <v/>
      </c>
      <c r="AP129" s="33" t="str">
        <f t="shared" si="23"/>
        <v/>
      </c>
      <c r="AQ129" s="33" t="str">
        <f t="shared" si="24"/>
        <v/>
      </c>
      <c r="AR129" s="33" t="str">
        <f t="shared" si="25"/>
        <v/>
      </c>
      <c r="AS129" s="116">
        <v>43604</v>
      </c>
      <c r="AT129" s="116">
        <v>2.4282407407407409E-2</v>
      </c>
      <c r="AU129" s="116" t="s">
        <v>59</v>
      </c>
      <c r="AV129" s="116" t="s">
        <v>61</v>
      </c>
      <c r="AW129" s="116">
        <v>116107.284</v>
      </c>
      <c r="AX129" s="116"/>
      <c r="AY129" s="116"/>
      <c r="AZ129" s="116"/>
      <c r="BA129" s="116"/>
      <c r="BB129" s="116"/>
      <c r="BC129" s="116"/>
      <c r="BD129" s="116"/>
      <c r="BE129" s="116"/>
      <c r="BF129" s="116"/>
      <c r="BG129" s="116"/>
      <c r="BH129" s="116"/>
      <c r="BI129" s="116"/>
      <c r="BJ129" s="116"/>
      <c r="BK129" s="116"/>
      <c r="BL129" s="116"/>
      <c r="BM129" s="116"/>
      <c r="BN129" s="116"/>
      <c r="BO129" s="116"/>
      <c r="BP129" s="116"/>
      <c r="BQ129" s="116"/>
      <c r="BR129" s="116"/>
      <c r="BS129" s="116"/>
      <c r="BT129" s="116"/>
      <c r="BU129" s="116"/>
      <c r="BV129" s="116"/>
      <c r="BW129" s="116"/>
      <c r="BX129" s="116"/>
      <c r="BY129" s="116"/>
      <c r="BZ129" s="116"/>
      <c r="CA129" s="116"/>
      <c r="CB129" s="116"/>
      <c r="CC129" s="116"/>
      <c r="CD129" s="116"/>
      <c r="CE129" s="116"/>
      <c r="CF129" s="116"/>
      <c r="CG129" s="116"/>
      <c r="CH129" s="116"/>
      <c r="CI129" s="116"/>
      <c r="CJ129" s="116"/>
      <c r="CK129" s="116"/>
      <c r="CL129" s="116"/>
      <c r="CM129" s="116"/>
      <c r="CN129" s="116"/>
      <c r="CO129" s="116"/>
      <c r="CP129" s="116"/>
      <c r="CQ129" s="116"/>
      <c r="CR129" s="116"/>
      <c r="CS129" s="116"/>
      <c r="CT129" s="116"/>
      <c r="CU129" s="116"/>
      <c r="CV129" s="116"/>
      <c r="CW129" s="116"/>
      <c r="CX129" s="116"/>
      <c r="CY129" s="116"/>
      <c r="CZ129" s="116"/>
      <c r="DA129" s="116"/>
      <c r="DB129" s="116"/>
      <c r="DC129" s="116"/>
      <c r="DD129" s="116"/>
      <c r="DE129" s="116"/>
      <c r="DF129" s="116"/>
      <c r="DG129" s="116"/>
      <c r="DH129" s="116"/>
      <c r="DI129" s="116"/>
      <c r="DJ129" s="116"/>
      <c r="DK129" s="116"/>
      <c r="DL129" s="116"/>
      <c r="DM129" s="116"/>
      <c r="DN129" s="116"/>
      <c r="DO129" s="116"/>
      <c r="DP129" s="116"/>
      <c r="DQ129" s="116"/>
      <c r="DR129" s="116"/>
      <c r="DS129" s="116"/>
      <c r="DT129" s="116"/>
      <c r="DU129" s="116"/>
      <c r="DV129" s="116"/>
      <c r="DW129" s="116"/>
      <c r="DX129" s="116"/>
      <c r="DY129" s="116"/>
      <c r="DZ129" s="116"/>
      <c r="EA129" s="116"/>
      <c r="EB129" s="116"/>
      <c r="EC129" s="116"/>
      <c r="ED129" s="116"/>
      <c r="EE129" s="116"/>
      <c r="EF129" s="116"/>
      <c r="EG129" s="116"/>
      <c r="EH129" s="116"/>
      <c r="EI129" s="116"/>
      <c r="EJ129" s="116"/>
      <c r="EK129" s="116"/>
      <c r="EL129" s="116"/>
      <c r="EM129" s="116"/>
      <c r="EN129" s="116"/>
      <c r="EO129" s="116"/>
      <c r="EP129" s="116"/>
      <c r="EQ129" s="116"/>
      <c r="ER129" s="116"/>
      <c r="ES129" s="116"/>
      <c r="ET129" s="116"/>
      <c r="EU129" s="116"/>
      <c r="EV129" s="116"/>
      <c r="EW129" s="116"/>
      <c r="EX129" s="116"/>
      <c r="EY129" s="116"/>
      <c r="EZ129" s="116"/>
      <c r="FA129" s="116"/>
      <c r="FB129" s="116"/>
      <c r="FC129" s="116"/>
      <c r="FD129" s="116"/>
      <c r="FE129" s="116"/>
      <c r="FF129" s="116"/>
      <c r="FG129" s="116"/>
      <c r="FH129" s="116"/>
      <c r="FI129" s="116"/>
      <c r="FJ129" s="116"/>
      <c r="FK129" s="116"/>
      <c r="FL129" s="116"/>
      <c r="FM129" s="116"/>
      <c r="FN129" s="116"/>
      <c r="FO129" s="116"/>
      <c r="FP129" s="116"/>
      <c r="FQ129" s="116"/>
      <c r="FR129" s="116"/>
      <c r="FS129" s="116"/>
      <c r="FT129" s="116"/>
      <c r="FU129" s="116"/>
      <c r="FV129" s="116"/>
      <c r="FW129" s="116"/>
      <c r="FX129" s="116"/>
      <c r="FY129" s="116"/>
      <c r="FZ129" s="116"/>
      <c r="GA129" s="116"/>
      <c r="GB129" s="116"/>
      <c r="GC129" s="116"/>
      <c r="GD129" s="116"/>
      <c r="GE129" s="116"/>
      <c r="GF129" s="116"/>
      <c r="GG129" s="116"/>
      <c r="GH129" s="116"/>
      <c r="GI129" s="116"/>
      <c r="GJ129" s="116"/>
      <c r="GK129" s="116"/>
      <c r="GL129" s="116"/>
      <c r="GM129" s="116"/>
      <c r="GN129" s="116"/>
      <c r="GO129" s="116"/>
      <c r="GP129" s="116"/>
      <c r="GQ129" s="116"/>
      <c r="GR129" s="116"/>
      <c r="GS129" s="116"/>
      <c r="GT129" s="116"/>
      <c r="GU129" s="116"/>
      <c r="GV129" s="116"/>
      <c r="GW129" s="116"/>
      <c r="GX129" s="116"/>
      <c r="GY129" s="116"/>
      <c r="GZ129" s="116"/>
      <c r="HA129" s="116"/>
      <c r="HB129" s="116"/>
      <c r="HC129" s="116"/>
      <c r="HD129" s="116"/>
      <c r="HE129" s="116"/>
      <c r="HF129" s="116"/>
      <c r="HG129" s="116"/>
      <c r="HH129" s="116"/>
      <c r="HI129" s="116"/>
      <c r="HJ129" s="116"/>
      <c r="HK129" s="116"/>
      <c r="HL129" s="116"/>
      <c r="HM129" s="116"/>
      <c r="HN129" s="116"/>
      <c r="HO129" s="116"/>
      <c r="HP129" s="116"/>
      <c r="HQ129" s="116"/>
      <c r="HR129" s="116"/>
      <c r="HS129" s="116"/>
      <c r="HT129" s="116"/>
      <c r="HU129" s="116"/>
      <c r="HV129" s="116"/>
      <c r="HW129" s="116"/>
      <c r="HX129" s="116"/>
      <c r="HY129" s="116"/>
      <c r="HZ129" s="116"/>
      <c r="IA129" s="116"/>
      <c r="IB129" s="116"/>
      <c r="IC129" s="116"/>
      <c r="ID129" s="116"/>
      <c r="IE129" s="116"/>
      <c r="IF129" s="116"/>
      <c r="IG129" s="116"/>
      <c r="IH129" s="116"/>
      <c r="II129" s="116"/>
      <c r="IJ129" s="116"/>
      <c r="IK129" s="116"/>
      <c r="IL129" s="116"/>
      <c r="IM129" s="116"/>
      <c r="IN129" s="116"/>
      <c r="IO129" s="116"/>
      <c r="IP129" s="116"/>
      <c r="IQ129" s="116"/>
      <c r="IR129" s="116"/>
      <c r="IS129" s="116"/>
      <c r="IT129" s="116"/>
      <c r="IU129" s="116"/>
      <c r="IV129" s="116"/>
      <c r="IW129" s="116"/>
      <c r="IX129" s="116"/>
      <c r="IY129" s="116"/>
      <c r="IZ129" s="116"/>
      <c r="JA129" s="116"/>
      <c r="JB129" s="116"/>
      <c r="JC129" s="116"/>
      <c r="JD129" s="116"/>
      <c r="JE129" s="116"/>
      <c r="JF129" s="116"/>
      <c r="JG129" s="116"/>
      <c r="JH129" s="116"/>
      <c r="JI129" s="116"/>
      <c r="JJ129" s="116"/>
      <c r="JK129" s="116"/>
      <c r="JL129" s="116"/>
      <c r="JM129" s="116"/>
      <c r="JN129" s="116"/>
      <c r="JO129" s="116"/>
      <c r="JP129" s="116"/>
      <c r="JQ129" s="116"/>
      <c r="JR129" s="116"/>
      <c r="JS129" s="116"/>
      <c r="JT129" s="116"/>
      <c r="JU129" s="116"/>
      <c r="JV129" s="116"/>
      <c r="JW129" s="116"/>
      <c r="JX129" s="116"/>
      <c r="JY129" s="116"/>
      <c r="JZ129" s="116"/>
      <c r="KA129" s="116"/>
      <c r="KB129" s="116"/>
      <c r="KC129" s="116"/>
      <c r="KD129" s="116"/>
      <c r="KE129" s="116"/>
      <c r="KF129" s="116"/>
      <c r="KG129" s="116"/>
      <c r="KH129" s="116"/>
      <c r="KI129" s="116"/>
      <c r="KJ129" s="116"/>
      <c r="KK129" s="116"/>
      <c r="KL129" s="116"/>
      <c r="KM129" s="116"/>
      <c r="KN129" s="116"/>
      <c r="KO129" s="116"/>
      <c r="KP129" s="116"/>
      <c r="KQ129" s="116"/>
      <c r="KR129" s="116"/>
      <c r="KS129" s="116"/>
      <c r="KT129" s="116"/>
      <c r="KU129" s="116"/>
      <c r="KV129" s="116"/>
      <c r="KW129" s="116"/>
      <c r="KX129" s="116"/>
      <c r="KY129" s="116"/>
      <c r="KZ129" s="116"/>
      <c r="LA129" s="116"/>
      <c r="LB129" s="116"/>
      <c r="LC129" s="116"/>
      <c r="LD129" s="116"/>
      <c r="LE129" s="116"/>
      <c r="LF129" s="116"/>
      <c r="LG129" s="116"/>
      <c r="LH129" s="116"/>
      <c r="LI129" s="116"/>
      <c r="LJ129" s="116"/>
    </row>
    <row r="130" spans="1:322" x14ac:dyDescent="0.3">
      <c r="A130" s="108">
        <v>43303</v>
      </c>
      <c r="B130" s="117">
        <v>0.83934027777777798</v>
      </c>
      <c r="C130" s="114">
        <v>14254.535</v>
      </c>
      <c r="D130" s="114">
        <v>101810.77899999999</v>
      </c>
      <c r="E130" s="114">
        <v>24151.027999999998</v>
      </c>
      <c r="F130" s="114">
        <v>33725.839</v>
      </c>
      <c r="G130" s="114">
        <v>29.398</v>
      </c>
      <c r="H130" s="73">
        <v>19.5</v>
      </c>
      <c r="I130" s="73">
        <v>22.003517587939701</v>
      </c>
      <c r="J130" s="111"/>
      <c r="K130" s="111"/>
      <c r="L130" s="119">
        <f t="shared" si="26"/>
        <v>19.810000000005719</v>
      </c>
      <c r="M130" s="115">
        <f t="shared" si="27"/>
        <v>-1.4869999999991705</v>
      </c>
      <c r="N130" s="115">
        <f t="shared" si="28"/>
        <v>-8.1009999999951106</v>
      </c>
      <c r="O130" s="115">
        <f t="shared" si="29"/>
        <v>23.191999999999098</v>
      </c>
      <c r="P130" s="120">
        <f t="shared" si="30"/>
        <v>6.2060000000009019</v>
      </c>
      <c r="Q130" s="30">
        <f t="shared" si="31"/>
        <v>0.78889720389139051</v>
      </c>
      <c r="R130" s="123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16"/>
      <c r="AD130" s="116"/>
      <c r="AE130" s="116"/>
      <c r="AF130" s="116"/>
      <c r="AG130" s="116"/>
      <c r="AH130" s="116"/>
      <c r="AI130" s="116"/>
      <c r="AJ130" s="33" t="str">
        <f t="shared" si="17"/>
        <v/>
      </c>
      <c r="AK130" s="33" t="str">
        <f t="shared" si="18"/>
        <v/>
      </c>
      <c r="AL130" s="33" t="str">
        <f t="shared" si="19"/>
        <v/>
      </c>
      <c r="AM130" s="33" t="str">
        <f t="shared" si="20"/>
        <v/>
      </c>
      <c r="AN130" s="33" t="str">
        <f t="shared" si="21"/>
        <v/>
      </c>
      <c r="AO130" s="33">
        <f t="shared" si="22"/>
        <v>12</v>
      </c>
      <c r="AP130" s="33" t="str">
        <f t="shared" si="23"/>
        <v/>
      </c>
      <c r="AQ130" s="33" t="str">
        <f t="shared" si="24"/>
        <v/>
      </c>
      <c r="AR130" s="33" t="str">
        <f t="shared" si="25"/>
        <v/>
      </c>
      <c r="AS130" s="116">
        <v>43604</v>
      </c>
      <c r="AT130" s="116">
        <v>2.4282407407407409E-2</v>
      </c>
      <c r="AU130" s="116" t="s">
        <v>62</v>
      </c>
      <c r="AV130" s="116" t="s">
        <v>63</v>
      </c>
      <c r="AW130" s="116">
        <v>12</v>
      </c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BS130" s="116"/>
      <c r="BT130" s="116"/>
      <c r="BU130" s="116"/>
      <c r="BV130" s="116"/>
      <c r="BW130" s="116"/>
      <c r="BX130" s="116"/>
      <c r="BY130" s="116"/>
      <c r="BZ130" s="116"/>
      <c r="CA130" s="116"/>
      <c r="CB130" s="116"/>
      <c r="CC130" s="116"/>
      <c r="CD130" s="116"/>
      <c r="CE130" s="116"/>
      <c r="CF130" s="116"/>
      <c r="CG130" s="116"/>
      <c r="CH130" s="116"/>
      <c r="CI130" s="116"/>
      <c r="CJ130" s="116"/>
      <c r="CK130" s="116"/>
      <c r="CL130" s="116"/>
      <c r="CM130" s="116"/>
      <c r="CN130" s="116"/>
      <c r="CO130" s="116"/>
      <c r="CP130" s="116"/>
      <c r="CQ130" s="116"/>
      <c r="CR130" s="116"/>
      <c r="CS130" s="116"/>
      <c r="CT130" s="116"/>
      <c r="CU130" s="116"/>
      <c r="CV130" s="116"/>
      <c r="CW130" s="116"/>
      <c r="CX130" s="116"/>
      <c r="CY130" s="116"/>
      <c r="CZ130" s="116"/>
      <c r="DA130" s="116"/>
      <c r="DB130" s="116"/>
      <c r="DC130" s="116"/>
      <c r="DD130" s="116"/>
      <c r="DE130" s="116"/>
      <c r="DF130" s="116"/>
      <c r="DG130" s="116"/>
      <c r="DH130" s="116"/>
      <c r="DI130" s="116"/>
      <c r="DJ130" s="116"/>
      <c r="DK130" s="116"/>
      <c r="DL130" s="116"/>
      <c r="DM130" s="116"/>
      <c r="DN130" s="116"/>
      <c r="DO130" s="116"/>
      <c r="DP130" s="116"/>
      <c r="DQ130" s="116"/>
      <c r="DR130" s="116"/>
      <c r="DS130" s="116"/>
      <c r="DT130" s="116"/>
      <c r="DU130" s="116"/>
      <c r="DV130" s="116"/>
      <c r="DW130" s="116"/>
      <c r="DX130" s="116"/>
      <c r="DY130" s="116"/>
      <c r="DZ130" s="116"/>
      <c r="EA130" s="116"/>
      <c r="EB130" s="116"/>
      <c r="EC130" s="116"/>
      <c r="ED130" s="116"/>
      <c r="EE130" s="116"/>
      <c r="EF130" s="116"/>
      <c r="EG130" s="116"/>
      <c r="EH130" s="116"/>
      <c r="EI130" s="116"/>
      <c r="EJ130" s="116"/>
      <c r="EK130" s="116"/>
      <c r="EL130" s="116"/>
      <c r="EM130" s="116"/>
      <c r="EN130" s="116"/>
      <c r="EO130" s="116"/>
      <c r="EP130" s="116"/>
      <c r="EQ130" s="116"/>
      <c r="ER130" s="116"/>
      <c r="ES130" s="116"/>
      <c r="ET130" s="116"/>
      <c r="EU130" s="116"/>
      <c r="EV130" s="116"/>
      <c r="EW130" s="116"/>
      <c r="EX130" s="116"/>
      <c r="EY130" s="116"/>
      <c r="EZ130" s="116"/>
      <c r="FA130" s="116"/>
      <c r="FB130" s="116"/>
      <c r="FC130" s="116"/>
      <c r="FD130" s="116"/>
      <c r="FE130" s="116"/>
      <c r="FF130" s="116"/>
      <c r="FG130" s="116"/>
      <c r="FH130" s="116"/>
      <c r="FI130" s="116"/>
      <c r="FJ130" s="116"/>
      <c r="FK130" s="116"/>
      <c r="FL130" s="116"/>
      <c r="FM130" s="116"/>
      <c r="FN130" s="116"/>
      <c r="FO130" s="116"/>
      <c r="FP130" s="116"/>
      <c r="FQ130" s="116"/>
      <c r="FR130" s="116"/>
      <c r="FS130" s="116"/>
      <c r="FT130" s="116"/>
      <c r="FU130" s="116"/>
      <c r="FV130" s="116"/>
      <c r="FW130" s="116"/>
      <c r="FX130" s="116"/>
      <c r="FY130" s="116"/>
      <c r="FZ130" s="116"/>
      <c r="GA130" s="116"/>
      <c r="GB130" s="116"/>
      <c r="GC130" s="116"/>
      <c r="GD130" s="116"/>
      <c r="GE130" s="116"/>
      <c r="GF130" s="116"/>
      <c r="GG130" s="116"/>
      <c r="GH130" s="116"/>
      <c r="GI130" s="116"/>
      <c r="GJ130" s="116"/>
      <c r="GK130" s="116"/>
      <c r="GL130" s="116"/>
      <c r="GM130" s="116"/>
      <c r="GN130" s="116"/>
      <c r="GO130" s="116"/>
      <c r="GP130" s="116"/>
      <c r="GQ130" s="116"/>
      <c r="GR130" s="116"/>
      <c r="GS130" s="116"/>
      <c r="GT130" s="116"/>
      <c r="GU130" s="116"/>
      <c r="GV130" s="116"/>
      <c r="GW130" s="116"/>
      <c r="GX130" s="116"/>
      <c r="GY130" s="116"/>
      <c r="GZ130" s="116"/>
      <c r="HA130" s="116"/>
      <c r="HB130" s="116"/>
      <c r="HC130" s="116"/>
      <c r="HD130" s="116"/>
      <c r="HE130" s="116"/>
      <c r="HF130" s="116"/>
      <c r="HG130" s="116"/>
      <c r="HH130" s="116"/>
      <c r="HI130" s="116"/>
      <c r="HJ130" s="116"/>
      <c r="HK130" s="116"/>
      <c r="HL130" s="116"/>
      <c r="HM130" s="116"/>
      <c r="HN130" s="116"/>
      <c r="HO130" s="116"/>
      <c r="HP130" s="116"/>
      <c r="HQ130" s="116"/>
      <c r="HR130" s="116"/>
      <c r="HS130" s="116"/>
      <c r="HT130" s="116"/>
      <c r="HU130" s="116"/>
      <c r="HV130" s="116"/>
      <c r="HW130" s="116"/>
      <c r="HX130" s="116"/>
      <c r="HY130" s="116"/>
      <c r="HZ130" s="116"/>
      <c r="IA130" s="116"/>
      <c r="IB130" s="116"/>
      <c r="IC130" s="116"/>
      <c r="ID130" s="116"/>
      <c r="IE130" s="116"/>
      <c r="IF130" s="116"/>
      <c r="IG130" s="116"/>
      <c r="IH130" s="116"/>
      <c r="II130" s="116"/>
      <c r="IJ130" s="116"/>
      <c r="IK130" s="116"/>
      <c r="IL130" s="116"/>
      <c r="IM130" s="116"/>
      <c r="IN130" s="116"/>
      <c r="IO130" s="116"/>
      <c r="IP130" s="116"/>
      <c r="IQ130" s="116"/>
      <c r="IR130" s="116"/>
      <c r="IS130" s="116"/>
      <c r="IT130" s="116"/>
      <c r="IU130" s="116"/>
      <c r="IV130" s="116"/>
      <c r="IW130" s="116"/>
      <c r="IX130" s="116"/>
      <c r="IY130" s="116"/>
      <c r="IZ130" s="116"/>
      <c r="JA130" s="116"/>
      <c r="JB130" s="116"/>
      <c r="JC130" s="116"/>
      <c r="JD130" s="116"/>
      <c r="JE130" s="116"/>
      <c r="JF130" s="116"/>
      <c r="JG130" s="116"/>
      <c r="JH130" s="116"/>
      <c r="JI130" s="116"/>
      <c r="JJ130" s="116"/>
      <c r="JK130" s="116"/>
      <c r="JL130" s="116"/>
      <c r="JM130" s="116"/>
      <c r="JN130" s="116"/>
      <c r="JO130" s="116"/>
      <c r="JP130" s="116"/>
      <c r="JQ130" s="116"/>
      <c r="JR130" s="116"/>
      <c r="JS130" s="116"/>
      <c r="JT130" s="116"/>
      <c r="JU130" s="116"/>
      <c r="JV130" s="116"/>
      <c r="JW130" s="116"/>
      <c r="JX130" s="116"/>
      <c r="JY130" s="116"/>
      <c r="JZ130" s="116"/>
      <c r="KA130" s="116"/>
      <c r="KB130" s="116"/>
      <c r="KC130" s="116"/>
      <c r="KD130" s="116"/>
      <c r="KE130" s="116"/>
      <c r="KF130" s="116"/>
      <c r="KG130" s="116"/>
      <c r="KH130" s="116"/>
      <c r="KI130" s="116"/>
      <c r="KJ130" s="116"/>
      <c r="KK130" s="116"/>
      <c r="KL130" s="116"/>
      <c r="KM130" s="116"/>
      <c r="KN130" s="116"/>
      <c r="KO130" s="116"/>
      <c r="KP130" s="116"/>
      <c r="KQ130" s="116"/>
      <c r="KR130" s="116"/>
      <c r="KS130" s="116"/>
      <c r="KT130" s="116"/>
      <c r="KU130" s="116"/>
      <c r="KV130" s="116"/>
      <c r="KW130" s="116"/>
      <c r="KX130" s="116"/>
      <c r="KY130" s="116"/>
      <c r="KZ130" s="116"/>
      <c r="LA130" s="116"/>
      <c r="LB130" s="116"/>
      <c r="LC130" s="116"/>
      <c r="LD130" s="116"/>
      <c r="LE130" s="116"/>
      <c r="LF130" s="116"/>
      <c r="LG130" s="116"/>
      <c r="LH130" s="116"/>
      <c r="LI130" s="116"/>
      <c r="LJ130" s="116"/>
    </row>
    <row r="131" spans="1:322" x14ac:dyDescent="0.3">
      <c r="A131" s="108">
        <v>43304</v>
      </c>
      <c r="B131" s="117">
        <v>0.91162037037037003</v>
      </c>
      <c r="C131" s="114">
        <v>14257.017</v>
      </c>
      <c r="D131" s="114">
        <v>101819.245</v>
      </c>
      <c r="E131" s="114">
        <v>24180.826000000001</v>
      </c>
      <c r="F131" s="114">
        <v>33762.1</v>
      </c>
      <c r="G131" s="114">
        <v>36.261000000000003</v>
      </c>
      <c r="H131" s="73">
        <v>20.5</v>
      </c>
      <c r="I131" s="73">
        <v>22.945662100456602</v>
      </c>
      <c r="J131" s="111"/>
      <c r="K131" s="111"/>
      <c r="L131" s="119">
        <f t="shared" si="26"/>
        <v>25.312999999999683</v>
      </c>
      <c r="M131" s="115">
        <f t="shared" si="27"/>
        <v>-2.4819999999999709</v>
      </c>
      <c r="N131" s="115">
        <f t="shared" si="28"/>
        <v>-8.4660000000003492</v>
      </c>
      <c r="O131" s="115">
        <f t="shared" si="29"/>
        <v>29.798000000002503</v>
      </c>
      <c r="P131" s="120">
        <f t="shared" si="30"/>
        <v>6.4629999999974999</v>
      </c>
      <c r="Q131" s="30">
        <f t="shared" si="31"/>
        <v>0.82176443010403744</v>
      </c>
      <c r="R131" s="123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16"/>
      <c r="AD131" s="116"/>
      <c r="AE131" s="116"/>
      <c r="AF131" s="116"/>
      <c r="AG131" s="116"/>
      <c r="AH131" s="116"/>
      <c r="AI131" s="116"/>
      <c r="AJ131" s="33" t="str">
        <f t="shared" si="17"/>
        <v/>
      </c>
      <c r="AK131" s="33" t="str">
        <f t="shared" si="18"/>
        <v/>
      </c>
      <c r="AL131" s="33">
        <f t="shared" si="19"/>
        <v>27361.01</v>
      </c>
      <c r="AM131" s="33" t="str">
        <f t="shared" si="20"/>
        <v/>
      </c>
      <c r="AN131" s="33" t="str">
        <f t="shared" si="21"/>
        <v/>
      </c>
      <c r="AO131" s="33" t="str">
        <f t="shared" si="22"/>
        <v/>
      </c>
      <c r="AP131" s="33" t="str">
        <f t="shared" si="23"/>
        <v/>
      </c>
      <c r="AQ131" s="33" t="str">
        <f t="shared" si="24"/>
        <v/>
      </c>
      <c r="AR131" s="33" t="str">
        <f t="shared" si="25"/>
        <v/>
      </c>
      <c r="AS131" s="116">
        <v>43604</v>
      </c>
      <c r="AT131" s="116">
        <v>2.4282407407407409E-2</v>
      </c>
      <c r="AU131" s="116" t="s">
        <v>64</v>
      </c>
      <c r="AV131" s="116" t="s">
        <v>65</v>
      </c>
      <c r="AW131" s="116">
        <v>27361.01</v>
      </c>
      <c r="AX131" s="116"/>
      <c r="AY131" s="116"/>
      <c r="AZ131" s="116"/>
      <c r="BA131" s="116"/>
      <c r="BB131" s="116"/>
      <c r="BC131" s="116"/>
      <c r="BD131" s="116"/>
      <c r="BE131" s="116"/>
      <c r="BF131" s="116"/>
      <c r="BG131" s="116"/>
      <c r="BH131" s="116"/>
      <c r="BI131" s="116"/>
      <c r="BJ131" s="116"/>
      <c r="BK131" s="116"/>
      <c r="BL131" s="116"/>
      <c r="BM131" s="116"/>
      <c r="BN131" s="116"/>
      <c r="BO131" s="116"/>
      <c r="BP131" s="116"/>
      <c r="BQ131" s="116"/>
      <c r="BR131" s="116"/>
      <c r="BS131" s="116"/>
      <c r="BT131" s="116"/>
      <c r="BU131" s="116"/>
      <c r="BV131" s="116"/>
      <c r="BW131" s="116"/>
      <c r="BX131" s="116"/>
      <c r="BY131" s="116"/>
      <c r="BZ131" s="116"/>
      <c r="CA131" s="116"/>
      <c r="CB131" s="116"/>
      <c r="CC131" s="116"/>
      <c r="CD131" s="116"/>
      <c r="CE131" s="116"/>
      <c r="CF131" s="116"/>
      <c r="CG131" s="116"/>
      <c r="CH131" s="116"/>
      <c r="CI131" s="116"/>
      <c r="CJ131" s="116"/>
      <c r="CK131" s="116"/>
      <c r="CL131" s="116"/>
      <c r="CM131" s="116"/>
      <c r="CN131" s="116"/>
      <c r="CO131" s="116"/>
      <c r="CP131" s="116"/>
      <c r="CQ131" s="116"/>
      <c r="CR131" s="116"/>
      <c r="CS131" s="116"/>
      <c r="CT131" s="116"/>
      <c r="CU131" s="116"/>
      <c r="CV131" s="116"/>
      <c r="CW131" s="116"/>
      <c r="CX131" s="116"/>
      <c r="CY131" s="116"/>
      <c r="CZ131" s="116"/>
      <c r="DA131" s="116"/>
      <c r="DB131" s="116"/>
      <c r="DC131" s="116"/>
      <c r="DD131" s="116"/>
      <c r="DE131" s="116"/>
      <c r="DF131" s="116"/>
      <c r="DG131" s="116"/>
      <c r="DH131" s="116"/>
      <c r="DI131" s="116"/>
      <c r="DJ131" s="116"/>
      <c r="DK131" s="116"/>
      <c r="DL131" s="116"/>
      <c r="DM131" s="116"/>
      <c r="DN131" s="116"/>
      <c r="DO131" s="116"/>
      <c r="DP131" s="116"/>
      <c r="DQ131" s="116"/>
      <c r="DR131" s="116"/>
      <c r="DS131" s="116"/>
      <c r="DT131" s="116"/>
      <c r="DU131" s="116"/>
      <c r="DV131" s="116"/>
      <c r="DW131" s="116"/>
      <c r="DX131" s="116"/>
      <c r="DY131" s="116"/>
      <c r="DZ131" s="116"/>
      <c r="EA131" s="116"/>
      <c r="EB131" s="116"/>
      <c r="EC131" s="116"/>
      <c r="ED131" s="116"/>
      <c r="EE131" s="116"/>
      <c r="EF131" s="116"/>
      <c r="EG131" s="116"/>
      <c r="EH131" s="116"/>
      <c r="EI131" s="116"/>
      <c r="EJ131" s="116"/>
      <c r="EK131" s="116"/>
      <c r="EL131" s="116"/>
      <c r="EM131" s="116"/>
      <c r="EN131" s="116"/>
      <c r="EO131" s="116"/>
      <c r="EP131" s="116"/>
      <c r="EQ131" s="116"/>
      <c r="ER131" s="116"/>
      <c r="ES131" s="116"/>
      <c r="ET131" s="116"/>
      <c r="EU131" s="116"/>
      <c r="EV131" s="116"/>
      <c r="EW131" s="116"/>
      <c r="EX131" s="116"/>
      <c r="EY131" s="116"/>
      <c r="EZ131" s="116"/>
      <c r="FA131" s="116"/>
      <c r="FB131" s="116"/>
      <c r="FC131" s="116"/>
      <c r="FD131" s="116"/>
      <c r="FE131" s="116"/>
      <c r="FF131" s="116"/>
      <c r="FG131" s="116"/>
      <c r="FH131" s="116"/>
      <c r="FI131" s="116"/>
      <c r="FJ131" s="116"/>
      <c r="FK131" s="116"/>
      <c r="FL131" s="116"/>
      <c r="FM131" s="116"/>
      <c r="FN131" s="116"/>
      <c r="FO131" s="116"/>
      <c r="FP131" s="116"/>
      <c r="FQ131" s="116"/>
      <c r="FR131" s="116"/>
      <c r="FS131" s="116"/>
      <c r="FT131" s="116"/>
      <c r="FU131" s="116"/>
      <c r="FV131" s="116"/>
      <c r="FW131" s="116"/>
      <c r="FX131" s="116"/>
      <c r="FY131" s="116"/>
      <c r="FZ131" s="116"/>
      <c r="GA131" s="116"/>
      <c r="GB131" s="116"/>
      <c r="GC131" s="116"/>
      <c r="GD131" s="116"/>
      <c r="GE131" s="116"/>
      <c r="GF131" s="116"/>
      <c r="GG131" s="116"/>
      <c r="GH131" s="116"/>
      <c r="GI131" s="116"/>
      <c r="GJ131" s="116"/>
      <c r="GK131" s="116"/>
      <c r="GL131" s="116"/>
      <c r="GM131" s="116"/>
      <c r="GN131" s="116"/>
      <c r="GO131" s="116"/>
      <c r="GP131" s="116"/>
      <c r="GQ131" s="116"/>
      <c r="GR131" s="116"/>
      <c r="GS131" s="116"/>
      <c r="GT131" s="116"/>
      <c r="GU131" s="116"/>
      <c r="GV131" s="116"/>
      <c r="GW131" s="116"/>
      <c r="GX131" s="116"/>
      <c r="GY131" s="116"/>
      <c r="GZ131" s="116"/>
      <c r="HA131" s="116"/>
      <c r="HB131" s="116"/>
      <c r="HC131" s="116"/>
      <c r="HD131" s="116"/>
      <c r="HE131" s="116"/>
      <c r="HF131" s="116"/>
      <c r="HG131" s="116"/>
      <c r="HH131" s="116"/>
      <c r="HI131" s="116"/>
      <c r="HJ131" s="116"/>
      <c r="HK131" s="116"/>
      <c r="HL131" s="116"/>
      <c r="HM131" s="116"/>
      <c r="HN131" s="116"/>
      <c r="HO131" s="116"/>
      <c r="HP131" s="116"/>
      <c r="HQ131" s="116"/>
      <c r="HR131" s="116"/>
      <c r="HS131" s="116"/>
      <c r="HT131" s="116"/>
      <c r="HU131" s="116"/>
      <c r="HV131" s="116"/>
      <c r="HW131" s="116"/>
      <c r="HX131" s="116"/>
      <c r="HY131" s="116"/>
      <c r="HZ131" s="116"/>
      <c r="IA131" s="116"/>
      <c r="IB131" s="116"/>
      <c r="IC131" s="116"/>
      <c r="ID131" s="116"/>
      <c r="IE131" s="116"/>
      <c r="IF131" s="116"/>
      <c r="IG131" s="116"/>
      <c r="IH131" s="116"/>
      <c r="II131" s="116"/>
      <c r="IJ131" s="116"/>
      <c r="IK131" s="116"/>
      <c r="IL131" s="116"/>
      <c r="IM131" s="116"/>
      <c r="IN131" s="116"/>
      <c r="IO131" s="116"/>
      <c r="IP131" s="116"/>
      <c r="IQ131" s="116"/>
      <c r="IR131" s="116"/>
      <c r="IS131" s="116"/>
      <c r="IT131" s="116"/>
      <c r="IU131" s="116"/>
      <c r="IV131" s="116"/>
      <c r="IW131" s="116"/>
      <c r="IX131" s="116"/>
      <c r="IY131" s="116"/>
      <c r="IZ131" s="116"/>
      <c r="JA131" s="116"/>
      <c r="JB131" s="116"/>
      <c r="JC131" s="116"/>
      <c r="JD131" s="116"/>
      <c r="JE131" s="116"/>
      <c r="JF131" s="116"/>
      <c r="JG131" s="116"/>
      <c r="JH131" s="116"/>
      <c r="JI131" s="116"/>
      <c r="JJ131" s="116"/>
      <c r="JK131" s="116"/>
      <c r="JL131" s="116"/>
      <c r="JM131" s="116"/>
      <c r="JN131" s="116"/>
      <c r="JO131" s="116"/>
      <c r="JP131" s="116"/>
      <c r="JQ131" s="116"/>
      <c r="JR131" s="116"/>
      <c r="JS131" s="116"/>
      <c r="JT131" s="116"/>
      <c r="JU131" s="116"/>
      <c r="JV131" s="116"/>
      <c r="JW131" s="116"/>
      <c r="JX131" s="116"/>
      <c r="JY131" s="116"/>
      <c r="JZ131" s="116"/>
      <c r="KA131" s="116"/>
      <c r="KB131" s="116"/>
      <c r="KC131" s="116"/>
      <c r="KD131" s="116"/>
      <c r="KE131" s="116"/>
      <c r="KF131" s="116"/>
      <c r="KG131" s="116"/>
      <c r="KH131" s="116"/>
      <c r="KI131" s="116"/>
      <c r="KJ131" s="116"/>
      <c r="KK131" s="116"/>
      <c r="KL131" s="116"/>
      <c r="KM131" s="116"/>
      <c r="KN131" s="116"/>
      <c r="KO131" s="116"/>
      <c r="KP131" s="116"/>
      <c r="KQ131" s="116"/>
      <c r="KR131" s="116"/>
      <c r="KS131" s="116"/>
      <c r="KT131" s="116"/>
      <c r="KU131" s="116"/>
      <c r="KV131" s="116"/>
      <c r="KW131" s="116"/>
      <c r="KX131" s="116"/>
      <c r="KY131" s="116"/>
      <c r="KZ131" s="116"/>
      <c r="LA131" s="116"/>
      <c r="LB131" s="116"/>
      <c r="LC131" s="116"/>
      <c r="LD131" s="116"/>
      <c r="LE131" s="116"/>
      <c r="LF131" s="116"/>
      <c r="LG131" s="116"/>
      <c r="LH131" s="116"/>
      <c r="LI131" s="116"/>
      <c r="LJ131" s="116"/>
    </row>
    <row r="132" spans="1:322" x14ac:dyDescent="0.3">
      <c r="A132" s="108">
        <v>43305</v>
      </c>
      <c r="B132" s="117">
        <v>0.91226851851851798</v>
      </c>
      <c r="C132" s="114">
        <v>14257.853999999999</v>
      </c>
      <c r="D132" s="114">
        <v>101826.935</v>
      </c>
      <c r="E132" s="114">
        <v>24217.954000000002</v>
      </c>
      <c r="F132" s="114">
        <v>33804.167999999998</v>
      </c>
      <c r="G132" s="114">
        <v>42.067999999999998</v>
      </c>
      <c r="H132" s="73">
        <v>22</v>
      </c>
      <c r="I132" s="73">
        <v>24.2657407407407</v>
      </c>
      <c r="J132" s="111"/>
      <c r="K132" s="111"/>
      <c r="L132" s="119">
        <f t="shared" si="26"/>
        <v>33.540999999998135</v>
      </c>
      <c r="M132" s="115">
        <f t="shared" si="27"/>
        <v>-0.83699999999953434</v>
      </c>
      <c r="N132" s="115">
        <f t="shared" si="28"/>
        <v>-7.6900000000023283</v>
      </c>
      <c r="O132" s="115">
        <f t="shared" si="29"/>
        <v>37.128000000000611</v>
      </c>
      <c r="P132" s="120">
        <f t="shared" si="30"/>
        <v>4.9399999999993867</v>
      </c>
      <c r="Q132" s="30">
        <f t="shared" si="31"/>
        <v>0.88257107540174506</v>
      </c>
      <c r="R132" s="123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16"/>
      <c r="AD132" s="116"/>
      <c r="AE132" s="116"/>
      <c r="AF132" s="116"/>
      <c r="AG132" s="116"/>
      <c r="AH132" s="116"/>
      <c r="AI132" s="116"/>
      <c r="AJ132" s="33" t="str">
        <f t="shared" si="17"/>
        <v/>
      </c>
      <c r="AK132" s="33" t="str">
        <f t="shared" si="18"/>
        <v/>
      </c>
      <c r="AL132" s="33" t="str">
        <f t="shared" si="19"/>
        <v/>
      </c>
      <c r="AM132" s="33">
        <f t="shared" si="20"/>
        <v>37916.536</v>
      </c>
      <c r="AN132" s="33" t="str">
        <f t="shared" si="21"/>
        <v/>
      </c>
      <c r="AO132" s="33" t="str">
        <f t="shared" si="22"/>
        <v/>
      </c>
      <c r="AP132" s="33" t="str">
        <f t="shared" si="23"/>
        <v/>
      </c>
      <c r="AQ132" s="33" t="str">
        <f t="shared" si="24"/>
        <v/>
      </c>
      <c r="AR132" s="33" t="str">
        <f t="shared" si="25"/>
        <v/>
      </c>
      <c r="AS132" s="116">
        <v>43604</v>
      </c>
      <c r="AT132" s="116">
        <v>2.4282407407407409E-2</v>
      </c>
      <c r="AU132" s="116" t="s">
        <v>64</v>
      </c>
      <c r="AV132" s="116" t="s">
        <v>66</v>
      </c>
      <c r="AW132" s="116" t="s">
        <v>67</v>
      </c>
      <c r="AX132" s="116">
        <v>37916.536</v>
      </c>
      <c r="AY132" s="116"/>
      <c r="AZ132" s="116"/>
      <c r="BA132" s="116"/>
      <c r="BB132" s="116"/>
      <c r="BC132" s="116"/>
      <c r="BD132" s="116"/>
      <c r="BE132" s="116"/>
      <c r="BF132" s="116"/>
      <c r="BG132" s="116"/>
      <c r="BH132" s="116"/>
      <c r="BI132" s="116"/>
      <c r="BJ132" s="116"/>
      <c r="BK132" s="116"/>
      <c r="BL132" s="116"/>
      <c r="BM132" s="116"/>
      <c r="BN132" s="116"/>
      <c r="BO132" s="116"/>
      <c r="BP132" s="116"/>
      <c r="BQ132" s="116"/>
      <c r="BR132" s="116"/>
      <c r="BS132" s="116"/>
      <c r="BT132" s="116"/>
      <c r="BU132" s="116"/>
      <c r="BV132" s="116"/>
      <c r="BW132" s="116"/>
      <c r="BX132" s="116"/>
      <c r="BY132" s="116"/>
      <c r="BZ132" s="116"/>
      <c r="CA132" s="116"/>
      <c r="CB132" s="116"/>
      <c r="CC132" s="116"/>
      <c r="CD132" s="116"/>
      <c r="CE132" s="116"/>
      <c r="CF132" s="116"/>
      <c r="CG132" s="116"/>
      <c r="CH132" s="116"/>
      <c r="CI132" s="116"/>
      <c r="CJ132" s="116"/>
      <c r="CK132" s="116"/>
      <c r="CL132" s="116"/>
      <c r="CM132" s="116"/>
      <c r="CN132" s="116"/>
      <c r="CO132" s="116"/>
      <c r="CP132" s="116"/>
      <c r="CQ132" s="116"/>
      <c r="CR132" s="116"/>
      <c r="CS132" s="116"/>
      <c r="CT132" s="116"/>
      <c r="CU132" s="116"/>
      <c r="CV132" s="116"/>
      <c r="CW132" s="116"/>
      <c r="CX132" s="116"/>
      <c r="CY132" s="116"/>
      <c r="CZ132" s="116"/>
      <c r="DA132" s="116"/>
      <c r="DB132" s="116"/>
      <c r="DC132" s="116"/>
      <c r="DD132" s="116"/>
      <c r="DE132" s="116"/>
      <c r="DF132" s="116"/>
      <c r="DG132" s="116"/>
      <c r="DH132" s="116"/>
      <c r="DI132" s="116"/>
      <c r="DJ132" s="116"/>
      <c r="DK132" s="116"/>
      <c r="DL132" s="116"/>
      <c r="DM132" s="116"/>
      <c r="DN132" s="116"/>
      <c r="DO132" s="116"/>
      <c r="DP132" s="116"/>
      <c r="DQ132" s="116"/>
      <c r="DR132" s="116"/>
      <c r="DS132" s="116"/>
      <c r="DT132" s="116"/>
      <c r="DU132" s="116"/>
      <c r="DV132" s="116"/>
      <c r="DW132" s="116"/>
      <c r="DX132" s="116"/>
      <c r="DY132" s="116"/>
      <c r="DZ132" s="116"/>
      <c r="EA132" s="116"/>
      <c r="EB132" s="116"/>
      <c r="EC132" s="116"/>
      <c r="ED132" s="116"/>
      <c r="EE132" s="116"/>
      <c r="EF132" s="116"/>
      <c r="EG132" s="116"/>
      <c r="EH132" s="116"/>
      <c r="EI132" s="116"/>
      <c r="EJ132" s="116"/>
      <c r="EK132" s="116"/>
      <c r="EL132" s="116"/>
      <c r="EM132" s="116"/>
      <c r="EN132" s="116"/>
      <c r="EO132" s="116"/>
      <c r="EP132" s="116"/>
      <c r="EQ132" s="116"/>
      <c r="ER132" s="116"/>
      <c r="ES132" s="116"/>
      <c r="ET132" s="116"/>
      <c r="EU132" s="116"/>
      <c r="EV132" s="116"/>
      <c r="EW132" s="116"/>
      <c r="EX132" s="116"/>
      <c r="EY132" s="116"/>
      <c r="EZ132" s="116"/>
      <c r="FA132" s="116"/>
      <c r="FB132" s="116"/>
      <c r="FC132" s="116"/>
      <c r="FD132" s="116"/>
      <c r="FE132" s="116"/>
      <c r="FF132" s="116"/>
      <c r="FG132" s="116"/>
      <c r="FH132" s="116"/>
      <c r="FI132" s="116"/>
      <c r="FJ132" s="116"/>
      <c r="FK132" s="116"/>
      <c r="FL132" s="116"/>
      <c r="FM132" s="116"/>
      <c r="FN132" s="116"/>
      <c r="FO132" s="116"/>
      <c r="FP132" s="116"/>
      <c r="FQ132" s="116"/>
      <c r="FR132" s="116"/>
      <c r="FS132" s="116"/>
      <c r="FT132" s="116"/>
      <c r="FU132" s="116"/>
      <c r="FV132" s="116"/>
      <c r="FW132" s="116"/>
      <c r="FX132" s="116"/>
      <c r="FY132" s="116"/>
      <c r="FZ132" s="116"/>
      <c r="GA132" s="116"/>
      <c r="GB132" s="116"/>
      <c r="GC132" s="116"/>
      <c r="GD132" s="116"/>
      <c r="GE132" s="116"/>
      <c r="GF132" s="116"/>
      <c r="GG132" s="116"/>
      <c r="GH132" s="116"/>
      <c r="GI132" s="116"/>
      <c r="GJ132" s="116"/>
      <c r="GK132" s="116"/>
      <c r="GL132" s="116"/>
      <c r="GM132" s="116"/>
      <c r="GN132" s="116"/>
      <c r="GO132" s="116"/>
      <c r="GP132" s="116"/>
      <c r="GQ132" s="116"/>
      <c r="GR132" s="116"/>
      <c r="GS132" s="116"/>
      <c r="GT132" s="116"/>
      <c r="GU132" s="116"/>
      <c r="GV132" s="116"/>
      <c r="GW132" s="116"/>
      <c r="GX132" s="116"/>
      <c r="GY132" s="116"/>
      <c r="GZ132" s="116"/>
      <c r="HA132" s="116"/>
      <c r="HB132" s="116"/>
      <c r="HC132" s="116"/>
      <c r="HD132" s="116"/>
      <c r="HE132" s="116"/>
      <c r="HF132" s="116"/>
      <c r="HG132" s="116"/>
      <c r="HH132" s="116"/>
      <c r="HI132" s="116"/>
      <c r="HJ132" s="116"/>
      <c r="HK132" s="116"/>
      <c r="HL132" s="116"/>
      <c r="HM132" s="116"/>
      <c r="HN132" s="116"/>
      <c r="HO132" s="116"/>
      <c r="HP132" s="116"/>
      <c r="HQ132" s="116"/>
      <c r="HR132" s="116"/>
      <c r="HS132" s="116"/>
      <c r="HT132" s="116"/>
      <c r="HU132" s="116"/>
      <c r="HV132" s="116"/>
      <c r="HW132" s="116"/>
      <c r="HX132" s="116"/>
      <c r="HY132" s="116"/>
      <c r="HZ132" s="116"/>
      <c r="IA132" s="116"/>
      <c r="IB132" s="116"/>
      <c r="IC132" s="116"/>
      <c r="ID132" s="116"/>
      <c r="IE132" s="116"/>
      <c r="IF132" s="116"/>
      <c r="IG132" s="116"/>
      <c r="IH132" s="116"/>
      <c r="II132" s="116"/>
      <c r="IJ132" s="116"/>
      <c r="IK132" s="116"/>
      <c r="IL132" s="116"/>
      <c r="IM132" s="116"/>
      <c r="IN132" s="116"/>
      <c r="IO132" s="116"/>
      <c r="IP132" s="116"/>
      <c r="IQ132" s="116"/>
      <c r="IR132" s="116"/>
      <c r="IS132" s="116"/>
      <c r="IT132" s="116"/>
      <c r="IU132" s="116"/>
      <c r="IV132" s="116"/>
      <c r="IW132" s="116"/>
      <c r="IX132" s="116"/>
      <c r="IY132" s="116"/>
      <c r="IZ132" s="116"/>
      <c r="JA132" s="116"/>
      <c r="JB132" s="116"/>
      <c r="JC132" s="116"/>
      <c r="JD132" s="116"/>
      <c r="JE132" s="116"/>
      <c r="JF132" s="116"/>
      <c r="JG132" s="116"/>
      <c r="JH132" s="116"/>
      <c r="JI132" s="116"/>
      <c r="JJ132" s="116"/>
      <c r="JK132" s="116"/>
      <c r="JL132" s="116"/>
      <c r="JM132" s="116"/>
      <c r="JN132" s="116"/>
      <c r="JO132" s="116"/>
      <c r="JP132" s="116"/>
      <c r="JQ132" s="116"/>
      <c r="JR132" s="116"/>
      <c r="JS132" s="116"/>
      <c r="JT132" s="116"/>
      <c r="JU132" s="116"/>
      <c r="JV132" s="116"/>
      <c r="JW132" s="116"/>
      <c r="JX132" s="116"/>
      <c r="JY132" s="116"/>
      <c r="JZ132" s="116"/>
      <c r="KA132" s="116"/>
      <c r="KB132" s="116"/>
      <c r="KC132" s="116"/>
      <c r="KD132" s="116"/>
      <c r="KE132" s="116"/>
      <c r="KF132" s="116"/>
      <c r="KG132" s="116"/>
      <c r="KH132" s="116"/>
      <c r="KI132" s="116"/>
      <c r="KJ132" s="116"/>
      <c r="KK132" s="116"/>
      <c r="KL132" s="116"/>
      <c r="KM132" s="116"/>
      <c r="KN132" s="116"/>
      <c r="KO132" s="116"/>
      <c r="KP132" s="116"/>
      <c r="KQ132" s="116"/>
      <c r="KR132" s="116"/>
      <c r="KS132" s="116"/>
      <c r="KT132" s="116"/>
      <c r="KU132" s="116"/>
      <c r="KV132" s="116"/>
      <c r="KW132" s="116"/>
      <c r="KX132" s="116"/>
      <c r="KY132" s="116"/>
      <c r="KZ132" s="116"/>
      <c r="LA132" s="116"/>
      <c r="LB132" s="116"/>
      <c r="LC132" s="116"/>
      <c r="LD132" s="116"/>
      <c r="LE132" s="116"/>
      <c r="LF132" s="116"/>
      <c r="LG132" s="116"/>
      <c r="LH132" s="116"/>
      <c r="LI132" s="116"/>
      <c r="LJ132" s="116"/>
    </row>
    <row r="133" spans="1:322" x14ac:dyDescent="0.3">
      <c r="A133" s="108">
        <v>43306</v>
      </c>
      <c r="B133" s="117">
        <v>0.91474537037036996</v>
      </c>
      <c r="C133" s="114">
        <v>14259.348</v>
      </c>
      <c r="D133" s="114">
        <v>101835.099</v>
      </c>
      <c r="E133" s="114">
        <v>24248.674999999999</v>
      </c>
      <c r="F133" s="114">
        <v>33842.226000000002</v>
      </c>
      <c r="G133" s="114">
        <v>38.058</v>
      </c>
      <c r="H133" s="73">
        <v>22</v>
      </c>
      <c r="I133" s="73">
        <v>25.771839080459799</v>
      </c>
      <c r="J133" s="111"/>
      <c r="K133" s="111"/>
      <c r="L133" s="119">
        <f t="shared" si="26"/>
        <v>28.399999999995096</v>
      </c>
      <c r="M133" s="115">
        <f t="shared" si="27"/>
        <v>-1.4940000000005966</v>
      </c>
      <c r="N133" s="115">
        <f t="shared" si="28"/>
        <v>-8.1640000000043074</v>
      </c>
      <c r="O133" s="115">
        <f t="shared" si="29"/>
        <v>30.72099999999773</v>
      </c>
      <c r="P133" s="120">
        <f t="shared" si="30"/>
        <v>7.3370000000022699</v>
      </c>
      <c r="Q133" s="30">
        <f t="shared" si="31"/>
        <v>0.80721530295858246</v>
      </c>
      <c r="R133" s="123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16"/>
      <c r="AD133" s="116"/>
      <c r="AE133" s="116"/>
      <c r="AF133" s="116"/>
      <c r="AG133" s="116"/>
      <c r="AH133" s="116"/>
      <c r="AI133" s="116"/>
      <c r="AJ133" s="33" t="str">
        <f t="shared" si="17"/>
        <v/>
      </c>
      <c r="AK133" s="33" t="str">
        <f t="shared" si="18"/>
        <v/>
      </c>
      <c r="AL133" s="33" t="str">
        <f t="shared" si="19"/>
        <v/>
      </c>
      <c r="AM133" s="33" t="str">
        <f t="shared" si="20"/>
        <v/>
      </c>
      <c r="AN133" s="33">
        <f t="shared" si="21"/>
        <v>0</v>
      </c>
      <c r="AO133" s="33" t="str">
        <f t="shared" si="22"/>
        <v/>
      </c>
      <c r="AP133" s="33" t="str">
        <f t="shared" si="23"/>
        <v/>
      </c>
      <c r="AQ133" s="33" t="str">
        <f t="shared" si="24"/>
        <v/>
      </c>
      <c r="AR133" s="33" t="str">
        <f t="shared" si="25"/>
        <v/>
      </c>
      <c r="AS133" s="116">
        <v>43604</v>
      </c>
      <c r="AT133" s="116">
        <v>2.4282407407407409E-2</v>
      </c>
      <c r="AU133" s="116" t="s">
        <v>64</v>
      </c>
      <c r="AV133" s="116" t="s">
        <v>68</v>
      </c>
      <c r="AW133" s="116">
        <v>0</v>
      </c>
      <c r="AX133" s="116"/>
      <c r="AY133" s="116"/>
      <c r="AZ133" s="116"/>
      <c r="BA133" s="116"/>
      <c r="BB133" s="116"/>
      <c r="BC133" s="116"/>
      <c r="BD133" s="116"/>
      <c r="BE133" s="116"/>
      <c r="BF133" s="116"/>
      <c r="BG133" s="116"/>
      <c r="BH133" s="116"/>
      <c r="BI133" s="116"/>
      <c r="BJ133" s="116"/>
      <c r="BK133" s="116"/>
      <c r="BL133" s="116"/>
      <c r="BM133" s="116"/>
      <c r="BN133" s="116"/>
      <c r="BO133" s="116"/>
      <c r="BP133" s="116"/>
      <c r="BQ133" s="116"/>
      <c r="BR133" s="116"/>
      <c r="BS133" s="116"/>
      <c r="BT133" s="116"/>
      <c r="BU133" s="116"/>
      <c r="BV133" s="116"/>
      <c r="BW133" s="116"/>
      <c r="BX133" s="116"/>
      <c r="BY133" s="116"/>
      <c r="BZ133" s="116"/>
      <c r="CA133" s="116"/>
      <c r="CB133" s="116"/>
      <c r="CC133" s="116"/>
      <c r="CD133" s="116"/>
      <c r="CE133" s="116"/>
      <c r="CF133" s="116"/>
      <c r="CG133" s="116"/>
      <c r="CH133" s="116"/>
      <c r="CI133" s="116"/>
      <c r="CJ133" s="116"/>
      <c r="CK133" s="116"/>
      <c r="CL133" s="116"/>
      <c r="CM133" s="116"/>
      <c r="CN133" s="116"/>
      <c r="CO133" s="116"/>
      <c r="CP133" s="116"/>
      <c r="CQ133" s="116"/>
      <c r="CR133" s="116"/>
      <c r="CS133" s="116"/>
      <c r="CT133" s="116"/>
      <c r="CU133" s="116"/>
      <c r="CV133" s="116"/>
      <c r="CW133" s="116"/>
      <c r="CX133" s="116"/>
      <c r="CY133" s="116"/>
      <c r="CZ133" s="116"/>
      <c r="DA133" s="116"/>
      <c r="DB133" s="116"/>
      <c r="DC133" s="116"/>
      <c r="DD133" s="116"/>
      <c r="DE133" s="116"/>
      <c r="DF133" s="116"/>
      <c r="DG133" s="116"/>
      <c r="DH133" s="116"/>
      <c r="DI133" s="116"/>
      <c r="DJ133" s="116"/>
      <c r="DK133" s="116"/>
      <c r="DL133" s="116"/>
      <c r="DM133" s="116"/>
      <c r="DN133" s="116"/>
      <c r="DO133" s="116"/>
      <c r="DP133" s="116"/>
      <c r="DQ133" s="116"/>
      <c r="DR133" s="116"/>
      <c r="DS133" s="116"/>
      <c r="DT133" s="116"/>
      <c r="DU133" s="116"/>
      <c r="DV133" s="116"/>
      <c r="DW133" s="116"/>
      <c r="DX133" s="116"/>
      <c r="DY133" s="116"/>
      <c r="DZ133" s="116"/>
      <c r="EA133" s="116"/>
      <c r="EB133" s="116"/>
      <c r="EC133" s="116"/>
      <c r="ED133" s="116"/>
      <c r="EE133" s="116"/>
      <c r="EF133" s="116"/>
      <c r="EG133" s="116"/>
      <c r="EH133" s="116"/>
      <c r="EI133" s="116"/>
      <c r="EJ133" s="116"/>
      <c r="EK133" s="116"/>
      <c r="EL133" s="116"/>
      <c r="EM133" s="116"/>
      <c r="EN133" s="116"/>
      <c r="EO133" s="116"/>
      <c r="EP133" s="116"/>
      <c r="EQ133" s="116"/>
      <c r="ER133" s="116"/>
      <c r="ES133" s="116"/>
      <c r="ET133" s="116"/>
      <c r="EU133" s="116"/>
      <c r="EV133" s="116"/>
      <c r="EW133" s="116"/>
      <c r="EX133" s="116"/>
      <c r="EY133" s="116"/>
      <c r="EZ133" s="116"/>
      <c r="FA133" s="116"/>
      <c r="FB133" s="116"/>
      <c r="FC133" s="116"/>
      <c r="FD133" s="116"/>
      <c r="FE133" s="116"/>
      <c r="FF133" s="116"/>
      <c r="FG133" s="116"/>
      <c r="FH133" s="116"/>
      <c r="FI133" s="116"/>
      <c r="FJ133" s="116"/>
      <c r="FK133" s="116"/>
      <c r="FL133" s="116"/>
      <c r="FM133" s="116"/>
      <c r="FN133" s="116"/>
      <c r="FO133" s="116"/>
      <c r="FP133" s="116"/>
      <c r="FQ133" s="116"/>
      <c r="FR133" s="116"/>
      <c r="FS133" s="116"/>
      <c r="FT133" s="116"/>
      <c r="FU133" s="116"/>
      <c r="FV133" s="116"/>
      <c r="FW133" s="116"/>
      <c r="FX133" s="116"/>
      <c r="FY133" s="116"/>
      <c r="FZ133" s="116"/>
      <c r="GA133" s="116"/>
      <c r="GB133" s="116"/>
      <c r="GC133" s="116"/>
      <c r="GD133" s="116"/>
      <c r="GE133" s="116"/>
      <c r="GF133" s="116"/>
      <c r="GG133" s="116"/>
      <c r="GH133" s="116"/>
      <c r="GI133" s="116"/>
      <c r="GJ133" s="116"/>
      <c r="GK133" s="116"/>
      <c r="GL133" s="116"/>
      <c r="GM133" s="116"/>
      <c r="GN133" s="116"/>
      <c r="GO133" s="116"/>
      <c r="GP133" s="116"/>
      <c r="GQ133" s="116"/>
      <c r="GR133" s="116"/>
      <c r="GS133" s="116"/>
      <c r="GT133" s="116"/>
      <c r="GU133" s="116"/>
      <c r="GV133" s="116"/>
      <c r="GW133" s="116"/>
      <c r="GX133" s="116"/>
      <c r="GY133" s="116"/>
      <c r="GZ133" s="116"/>
      <c r="HA133" s="116"/>
      <c r="HB133" s="116"/>
      <c r="HC133" s="116"/>
      <c r="HD133" s="116"/>
      <c r="HE133" s="116"/>
      <c r="HF133" s="116"/>
      <c r="HG133" s="116"/>
      <c r="HH133" s="116"/>
      <c r="HI133" s="116"/>
      <c r="HJ133" s="116"/>
      <c r="HK133" s="116"/>
      <c r="HL133" s="116"/>
      <c r="HM133" s="116"/>
      <c r="HN133" s="116"/>
      <c r="HO133" s="116"/>
      <c r="HP133" s="116"/>
      <c r="HQ133" s="116"/>
      <c r="HR133" s="116"/>
      <c r="HS133" s="116"/>
      <c r="HT133" s="116"/>
      <c r="HU133" s="116"/>
      <c r="HV133" s="116"/>
      <c r="HW133" s="116"/>
      <c r="HX133" s="116"/>
      <c r="HY133" s="116"/>
      <c r="HZ133" s="116"/>
      <c r="IA133" s="116"/>
      <c r="IB133" s="116"/>
      <c r="IC133" s="116"/>
      <c r="ID133" s="116"/>
      <c r="IE133" s="116"/>
      <c r="IF133" s="116"/>
      <c r="IG133" s="116"/>
      <c r="IH133" s="116"/>
      <c r="II133" s="116"/>
      <c r="IJ133" s="116"/>
      <c r="IK133" s="116"/>
      <c r="IL133" s="116"/>
      <c r="IM133" s="116"/>
      <c r="IN133" s="116"/>
      <c r="IO133" s="116"/>
      <c r="IP133" s="116"/>
      <c r="IQ133" s="116"/>
      <c r="IR133" s="116"/>
      <c r="IS133" s="116"/>
      <c r="IT133" s="116"/>
      <c r="IU133" s="116"/>
      <c r="IV133" s="116"/>
      <c r="IW133" s="116"/>
      <c r="IX133" s="116"/>
      <c r="IY133" s="116"/>
      <c r="IZ133" s="116"/>
      <c r="JA133" s="116"/>
      <c r="JB133" s="116"/>
      <c r="JC133" s="116"/>
      <c r="JD133" s="116"/>
      <c r="JE133" s="116"/>
      <c r="JF133" s="116"/>
      <c r="JG133" s="116"/>
      <c r="JH133" s="116"/>
      <c r="JI133" s="116"/>
      <c r="JJ133" s="116"/>
      <c r="JK133" s="116"/>
      <c r="JL133" s="116"/>
      <c r="JM133" s="116"/>
      <c r="JN133" s="116"/>
      <c r="JO133" s="116"/>
      <c r="JP133" s="116"/>
      <c r="JQ133" s="116"/>
      <c r="JR133" s="116"/>
      <c r="JS133" s="116"/>
      <c r="JT133" s="116"/>
      <c r="JU133" s="116"/>
      <c r="JV133" s="116"/>
      <c r="JW133" s="116"/>
      <c r="JX133" s="116"/>
      <c r="JY133" s="116"/>
      <c r="JZ133" s="116"/>
      <c r="KA133" s="116"/>
      <c r="KB133" s="116"/>
      <c r="KC133" s="116"/>
      <c r="KD133" s="116"/>
      <c r="KE133" s="116"/>
      <c r="KF133" s="116"/>
      <c r="KG133" s="116"/>
      <c r="KH133" s="116"/>
      <c r="KI133" s="116"/>
      <c r="KJ133" s="116"/>
      <c r="KK133" s="116"/>
      <c r="KL133" s="116"/>
      <c r="KM133" s="116"/>
      <c r="KN133" s="116"/>
      <c r="KO133" s="116"/>
      <c r="KP133" s="116"/>
      <c r="KQ133" s="116"/>
      <c r="KR133" s="116"/>
      <c r="KS133" s="116"/>
      <c r="KT133" s="116"/>
      <c r="KU133" s="116"/>
      <c r="KV133" s="116"/>
      <c r="KW133" s="116"/>
      <c r="KX133" s="116"/>
      <c r="KY133" s="116"/>
      <c r="KZ133" s="116"/>
      <c r="LA133" s="116"/>
      <c r="LB133" s="116"/>
      <c r="LC133" s="116"/>
      <c r="LD133" s="116"/>
      <c r="LE133" s="116"/>
      <c r="LF133" s="116"/>
      <c r="LG133" s="116"/>
      <c r="LH133" s="116"/>
      <c r="LI133" s="116"/>
      <c r="LJ133" s="116"/>
    </row>
    <row r="134" spans="1:322" x14ac:dyDescent="0.3">
      <c r="A134" s="108">
        <v>43307</v>
      </c>
      <c r="B134" s="117">
        <v>0.89079861111111103</v>
      </c>
      <c r="C134" s="114">
        <v>14260.1</v>
      </c>
      <c r="D134" s="114">
        <v>101843.554</v>
      </c>
      <c r="E134" s="114">
        <v>24286.379000000001</v>
      </c>
      <c r="F134" s="114">
        <v>33885.724999999999</v>
      </c>
      <c r="G134" s="114">
        <v>43.499000000000002</v>
      </c>
      <c r="H134" s="73">
        <v>22.5</v>
      </c>
      <c r="I134" s="73">
        <v>27.403703703703702</v>
      </c>
      <c r="J134" s="111"/>
      <c r="K134" s="111"/>
      <c r="L134" s="119">
        <f t="shared" si="26"/>
        <v>34.291999999997849</v>
      </c>
      <c r="M134" s="115">
        <f t="shared" si="27"/>
        <v>-0.75200000000040745</v>
      </c>
      <c r="N134" s="115">
        <f t="shared" si="28"/>
        <v>-8.4550000000017462</v>
      </c>
      <c r="O134" s="115">
        <f t="shared" si="29"/>
        <v>37.704000000001543</v>
      </c>
      <c r="P134" s="120">
        <f t="shared" si="30"/>
        <v>5.7949999999984598</v>
      </c>
      <c r="Q134" s="30">
        <f t="shared" si="31"/>
        <v>0.86677854663329135</v>
      </c>
      <c r="R134" s="123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16"/>
      <c r="AD134" s="116"/>
      <c r="AE134" s="116"/>
      <c r="AF134" s="116"/>
      <c r="AG134" s="116"/>
      <c r="AH134" s="116"/>
      <c r="AI134" s="116"/>
      <c r="AJ134" s="33">
        <f t="shared" si="17"/>
        <v>15736.174999999999</v>
      </c>
      <c r="AK134" s="33" t="str">
        <f t="shared" si="18"/>
        <v/>
      </c>
      <c r="AL134" s="33" t="str">
        <f t="shared" si="19"/>
        <v/>
      </c>
      <c r="AM134" s="33" t="str">
        <f t="shared" si="20"/>
        <v/>
      </c>
      <c r="AN134" s="33" t="str">
        <f t="shared" si="21"/>
        <v/>
      </c>
      <c r="AO134" s="33" t="str">
        <f t="shared" si="22"/>
        <v/>
      </c>
      <c r="AP134" s="33" t="str">
        <f t="shared" si="23"/>
        <v/>
      </c>
      <c r="AQ134" s="33" t="str">
        <f t="shared" si="24"/>
        <v/>
      </c>
      <c r="AR134" s="33" t="str">
        <f t="shared" si="25"/>
        <v/>
      </c>
      <c r="AS134" s="116">
        <v>43604</v>
      </c>
      <c r="AT134" s="116">
        <v>2.56712962962963E-2</v>
      </c>
      <c r="AU134" s="116" t="s">
        <v>59</v>
      </c>
      <c r="AV134" s="116" t="s">
        <v>60</v>
      </c>
      <c r="AW134" s="116">
        <v>15736.174999999999</v>
      </c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BS134" s="116"/>
      <c r="BT134" s="116"/>
      <c r="BU134" s="116"/>
      <c r="BV134" s="116"/>
      <c r="BW134" s="116"/>
      <c r="BX134" s="116"/>
      <c r="BY134" s="116"/>
      <c r="BZ134" s="116"/>
      <c r="CA134" s="116"/>
      <c r="CB134" s="116"/>
      <c r="CC134" s="116"/>
      <c r="CD134" s="116"/>
      <c r="CE134" s="116"/>
      <c r="CF134" s="116"/>
      <c r="CG134" s="116"/>
      <c r="CH134" s="116"/>
      <c r="CI134" s="116"/>
      <c r="CJ134" s="116"/>
      <c r="CK134" s="116"/>
      <c r="CL134" s="116"/>
      <c r="CM134" s="116"/>
      <c r="CN134" s="116"/>
      <c r="CO134" s="116"/>
      <c r="CP134" s="116"/>
      <c r="CQ134" s="116"/>
      <c r="CR134" s="116"/>
      <c r="CS134" s="116"/>
      <c r="CT134" s="116"/>
      <c r="CU134" s="116"/>
      <c r="CV134" s="116"/>
      <c r="CW134" s="116"/>
      <c r="CX134" s="116"/>
      <c r="CY134" s="116"/>
      <c r="CZ134" s="116"/>
      <c r="DA134" s="116"/>
      <c r="DB134" s="116"/>
      <c r="DC134" s="116"/>
      <c r="DD134" s="116"/>
      <c r="DE134" s="116"/>
      <c r="DF134" s="116"/>
      <c r="DG134" s="116"/>
      <c r="DH134" s="116"/>
      <c r="DI134" s="116"/>
      <c r="DJ134" s="116"/>
      <c r="DK134" s="116"/>
      <c r="DL134" s="116"/>
      <c r="DM134" s="116"/>
      <c r="DN134" s="116"/>
      <c r="DO134" s="116"/>
      <c r="DP134" s="116"/>
      <c r="DQ134" s="116"/>
      <c r="DR134" s="116"/>
      <c r="DS134" s="116"/>
      <c r="DT134" s="116"/>
      <c r="DU134" s="116"/>
      <c r="DV134" s="116"/>
      <c r="DW134" s="116"/>
      <c r="DX134" s="116"/>
      <c r="DY134" s="116"/>
      <c r="DZ134" s="116"/>
      <c r="EA134" s="116"/>
      <c r="EB134" s="116"/>
      <c r="EC134" s="116"/>
      <c r="ED134" s="116"/>
      <c r="EE134" s="116"/>
      <c r="EF134" s="116"/>
      <c r="EG134" s="116"/>
      <c r="EH134" s="116"/>
      <c r="EI134" s="116"/>
      <c r="EJ134" s="116"/>
      <c r="EK134" s="116"/>
      <c r="EL134" s="116"/>
      <c r="EM134" s="116"/>
      <c r="EN134" s="116"/>
      <c r="EO134" s="116"/>
      <c r="EP134" s="116"/>
      <c r="EQ134" s="116"/>
      <c r="ER134" s="116"/>
      <c r="ES134" s="116"/>
      <c r="ET134" s="116"/>
      <c r="EU134" s="116"/>
      <c r="EV134" s="116"/>
      <c r="EW134" s="116"/>
      <c r="EX134" s="116"/>
      <c r="EY134" s="116"/>
      <c r="EZ134" s="116"/>
      <c r="FA134" s="116"/>
      <c r="FB134" s="116"/>
      <c r="FC134" s="116"/>
      <c r="FD134" s="116"/>
      <c r="FE134" s="116"/>
      <c r="FF134" s="116"/>
      <c r="FG134" s="116"/>
      <c r="FH134" s="116"/>
      <c r="FI134" s="116"/>
      <c r="FJ134" s="116"/>
      <c r="FK134" s="116"/>
      <c r="FL134" s="116"/>
      <c r="FM134" s="116"/>
      <c r="FN134" s="116"/>
      <c r="FO134" s="116"/>
      <c r="FP134" s="116"/>
      <c r="FQ134" s="116"/>
      <c r="FR134" s="116"/>
      <c r="FS134" s="116"/>
      <c r="FT134" s="116"/>
      <c r="FU134" s="116"/>
      <c r="FV134" s="116"/>
      <c r="FW134" s="116"/>
      <c r="FX134" s="116"/>
      <c r="FY134" s="116"/>
      <c r="FZ134" s="116"/>
      <c r="GA134" s="116"/>
      <c r="GB134" s="116"/>
      <c r="GC134" s="116"/>
      <c r="GD134" s="116"/>
      <c r="GE134" s="116"/>
      <c r="GF134" s="116"/>
      <c r="GG134" s="116"/>
      <c r="GH134" s="116"/>
      <c r="GI134" s="116"/>
      <c r="GJ134" s="116"/>
      <c r="GK134" s="116"/>
      <c r="GL134" s="116"/>
      <c r="GM134" s="116"/>
      <c r="GN134" s="116"/>
      <c r="GO134" s="116"/>
      <c r="GP134" s="116"/>
      <c r="GQ134" s="116"/>
      <c r="GR134" s="116"/>
      <c r="GS134" s="116"/>
      <c r="GT134" s="116"/>
      <c r="GU134" s="116"/>
      <c r="GV134" s="116"/>
      <c r="GW134" s="116"/>
      <c r="GX134" s="116"/>
      <c r="GY134" s="116"/>
      <c r="GZ134" s="116"/>
      <c r="HA134" s="116"/>
      <c r="HB134" s="116"/>
      <c r="HC134" s="116"/>
      <c r="HD134" s="116"/>
      <c r="HE134" s="116"/>
      <c r="HF134" s="116"/>
      <c r="HG134" s="116"/>
      <c r="HH134" s="116"/>
      <c r="HI134" s="116"/>
      <c r="HJ134" s="116"/>
      <c r="HK134" s="116"/>
      <c r="HL134" s="116"/>
      <c r="HM134" s="116"/>
      <c r="HN134" s="116"/>
      <c r="HO134" s="116"/>
      <c r="HP134" s="116"/>
      <c r="HQ134" s="116"/>
      <c r="HR134" s="116"/>
      <c r="HS134" s="116"/>
      <c r="HT134" s="116"/>
      <c r="HU134" s="116"/>
      <c r="HV134" s="116"/>
      <c r="HW134" s="116"/>
      <c r="HX134" s="116"/>
      <c r="HY134" s="116"/>
      <c r="HZ134" s="116"/>
      <c r="IA134" s="116"/>
      <c r="IB134" s="116"/>
      <c r="IC134" s="116"/>
      <c r="ID134" s="116"/>
      <c r="IE134" s="116"/>
      <c r="IF134" s="116"/>
      <c r="IG134" s="116"/>
      <c r="IH134" s="116"/>
      <c r="II134" s="116"/>
      <c r="IJ134" s="116"/>
      <c r="IK134" s="116"/>
      <c r="IL134" s="116"/>
      <c r="IM134" s="116"/>
      <c r="IN134" s="116"/>
      <c r="IO134" s="116"/>
      <c r="IP134" s="116"/>
      <c r="IQ134" s="116"/>
      <c r="IR134" s="116"/>
      <c r="IS134" s="116"/>
      <c r="IT134" s="116"/>
      <c r="IU134" s="116"/>
      <c r="IV134" s="116"/>
      <c r="IW134" s="116"/>
      <c r="IX134" s="116"/>
      <c r="IY134" s="116"/>
      <c r="IZ134" s="116"/>
      <c r="JA134" s="116"/>
      <c r="JB134" s="116"/>
      <c r="JC134" s="116"/>
      <c r="JD134" s="116"/>
      <c r="JE134" s="116"/>
      <c r="JF134" s="116"/>
      <c r="JG134" s="116"/>
      <c r="JH134" s="116"/>
      <c r="JI134" s="116"/>
      <c r="JJ134" s="116"/>
      <c r="JK134" s="116"/>
      <c r="JL134" s="116"/>
      <c r="JM134" s="116"/>
      <c r="JN134" s="116"/>
      <c r="JO134" s="116"/>
      <c r="JP134" s="116"/>
      <c r="JQ134" s="116"/>
      <c r="JR134" s="116"/>
      <c r="JS134" s="116"/>
      <c r="JT134" s="116"/>
      <c r="JU134" s="116"/>
      <c r="JV134" s="116"/>
      <c r="JW134" s="116"/>
      <c r="JX134" s="116"/>
      <c r="JY134" s="116"/>
      <c r="JZ134" s="116"/>
      <c r="KA134" s="116"/>
      <c r="KB134" s="116"/>
      <c r="KC134" s="116"/>
      <c r="KD134" s="116"/>
      <c r="KE134" s="116"/>
      <c r="KF134" s="116"/>
      <c r="KG134" s="116"/>
      <c r="KH134" s="116"/>
      <c r="KI134" s="116"/>
      <c r="KJ134" s="116"/>
      <c r="KK134" s="116"/>
      <c r="KL134" s="116"/>
      <c r="KM134" s="116"/>
      <c r="KN134" s="116"/>
      <c r="KO134" s="116"/>
      <c r="KP134" s="116"/>
      <c r="KQ134" s="116"/>
      <c r="KR134" s="116"/>
      <c r="KS134" s="116"/>
      <c r="KT134" s="116"/>
      <c r="KU134" s="116"/>
      <c r="KV134" s="116"/>
      <c r="KW134" s="116"/>
      <c r="KX134" s="116"/>
      <c r="KY134" s="116"/>
      <c r="KZ134" s="116"/>
      <c r="LA134" s="116"/>
      <c r="LB134" s="116"/>
      <c r="LC134" s="116"/>
      <c r="LD134" s="116"/>
      <c r="LE134" s="116"/>
      <c r="LF134" s="116"/>
      <c r="LG134" s="116"/>
      <c r="LH134" s="116"/>
      <c r="LI134" s="116"/>
      <c r="LJ134" s="116"/>
    </row>
    <row r="135" spans="1:322" x14ac:dyDescent="0.3">
      <c r="A135" s="108">
        <v>43308</v>
      </c>
      <c r="B135" s="117">
        <v>0.90893518518518501</v>
      </c>
      <c r="C135" s="114">
        <v>14261.499</v>
      </c>
      <c r="D135" s="114">
        <v>101852.37699999999</v>
      </c>
      <c r="E135" s="114">
        <v>24319.598000000002</v>
      </c>
      <c r="F135" s="114">
        <v>33926.082999999999</v>
      </c>
      <c r="G135" s="114">
        <v>40.357999999999997</v>
      </c>
      <c r="H135" s="73">
        <v>22.5</v>
      </c>
      <c r="I135" s="73">
        <v>26.4987903225806</v>
      </c>
      <c r="J135" s="111"/>
      <c r="K135" s="111"/>
      <c r="L135" s="119">
        <f t="shared" si="26"/>
        <v>30.136000000011158</v>
      </c>
      <c r="M135" s="115">
        <f t="shared" si="27"/>
        <v>-1.3989999999994325</v>
      </c>
      <c r="N135" s="115">
        <f t="shared" si="28"/>
        <v>-8.8229999999894062</v>
      </c>
      <c r="O135" s="115">
        <f t="shared" si="29"/>
        <v>33.21900000000096</v>
      </c>
      <c r="P135" s="120">
        <f t="shared" si="30"/>
        <v>7.1389999999990366</v>
      </c>
      <c r="Q135" s="30">
        <f t="shared" si="31"/>
        <v>0.82310818177315437</v>
      </c>
      <c r="R135" s="123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16"/>
      <c r="AD135" s="116"/>
      <c r="AE135" s="116"/>
      <c r="AF135" s="116"/>
      <c r="AG135" s="116"/>
      <c r="AH135" s="116"/>
      <c r="AI135" s="116"/>
      <c r="AJ135" s="33" t="str">
        <f t="shared" si="17"/>
        <v/>
      </c>
      <c r="AK135" s="33">
        <f t="shared" si="18"/>
        <v>116107.37699999999</v>
      </c>
      <c r="AL135" s="33" t="str">
        <f t="shared" si="19"/>
        <v/>
      </c>
      <c r="AM135" s="33" t="str">
        <f t="shared" si="20"/>
        <v/>
      </c>
      <c r="AN135" s="33" t="str">
        <f t="shared" si="21"/>
        <v/>
      </c>
      <c r="AO135" s="33" t="str">
        <f t="shared" si="22"/>
        <v/>
      </c>
      <c r="AP135" s="33" t="str">
        <f t="shared" si="23"/>
        <v/>
      </c>
      <c r="AQ135" s="33" t="str">
        <f t="shared" si="24"/>
        <v/>
      </c>
      <c r="AR135" s="33" t="str">
        <f t="shared" si="25"/>
        <v/>
      </c>
      <c r="AS135" s="116">
        <v>43604</v>
      </c>
      <c r="AT135" s="116">
        <v>2.56712962962963E-2</v>
      </c>
      <c r="AU135" s="116" t="s">
        <v>59</v>
      </c>
      <c r="AV135" s="116" t="s">
        <v>61</v>
      </c>
      <c r="AW135" s="116">
        <v>116107.37699999999</v>
      </c>
      <c r="AX135" s="116"/>
      <c r="AY135" s="116"/>
      <c r="AZ135" s="116"/>
      <c r="BA135" s="116"/>
      <c r="BB135" s="116"/>
      <c r="BC135" s="116"/>
      <c r="BD135" s="116"/>
      <c r="BE135" s="116"/>
      <c r="BF135" s="116"/>
      <c r="BG135" s="116"/>
      <c r="BH135" s="116"/>
      <c r="BI135" s="116"/>
      <c r="BJ135" s="116"/>
      <c r="BK135" s="116"/>
      <c r="BL135" s="116"/>
      <c r="BM135" s="116"/>
      <c r="BN135" s="116"/>
      <c r="BO135" s="116"/>
      <c r="BP135" s="116"/>
      <c r="BQ135" s="116"/>
      <c r="BR135" s="116"/>
      <c r="BS135" s="116"/>
      <c r="BT135" s="116"/>
      <c r="BU135" s="116"/>
      <c r="BV135" s="116"/>
      <c r="BW135" s="116"/>
      <c r="BX135" s="116"/>
      <c r="BY135" s="116"/>
      <c r="BZ135" s="116"/>
      <c r="CA135" s="116"/>
      <c r="CB135" s="116"/>
      <c r="CC135" s="116"/>
      <c r="CD135" s="116"/>
      <c r="CE135" s="116"/>
      <c r="CF135" s="116"/>
      <c r="CG135" s="116"/>
      <c r="CH135" s="116"/>
      <c r="CI135" s="116"/>
      <c r="CJ135" s="116"/>
      <c r="CK135" s="116"/>
      <c r="CL135" s="116"/>
      <c r="CM135" s="116"/>
      <c r="CN135" s="116"/>
      <c r="CO135" s="116"/>
      <c r="CP135" s="116"/>
      <c r="CQ135" s="116"/>
      <c r="CR135" s="116"/>
      <c r="CS135" s="116"/>
      <c r="CT135" s="116"/>
      <c r="CU135" s="116"/>
      <c r="CV135" s="116"/>
      <c r="CW135" s="116"/>
      <c r="CX135" s="116"/>
      <c r="CY135" s="116"/>
      <c r="CZ135" s="116"/>
      <c r="DA135" s="116"/>
      <c r="DB135" s="116"/>
      <c r="DC135" s="116"/>
      <c r="DD135" s="116"/>
      <c r="DE135" s="116"/>
      <c r="DF135" s="116"/>
      <c r="DG135" s="116"/>
      <c r="DH135" s="116"/>
      <c r="DI135" s="116"/>
      <c r="DJ135" s="116"/>
      <c r="DK135" s="116"/>
      <c r="DL135" s="116"/>
      <c r="DM135" s="116"/>
      <c r="DN135" s="116"/>
      <c r="DO135" s="116"/>
      <c r="DP135" s="116"/>
      <c r="DQ135" s="116"/>
      <c r="DR135" s="116"/>
      <c r="DS135" s="116"/>
      <c r="DT135" s="116"/>
      <c r="DU135" s="116"/>
      <c r="DV135" s="116"/>
      <c r="DW135" s="116"/>
      <c r="DX135" s="116"/>
      <c r="DY135" s="116"/>
      <c r="DZ135" s="116"/>
      <c r="EA135" s="116"/>
      <c r="EB135" s="116"/>
      <c r="EC135" s="116"/>
      <c r="ED135" s="116"/>
      <c r="EE135" s="116"/>
      <c r="EF135" s="116"/>
      <c r="EG135" s="116"/>
      <c r="EH135" s="116"/>
      <c r="EI135" s="116"/>
      <c r="EJ135" s="116"/>
      <c r="EK135" s="116"/>
      <c r="EL135" s="116"/>
      <c r="EM135" s="116"/>
      <c r="EN135" s="116"/>
      <c r="EO135" s="116"/>
      <c r="EP135" s="116"/>
      <c r="EQ135" s="116"/>
      <c r="ER135" s="116"/>
      <c r="ES135" s="116"/>
      <c r="ET135" s="116"/>
      <c r="EU135" s="116"/>
      <c r="EV135" s="116"/>
      <c r="EW135" s="116"/>
      <c r="EX135" s="116"/>
      <c r="EY135" s="116"/>
      <c r="EZ135" s="116"/>
      <c r="FA135" s="116"/>
      <c r="FB135" s="116"/>
      <c r="FC135" s="116"/>
      <c r="FD135" s="116"/>
      <c r="FE135" s="116"/>
      <c r="FF135" s="116"/>
      <c r="FG135" s="116"/>
      <c r="FH135" s="116"/>
      <c r="FI135" s="116"/>
      <c r="FJ135" s="116"/>
      <c r="FK135" s="116"/>
      <c r="FL135" s="116"/>
      <c r="FM135" s="116"/>
      <c r="FN135" s="116"/>
      <c r="FO135" s="116"/>
      <c r="FP135" s="116"/>
      <c r="FQ135" s="116"/>
      <c r="FR135" s="116"/>
      <c r="FS135" s="116"/>
      <c r="FT135" s="116"/>
      <c r="FU135" s="116"/>
      <c r="FV135" s="116"/>
      <c r="FW135" s="116"/>
      <c r="FX135" s="116"/>
      <c r="FY135" s="116"/>
      <c r="FZ135" s="116"/>
      <c r="GA135" s="116"/>
      <c r="GB135" s="116"/>
      <c r="GC135" s="116"/>
      <c r="GD135" s="116"/>
      <c r="GE135" s="116"/>
      <c r="GF135" s="116"/>
      <c r="GG135" s="116"/>
      <c r="GH135" s="116"/>
      <c r="GI135" s="116"/>
      <c r="GJ135" s="116"/>
      <c r="GK135" s="116"/>
      <c r="GL135" s="116"/>
      <c r="GM135" s="116"/>
      <c r="GN135" s="116"/>
      <c r="GO135" s="116"/>
      <c r="GP135" s="116"/>
      <c r="GQ135" s="116"/>
      <c r="GR135" s="116"/>
      <c r="GS135" s="116"/>
      <c r="GT135" s="116"/>
      <c r="GU135" s="116"/>
      <c r="GV135" s="116"/>
      <c r="GW135" s="116"/>
      <c r="GX135" s="116"/>
      <c r="GY135" s="116"/>
      <c r="GZ135" s="116"/>
      <c r="HA135" s="116"/>
      <c r="HB135" s="116"/>
      <c r="HC135" s="116"/>
      <c r="HD135" s="116"/>
      <c r="HE135" s="116"/>
      <c r="HF135" s="116"/>
      <c r="HG135" s="116"/>
      <c r="HH135" s="116"/>
      <c r="HI135" s="116"/>
      <c r="HJ135" s="116"/>
      <c r="HK135" s="116"/>
      <c r="HL135" s="116"/>
      <c r="HM135" s="116"/>
      <c r="HN135" s="116"/>
      <c r="HO135" s="116"/>
      <c r="HP135" s="116"/>
      <c r="HQ135" s="116"/>
      <c r="HR135" s="116"/>
      <c r="HS135" s="116"/>
      <c r="HT135" s="116"/>
      <c r="HU135" s="116"/>
      <c r="HV135" s="116"/>
      <c r="HW135" s="116"/>
      <c r="HX135" s="116"/>
      <c r="HY135" s="116"/>
      <c r="HZ135" s="116"/>
      <c r="IA135" s="116"/>
      <c r="IB135" s="116"/>
      <c r="IC135" s="116"/>
      <c r="ID135" s="116"/>
      <c r="IE135" s="116"/>
      <c r="IF135" s="116"/>
      <c r="IG135" s="116"/>
      <c r="IH135" s="116"/>
      <c r="II135" s="116"/>
      <c r="IJ135" s="116"/>
      <c r="IK135" s="116"/>
      <c r="IL135" s="116"/>
      <c r="IM135" s="116"/>
      <c r="IN135" s="116"/>
      <c r="IO135" s="116"/>
      <c r="IP135" s="116"/>
      <c r="IQ135" s="116"/>
      <c r="IR135" s="116"/>
      <c r="IS135" s="116"/>
      <c r="IT135" s="116"/>
      <c r="IU135" s="116"/>
      <c r="IV135" s="116"/>
      <c r="IW135" s="116"/>
      <c r="IX135" s="116"/>
      <c r="IY135" s="116"/>
      <c r="IZ135" s="116"/>
      <c r="JA135" s="116"/>
      <c r="JB135" s="116"/>
      <c r="JC135" s="116"/>
      <c r="JD135" s="116"/>
      <c r="JE135" s="116"/>
      <c r="JF135" s="116"/>
      <c r="JG135" s="116"/>
      <c r="JH135" s="116"/>
      <c r="JI135" s="116"/>
      <c r="JJ135" s="116"/>
      <c r="JK135" s="116"/>
      <c r="JL135" s="116"/>
      <c r="JM135" s="116"/>
      <c r="JN135" s="116"/>
      <c r="JO135" s="116"/>
      <c r="JP135" s="116"/>
      <c r="JQ135" s="116"/>
      <c r="JR135" s="116"/>
      <c r="JS135" s="116"/>
      <c r="JT135" s="116"/>
      <c r="JU135" s="116"/>
      <c r="JV135" s="116"/>
      <c r="JW135" s="116"/>
      <c r="JX135" s="116"/>
      <c r="JY135" s="116"/>
      <c r="JZ135" s="116"/>
      <c r="KA135" s="116"/>
      <c r="KB135" s="116"/>
      <c r="KC135" s="116"/>
      <c r="KD135" s="116"/>
      <c r="KE135" s="116"/>
      <c r="KF135" s="116"/>
      <c r="KG135" s="116"/>
      <c r="KH135" s="116"/>
      <c r="KI135" s="116"/>
      <c r="KJ135" s="116"/>
      <c r="KK135" s="116"/>
      <c r="KL135" s="116"/>
      <c r="KM135" s="116"/>
      <c r="KN135" s="116"/>
      <c r="KO135" s="116"/>
      <c r="KP135" s="116"/>
      <c r="KQ135" s="116"/>
      <c r="KR135" s="116"/>
      <c r="KS135" s="116"/>
      <c r="KT135" s="116"/>
      <c r="KU135" s="116"/>
      <c r="KV135" s="116"/>
      <c r="KW135" s="116"/>
      <c r="KX135" s="116"/>
      <c r="KY135" s="116"/>
      <c r="KZ135" s="116"/>
      <c r="LA135" s="116"/>
      <c r="LB135" s="116"/>
      <c r="LC135" s="116"/>
      <c r="LD135" s="116"/>
      <c r="LE135" s="116"/>
      <c r="LF135" s="116"/>
      <c r="LG135" s="116"/>
      <c r="LH135" s="116"/>
      <c r="LI135" s="116"/>
      <c r="LJ135" s="116"/>
    </row>
    <row r="136" spans="1:322" x14ac:dyDescent="0.3">
      <c r="A136" s="108">
        <v>43309</v>
      </c>
      <c r="B136" s="117">
        <v>0.91596064814814804</v>
      </c>
      <c r="C136" s="114">
        <v>14263.009</v>
      </c>
      <c r="D136" s="114">
        <v>101860.978</v>
      </c>
      <c r="E136" s="114">
        <v>24338.319</v>
      </c>
      <c r="F136" s="114">
        <v>33950.784</v>
      </c>
      <c r="G136" s="114">
        <v>24.701000000000001</v>
      </c>
      <c r="H136" s="73">
        <v>21.5</v>
      </c>
      <c r="I136" s="73">
        <v>23.946601941747598</v>
      </c>
      <c r="J136" s="111"/>
      <c r="K136" s="111"/>
      <c r="L136" s="119">
        <f t="shared" si="26"/>
        <v>14.58999999999012</v>
      </c>
      <c r="M136" s="115">
        <f t="shared" si="27"/>
        <v>-1.5100000000002183</v>
      </c>
      <c r="N136" s="115">
        <f t="shared" si="28"/>
        <v>-8.6010000000096625</v>
      </c>
      <c r="O136" s="115">
        <f t="shared" si="29"/>
        <v>18.72099999999773</v>
      </c>
      <c r="P136" s="120">
        <f t="shared" si="30"/>
        <v>5.9800000000022706</v>
      </c>
      <c r="Q136" s="30">
        <f t="shared" si="31"/>
        <v>0.75790453827771065</v>
      </c>
      <c r="R136" s="123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16"/>
      <c r="AD136" s="116"/>
      <c r="AE136" s="116"/>
      <c r="AF136" s="116"/>
      <c r="AG136" s="116"/>
      <c r="AH136" s="116"/>
      <c r="AI136" s="116"/>
      <c r="AJ136" s="33" t="str">
        <f t="shared" si="17"/>
        <v/>
      </c>
      <c r="AK136" s="33" t="str">
        <f t="shared" si="18"/>
        <v/>
      </c>
      <c r="AL136" s="33" t="str">
        <f t="shared" si="19"/>
        <v/>
      </c>
      <c r="AM136" s="33" t="str">
        <f t="shared" si="20"/>
        <v/>
      </c>
      <c r="AN136" s="33" t="str">
        <f t="shared" si="21"/>
        <v/>
      </c>
      <c r="AO136" s="33">
        <f t="shared" si="22"/>
        <v>12</v>
      </c>
      <c r="AP136" s="33" t="str">
        <f t="shared" si="23"/>
        <v/>
      </c>
      <c r="AQ136" s="33" t="str">
        <f t="shared" si="24"/>
        <v/>
      </c>
      <c r="AR136" s="33" t="str">
        <f t="shared" si="25"/>
        <v/>
      </c>
      <c r="AS136" s="116">
        <v>43604</v>
      </c>
      <c r="AT136" s="116">
        <v>2.56712962962963E-2</v>
      </c>
      <c r="AU136" s="116" t="s">
        <v>62</v>
      </c>
      <c r="AV136" s="116" t="s">
        <v>63</v>
      </c>
      <c r="AW136" s="116">
        <v>12</v>
      </c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BS136" s="116"/>
      <c r="BT136" s="116"/>
      <c r="BU136" s="116"/>
      <c r="BV136" s="116"/>
      <c r="BW136" s="116"/>
      <c r="BX136" s="116"/>
      <c r="BY136" s="116"/>
      <c r="BZ136" s="116"/>
      <c r="CA136" s="116"/>
      <c r="CB136" s="116"/>
      <c r="CC136" s="116"/>
      <c r="CD136" s="116"/>
      <c r="CE136" s="116"/>
      <c r="CF136" s="116"/>
      <c r="CG136" s="116"/>
      <c r="CH136" s="116"/>
      <c r="CI136" s="116"/>
      <c r="CJ136" s="116"/>
      <c r="CK136" s="116"/>
      <c r="CL136" s="116"/>
      <c r="CM136" s="116"/>
      <c r="CN136" s="116"/>
      <c r="CO136" s="116"/>
      <c r="CP136" s="116"/>
      <c r="CQ136" s="116"/>
      <c r="CR136" s="116"/>
      <c r="CS136" s="116"/>
      <c r="CT136" s="116"/>
      <c r="CU136" s="116"/>
      <c r="CV136" s="116"/>
      <c r="CW136" s="116"/>
      <c r="CX136" s="116"/>
      <c r="CY136" s="116"/>
      <c r="CZ136" s="116"/>
      <c r="DA136" s="116"/>
      <c r="DB136" s="116"/>
      <c r="DC136" s="116"/>
      <c r="DD136" s="116"/>
      <c r="DE136" s="116"/>
      <c r="DF136" s="116"/>
      <c r="DG136" s="116"/>
      <c r="DH136" s="116"/>
      <c r="DI136" s="116"/>
      <c r="DJ136" s="116"/>
      <c r="DK136" s="116"/>
      <c r="DL136" s="116"/>
      <c r="DM136" s="116"/>
      <c r="DN136" s="116"/>
      <c r="DO136" s="116"/>
      <c r="DP136" s="116"/>
      <c r="DQ136" s="116"/>
      <c r="DR136" s="116"/>
      <c r="DS136" s="116"/>
      <c r="DT136" s="116"/>
      <c r="DU136" s="116"/>
      <c r="DV136" s="116"/>
      <c r="DW136" s="116"/>
      <c r="DX136" s="116"/>
      <c r="DY136" s="116"/>
      <c r="DZ136" s="116"/>
      <c r="EA136" s="116"/>
      <c r="EB136" s="116"/>
      <c r="EC136" s="116"/>
      <c r="ED136" s="116"/>
      <c r="EE136" s="116"/>
      <c r="EF136" s="116"/>
      <c r="EG136" s="116"/>
      <c r="EH136" s="116"/>
      <c r="EI136" s="116"/>
      <c r="EJ136" s="116"/>
      <c r="EK136" s="116"/>
      <c r="EL136" s="116"/>
      <c r="EM136" s="116"/>
      <c r="EN136" s="116"/>
      <c r="EO136" s="116"/>
      <c r="EP136" s="116"/>
      <c r="EQ136" s="116"/>
      <c r="ER136" s="116"/>
      <c r="ES136" s="116"/>
      <c r="ET136" s="116"/>
      <c r="EU136" s="116"/>
      <c r="EV136" s="116"/>
      <c r="EW136" s="116"/>
      <c r="EX136" s="116"/>
      <c r="EY136" s="116"/>
      <c r="EZ136" s="116"/>
      <c r="FA136" s="116"/>
      <c r="FB136" s="116"/>
      <c r="FC136" s="116"/>
      <c r="FD136" s="116"/>
      <c r="FE136" s="116"/>
      <c r="FF136" s="116"/>
      <c r="FG136" s="116"/>
      <c r="FH136" s="116"/>
      <c r="FI136" s="116"/>
      <c r="FJ136" s="116"/>
      <c r="FK136" s="116"/>
      <c r="FL136" s="116"/>
      <c r="FM136" s="116"/>
      <c r="FN136" s="116"/>
      <c r="FO136" s="116"/>
      <c r="FP136" s="116"/>
      <c r="FQ136" s="116"/>
      <c r="FR136" s="116"/>
      <c r="FS136" s="116"/>
      <c r="FT136" s="116"/>
      <c r="FU136" s="116"/>
      <c r="FV136" s="116"/>
      <c r="FW136" s="116"/>
      <c r="FX136" s="116"/>
      <c r="FY136" s="116"/>
      <c r="FZ136" s="116"/>
      <c r="GA136" s="116"/>
      <c r="GB136" s="116"/>
      <c r="GC136" s="116"/>
      <c r="GD136" s="116"/>
      <c r="GE136" s="116"/>
      <c r="GF136" s="116"/>
      <c r="GG136" s="116"/>
      <c r="GH136" s="116"/>
      <c r="GI136" s="116"/>
      <c r="GJ136" s="116"/>
      <c r="GK136" s="116"/>
      <c r="GL136" s="116"/>
      <c r="GM136" s="116"/>
      <c r="GN136" s="116"/>
      <c r="GO136" s="116"/>
      <c r="GP136" s="116"/>
      <c r="GQ136" s="116"/>
      <c r="GR136" s="116"/>
      <c r="GS136" s="116"/>
      <c r="GT136" s="116"/>
      <c r="GU136" s="116"/>
      <c r="GV136" s="116"/>
      <c r="GW136" s="116"/>
      <c r="GX136" s="116"/>
      <c r="GY136" s="116"/>
      <c r="GZ136" s="116"/>
      <c r="HA136" s="116"/>
      <c r="HB136" s="116"/>
      <c r="HC136" s="116"/>
      <c r="HD136" s="116"/>
      <c r="HE136" s="116"/>
      <c r="HF136" s="116"/>
      <c r="HG136" s="116"/>
      <c r="HH136" s="116"/>
      <c r="HI136" s="116"/>
      <c r="HJ136" s="116"/>
      <c r="HK136" s="116"/>
      <c r="HL136" s="116"/>
      <c r="HM136" s="116"/>
      <c r="HN136" s="116"/>
      <c r="HO136" s="116"/>
      <c r="HP136" s="116"/>
      <c r="HQ136" s="116"/>
      <c r="HR136" s="116"/>
      <c r="HS136" s="116"/>
      <c r="HT136" s="116"/>
      <c r="HU136" s="116"/>
      <c r="HV136" s="116"/>
      <c r="HW136" s="116"/>
      <c r="HX136" s="116"/>
      <c r="HY136" s="116"/>
      <c r="HZ136" s="116"/>
      <c r="IA136" s="116"/>
      <c r="IB136" s="116"/>
      <c r="IC136" s="116"/>
      <c r="ID136" s="116"/>
      <c r="IE136" s="116"/>
      <c r="IF136" s="116"/>
      <c r="IG136" s="116"/>
      <c r="IH136" s="116"/>
      <c r="II136" s="116"/>
      <c r="IJ136" s="116"/>
      <c r="IK136" s="116"/>
      <c r="IL136" s="116"/>
      <c r="IM136" s="116"/>
      <c r="IN136" s="116"/>
      <c r="IO136" s="116"/>
      <c r="IP136" s="116"/>
      <c r="IQ136" s="116"/>
      <c r="IR136" s="116"/>
      <c r="IS136" s="116"/>
      <c r="IT136" s="116"/>
      <c r="IU136" s="116"/>
      <c r="IV136" s="116"/>
      <c r="IW136" s="116"/>
      <c r="IX136" s="116"/>
      <c r="IY136" s="116"/>
      <c r="IZ136" s="116"/>
      <c r="JA136" s="116"/>
      <c r="JB136" s="116"/>
      <c r="JC136" s="116"/>
      <c r="JD136" s="116"/>
      <c r="JE136" s="116"/>
      <c r="JF136" s="116"/>
      <c r="JG136" s="116"/>
      <c r="JH136" s="116"/>
      <c r="JI136" s="116"/>
      <c r="JJ136" s="116"/>
      <c r="JK136" s="116"/>
      <c r="JL136" s="116"/>
      <c r="JM136" s="116"/>
      <c r="JN136" s="116"/>
      <c r="JO136" s="116"/>
      <c r="JP136" s="116"/>
      <c r="JQ136" s="116"/>
      <c r="JR136" s="116"/>
      <c r="JS136" s="116"/>
      <c r="JT136" s="116"/>
      <c r="JU136" s="116"/>
      <c r="JV136" s="116"/>
      <c r="JW136" s="116"/>
      <c r="JX136" s="116"/>
      <c r="JY136" s="116"/>
      <c r="JZ136" s="116"/>
      <c r="KA136" s="116"/>
      <c r="KB136" s="116"/>
      <c r="KC136" s="116"/>
      <c r="KD136" s="116"/>
      <c r="KE136" s="116"/>
      <c r="KF136" s="116"/>
      <c r="KG136" s="116"/>
      <c r="KH136" s="116"/>
      <c r="KI136" s="116"/>
      <c r="KJ136" s="116"/>
      <c r="KK136" s="116"/>
      <c r="KL136" s="116"/>
      <c r="KM136" s="116"/>
      <c r="KN136" s="116"/>
      <c r="KO136" s="116"/>
      <c r="KP136" s="116"/>
      <c r="KQ136" s="116"/>
      <c r="KR136" s="116"/>
      <c r="KS136" s="116"/>
      <c r="KT136" s="116"/>
      <c r="KU136" s="116"/>
      <c r="KV136" s="116"/>
      <c r="KW136" s="116"/>
      <c r="KX136" s="116"/>
      <c r="KY136" s="116"/>
      <c r="KZ136" s="116"/>
      <c r="LA136" s="116"/>
      <c r="LB136" s="116"/>
      <c r="LC136" s="116"/>
      <c r="LD136" s="116"/>
      <c r="LE136" s="116"/>
      <c r="LF136" s="116"/>
      <c r="LG136" s="116"/>
      <c r="LH136" s="116"/>
      <c r="LI136" s="116"/>
      <c r="LJ136" s="116"/>
    </row>
    <row r="137" spans="1:322" x14ac:dyDescent="0.3">
      <c r="A137" s="108">
        <v>43310</v>
      </c>
      <c r="B137" s="117">
        <v>0.91472222222222199</v>
      </c>
      <c r="C137" s="114">
        <v>14264.352000000001</v>
      </c>
      <c r="D137" s="114">
        <v>101868.88</v>
      </c>
      <c r="E137" s="114">
        <v>24371.028999999999</v>
      </c>
      <c r="F137" s="114">
        <v>33989.798000000003</v>
      </c>
      <c r="G137" s="114">
        <v>39.014000000000003</v>
      </c>
      <c r="H137" s="73">
        <v>23</v>
      </c>
      <c r="I137" s="73">
        <v>25.098689956331899</v>
      </c>
      <c r="J137" s="111"/>
      <c r="K137" s="111"/>
      <c r="L137" s="119">
        <f t="shared" si="26"/>
        <v>29.768999999997384</v>
      </c>
      <c r="M137" s="115">
        <f t="shared" si="27"/>
        <v>-1.3430000000007567</v>
      </c>
      <c r="N137" s="115">
        <f t="shared" si="28"/>
        <v>-7.9020000000018626</v>
      </c>
      <c r="O137" s="115">
        <f t="shared" si="29"/>
        <v>32.709999999999127</v>
      </c>
      <c r="P137" s="120">
        <f t="shared" si="30"/>
        <v>6.304000000000876</v>
      </c>
      <c r="Q137" s="30">
        <f t="shared" si="31"/>
        <v>0.83841697852050867</v>
      </c>
      <c r="R137" s="123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16"/>
      <c r="AD137" s="116"/>
      <c r="AE137" s="116"/>
      <c r="AF137" s="116"/>
      <c r="AG137" s="116"/>
      <c r="AH137" s="116"/>
      <c r="AI137" s="116"/>
      <c r="AJ137" s="33" t="str">
        <f t="shared" si="17"/>
        <v/>
      </c>
      <c r="AK137" s="33" t="str">
        <f t="shared" si="18"/>
        <v/>
      </c>
      <c r="AL137" s="33">
        <f t="shared" si="19"/>
        <v>27361.01</v>
      </c>
      <c r="AM137" s="33" t="str">
        <f t="shared" si="20"/>
        <v/>
      </c>
      <c r="AN137" s="33" t="str">
        <f t="shared" si="21"/>
        <v/>
      </c>
      <c r="AO137" s="33" t="str">
        <f t="shared" si="22"/>
        <v/>
      </c>
      <c r="AP137" s="33" t="str">
        <f t="shared" si="23"/>
        <v/>
      </c>
      <c r="AQ137" s="33" t="str">
        <f t="shared" si="24"/>
        <v/>
      </c>
      <c r="AR137" s="33" t="str">
        <f t="shared" si="25"/>
        <v/>
      </c>
      <c r="AS137" s="116">
        <v>43604</v>
      </c>
      <c r="AT137" s="116">
        <v>2.56712962962963E-2</v>
      </c>
      <c r="AU137" s="116" t="s">
        <v>64</v>
      </c>
      <c r="AV137" s="116" t="s">
        <v>65</v>
      </c>
      <c r="AW137" s="116">
        <v>27361.01</v>
      </c>
      <c r="AX137" s="116"/>
      <c r="AY137" s="116"/>
      <c r="AZ137" s="116"/>
      <c r="BA137" s="116"/>
      <c r="BB137" s="116"/>
      <c r="BC137" s="116"/>
      <c r="BD137" s="116"/>
      <c r="BE137" s="116"/>
      <c r="BF137" s="116"/>
      <c r="BG137" s="116"/>
      <c r="BH137" s="116"/>
      <c r="BI137" s="116"/>
      <c r="BJ137" s="116"/>
      <c r="BK137" s="116"/>
      <c r="BL137" s="116"/>
      <c r="BM137" s="116"/>
      <c r="BN137" s="116"/>
      <c r="BO137" s="116"/>
      <c r="BP137" s="116"/>
      <c r="BQ137" s="116"/>
      <c r="BR137" s="116"/>
      <c r="BS137" s="116"/>
      <c r="BT137" s="116"/>
      <c r="BU137" s="116"/>
      <c r="BV137" s="116"/>
      <c r="BW137" s="116"/>
      <c r="BX137" s="116"/>
      <c r="BY137" s="116"/>
      <c r="BZ137" s="116"/>
      <c r="CA137" s="116"/>
      <c r="CB137" s="116"/>
      <c r="CC137" s="116"/>
      <c r="CD137" s="116"/>
      <c r="CE137" s="116"/>
      <c r="CF137" s="116"/>
      <c r="CG137" s="116"/>
      <c r="CH137" s="116"/>
      <c r="CI137" s="116"/>
      <c r="CJ137" s="116"/>
      <c r="CK137" s="116"/>
      <c r="CL137" s="116"/>
      <c r="CM137" s="116"/>
      <c r="CN137" s="116"/>
      <c r="CO137" s="116"/>
      <c r="CP137" s="116"/>
      <c r="CQ137" s="116"/>
      <c r="CR137" s="116"/>
      <c r="CS137" s="116"/>
      <c r="CT137" s="116"/>
      <c r="CU137" s="116"/>
      <c r="CV137" s="116"/>
      <c r="CW137" s="116"/>
      <c r="CX137" s="116"/>
      <c r="CY137" s="116"/>
      <c r="CZ137" s="116"/>
      <c r="DA137" s="116"/>
      <c r="DB137" s="116"/>
      <c r="DC137" s="116"/>
      <c r="DD137" s="116"/>
      <c r="DE137" s="116"/>
      <c r="DF137" s="116"/>
      <c r="DG137" s="116"/>
      <c r="DH137" s="116"/>
      <c r="DI137" s="116"/>
      <c r="DJ137" s="116"/>
      <c r="DK137" s="116"/>
      <c r="DL137" s="116"/>
      <c r="DM137" s="116"/>
      <c r="DN137" s="116"/>
      <c r="DO137" s="116"/>
      <c r="DP137" s="116"/>
      <c r="DQ137" s="116"/>
      <c r="DR137" s="116"/>
      <c r="DS137" s="116"/>
      <c r="DT137" s="116"/>
      <c r="DU137" s="116"/>
      <c r="DV137" s="116"/>
      <c r="DW137" s="116"/>
      <c r="DX137" s="116"/>
      <c r="DY137" s="116"/>
      <c r="DZ137" s="116"/>
      <c r="EA137" s="116"/>
      <c r="EB137" s="116"/>
      <c r="EC137" s="116"/>
      <c r="ED137" s="116"/>
      <c r="EE137" s="116"/>
      <c r="EF137" s="116"/>
      <c r="EG137" s="116"/>
      <c r="EH137" s="116"/>
      <c r="EI137" s="116"/>
      <c r="EJ137" s="116"/>
      <c r="EK137" s="116"/>
      <c r="EL137" s="116"/>
      <c r="EM137" s="116"/>
      <c r="EN137" s="116"/>
      <c r="EO137" s="116"/>
      <c r="EP137" s="116"/>
      <c r="EQ137" s="116"/>
      <c r="ER137" s="116"/>
      <c r="ES137" s="116"/>
      <c r="ET137" s="116"/>
      <c r="EU137" s="116"/>
      <c r="EV137" s="116"/>
      <c r="EW137" s="116"/>
      <c r="EX137" s="116"/>
      <c r="EY137" s="116"/>
      <c r="EZ137" s="116"/>
      <c r="FA137" s="116"/>
      <c r="FB137" s="116"/>
      <c r="FC137" s="116"/>
      <c r="FD137" s="116"/>
      <c r="FE137" s="116"/>
      <c r="FF137" s="116"/>
      <c r="FG137" s="116"/>
      <c r="FH137" s="116"/>
      <c r="FI137" s="116"/>
      <c r="FJ137" s="116"/>
      <c r="FK137" s="116"/>
      <c r="FL137" s="116"/>
      <c r="FM137" s="116"/>
      <c r="FN137" s="116"/>
      <c r="FO137" s="116"/>
      <c r="FP137" s="116"/>
      <c r="FQ137" s="116"/>
      <c r="FR137" s="116"/>
      <c r="FS137" s="116"/>
      <c r="FT137" s="116"/>
      <c r="FU137" s="116"/>
      <c r="FV137" s="116"/>
      <c r="FW137" s="116"/>
      <c r="FX137" s="116"/>
      <c r="FY137" s="116"/>
      <c r="FZ137" s="116"/>
      <c r="GA137" s="116"/>
      <c r="GB137" s="116"/>
      <c r="GC137" s="116"/>
      <c r="GD137" s="116"/>
      <c r="GE137" s="116"/>
      <c r="GF137" s="116"/>
      <c r="GG137" s="116"/>
      <c r="GH137" s="116"/>
      <c r="GI137" s="116"/>
      <c r="GJ137" s="116"/>
      <c r="GK137" s="116"/>
      <c r="GL137" s="116"/>
      <c r="GM137" s="116"/>
      <c r="GN137" s="116"/>
      <c r="GO137" s="116"/>
      <c r="GP137" s="116"/>
      <c r="GQ137" s="116"/>
      <c r="GR137" s="116"/>
      <c r="GS137" s="116"/>
      <c r="GT137" s="116"/>
      <c r="GU137" s="116"/>
      <c r="GV137" s="116"/>
      <c r="GW137" s="116"/>
      <c r="GX137" s="116"/>
      <c r="GY137" s="116"/>
      <c r="GZ137" s="116"/>
      <c r="HA137" s="116"/>
      <c r="HB137" s="116"/>
      <c r="HC137" s="116"/>
      <c r="HD137" s="116"/>
      <c r="HE137" s="116"/>
      <c r="HF137" s="116"/>
      <c r="HG137" s="116"/>
      <c r="HH137" s="116"/>
      <c r="HI137" s="116"/>
      <c r="HJ137" s="116"/>
      <c r="HK137" s="116"/>
      <c r="HL137" s="116"/>
      <c r="HM137" s="116"/>
      <c r="HN137" s="116"/>
      <c r="HO137" s="116"/>
      <c r="HP137" s="116"/>
      <c r="HQ137" s="116"/>
      <c r="HR137" s="116"/>
      <c r="HS137" s="116"/>
      <c r="HT137" s="116"/>
      <c r="HU137" s="116"/>
      <c r="HV137" s="116"/>
      <c r="HW137" s="116"/>
      <c r="HX137" s="116"/>
      <c r="HY137" s="116"/>
      <c r="HZ137" s="116"/>
      <c r="IA137" s="116"/>
      <c r="IB137" s="116"/>
      <c r="IC137" s="116"/>
      <c r="ID137" s="116"/>
      <c r="IE137" s="116"/>
      <c r="IF137" s="116"/>
      <c r="IG137" s="116"/>
      <c r="IH137" s="116"/>
      <c r="II137" s="116"/>
      <c r="IJ137" s="116"/>
      <c r="IK137" s="116"/>
      <c r="IL137" s="116"/>
      <c r="IM137" s="116"/>
      <c r="IN137" s="116"/>
      <c r="IO137" s="116"/>
      <c r="IP137" s="116"/>
      <c r="IQ137" s="116"/>
      <c r="IR137" s="116"/>
      <c r="IS137" s="116"/>
      <c r="IT137" s="116"/>
      <c r="IU137" s="116"/>
      <c r="IV137" s="116"/>
      <c r="IW137" s="116"/>
      <c r="IX137" s="116"/>
      <c r="IY137" s="116"/>
      <c r="IZ137" s="116"/>
      <c r="JA137" s="116"/>
      <c r="JB137" s="116"/>
      <c r="JC137" s="116"/>
      <c r="JD137" s="116"/>
      <c r="JE137" s="116"/>
      <c r="JF137" s="116"/>
      <c r="JG137" s="116"/>
      <c r="JH137" s="116"/>
      <c r="JI137" s="116"/>
      <c r="JJ137" s="116"/>
      <c r="JK137" s="116"/>
      <c r="JL137" s="116"/>
      <c r="JM137" s="116"/>
      <c r="JN137" s="116"/>
      <c r="JO137" s="116"/>
      <c r="JP137" s="116"/>
      <c r="JQ137" s="116"/>
      <c r="JR137" s="116"/>
      <c r="JS137" s="116"/>
      <c r="JT137" s="116"/>
      <c r="JU137" s="116"/>
      <c r="JV137" s="116"/>
      <c r="JW137" s="116"/>
      <c r="JX137" s="116"/>
      <c r="JY137" s="116"/>
      <c r="JZ137" s="116"/>
      <c r="KA137" s="116"/>
      <c r="KB137" s="116"/>
      <c r="KC137" s="116"/>
      <c r="KD137" s="116"/>
      <c r="KE137" s="116"/>
      <c r="KF137" s="116"/>
      <c r="KG137" s="116"/>
      <c r="KH137" s="116"/>
      <c r="KI137" s="116"/>
      <c r="KJ137" s="116"/>
      <c r="KK137" s="116"/>
      <c r="KL137" s="116"/>
      <c r="KM137" s="116"/>
      <c r="KN137" s="116"/>
      <c r="KO137" s="116"/>
      <c r="KP137" s="116"/>
      <c r="KQ137" s="116"/>
      <c r="KR137" s="116"/>
      <c r="KS137" s="116"/>
      <c r="KT137" s="116"/>
      <c r="KU137" s="116"/>
      <c r="KV137" s="116"/>
      <c r="KW137" s="116"/>
      <c r="KX137" s="116"/>
      <c r="KY137" s="116"/>
      <c r="KZ137" s="116"/>
      <c r="LA137" s="116"/>
      <c r="LB137" s="116"/>
      <c r="LC137" s="116"/>
      <c r="LD137" s="116"/>
      <c r="LE137" s="116"/>
      <c r="LF137" s="116"/>
      <c r="LG137" s="116"/>
      <c r="LH137" s="116"/>
      <c r="LI137" s="116"/>
      <c r="LJ137" s="116"/>
    </row>
    <row r="138" spans="1:322" x14ac:dyDescent="0.3">
      <c r="A138" s="108">
        <v>43311</v>
      </c>
      <c r="B138" s="117">
        <v>0.90506944444444504</v>
      </c>
      <c r="C138" s="114">
        <v>14265.768</v>
      </c>
      <c r="D138" s="114">
        <v>101877.276</v>
      </c>
      <c r="E138" s="114">
        <v>24403.577000000001</v>
      </c>
      <c r="F138" s="114">
        <v>34029.733999999997</v>
      </c>
      <c r="G138" s="114">
        <v>39.936</v>
      </c>
      <c r="H138" s="73">
        <v>24</v>
      </c>
      <c r="I138" s="73">
        <v>27.3915966386555</v>
      </c>
      <c r="J138" s="111"/>
      <c r="K138" s="111"/>
      <c r="L138" s="119">
        <f t="shared" si="26"/>
        <v>30.124000000007378</v>
      </c>
      <c r="M138" s="115">
        <f t="shared" si="27"/>
        <v>-1.4159999999992579</v>
      </c>
      <c r="N138" s="115">
        <f t="shared" si="28"/>
        <v>-8.3959999999933643</v>
      </c>
      <c r="O138" s="115">
        <f t="shared" si="29"/>
        <v>32.548000000002503</v>
      </c>
      <c r="P138" s="120">
        <f t="shared" si="30"/>
        <v>7.387999999997497</v>
      </c>
      <c r="Q138" s="30">
        <f t="shared" si="31"/>
        <v>0.81500400641031912</v>
      </c>
      <c r="R138" s="123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16"/>
      <c r="AD138" s="116"/>
      <c r="AE138" s="116"/>
      <c r="AF138" s="116"/>
      <c r="AG138" s="116"/>
      <c r="AH138" s="116"/>
      <c r="AI138" s="116"/>
      <c r="AJ138" s="33" t="str">
        <f t="shared" si="17"/>
        <v/>
      </c>
      <c r="AK138" s="33" t="str">
        <f t="shared" si="18"/>
        <v/>
      </c>
      <c r="AL138" s="33" t="str">
        <f t="shared" si="19"/>
        <v/>
      </c>
      <c r="AM138" s="33">
        <f t="shared" si="20"/>
        <v>37916.536</v>
      </c>
      <c r="AN138" s="33" t="str">
        <f t="shared" si="21"/>
        <v/>
      </c>
      <c r="AO138" s="33" t="str">
        <f t="shared" si="22"/>
        <v/>
      </c>
      <c r="AP138" s="33" t="str">
        <f t="shared" si="23"/>
        <v/>
      </c>
      <c r="AQ138" s="33" t="str">
        <f t="shared" si="24"/>
        <v/>
      </c>
      <c r="AR138" s="33" t="str">
        <f t="shared" si="25"/>
        <v/>
      </c>
      <c r="AS138" s="116">
        <v>43604</v>
      </c>
      <c r="AT138" s="116">
        <v>2.56712962962963E-2</v>
      </c>
      <c r="AU138" s="116" t="s">
        <v>64</v>
      </c>
      <c r="AV138" s="116" t="s">
        <v>66</v>
      </c>
      <c r="AW138" s="116" t="s">
        <v>67</v>
      </c>
      <c r="AX138" s="116">
        <v>37916.536</v>
      </c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6"/>
      <c r="BN138" s="116"/>
      <c r="BO138" s="116"/>
      <c r="BP138" s="116"/>
      <c r="BQ138" s="116"/>
      <c r="BR138" s="116"/>
      <c r="BS138" s="116"/>
      <c r="BT138" s="116"/>
      <c r="BU138" s="116"/>
      <c r="BV138" s="116"/>
      <c r="BW138" s="116"/>
      <c r="BX138" s="116"/>
      <c r="BY138" s="116"/>
      <c r="BZ138" s="116"/>
      <c r="CA138" s="116"/>
      <c r="CB138" s="116"/>
      <c r="CC138" s="116"/>
      <c r="CD138" s="116"/>
      <c r="CE138" s="116"/>
      <c r="CF138" s="116"/>
      <c r="CG138" s="116"/>
      <c r="CH138" s="116"/>
      <c r="CI138" s="116"/>
      <c r="CJ138" s="116"/>
      <c r="CK138" s="116"/>
      <c r="CL138" s="116"/>
      <c r="CM138" s="116"/>
      <c r="CN138" s="116"/>
      <c r="CO138" s="116"/>
      <c r="CP138" s="116"/>
      <c r="CQ138" s="116"/>
      <c r="CR138" s="116"/>
      <c r="CS138" s="116"/>
      <c r="CT138" s="116"/>
      <c r="CU138" s="116"/>
      <c r="CV138" s="116"/>
      <c r="CW138" s="116"/>
      <c r="CX138" s="116"/>
      <c r="CY138" s="116"/>
      <c r="CZ138" s="116"/>
      <c r="DA138" s="116"/>
      <c r="DB138" s="116"/>
      <c r="DC138" s="116"/>
      <c r="DD138" s="116"/>
      <c r="DE138" s="116"/>
      <c r="DF138" s="116"/>
      <c r="DG138" s="116"/>
      <c r="DH138" s="116"/>
      <c r="DI138" s="116"/>
      <c r="DJ138" s="116"/>
      <c r="DK138" s="116"/>
      <c r="DL138" s="116"/>
      <c r="DM138" s="116"/>
      <c r="DN138" s="116"/>
      <c r="DO138" s="116"/>
      <c r="DP138" s="116"/>
      <c r="DQ138" s="116"/>
      <c r="DR138" s="116"/>
      <c r="DS138" s="116"/>
      <c r="DT138" s="116"/>
      <c r="DU138" s="116"/>
      <c r="DV138" s="116"/>
      <c r="DW138" s="116"/>
      <c r="DX138" s="116"/>
      <c r="DY138" s="116"/>
      <c r="DZ138" s="116"/>
      <c r="EA138" s="116"/>
      <c r="EB138" s="116"/>
      <c r="EC138" s="116"/>
      <c r="ED138" s="116"/>
      <c r="EE138" s="116"/>
      <c r="EF138" s="116"/>
      <c r="EG138" s="116"/>
      <c r="EH138" s="116"/>
      <c r="EI138" s="116"/>
      <c r="EJ138" s="116"/>
      <c r="EK138" s="116"/>
      <c r="EL138" s="116"/>
      <c r="EM138" s="116"/>
      <c r="EN138" s="116"/>
      <c r="EO138" s="116"/>
      <c r="EP138" s="116"/>
      <c r="EQ138" s="116"/>
      <c r="ER138" s="116"/>
      <c r="ES138" s="116"/>
      <c r="ET138" s="116"/>
      <c r="EU138" s="116"/>
      <c r="EV138" s="116"/>
      <c r="EW138" s="116"/>
      <c r="EX138" s="116"/>
      <c r="EY138" s="116"/>
      <c r="EZ138" s="116"/>
      <c r="FA138" s="116"/>
      <c r="FB138" s="116"/>
      <c r="FC138" s="116"/>
      <c r="FD138" s="116"/>
      <c r="FE138" s="116"/>
      <c r="FF138" s="116"/>
      <c r="FG138" s="116"/>
      <c r="FH138" s="116"/>
      <c r="FI138" s="116"/>
      <c r="FJ138" s="116"/>
      <c r="FK138" s="116"/>
      <c r="FL138" s="116"/>
      <c r="FM138" s="116"/>
      <c r="FN138" s="116"/>
      <c r="FO138" s="116"/>
      <c r="FP138" s="116"/>
      <c r="FQ138" s="116"/>
      <c r="FR138" s="116"/>
      <c r="FS138" s="116"/>
      <c r="FT138" s="116"/>
      <c r="FU138" s="116"/>
      <c r="FV138" s="116"/>
      <c r="FW138" s="116"/>
      <c r="FX138" s="116"/>
      <c r="FY138" s="116"/>
      <c r="FZ138" s="116"/>
      <c r="GA138" s="116"/>
      <c r="GB138" s="116"/>
      <c r="GC138" s="116"/>
      <c r="GD138" s="116"/>
      <c r="GE138" s="116"/>
      <c r="GF138" s="116"/>
      <c r="GG138" s="116"/>
      <c r="GH138" s="116"/>
      <c r="GI138" s="116"/>
      <c r="GJ138" s="116"/>
      <c r="GK138" s="116"/>
      <c r="GL138" s="116"/>
      <c r="GM138" s="116"/>
      <c r="GN138" s="116"/>
      <c r="GO138" s="116"/>
      <c r="GP138" s="116"/>
      <c r="GQ138" s="116"/>
      <c r="GR138" s="116"/>
      <c r="GS138" s="116"/>
      <c r="GT138" s="116"/>
      <c r="GU138" s="116"/>
      <c r="GV138" s="116"/>
      <c r="GW138" s="116"/>
      <c r="GX138" s="116"/>
      <c r="GY138" s="116"/>
      <c r="GZ138" s="116"/>
      <c r="HA138" s="116"/>
      <c r="HB138" s="116"/>
      <c r="HC138" s="116"/>
      <c r="HD138" s="116"/>
      <c r="HE138" s="116"/>
      <c r="HF138" s="116"/>
      <c r="HG138" s="116"/>
      <c r="HH138" s="116"/>
      <c r="HI138" s="116"/>
      <c r="HJ138" s="116"/>
      <c r="HK138" s="116"/>
      <c r="HL138" s="116"/>
      <c r="HM138" s="116"/>
      <c r="HN138" s="116"/>
      <c r="HO138" s="116"/>
      <c r="HP138" s="116"/>
      <c r="HQ138" s="116"/>
      <c r="HR138" s="116"/>
      <c r="HS138" s="116"/>
      <c r="HT138" s="116"/>
      <c r="HU138" s="116"/>
      <c r="HV138" s="116"/>
      <c r="HW138" s="116"/>
      <c r="HX138" s="116"/>
      <c r="HY138" s="116"/>
      <c r="HZ138" s="116"/>
      <c r="IA138" s="116"/>
      <c r="IB138" s="116"/>
      <c r="IC138" s="116"/>
      <c r="ID138" s="116"/>
      <c r="IE138" s="116"/>
      <c r="IF138" s="116"/>
      <c r="IG138" s="116"/>
      <c r="IH138" s="116"/>
      <c r="II138" s="116"/>
      <c r="IJ138" s="116"/>
      <c r="IK138" s="116"/>
      <c r="IL138" s="116"/>
      <c r="IM138" s="116"/>
      <c r="IN138" s="116"/>
      <c r="IO138" s="116"/>
      <c r="IP138" s="116"/>
      <c r="IQ138" s="116"/>
      <c r="IR138" s="116"/>
      <c r="IS138" s="116"/>
      <c r="IT138" s="116"/>
      <c r="IU138" s="116"/>
      <c r="IV138" s="116"/>
      <c r="IW138" s="116"/>
      <c r="IX138" s="116"/>
      <c r="IY138" s="116"/>
      <c r="IZ138" s="116"/>
      <c r="JA138" s="116"/>
      <c r="JB138" s="116"/>
      <c r="JC138" s="116"/>
      <c r="JD138" s="116"/>
      <c r="JE138" s="116"/>
      <c r="JF138" s="116"/>
      <c r="JG138" s="116"/>
      <c r="JH138" s="116"/>
      <c r="JI138" s="116"/>
      <c r="JJ138" s="116"/>
      <c r="JK138" s="116"/>
      <c r="JL138" s="116"/>
      <c r="JM138" s="116"/>
      <c r="JN138" s="116"/>
      <c r="JO138" s="116"/>
      <c r="JP138" s="116"/>
      <c r="JQ138" s="116"/>
      <c r="JR138" s="116"/>
      <c r="JS138" s="116"/>
      <c r="JT138" s="116"/>
      <c r="JU138" s="116"/>
      <c r="JV138" s="116"/>
      <c r="JW138" s="116"/>
      <c r="JX138" s="116"/>
      <c r="JY138" s="116"/>
      <c r="JZ138" s="116"/>
      <c r="KA138" s="116"/>
      <c r="KB138" s="116"/>
      <c r="KC138" s="116"/>
      <c r="KD138" s="116"/>
      <c r="KE138" s="116"/>
      <c r="KF138" s="116"/>
      <c r="KG138" s="116"/>
      <c r="KH138" s="116"/>
      <c r="KI138" s="116"/>
      <c r="KJ138" s="116"/>
      <c r="KK138" s="116"/>
      <c r="KL138" s="116"/>
      <c r="KM138" s="116"/>
      <c r="KN138" s="116"/>
      <c r="KO138" s="116"/>
      <c r="KP138" s="116"/>
      <c r="KQ138" s="116"/>
      <c r="KR138" s="116"/>
      <c r="KS138" s="116"/>
      <c r="KT138" s="116"/>
      <c r="KU138" s="116"/>
      <c r="KV138" s="116"/>
      <c r="KW138" s="116"/>
      <c r="KX138" s="116"/>
      <c r="KY138" s="116"/>
      <c r="KZ138" s="116"/>
      <c r="LA138" s="116"/>
      <c r="LB138" s="116"/>
      <c r="LC138" s="116"/>
      <c r="LD138" s="116"/>
      <c r="LE138" s="116"/>
      <c r="LF138" s="116"/>
      <c r="LG138" s="116"/>
      <c r="LH138" s="116"/>
      <c r="LI138" s="116"/>
      <c r="LJ138" s="116"/>
    </row>
    <row r="139" spans="1:322" x14ac:dyDescent="0.3">
      <c r="A139" s="108">
        <v>43312</v>
      </c>
      <c r="B139" s="117">
        <v>0.91480324074074104</v>
      </c>
      <c r="C139" s="114">
        <v>14267.402</v>
      </c>
      <c r="D139" s="114">
        <v>101884.94500000001</v>
      </c>
      <c r="E139" s="114">
        <v>24433.468000000001</v>
      </c>
      <c r="F139" s="114">
        <v>34066.194000000003</v>
      </c>
      <c r="G139" s="114">
        <v>36.46</v>
      </c>
      <c r="H139" s="73">
        <v>23.5</v>
      </c>
      <c r="I139" s="73">
        <v>28.2048780487805</v>
      </c>
      <c r="J139" s="111"/>
      <c r="K139" s="111"/>
      <c r="L139" s="119">
        <f t="shared" si="26"/>
        <v>27.156999999991022</v>
      </c>
      <c r="M139" s="115">
        <f t="shared" si="27"/>
        <v>-1.6340000000000146</v>
      </c>
      <c r="N139" s="115">
        <f t="shared" si="28"/>
        <v>-7.669000000008964</v>
      </c>
      <c r="O139" s="115">
        <f t="shared" si="29"/>
        <v>29.890999999999622</v>
      </c>
      <c r="P139" s="120">
        <f t="shared" si="30"/>
        <v>6.5690000000003792</v>
      </c>
      <c r="Q139" s="30">
        <f t="shared" si="31"/>
        <v>0.81982995063081787</v>
      </c>
      <c r="R139" s="123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16"/>
      <c r="AD139" s="116"/>
      <c r="AE139" s="116"/>
      <c r="AF139" s="116"/>
      <c r="AG139" s="116"/>
      <c r="AH139" s="116"/>
      <c r="AI139" s="116"/>
      <c r="AJ139" s="33" t="str">
        <f t="shared" si="17"/>
        <v/>
      </c>
      <c r="AK139" s="33" t="str">
        <f t="shared" si="18"/>
        <v/>
      </c>
      <c r="AL139" s="33" t="str">
        <f t="shared" si="19"/>
        <v/>
      </c>
      <c r="AM139" s="33" t="str">
        <f t="shared" si="20"/>
        <v/>
      </c>
      <c r="AN139" s="33">
        <f t="shared" si="21"/>
        <v>0</v>
      </c>
      <c r="AO139" s="33" t="str">
        <f t="shared" si="22"/>
        <v/>
      </c>
      <c r="AP139" s="33" t="str">
        <f t="shared" si="23"/>
        <v/>
      </c>
      <c r="AQ139" s="33" t="str">
        <f t="shared" si="24"/>
        <v/>
      </c>
      <c r="AR139" s="33" t="str">
        <f t="shared" si="25"/>
        <v/>
      </c>
      <c r="AS139" s="116">
        <v>43604</v>
      </c>
      <c r="AT139" s="116">
        <v>2.56712962962963E-2</v>
      </c>
      <c r="AU139" s="116" t="s">
        <v>64</v>
      </c>
      <c r="AV139" s="116" t="s">
        <v>68</v>
      </c>
      <c r="AW139" s="116">
        <v>0</v>
      </c>
      <c r="AX139" s="116"/>
      <c r="AY139" s="116"/>
      <c r="AZ139" s="116"/>
      <c r="BA139" s="116"/>
      <c r="BB139" s="116"/>
      <c r="BC139" s="116"/>
      <c r="BD139" s="116"/>
      <c r="BE139" s="116"/>
      <c r="BF139" s="116"/>
      <c r="BG139" s="116"/>
      <c r="BH139" s="116"/>
      <c r="BI139" s="116"/>
      <c r="BJ139" s="116"/>
      <c r="BK139" s="116"/>
      <c r="BL139" s="116"/>
      <c r="BM139" s="116"/>
      <c r="BN139" s="116"/>
      <c r="BO139" s="116"/>
      <c r="BP139" s="116"/>
      <c r="BQ139" s="116"/>
      <c r="BR139" s="116"/>
      <c r="BS139" s="116"/>
      <c r="BT139" s="116"/>
      <c r="BU139" s="116"/>
      <c r="BV139" s="116"/>
      <c r="BW139" s="116"/>
      <c r="BX139" s="116"/>
      <c r="BY139" s="116"/>
      <c r="BZ139" s="116"/>
      <c r="CA139" s="116"/>
      <c r="CB139" s="116"/>
      <c r="CC139" s="116"/>
      <c r="CD139" s="116"/>
      <c r="CE139" s="116"/>
      <c r="CF139" s="116"/>
      <c r="CG139" s="116"/>
      <c r="CH139" s="116"/>
      <c r="CI139" s="116"/>
      <c r="CJ139" s="116"/>
      <c r="CK139" s="116"/>
      <c r="CL139" s="116"/>
      <c r="CM139" s="116"/>
      <c r="CN139" s="116"/>
      <c r="CO139" s="116"/>
      <c r="CP139" s="116"/>
      <c r="CQ139" s="116"/>
      <c r="CR139" s="116"/>
      <c r="CS139" s="116"/>
      <c r="CT139" s="116"/>
      <c r="CU139" s="116"/>
      <c r="CV139" s="116"/>
      <c r="CW139" s="116"/>
      <c r="CX139" s="116"/>
      <c r="CY139" s="116"/>
      <c r="CZ139" s="116"/>
      <c r="DA139" s="116"/>
      <c r="DB139" s="116"/>
      <c r="DC139" s="116"/>
      <c r="DD139" s="116"/>
      <c r="DE139" s="116"/>
      <c r="DF139" s="116"/>
      <c r="DG139" s="116"/>
      <c r="DH139" s="116"/>
      <c r="DI139" s="116"/>
      <c r="DJ139" s="116"/>
      <c r="DK139" s="116"/>
      <c r="DL139" s="116"/>
      <c r="DM139" s="116"/>
      <c r="DN139" s="116"/>
      <c r="DO139" s="116"/>
      <c r="DP139" s="116"/>
      <c r="DQ139" s="116"/>
      <c r="DR139" s="116"/>
      <c r="DS139" s="116"/>
      <c r="DT139" s="116"/>
      <c r="DU139" s="116"/>
      <c r="DV139" s="116"/>
      <c r="DW139" s="116"/>
      <c r="DX139" s="116"/>
      <c r="DY139" s="116"/>
      <c r="DZ139" s="116"/>
      <c r="EA139" s="116"/>
      <c r="EB139" s="116"/>
      <c r="EC139" s="116"/>
      <c r="ED139" s="116"/>
      <c r="EE139" s="116"/>
      <c r="EF139" s="116"/>
      <c r="EG139" s="116"/>
      <c r="EH139" s="116"/>
      <c r="EI139" s="116"/>
      <c r="EJ139" s="116"/>
      <c r="EK139" s="116"/>
      <c r="EL139" s="116"/>
      <c r="EM139" s="116"/>
      <c r="EN139" s="116"/>
      <c r="EO139" s="116"/>
      <c r="EP139" s="116"/>
      <c r="EQ139" s="116"/>
      <c r="ER139" s="116"/>
      <c r="ES139" s="116"/>
      <c r="ET139" s="116"/>
      <c r="EU139" s="116"/>
      <c r="EV139" s="116"/>
      <c r="EW139" s="116"/>
      <c r="EX139" s="116"/>
      <c r="EY139" s="116"/>
      <c r="EZ139" s="116"/>
      <c r="FA139" s="116"/>
      <c r="FB139" s="116"/>
      <c r="FC139" s="116"/>
      <c r="FD139" s="116"/>
      <c r="FE139" s="116"/>
      <c r="FF139" s="116"/>
      <c r="FG139" s="116"/>
      <c r="FH139" s="116"/>
      <c r="FI139" s="116"/>
      <c r="FJ139" s="116"/>
      <c r="FK139" s="116"/>
      <c r="FL139" s="116"/>
      <c r="FM139" s="116"/>
      <c r="FN139" s="116"/>
      <c r="FO139" s="116"/>
      <c r="FP139" s="116"/>
      <c r="FQ139" s="116"/>
      <c r="FR139" s="116"/>
      <c r="FS139" s="116"/>
      <c r="FT139" s="116"/>
      <c r="FU139" s="116"/>
      <c r="FV139" s="116"/>
      <c r="FW139" s="116"/>
      <c r="FX139" s="116"/>
      <c r="FY139" s="116"/>
      <c r="FZ139" s="116"/>
      <c r="GA139" s="116"/>
      <c r="GB139" s="116"/>
      <c r="GC139" s="116"/>
      <c r="GD139" s="116"/>
      <c r="GE139" s="116"/>
      <c r="GF139" s="116"/>
      <c r="GG139" s="116"/>
      <c r="GH139" s="116"/>
      <c r="GI139" s="116"/>
      <c r="GJ139" s="116"/>
      <c r="GK139" s="116"/>
      <c r="GL139" s="116"/>
      <c r="GM139" s="116"/>
      <c r="GN139" s="116"/>
      <c r="GO139" s="116"/>
      <c r="GP139" s="116"/>
      <c r="GQ139" s="116"/>
      <c r="GR139" s="116"/>
      <c r="GS139" s="116"/>
      <c r="GT139" s="116"/>
      <c r="GU139" s="116"/>
      <c r="GV139" s="116"/>
      <c r="GW139" s="116"/>
      <c r="GX139" s="116"/>
      <c r="GY139" s="116"/>
      <c r="GZ139" s="116"/>
      <c r="HA139" s="116"/>
      <c r="HB139" s="116"/>
      <c r="HC139" s="116"/>
      <c r="HD139" s="116"/>
      <c r="HE139" s="116"/>
      <c r="HF139" s="116"/>
      <c r="HG139" s="116"/>
      <c r="HH139" s="116"/>
      <c r="HI139" s="116"/>
      <c r="HJ139" s="116"/>
      <c r="HK139" s="116"/>
      <c r="HL139" s="116"/>
      <c r="HM139" s="116"/>
      <c r="HN139" s="116"/>
      <c r="HO139" s="116"/>
      <c r="HP139" s="116"/>
      <c r="HQ139" s="116"/>
      <c r="HR139" s="116"/>
      <c r="HS139" s="116"/>
      <c r="HT139" s="116"/>
      <c r="HU139" s="116"/>
      <c r="HV139" s="116"/>
      <c r="HW139" s="116"/>
      <c r="HX139" s="116"/>
      <c r="HY139" s="116"/>
      <c r="HZ139" s="116"/>
      <c r="IA139" s="116"/>
      <c r="IB139" s="116"/>
      <c r="IC139" s="116"/>
      <c r="ID139" s="116"/>
      <c r="IE139" s="116"/>
      <c r="IF139" s="116"/>
      <c r="IG139" s="116"/>
      <c r="IH139" s="116"/>
      <c r="II139" s="116"/>
      <c r="IJ139" s="116"/>
      <c r="IK139" s="116"/>
      <c r="IL139" s="116"/>
      <c r="IM139" s="116"/>
      <c r="IN139" s="116"/>
      <c r="IO139" s="116"/>
      <c r="IP139" s="116"/>
      <c r="IQ139" s="116"/>
      <c r="IR139" s="116"/>
      <c r="IS139" s="116"/>
      <c r="IT139" s="116"/>
      <c r="IU139" s="116"/>
      <c r="IV139" s="116"/>
      <c r="IW139" s="116"/>
      <c r="IX139" s="116"/>
      <c r="IY139" s="116"/>
      <c r="IZ139" s="116"/>
      <c r="JA139" s="116"/>
      <c r="JB139" s="116"/>
      <c r="JC139" s="116"/>
      <c r="JD139" s="116"/>
      <c r="JE139" s="116"/>
      <c r="JF139" s="116"/>
      <c r="JG139" s="116"/>
      <c r="JH139" s="116"/>
      <c r="JI139" s="116"/>
      <c r="JJ139" s="116"/>
      <c r="JK139" s="116"/>
      <c r="JL139" s="116"/>
      <c r="JM139" s="116"/>
      <c r="JN139" s="116"/>
      <c r="JO139" s="116"/>
      <c r="JP139" s="116"/>
      <c r="JQ139" s="116"/>
      <c r="JR139" s="116"/>
      <c r="JS139" s="116"/>
      <c r="JT139" s="116"/>
      <c r="JU139" s="116"/>
      <c r="JV139" s="116"/>
      <c r="JW139" s="116"/>
      <c r="JX139" s="116"/>
      <c r="JY139" s="116"/>
      <c r="JZ139" s="116"/>
      <c r="KA139" s="116"/>
      <c r="KB139" s="116"/>
      <c r="KC139" s="116"/>
      <c r="KD139" s="116"/>
      <c r="KE139" s="116"/>
      <c r="KF139" s="116"/>
      <c r="KG139" s="116"/>
      <c r="KH139" s="116"/>
      <c r="KI139" s="116"/>
      <c r="KJ139" s="116"/>
      <c r="KK139" s="116"/>
      <c r="KL139" s="116"/>
      <c r="KM139" s="116"/>
      <c r="KN139" s="116"/>
      <c r="KO139" s="116"/>
      <c r="KP139" s="116"/>
      <c r="KQ139" s="116"/>
      <c r="KR139" s="116"/>
      <c r="KS139" s="116"/>
      <c r="KT139" s="116"/>
      <c r="KU139" s="116"/>
      <c r="KV139" s="116"/>
      <c r="KW139" s="116"/>
      <c r="KX139" s="116"/>
      <c r="KY139" s="116"/>
      <c r="KZ139" s="116"/>
      <c r="LA139" s="116"/>
      <c r="LB139" s="116"/>
      <c r="LC139" s="116"/>
      <c r="LD139" s="116"/>
      <c r="LE139" s="116"/>
      <c r="LF139" s="116"/>
      <c r="LG139" s="116"/>
      <c r="LH139" s="116"/>
      <c r="LI139" s="116"/>
      <c r="LJ139" s="116"/>
    </row>
    <row r="140" spans="1:322" x14ac:dyDescent="0.3">
      <c r="A140" s="108">
        <v>43313</v>
      </c>
      <c r="B140" s="117">
        <v>0.91482638888888901</v>
      </c>
      <c r="C140" s="114">
        <v>14269.584000000001</v>
      </c>
      <c r="D140" s="114">
        <v>101893.587</v>
      </c>
      <c r="E140" s="114">
        <v>24455.547999999999</v>
      </c>
      <c r="F140" s="114">
        <v>34097.146999999997</v>
      </c>
      <c r="G140" s="114">
        <v>30.952999999999999</v>
      </c>
      <c r="H140" s="73">
        <v>24</v>
      </c>
      <c r="I140" s="73">
        <v>25.305076142131998</v>
      </c>
      <c r="J140" s="111"/>
      <c r="K140" s="111"/>
      <c r="L140" s="119">
        <f t="shared" si="26"/>
        <v>20.129000000006751</v>
      </c>
      <c r="M140" s="115">
        <f t="shared" si="27"/>
        <v>-2.1820000000006985</v>
      </c>
      <c r="N140" s="115">
        <f t="shared" si="28"/>
        <v>-8.6419999999925494</v>
      </c>
      <c r="O140" s="115">
        <f t="shared" si="29"/>
        <v>22.079999999998108</v>
      </c>
      <c r="P140" s="120">
        <f t="shared" si="30"/>
        <v>8.8730000000018912</v>
      </c>
      <c r="Q140" s="30">
        <f t="shared" si="31"/>
        <v>0.71333957936219783</v>
      </c>
      <c r="R140" s="123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16"/>
      <c r="AD140" s="116"/>
      <c r="AE140" s="116"/>
      <c r="AF140" s="116"/>
      <c r="AG140" s="116"/>
      <c r="AH140" s="116"/>
      <c r="AI140" s="116"/>
      <c r="AJ140" s="33" t="str">
        <f t="shared" ref="AJ140:AJ203" si="32">IF(AV140="ht",AW140,"")</f>
        <v/>
      </c>
      <c r="AK140" s="33" t="str">
        <f t="shared" ref="AK140:AK203" si="33">IF($AV140="nt",$AW140,"")</f>
        <v/>
      </c>
      <c r="AL140" s="33" t="str">
        <f t="shared" ref="AL140:AL203" si="34">IF($AV140="esp",$AW140,"")</f>
        <v/>
      </c>
      <c r="AM140" s="33" t="str">
        <f t="shared" ref="AM140:AM203" si="35">IF($AV140="Ges",$AX140,"")</f>
        <v/>
      </c>
      <c r="AN140" s="33" t="str">
        <f t="shared" ref="AN140:AN203" si="36">IF($AV140="tag",$AW140,"")</f>
        <v/>
      </c>
      <c r="AO140" s="33" t="str">
        <f t="shared" ref="AO140:AO203" si="37">IF($AV140="vhs",$AW140,"")</f>
        <v/>
      </c>
      <c r="AP140" s="33">
        <f t="shared" ref="AP140:AP203" si="38">IF($AV140="szeit",$AX140,"")</f>
        <v>0.22500000000000001</v>
      </c>
      <c r="AQ140" s="33" t="str">
        <f t="shared" ref="AQ140:AQ203" si="39">IF($AV140="v06",$AW140,"")</f>
        <v/>
      </c>
      <c r="AR140" s="33" t="str">
        <f t="shared" ref="AR140:AR203" si="40">IF($AV140="v22",$AW140,"")</f>
        <v/>
      </c>
      <c r="AS140" s="116">
        <v>43604</v>
      </c>
      <c r="AT140" s="116">
        <v>2.7025462962962959E-2</v>
      </c>
      <c r="AU140" s="116" t="s">
        <v>70</v>
      </c>
      <c r="AV140" s="116" t="s">
        <v>71</v>
      </c>
      <c r="AW140" s="116">
        <v>43604</v>
      </c>
      <c r="AX140" s="116">
        <v>0.22500000000000001</v>
      </c>
      <c r="AY140" s="116" t="s">
        <v>72</v>
      </c>
      <c r="AZ140" s="116" t="s">
        <v>73</v>
      </c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BS140" s="116"/>
      <c r="BT140" s="116"/>
      <c r="BU140" s="116"/>
      <c r="BV140" s="116"/>
      <c r="BW140" s="116"/>
      <c r="BX140" s="116"/>
      <c r="BY140" s="116"/>
      <c r="BZ140" s="116"/>
      <c r="CA140" s="116"/>
      <c r="CB140" s="116"/>
      <c r="CC140" s="116"/>
      <c r="CD140" s="116"/>
      <c r="CE140" s="116"/>
      <c r="CF140" s="116"/>
      <c r="CG140" s="116"/>
      <c r="CH140" s="116"/>
      <c r="CI140" s="116"/>
      <c r="CJ140" s="116"/>
      <c r="CK140" s="116"/>
      <c r="CL140" s="116"/>
      <c r="CM140" s="116"/>
      <c r="CN140" s="116"/>
      <c r="CO140" s="116"/>
      <c r="CP140" s="116"/>
      <c r="CQ140" s="116"/>
      <c r="CR140" s="116"/>
      <c r="CS140" s="116"/>
      <c r="CT140" s="116"/>
      <c r="CU140" s="116"/>
      <c r="CV140" s="116"/>
      <c r="CW140" s="116"/>
      <c r="CX140" s="116"/>
      <c r="CY140" s="116"/>
      <c r="CZ140" s="116"/>
      <c r="DA140" s="116"/>
      <c r="DB140" s="116"/>
      <c r="DC140" s="116"/>
      <c r="DD140" s="116"/>
      <c r="DE140" s="116"/>
      <c r="DF140" s="116"/>
      <c r="DG140" s="116"/>
      <c r="DH140" s="116"/>
      <c r="DI140" s="116"/>
      <c r="DJ140" s="116"/>
      <c r="DK140" s="116"/>
      <c r="DL140" s="116"/>
      <c r="DM140" s="116"/>
      <c r="DN140" s="116"/>
      <c r="DO140" s="116"/>
      <c r="DP140" s="116"/>
      <c r="DQ140" s="116"/>
      <c r="DR140" s="116"/>
      <c r="DS140" s="116"/>
      <c r="DT140" s="116"/>
      <c r="DU140" s="116"/>
      <c r="DV140" s="116"/>
      <c r="DW140" s="116"/>
      <c r="DX140" s="116"/>
      <c r="DY140" s="116"/>
      <c r="DZ140" s="116"/>
      <c r="EA140" s="116"/>
      <c r="EB140" s="116"/>
      <c r="EC140" s="116"/>
      <c r="ED140" s="116"/>
      <c r="EE140" s="116"/>
      <c r="EF140" s="116"/>
      <c r="EG140" s="116"/>
      <c r="EH140" s="116"/>
      <c r="EI140" s="116"/>
      <c r="EJ140" s="116"/>
      <c r="EK140" s="116"/>
      <c r="EL140" s="116"/>
      <c r="EM140" s="116"/>
      <c r="EN140" s="116"/>
      <c r="EO140" s="116"/>
      <c r="EP140" s="116"/>
      <c r="EQ140" s="116"/>
      <c r="ER140" s="116"/>
      <c r="ES140" s="116"/>
      <c r="ET140" s="116"/>
      <c r="EU140" s="116"/>
      <c r="EV140" s="116"/>
      <c r="EW140" s="116"/>
      <c r="EX140" s="116"/>
      <c r="EY140" s="116"/>
      <c r="EZ140" s="116"/>
      <c r="FA140" s="116"/>
      <c r="FB140" s="116"/>
      <c r="FC140" s="116"/>
      <c r="FD140" s="116"/>
      <c r="FE140" s="116"/>
      <c r="FF140" s="116"/>
      <c r="FG140" s="116"/>
      <c r="FH140" s="116"/>
      <c r="FI140" s="116"/>
      <c r="FJ140" s="116"/>
      <c r="FK140" s="116"/>
      <c r="FL140" s="116"/>
      <c r="FM140" s="116"/>
      <c r="FN140" s="116"/>
      <c r="FO140" s="116"/>
      <c r="FP140" s="116"/>
      <c r="FQ140" s="116"/>
      <c r="FR140" s="116"/>
      <c r="FS140" s="116"/>
      <c r="FT140" s="116"/>
      <c r="FU140" s="116"/>
      <c r="FV140" s="116"/>
      <c r="FW140" s="116"/>
      <c r="FX140" s="116"/>
      <c r="FY140" s="116"/>
      <c r="FZ140" s="116"/>
      <c r="GA140" s="116"/>
      <c r="GB140" s="116"/>
      <c r="GC140" s="116"/>
      <c r="GD140" s="116"/>
      <c r="GE140" s="116"/>
      <c r="GF140" s="116"/>
      <c r="GG140" s="116"/>
      <c r="GH140" s="116"/>
      <c r="GI140" s="116"/>
      <c r="GJ140" s="116"/>
      <c r="GK140" s="116"/>
      <c r="GL140" s="116"/>
      <c r="GM140" s="116"/>
      <c r="GN140" s="116"/>
      <c r="GO140" s="116"/>
      <c r="GP140" s="116"/>
      <c r="GQ140" s="116"/>
      <c r="GR140" s="116"/>
      <c r="GS140" s="116"/>
      <c r="GT140" s="116"/>
      <c r="GU140" s="116"/>
      <c r="GV140" s="116"/>
      <c r="GW140" s="116"/>
      <c r="GX140" s="116"/>
      <c r="GY140" s="116"/>
      <c r="GZ140" s="116"/>
      <c r="HA140" s="116"/>
      <c r="HB140" s="116"/>
      <c r="HC140" s="116"/>
      <c r="HD140" s="116"/>
      <c r="HE140" s="116"/>
      <c r="HF140" s="116"/>
      <c r="HG140" s="116"/>
      <c r="HH140" s="116"/>
      <c r="HI140" s="116"/>
      <c r="HJ140" s="116"/>
      <c r="HK140" s="116"/>
      <c r="HL140" s="116"/>
      <c r="HM140" s="116"/>
      <c r="HN140" s="116"/>
      <c r="HO140" s="116"/>
      <c r="HP140" s="116"/>
      <c r="HQ140" s="116"/>
      <c r="HR140" s="116"/>
      <c r="HS140" s="116"/>
      <c r="HT140" s="116"/>
      <c r="HU140" s="116"/>
      <c r="HV140" s="116"/>
      <c r="HW140" s="116"/>
      <c r="HX140" s="116"/>
      <c r="HY140" s="116"/>
      <c r="HZ140" s="116"/>
      <c r="IA140" s="116"/>
      <c r="IB140" s="116"/>
      <c r="IC140" s="116"/>
      <c r="ID140" s="116"/>
      <c r="IE140" s="116"/>
      <c r="IF140" s="116"/>
      <c r="IG140" s="116"/>
      <c r="IH140" s="116"/>
      <c r="II140" s="116"/>
      <c r="IJ140" s="116"/>
      <c r="IK140" s="116"/>
      <c r="IL140" s="116"/>
      <c r="IM140" s="116"/>
      <c r="IN140" s="116"/>
      <c r="IO140" s="116"/>
      <c r="IP140" s="116"/>
      <c r="IQ140" s="116"/>
      <c r="IR140" s="116"/>
      <c r="IS140" s="116"/>
      <c r="IT140" s="116"/>
      <c r="IU140" s="116"/>
      <c r="IV140" s="116"/>
      <c r="IW140" s="116"/>
      <c r="IX140" s="116"/>
      <c r="IY140" s="116"/>
      <c r="IZ140" s="116"/>
      <c r="JA140" s="116"/>
      <c r="JB140" s="116"/>
      <c r="JC140" s="116"/>
      <c r="JD140" s="116"/>
      <c r="JE140" s="116"/>
      <c r="JF140" s="116"/>
      <c r="JG140" s="116"/>
      <c r="JH140" s="116"/>
      <c r="JI140" s="116"/>
      <c r="JJ140" s="116"/>
      <c r="JK140" s="116"/>
      <c r="JL140" s="116"/>
      <c r="JM140" s="116"/>
      <c r="JN140" s="116"/>
      <c r="JO140" s="116"/>
      <c r="JP140" s="116"/>
      <c r="JQ140" s="116"/>
      <c r="JR140" s="116"/>
      <c r="JS140" s="116"/>
      <c r="JT140" s="116"/>
      <c r="JU140" s="116"/>
      <c r="JV140" s="116"/>
      <c r="JW140" s="116"/>
      <c r="JX140" s="116"/>
      <c r="JY140" s="116"/>
      <c r="JZ140" s="116"/>
      <c r="KA140" s="116"/>
      <c r="KB140" s="116"/>
      <c r="KC140" s="116"/>
      <c r="KD140" s="116"/>
      <c r="KE140" s="116"/>
      <c r="KF140" s="116"/>
      <c r="KG140" s="116"/>
      <c r="KH140" s="116"/>
      <c r="KI140" s="116"/>
      <c r="KJ140" s="116"/>
      <c r="KK140" s="116"/>
      <c r="KL140" s="116"/>
      <c r="KM140" s="116"/>
      <c r="KN140" s="116"/>
      <c r="KO140" s="116"/>
      <c r="KP140" s="116"/>
      <c r="KQ140" s="116"/>
      <c r="KR140" s="116"/>
      <c r="KS140" s="116"/>
      <c r="KT140" s="116"/>
      <c r="KU140" s="116"/>
      <c r="KV140" s="116"/>
      <c r="KW140" s="116"/>
      <c r="KX140" s="116"/>
      <c r="KY140" s="116"/>
      <c r="KZ140" s="116"/>
      <c r="LA140" s="116"/>
      <c r="LB140" s="116"/>
      <c r="LC140" s="116"/>
      <c r="LD140" s="116"/>
      <c r="LE140" s="116"/>
      <c r="LF140" s="116"/>
      <c r="LG140" s="116"/>
      <c r="LH140" s="116"/>
      <c r="LI140" s="116"/>
      <c r="LJ140" s="116"/>
    </row>
    <row r="141" spans="1:322" x14ac:dyDescent="0.3">
      <c r="A141" s="108">
        <v>43314</v>
      </c>
      <c r="B141" s="117">
        <v>0.91488425925925898</v>
      </c>
      <c r="C141" s="114">
        <v>14270.946</v>
      </c>
      <c r="D141" s="114">
        <v>101902.9</v>
      </c>
      <c r="E141" s="114">
        <v>24485.256000000001</v>
      </c>
      <c r="F141" s="114">
        <v>34133.072</v>
      </c>
      <c r="G141" s="114">
        <v>35.917999999999999</v>
      </c>
      <c r="H141" s="73">
        <v>24.5</v>
      </c>
      <c r="I141" s="73">
        <v>25.065116279069802</v>
      </c>
      <c r="J141" s="111"/>
      <c r="K141" s="111"/>
      <c r="L141" s="119">
        <f t="shared" ref="L141:L204" si="41">IF(C141&gt;1,(M141+N141)+G141,"")</f>
        <v>25.243000000006184</v>
      </c>
      <c r="M141" s="115">
        <f t="shared" ref="M141:M204" si="42">IF(D141&gt;1,C140-C141,"")</f>
        <v>-1.3619999999991705</v>
      </c>
      <c r="N141" s="115">
        <f t="shared" ref="N141:N204" si="43">IF(D141&gt;1,D140-D141,"")</f>
        <v>-9.3129999999946449</v>
      </c>
      <c r="O141" s="115">
        <f t="shared" ref="O141:O204" si="44">IF(G141&gt;0,G141-P141,"")</f>
        <v>29.708000000002357</v>
      </c>
      <c r="P141" s="120">
        <f t="shared" ref="P141:P204" si="45">IF(G141&gt;0,(E140-E141)+G141,"")</f>
        <v>6.2099999999976419</v>
      </c>
      <c r="Q141" s="30">
        <f t="shared" ref="Q141:Q204" si="46">IF(G141&gt;0.2,O141/G141,"")</f>
        <v>0.82710618631333477</v>
      </c>
      <c r="R141" s="123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16"/>
      <c r="AD141" s="116"/>
      <c r="AE141" s="116"/>
      <c r="AF141" s="116"/>
      <c r="AG141" s="116"/>
      <c r="AH141" s="116"/>
      <c r="AI141" s="116"/>
      <c r="AJ141" s="33" t="str">
        <f t="shared" si="32"/>
        <v/>
      </c>
      <c r="AK141" s="33" t="str">
        <f t="shared" si="33"/>
        <v/>
      </c>
      <c r="AL141" s="33" t="str">
        <f t="shared" si="34"/>
        <v/>
      </c>
      <c r="AM141" s="33" t="str">
        <f t="shared" si="35"/>
        <v/>
      </c>
      <c r="AN141" s="33" t="str">
        <f t="shared" si="36"/>
        <v/>
      </c>
      <c r="AO141" s="33" t="str">
        <f t="shared" si="37"/>
        <v/>
      </c>
      <c r="AP141" s="33" t="str">
        <f t="shared" si="38"/>
        <v/>
      </c>
      <c r="AQ141" s="33" t="str">
        <f t="shared" si="39"/>
        <v/>
      </c>
      <c r="AR141" s="33">
        <f t="shared" si="40"/>
        <v>33.700000000000003</v>
      </c>
      <c r="AS141" s="116">
        <v>43604</v>
      </c>
      <c r="AT141" s="116">
        <v>2.7025462962962959E-2</v>
      </c>
      <c r="AU141" s="116" t="s">
        <v>74</v>
      </c>
      <c r="AV141" s="116" t="s">
        <v>75</v>
      </c>
      <c r="AW141" s="116">
        <v>33.700000000000003</v>
      </c>
      <c r="AX141" s="116" t="s">
        <v>72</v>
      </c>
      <c r="AY141" s="116" t="s">
        <v>73</v>
      </c>
      <c r="AZ141" s="116"/>
      <c r="BA141" s="116"/>
      <c r="BB141" s="116"/>
      <c r="BC141" s="116"/>
      <c r="BD141" s="116"/>
      <c r="BE141" s="116"/>
      <c r="BF141" s="116"/>
      <c r="BG141" s="116"/>
      <c r="BH141" s="116"/>
      <c r="BI141" s="116"/>
      <c r="BJ141" s="116"/>
      <c r="BK141" s="116"/>
      <c r="BL141" s="116"/>
      <c r="BM141" s="116"/>
      <c r="BN141" s="116"/>
      <c r="BO141" s="116"/>
      <c r="BP141" s="116"/>
      <c r="BQ141" s="116"/>
      <c r="BR141" s="116"/>
      <c r="BS141" s="116"/>
      <c r="BT141" s="116"/>
      <c r="BU141" s="116"/>
      <c r="BV141" s="116"/>
      <c r="BW141" s="116"/>
      <c r="BX141" s="116"/>
      <c r="BY141" s="116"/>
      <c r="BZ141" s="116"/>
      <c r="CA141" s="116"/>
      <c r="CB141" s="116"/>
      <c r="CC141" s="116"/>
      <c r="CD141" s="116"/>
      <c r="CE141" s="116"/>
      <c r="CF141" s="116"/>
      <c r="CG141" s="116"/>
      <c r="CH141" s="116"/>
      <c r="CI141" s="116"/>
      <c r="CJ141" s="116"/>
      <c r="CK141" s="116"/>
      <c r="CL141" s="116"/>
      <c r="CM141" s="116"/>
      <c r="CN141" s="116"/>
      <c r="CO141" s="116"/>
      <c r="CP141" s="116"/>
      <c r="CQ141" s="116"/>
      <c r="CR141" s="116"/>
      <c r="CS141" s="116"/>
      <c r="CT141" s="116"/>
      <c r="CU141" s="116"/>
      <c r="CV141" s="116"/>
      <c r="CW141" s="116"/>
      <c r="CX141" s="116"/>
      <c r="CY141" s="116"/>
      <c r="CZ141" s="116"/>
      <c r="DA141" s="116"/>
      <c r="DB141" s="116"/>
      <c r="DC141" s="116"/>
      <c r="DD141" s="116"/>
      <c r="DE141" s="116"/>
      <c r="DF141" s="116"/>
      <c r="DG141" s="116"/>
      <c r="DH141" s="116"/>
      <c r="DI141" s="116"/>
      <c r="DJ141" s="116"/>
      <c r="DK141" s="116"/>
      <c r="DL141" s="116"/>
      <c r="DM141" s="116"/>
      <c r="DN141" s="116"/>
      <c r="DO141" s="116"/>
      <c r="DP141" s="116"/>
      <c r="DQ141" s="116"/>
      <c r="DR141" s="116"/>
      <c r="DS141" s="116"/>
      <c r="DT141" s="116"/>
      <c r="DU141" s="116"/>
      <c r="DV141" s="116"/>
      <c r="DW141" s="116"/>
      <c r="DX141" s="116"/>
      <c r="DY141" s="116"/>
      <c r="DZ141" s="116"/>
      <c r="EA141" s="116"/>
      <c r="EB141" s="116"/>
      <c r="EC141" s="116"/>
      <c r="ED141" s="116"/>
      <c r="EE141" s="116"/>
      <c r="EF141" s="116"/>
      <c r="EG141" s="116"/>
      <c r="EH141" s="116"/>
      <c r="EI141" s="116"/>
      <c r="EJ141" s="116"/>
      <c r="EK141" s="116"/>
      <c r="EL141" s="116"/>
      <c r="EM141" s="116"/>
      <c r="EN141" s="116"/>
      <c r="EO141" s="116"/>
      <c r="EP141" s="116"/>
      <c r="EQ141" s="116"/>
      <c r="ER141" s="116"/>
      <c r="ES141" s="116"/>
      <c r="ET141" s="116"/>
      <c r="EU141" s="116"/>
      <c r="EV141" s="116"/>
      <c r="EW141" s="116"/>
      <c r="EX141" s="116"/>
      <c r="EY141" s="116"/>
      <c r="EZ141" s="116"/>
      <c r="FA141" s="116"/>
      <c r="FB141" s="116"/>
      <c r="FC141" s="116"/>
      <c r="FD141" s="116"/>
      <c r="FE141" s="116"/>
      <c r="FF141" s="116"/>
      <c r="FG141" s="116"/>
      <c r="FH141" s="116"/>
      <c r="FI141" s="116"/>
      <c r="FJ141" s="116"/>
      <c r="FK141" s="116"/>
      <c r="FL141" s="116"/>
      <c r="FM141" s="116"/>
      <c r="FN141" s="116"/>
      <c r="FO141" s="116"/>
      <c r="FP141" s="116"/>
      <c r="FQ141" s="116"/>
      <c r="FR141" s="116"/>
      <c r="FS141" s="116"/>
      <c r="FT141" s="116"/>
      <c r="FU141" s="116"/>
      <c r="FV141" s="116"/>
      <c r="FW141" s="116"/>
      <c r="FX141" s="116"/>
      <c r="FY141" s="116"/>
      <c r="FZ141" s="116"/>
      <c r="GA141" s="116"/>
      <c r="GB141" s="116"/>
      <c r="GC141" s="116"/>
      <c r="GD141" s="116"/>
      <c r="GE141" s="116"/>
      <c r="GF141" s="116"/>
      <c r="GG141" s="116"/>
      <c r="GH141" s="116"/>
      <c r="GI141" s="116"/>
      <c r="GJ141" s="116"/>
      <c r="GK141" s="116"/>
      <c r="GL141" s="116"/>
      <c r="GM141" s="116"/>
      <c r="GN141" s="116"/>
      <c r="GO141" s="116"/>
      <c r="GP141" s="116"/>
      <c r="GQ141" s="116"/>
      <c r="GR141" s="116"/>
      <c r="GS141" s="116"/>
      <c r="GT141" s="116"/>
      <c r="GU141" s="116"/>
      <c r="GV141" s="116"/>
      <c r="GW141" s="116"/>
      <c r="GX141" s="116"/>
      <c r="GY141" s="116"/>
      <c r="GZ141" s="116"/>
      <c r="HA141" s="116"/>
      <c r="HB141" s="116"/>
      <c r="HC141" s="116"/>
      <c r="HD141" s="116"/>
      <c r="HE141" s="116"/>
      <c r="HF141" s="116"/>
      <c r="HG141" s="116"/>
      <c r="HH141" s="116"/>
      <c r="HI141" s="116"/>
      <c r="HJ141" s="116"/>
      <c r="HK141" s="116"/>
      <c r="HL141" s="116"/>
      <c r="HM141" s="116"/>
      <c r="HN141" s="116"/>
      <c r="HO141" s="116"/>
      <c r="HP141" s="116"/>
      <c r="HQ141" s="116"/>
      <c r="HR141" s="116"/>
      <c r="HS141" s="116"/>
      <c r="HT141" s="116"/>
      <c r="HU141" s="116"/>
      <c r="HV141" s="116"/>
      <c r="HW141" s="116"/>
      <c r="HX141" s="116"/>
      <c r="HY141" s="116"/>
      <c r="HZ141" s="116"/>
      <c r="IA141" s="116"/>
      <c r="IB141" s="116"/>
      <c r="IC141" s="116"/>
      <c r="ID141" s="116"/>
      <c r="IE141" s="116"/>
      <c r="IF141" s="116"/>
      <c r="IG141" s="116"/>
      <c r="IH141" s="116"/>
      <c r="II141" s="116"/>
      <c r="IJ141" s="116"/>
      <c r="IK141" s="116"/>
      <c r="IL141" s="116"/>
      <c r="IM141" s="116"/>
      <c r="IN141" s="116"/>
      <c r="IO141" s="116"/>
      <c r="IP141" s="116"/>
      <c r="IQ141" s="116"/>
      <c r="IR141" s="116"/>
      <c r="IS141" s="116"/>
      <c r="IT141" s="116"/>
      <c r="IU141" s="116"/>
      <c r="IV141" s="116"/>
      <c r="IW141" s="116"/>
      <c r="IX141" s="116"/>
      <c r="IY141" s="116"/>
      <c r="IZ141" s="116"/>
      <c r="JA141" s="116"/>
      <c r="JB141" s="116"/>
      <c r="JC141" s="116"/>
      <c r="JD141" s="116"/>
      <c r="JE141" s="116"/>
      <c r="JF141" s="116"/>
      <c r="JG141" s="116"/>
      <c r="JH141" s="116"/>
      <c r="JI141" s="116"/>
      <c r="JJ141" s="116"/>
      <c r="JK141" s="116"/>
      <c r="JL141" s="116"/>
      <c r="JM141" s="116"/>
      <c r="JN141" s="116"/>
      <c r="JO141" s="116"/>
      <c r="JP141" s="116"/>
      <c r="JQ141" s="116"/>
      <c r="JR141" s="116"/>
      <c r="JS141" s="116"/>
      <c r="JT141" s="116"/>
      <c r="JU141" s="116"/>
      <c r="JV141" s="116"/>
      <c r="JW141" s="116"/>
      <c r="JX141" s="116"/>
      <c r="JY141" s="116"/>
      <c r="JZ141" s="116"/>
      <c r="KA141" s="116"/>
      <c r="KB141" s="116"/>
      <c r="KC141" s="116"/>
      <c r="KD141" s="116"/>
      <c r="KE141" s="116"/>
      <c r="KF141" s="116"/>
      <c r="KG141" s="116"/>
      <c r="KH141" s="116"/>
      <c r="KI141" s="116"/>
      <c r="KJ141" s="116"/>
      <c r="KK141" s="116"/>
      <c r="KL141" s="116"/>
      <c r="KM141" s="116"/>
      <c r="KN141" s="116"/>
      <c r="KO141" s="116"/>
      <c r="KP141" s="116"/>
      <c r="KQ141" s="116"/>
      <c r="KR141" s="116"/>
      <c r="KS141" s="116"/>
      <c r="KT141" s="116"/>
      <c r="KU141" s="116"/>
      <c r="KV141" s="116"/>
      <c r="KW141" s="116"/>
      <c r="KX141" s="116"/>
      <c r="KY141" s="116"/>
      <c r="KZ141" s="116"/>
      <c r="LA141" s="116"/>
      <c r="LB141" s="116"/>
      <c r="LC141" s="116"/>
      <c r="LD141" s="116"/>
      <c r="LE141" s="116"/>
      <c r="LF141" s="116"/>
      <c r="LG141" s="116"/>
      <c r="LH141" s="116"/>
      <c r="LI141" s="116"/>
      <c r="LJ141" s="116"/>
    </row>
    <row r="142" spans="1:322" x14ac:dyDescent="0.3">
      <c r="A142" s="108">
        <v>43315</v>
      </c>
      <c r="B142" s="117">
        <v>0.88721064814814798</v>
      </c>
      <c r="C142" s="114">
        <v>14273.556</v>
      </c>
      <c r="D142" s="114">
        <v>101910.023</v>
      </c>
      <c r="E142" s="114">
        <v>24514.205000000002</v>
      </c>
      <c r="F142" s="114">
        <v>34173.360000000001</v>
      </c>
      <c r="G142" s="114">
        <v>40.287999999999997</v>
      </c>
      <c r="H142" s="73">
        <v>25.5</v>
      </c>
      <c r="I142" s="73">
        <v>27.986363636363599</v>
      </c>
      <c r="J142" s="111"/>
      <c r="K142" s="111"/>
      <c r="L142" s="119">
        <f t="shared" si="41"/>
        <v>30.554999999992546</v>
      </c>
      <c r="M142" s="115">
        <f t="shared" si="42"/>
        <v>-2.6100000000005821</v>
      </c>
      <c r="N142" s="115">
        <f t="shared" si="43"/>
        <v>-7.1230000000068685</v>
      </c>
      <c r="O142" s="115">
        <f t="shared" si="44"/>
        <v>28.949000000000524</v>
      </c>
      <c r="P142" s="120">
        <f t="shared" si="45"/>
        <v>11.338999999999473</v>
      </c>
      <c r="Q142" s="30">
        <f t="shared" si="46"/>
        <v>0.71855142970612906</v>
      </c>
      <c r="R142" s="123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16"/>
      <c r="AD142" s="116"/>
      <c r="AE142" s="116"/>
      <c r="AF142" s="116"/>
      <c r="AG142" s="116"/>
      <c r="AH142" s="116"/>
      <c r="AI142" s="116"/>
      <c r="AJ142" s="33" t="str">
        <f t="shared" si="32"/>
        <v/>
      </c>
      <c r="AK142" s="33" t="str">
        <f t="shared" si="33"/>
        <v/>
      </c>
      <c r="AL142" s="33" t="str">
        <f t="shared" si="34"/>
        <v/>
      </c>
      <c r="AM142" s="33" t="str">
        <f t="shared" si="35"/>
        <v/>
      </c>
      <c r="AN142" s="33" t="str">
        <f t="shared" si="36"/>
        <v/>
      </c>
      <c r="AO142" s="33" t="str">
        <f t="shared" si="37"/>
        <v/>
      </c>
      <c r="AP142" s="33" t="str">
        <f t="shared" si="38"/>
        <v/>
      </c>
      <c r="AQ142" s="33">
        <f t="shared" si="39"/>
        <v>41.5</v>
      </c>
      <c r="AR142" s="33" t="str">
        <f t="shared" si="40"/>
        <v/>
      </c>
      <c r="AS142" s="116">
        <v>43604</v>
      </c>
      <c r="AT142" s="116">
        <v>2.7025462962962959E-2</v>
      </c>
      <c r="AU142" s="116" t="s">
        <v>74</v>
      </c>
      <c r="AV142" s="116" t="s">
        <v>76</v>
      </c>
      <c r="AW142" s="116">
        <v>41.5</v>
      </c>
      <c r="AX142" s="116" t="s">
        <v>72</v>
      </c>
      <c r="AY142" s="116" t="s">
        <v>73</v>
      </c>
      <c r="AZ142" s="116"/>
      <c r="BA142" s="116"/>
      <c r="BB142" s="116"/>
      <c r="BC142" s="116"/>
      <c r="BD142" s="116"/>
      <c r="BE142" s="116"/>
      <c r="BF142" s="116"/>
      <c r="BG142" s="116"/>
      <c r="BH142" s="116"/>
      <c r="BI142" s="116"/>
      <c r="BJ142" s="116"/>
      <c r="BK142" s="116"/>
      <c r="BL142" s="116"/>
      <c r="BM142" s="116"/>
      <c r="BN142" s="116"/>
      <c r="BO142" s="116"/>
      <c r="BP142" s="116"/>
      <c r="BQ142" s="116"/>
      <c r="BR142" s="116"/>
      <c r="BS142" s="116"/>
      <c r="BT142" s="116"/>
      <c r="BU142" s="116"/>
      <c r="BV142" s="116"/>
      <c r="BW142" s="116"/>
      <c r="BX142" s="116"/>
      <c r="BY142" s="116"/>
      <c r="BZ142" s="116"/>
      <c r="CA142" s="116"/>
      <c r="CB142" s="116"/>
      <c r="CC142" s="116"/>
      <c r="CD142" s="116"/>
      <c r="CE142" s="116"/>
      <c r="CF142" s="116"/>
      <c r="CG142" s="116"/>
      <c r="CH142" s="116"/>
      <c r="CI142" s="116"/>
      <c r="CJ142" s="116"/>
      <c r="CK142" s="116"/>
      <c r="CL142" s="116"/>
      <c r="CM142" s="116"/>
      <c r="CN142" s="116"/>
      <c r="CO142" s="116"/>
      <c r="CP142" s="116"/>
      <c r="CQ142" s="116"/>
      <c r="CR142" s="116"/>
      <c r="CS142" s="116"/>
      <c r="CT142" s="116"/>
      <c r="CU142" s="116"/>
      <c r="CV142" s="116"/>
      <c r="CW142" s="116"/>
      <c r="CX142" s="116"/>
      <c r="CY142" s="116"/>
      <c r="CZ142" s="116"/>
      <c r="DA142" s="116"/>
      <c r="DB142" s="116"/>
      <c r="DC142" s="116"/>
      <c r="DD142" s="116"/>
      <c r="DE142" s="116"/>
      <c r="DF142" s="116"/>
      <c r="DG142" s="116"/>
      <c r="DH142" s="116"/>
      <c r="DI142" s="116"/>
      <c r="DJ142" s="116"/>
      <c r="DK142" s="116"/>
      <c r="DL142" s="116"/>
      <c r="DM142" s="116"/>
      <c r="DN142" s="116"/>
      <c r="DO142" s="116"/>
      <c r="DP142" s="116"/>
      <c r="DQ142" s="116"/>
      <c r="DR142" s="116"/>
      <c r="DS142" s="116"/>
      <c r="DT142" s="116"/>
      <c r="DU142" s="116"/>
      <c r="DV142" s="116"/>
      <c r="DW142" s="116"/>
      <c r="DX142" s="116"/>
      <c r="DY142" s="116"/>
      <c r="DZ142" s="116"/>
      <c r="EA142" s="116"/>
      <c r="EB142" s="116"/>
      <c r="EC142" s="116"/>
      <c r="ED142" s="116"/>
      <c r="EE142" s="116"/>
      <c r="EF142" s="116"/>
      <c r="EG142" s="116"/>
      <c r="EH142" s="116"/>
      <c r="EI142" s="116"/>
      <c r="EJ142" s="116"/>
      <c r="EK142" s="116"/>
      <c r="EL142" s="116"/>
      <c r="EM142" s="116"/>
      <c r="EN142" s="116"/>
      <c r="EO142" s="116"/>
      <c r="EP142" s="116"/>
      <c r="EQ142" s="116"/>
      <c r="ER142" s="116"/>
      <c r="ES142" s="116"/>
      <c r="ET142" s="116"/>
      <c r="EU142" s="116"/>
      <c r="EV142" s="116"/>
      <c r="EW142" s="116"/>
      <c r="EX142" s="116"/>
      <c r="EY142" s="116"/>
      <c r="EZ142" s="116"/>
      <c r="FA142" s="116"/>
      <c r="FB142" s="116"/>
      <c r="FC142" s="116"/>
      <c r="FD142" s="116"/>
      <c r="FE142" s="116"/>
      <c r="FF142" s="116"/>
      <c r="FG142" s="116"/>
      <c r="FH142" s="116"/>
      <c r="FI142" s="116"/>
      <c r="FJ142" s="116"/>
      <c r="FK142" s="116"/>
      <c r="FL142" s="116"/>
      <c r="FM142" s="116"/>
      <c r="FN142" s="116"/>
      <c r="FO142" s="116"/>
      <c r="FP142" s="116"/>
      <c r="FQ142" s="116"/>
      <c r="FR142" s="116"/>
      <c r="FS142" s="116"/>
      <c r="FT142" s="116"/>
      <c r="FU142" s="116"/>
      <c r="FV142" s="116"/>
      <c r="FW142" s="116"/>
      <c r="FX142" s="116"/>
      <c r="FY142" s="116"/>
      <c r="FZ142" s="116"/>
      <c r="GA142" s="116"/>
      <c r="GB142" s="116"/>
      <c r="GC142" s="116"/>
      <c r="GD142" s="116"/>
      <c r="GE142" s="116"/>
      <c r="GF142" s="116"/>
      <c r="GG142" s="116"/>
      <c r="GH142" s="116"/>
      <c r="GI142" s="116"/>
      <c r="GJ142" s="116"/>
      <c r="GK142" s="116"/>
      <c r="GL142" s="116"/>
      <c r="GM142" s="116"/>
      <c r="GN142" s="116"/>
      <c r="GO142" s="116"/>
      <c r="GP142" s="116"/>
      <c r="GQ142" s="116"/>
      <c r="GR142" s="116"/>
      <c r="GS142" s="116"/>
      <c r="GT142" s="116"/>
      <c r="GU142" s="116"/>
      <c r="GV142" s="116"/>
      <c r="GW142" s="116"/>
      <c r="GX142" s="116"/>
      <c r="GY142" s="116"/>
      <c r="GZ142" s="116"/>
      <c r="HA142" s="116"/>
      <c r="HB142" s="116"/>
      <c r="HC142" s="116"/>
      <c r="HD142" s="116"/>
      <c r="HE142" s="116"/>
      <c r="HF142" s="116"/>
      <c r="HG142" s="116"/>
      <c r="HH142" s="116"/>
      <c r="HI142" s="116"/>
      <c r="HJ142" s="116"/>
      <c r="HK142" s="116"/>
      <c r="HL142" s="116"/>
      <c r="HM142" s="116"/>
      <c r="HN142" s="116"/>
      <c r="HO142" s="116"/>
      <c r="HP142" s="116"/>
      <c r="HQ142" s="116"/>
      <c r="HR142" s="116"/>
      <c r="HS142" s="116"/>
      <c r="HT142" s="116"/>
      <c r="HU142" s="116"/>
      <c r="HV142" s="116"/>
      <c r="HW142" s="116"/>
      <c r="HX142" s="116"/>
      <c r="HY142" s="116"/>
      <c r="HZ142" s="116"/>
      <c r="IA142" s="116"/>
      <c r="IB142" s="116"/>
      <c r="IC142" s="116"/>
      <c r="ID142" s="116"/>
      <c r="IE142" s="116"/>
      <c r="IF142" s="116"/>
      <c r="IG142" s="116"/>
      <c r="IH142" s="116"/>
      <c r="II142" s="116"/>
      <c r="IJ142" s="116"/>
      <c r="IK142" s="116"/>
      <c r="IL142" s="116"/>
      <c r="IM142" s="116"/>
      <c r="IN142" s="116"/>
      <c r="IO142" s="116"/>
      <c r="IP142" s="116"/>
      <c r="IQ142" s="116"/>
      <c r="IR142" s="116"/>
      <c r="IS142" s="116"/>
      <c r="IT142" s="116"/>
      <c r="IU142" s="116"/>
      <c r="IV142" s="116"/>
      <c r="IW142" s="116"/>
      <c r="IX142" s="116"/>
      <c r="IY142" s="116"/>
      <c r="IZ142" s="116"/>
      <c r="JA142" s="116"/>
      <c r="JB142" s="116"/>
      <c r="JC142" s="116"/>
      <c r="JD142" s="116"/>
      <c r="JE142" s="116"/>
      <c r="JF142" s="116"/>
      <c r="JG142" s="116"/>
      <c r="JH142" s="116"/>
      <c r="JI142" s="116"/>
      <c r="JJ142" s="116"/>
      <c r="JK142" s="116"/>
      <c r="JL142" s="116"/>
      <c r="JM142" s="116"/>
      <c r="JN142" s="116"/>
      <c r="JO142" s="116"/>
      <c r="JP142" s="116"/>
      <c r="JQ142" s="116"/>
      <c r="JR142" s="116"/>
      <c r="JS142" s="116"/>
      <c r="JT142" s="116"/>
      <c r="JU142" s="116"/>
      <c r="JV142" s="116"/>
      <c r="JW142" s="116"/>
      <c r="JX142" s="116"/>
      <c r="JY142" s="116"/>
      <c r="JZ142" s="116"/>
      <c r="KA142" s="116"/>
      <c r="KB142" s="116"/>
      <c r="KC142" s="116"/>
      <c r="KD142" s="116"/>
      <c r="KE142" s="116"/>
      <c r="KF142" s="116"/>
      <c r="KG142" s="116"/>
      <c r="KH142" s="116"/>
      <c r="KI142" s="116"/>
      <c r="KJ142" s="116"/>
      <c r="KK142" s="116"/>
      <c r="KL142" s="116"/>
      <c r="KM142" s="116"/>
      <c r="KN142" s="116"/>
      <c r="KO142" s="116"/>
      <c r="KP142" s="116"/>
      <c r="KQ142" s="116"/>
      <c r="KR142" s="116"/>
      <c r="KS142" s="116"/>
      <c r="KT142" s="116"/>
      <c r="KU142" s="116"/>
      <c r="KV142" s="116"/>
      <c r="KW142" s="116"/>
      <c r="KX142" s="116"/>
      <c r="KY142" s="116"/>
      <c r="KZ142" s="116"/>
      <c r="LA142" s="116"/>
      <c r="LB142" s="116"/>
      <c r="LC142" s="116"/>
      <c r="LD142" s="116"/>
      <c r="LE142" s="116"/>
      <c r="LF142" s="116"/>
      <c r="LG142" s="116"/>
      <c r="LH142" s="116"/>
      <c r="LI142" s="116"/>
      <c r="LJ142" s="116"/>
    </row>
    <row r="143" spans="1:322" x14ac:dyDescent="0.3">
      <c r="A143" s="108">
        <v>43316</v>
      </c>
      <c r="B143" s="117">
        <v>0.88049768518518501</v>
      </c>
      <c r="C143" s="114">
        <v>14275.776</v>
      </c>
      <c r="D143" s="114">
        <v>101918.58100000001</v>
      </c>
      <c r="E143" s="114">
        <v>24543.31</v>
      </c>
      <c r="F143" s="114">
        <v>34209.091999999997</v>
      </c>
      <c r="G143" s="114">
        <v>35.731999999999999</v>
      </c>
      <c r="H143" s="73">
        <v>23.5</v>
      </c>
      <c r="I143" s="73">
        <v>28.6711382113821</v>
      </c>
      <c r="J143" s="111"/>
      <c r="K143" s="111"/>
      <c r="L143" s="119">
        <f t="shared" si="41"/>
        <v>24.953999999996114</v>
      </c>
      <c r="M143" s="115">
        <f t="shared" si="42"/>
        <v>-2.2199999999993452</v>
      </c>
      <c r="N143" s="115">
        <f t="shared" si="43"/>
        <v>-8.5580000000045402</v>
      </c>
      <c r="O143" s="115">
        <f t="shared" si="44"/>
        <v>29.104999999999563</v>
      </c>
      <c r="P143" s="120">
        <f t="shared" si="45"/>
        <v>6.6270000000004359</v>
      </c>
      <c r="Q143" s="30">
        <f t="shared" si="46"/>
        <v>0.8145359901488739</v>
      </c>
      <c r="R143" s="123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16"/>
      <c r="AD143" s="116"/>
      <c r="AE143" s="116"/>
      <c r="AF143" s="116"/>
      <c r="AG143" s="116"/>
      <c r="AH143" s="116"/>
      <c r="AI143" s="116"/>
      <c r="AJ143" s="33">
        <f t="shared" si="32"/>
        <v>15736.174999999999</v>
      </c>
      <c r="AK143" s="33" t="str">
        <f t="shared" si="33"/>
        <v/>
      </c>
      <c r="AL143" s="33" t="str">
        <f t="shared" si="34"/>
        <v/>
      </c>
      <c r="AM143" s="33" t="str">
        <f t="shared" si="35"/>
        <v/>
      </c>
      <c r="AN143" s="33" t="str">
        <f t="shared" si="36"/>
        <v/>
      </c>
      <c r="AO143" s="33" t="str">
        <f t="shared" si="37"/>
        <v/>
      </c>
      <c r="AP143" s="33" t="str">
        <f t="shared" si="38"/>
        <v/>
      </c>
      <c r="AQ143" s="33" t="str">
        <f t="shared" si="39"/>
        <v/>
      </c>
      <c r="AR143" s="33" t="str">
        <f t="shared" si="40"/>
        <v/>
      </c>
      <c r="AS143" s="116">
        <v>43604</v>
      </c>
      <c r="AT143" s="116">
        <v>2.7060185185185187E-2</v>
      </c>
      <c r="AU143" s="116" t="s">
        <v>59</v>
      </c>
      <c r="AV143" s="116" t="s">
        <v>60</v>
      </c>
      <c r="AW143" s="116">
        <v>15736.174999999999</v>
      </c>
      <c r="AX143" s="116"/>
      <c r="AY143" s="116"/>
      <c r="AZ143" s="116"/>
      <c r="BA143" s="116"/>
      <c r="BB143" s="116"/>
      <c r="BC143" s="116"/>
      <c r="BD143" s="116"/>
      <c r="BE143" s="116"/>
      <c r="BF143" s="116"/>
      <c r="BG143" s="116"/>
      <c r="BH143" s="116"/>
      <c r="BI143" s="116"/>
      <c r="BJ143" s="116"/>
      <c r="BK143" s="116"/>
      <c r="BL143" s="116"/>
      <c r="BM143" s="116"/>
      <c r="BN143" s="116"/>
      <c r="BO143" s="116"/>
      <c r="BP143" s="116"/>
      <c r="BQ143" s="116"/>
      <c r="BR143" s="116"/>
      <c r="BS143" s="116"/>
      <c r="BT143" s="116"/>
      <c r="BU143" s="116"/>
      <c r="BV143" s="116"/>
      <c r="BW143" s="116"/>
      <c r="BX143" s="116"/>
      <c r="BY143" s="116"/>
      <c r="BZ143" s="116"/>
      <c r="CA143" s="116"/>
      <c r="CB143" s="116"/>
      <c r="CC143" s="116"/>
      <c r="CD143" s="116"/>
      <c r="CE143" s="116"/>
      <c r="CF143" s="116"/>
      <c r="CG143" s="116"/>
      <c r="CH143" s="116"/>
      <c r="CI143" s="116"/>
      <c r="CJ143" s="116"/>
      <c r="CK143" s="116"/>
      <c r="CL143" s="116"/>
      <c r="CM143" s="116"/>
      <c r="CN143" s="116"/>
      <c r="CO143" s="116"/>
      <c r="CP143" s="116"/>
      <c r="CQ143" s="116"/>
      <c r="CR143" s="116"/>
      <c r="CS143" s="116"/>
      <c r="CT143" s="116"/>
      <c r="CU143" s="116"/>
      <c r="CV143" s="116"/>
      <c r="CW143" s="116"/>
      <c r="CX143" s="116"/>
      <c r="CY143" s="116"/>
      <c r="CZ143" s="116"/>
      <c r="DA143" s="116"/>
      <c r="DB143" s="116"/>
      <c r="DC143" s="116"/>
      <c r="DD143" s="116"/>
      <c r="DE143" s="116"/>
      <c r="DF143" s="116"/>
      <c r="DG143" s="116"/>
      <c r="DH143" s="116"/>
      <c r="DI143" s="116"/>
      <c r="DJ143" s="116"/>
      <c r="DK143" s="116"/>
      <c r="DL143" s="116"/>
      <c r="DM143" s="116"/>
      <c r="DN143" s="116"/>
      <c r="DO143" s="116"/>
      <c r="DP143" s="116"/>
      <c r="DQ143" s="116"/>
      <c r="DR143" s="116"/>
      <c r="DS143" s="116"/>
      <c r="DT143" s="116"/>
      <c r="DU143" s="116"/>
      <c r="DV143" s="116"/>
      <c r="DW143" s="116"/>
      <c r="DX143" s="116"/>
      <c r="DY143" s="116"/>
      <c r="DZ143" s="116"/>
      <c r="EA143" s="116"/>
      <c r="EB143" s="116"/>
      <c r="EC143" s="116"/>
      <c r="ED143" s="116"/>
      <c r="EE143" s="116"/>
      <c r="EF143" s="116"/>
      <c r="EG143" s="116"/>
      <c r="EH143" s="116"/>
      <c r="EI143" s="116"/>
      <c r="EJ143" s="116"/>
      <c r="EK143" s="116"/>
      <c r="EL143" s="116"/>
      <c r="EM143" s="116"/>
      <c r="EN143" s="116"/>
      <c r="EO143" s="116"/>
      <c r="EP143" s="116"/>
      <c r="EQ143" s="116"/>
      <c r="ER143" s="116"/>
      <c r="ES143" s="116"/>
      <c r="ET143" s="116"/>
      <c r="EU143" s="116"/>
      <c r="EV143" s="116"/>
      <c r="EW143" s="116"/>
      <c r="EX143" s="116"/>
      <c r="EY143" s="116"/>
      <c r="EZ143" s="116"/>
      <c r="FA143" s="116"/>
      <c r="FB143" s="116"/>
      <c r="FC143" s="116"/>
      <c r="FD143" s="116"/>
      <c r="FE143" s="116"/>
      <c r="FF143" s="116"/>
      <c r="FG143" s="116"/>
      <c r="FH143" s="116"/>
      <c r="FI143" s="116"/>
      <c r="FJ143" s="116"/>
      <c r="FK143" s="116"/>
      <c r="FL143" s="116"/>
      <c r="FM143" s="116"/>
      <c r="FN143" s="116"/>
      <c r="FO143" s="116"/>
      <c r="FP143" s="116"/>
      <c r="FQ143" s="116"/>
      <c r="FR143" s="116"/>
      <c r="FS143" s="116"/>
      <c r="FT143" s="116"/>
      <c r="FU143" s="116"/>
      <c r="FV143" s="116"/>
      <c r="FW143" s="116"/>
      <c r="FX143" s="116"/>
      <c r="FY143" s="116"/>
      <c r="FZ143" s="116"/>
      <c r="GA143" s="116"/>
      <c r="GB143" s="116"/>
      <c r="GC143" s="116"/>
      <c r="GD143" s="116"/>
      <c r="GE143" s="116"/>
      <c r="GF143" s="116"/>
      <c r="GG143" s="116"/>
      <c r="GH143" s="116"/>
      <c r="GI143" s="116"/>
      <c r="GJ143" s="116"/>
      <c r="GK143" s="116"/>
      <c r="GL143" s="116"/>
      <c r="GM143" s="116"/>
      <c r="GN143" s="116"/>
      <c r="GO143" s="116"/>
      <c r="GP143" s="116"/>
      <c r="GQ143" s="116"/>
      <c r="GR143" s="116"/>
      <c r="GS143" s="116"/>
      <c r="GT143" s="116"/>
      <c r="GU143" s="116"/>
      <c r="GV143" s="116"/>
      <c r="GW143" s="116"/>
      <c r="GX143" s="116"/>
      <c r="GY143" s="116"/>
      <c r="GZ143" s="116"/>
      <c r="HA143" s="116"/>
      <c r="HB143" s="116"/>
      <c r="HC143" s="116"/>
      <c r="HD143" s="116"/>
      <c r="HE143" s="116"/>
      <c r="HF143" s="116"/>
      <c r="HG143" s="116"/>
      <c r="HH143" s="116"/>
      <c r="HI143" s="116"/>
      <c r="HJ143" s="116"/>
      <c r="HK143" s="116"/>
      <c r="HL143" s="116"/>
      <c r="HM143" s="116"/>
      <c r="HN143" s="116"/>
      <c r="HO143" s="116"/>
      <c r="HP143" s="116"/>
      <c r="HQ143" s="116"/>
      <c r="HR143" s="116"/>
      <c r="HS143" s="116"/>
      <c r="HT143" s="116"/>
      <c r="HU143" s="116"/>
      <c r="HV143" s="116"/>
      <c r="HW143" s="116"/>
      <c r="HX143" s="116"/>
      <c r="HY143" s="116"/>
      <c r="HZ143" s="116"/>
      <c r="IA143" s="116"/>
      <c r="IB143" s="116"/>
      <c r="IC143" s="116"/>
      <c r="ID143" s="116"/>
      <c r="IE143" s="116"/>
      <c r="IF143" s="116"/>
      <c r="IG143" s="116"/>
      <c r="IH143" s="116"/>
      <c r="II143" s="116"/>
      <c r="IJ143" s="116"/>
      <c r="IK143" s="116"/>
      <c r="IL143" s="116"/>
      <c r="IM143" s="116"/>
      <c r="IN143" s="116"/>
      <c r="IO143" s="116"/>
      <c r="IP143" s="116"/>
      <c r="IQ143" s="116"/>
      <c r="IR143" s="116"/>
      <c r="IS143" s="116"/>
      <c r="IT143" s="116"/>
      <c r="IU143" s="116"/>
      <c r="IV143" s="116"/>
      <c r="IW143" s="116"/>
      <c r="IX143" s="116"/>
      <c r="IY143" s="116"/>
      <c r="IZ143" s="116"/>
      <c r="JA143" s="116"/>
      <c r="JB143" s="116"/>
      <c r="JC143" s="116"/>
      <c r="JD143" s="116"/>
      <c r="JE143" s="116"/>
      <c r="JF143" s="116"/>
      <c r="JG143" s="116"/>
      <c r="JH143" s="116"/>
      <c r="JI143" s="116"/>
      <c r="JJ143" s="116"/>
      <c r="JK143" s="116"/>
      <c r="JL143" s="116"/>
      <c r="JM143" s="116"/>
      <c r="JN143" s="116"/>
      <c r="JO143" s="116"/>
      <c r="JP143" s="116"/>
      <c r="JQ143" s="116"/>
      <c r="JR143" s="116"/>
      <c r="JS143" s="116"/>
      <c r="JT143" s="116"/>
      <c r="JU143" s="116"/>
      <c r="JV143" s="116"/>
      <c r="JW143" s="116"/>
      <c r="JX143" s="116"/>
      <c r="JY143" s="116"/>
      <c r="JZ143" s="116"/>
      <c r="KA143" s="116"/>
      <c r="KB143" s="116"/>
      <c r="KC143" s="116"/>
      <c r="KD143" s="116"/>
      <c r="KE143" s="116"/>
      <c r="KF143" s="116"/>
      <c r="KG143" s="116"/>
      <c r="KH143" s="116"/>
      <c r="KI143" s="116"/>
      <c r="KJ143" s="116"/>
      <c r="KK143" s="116"/>
      <c r="KL143" s="116"/>
      <c r="KM143" s="116"/>
      <c r="KN143" s="116"/>
      <c r="KO143" s="116"/>
      <c r="KP143" s="116"/>
      <c r="KQ143" s="116"/>
      <c r="KR143" s="116"/>
      <c r="KS143" s="116"/>
      <c r="KT143" s="116"/>
      <c r="KU143" s="116"/>
      <c r="KV143" s="116"/>
      <c r="KW143" s="116"/>
      <c r="KX143" s="116"/>
      <c r="KY143" s="116"/>
      <c r="KZ143" s="116"/>
      <c r="LA143" s="116"/>
      <c r="LB143" s="116"/>
      <c r="LC143" s="116"/>
      <c r="LD143" s="116"/>
      <c r="LE143" s="116"/>
      <c r="LF143" s="116"/>
      <c r="LG143" s="116"/>
      <c r="LH143" s="116"/>
      <c r="LI143" s="116"/>
      <c r="LJ143" s="116"/>
    </row>
    <row r="144" spans="1:322" x14ac:dyDescent="0.3">
      <c r="A144" s="108">
        <v>43317</v>
      </c>
      <c r="B144" s="117">
        <v>0.90140046296296295</v>
      </c>
      <c r="C144" s="114">
        <v>14277.535</v>
      </c>
      <c r="D144" s="114">
        <v>101926.06</v>
      </c>
      <c r="E144" s="114">
        <v>24575.662</v>
      </c>
      <c r="F144" s="114">
        <v>34247.891000000003</v>
      </c>
      <c r="G144" s="114">
        <v>38.798999999999999</v>
      </c>
      <c r="H144" s="73">
        <v>23</v>
      </c>
      <c r="I144" s="73">
        <v>28.0759433962264</v>
      </c>
      <c r="J144" s="111"/>
      <c r="K144" s="111"/>
      <c r="L144" s="119">
        <f t="shared" si="41"/>
        <v>29.561000000007901</v>
      </c>
      <c r="M144" s="115">
        <f t="shared" si="42"/>
        <v>-1.7590000000000146</v>
      </c>
      <c r="N144" s="115">
        <f t="shared" si="43"/>
        <v>-7.4789999999920838</v>
      </c>
      <c r="O144" s="115">
        <f t="shared" si="44"/>
        <v>32.351999999998952</v>
      </c>
      <c r="P144" s="120">
        <f t="shared" si="45"/>
        <v>6.4470000000010472</v>
      </c>
      <c r="Q144" s="30">
        <f t="shared" si="46"/>
        <v>0.83383592360625147</v>
      </c>
      <c r="R144" s="123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16"/>
      <c r="AD144" s="116"/>
      <c r="AE144" s="116"/>
      <c r="AF144" s="116"/>
      <c r="AG144" s="116"/>
      <c r="AH144" s="116"/>
      <c r="AI144" s="116"/>
      <c r="AJ144" s="33" t="str">
        <f t="shared" si="32"/>
        <v/>
      </c>
      <c r="AK144" s="33">
        <f t="shared" si="33"/>
        <v>116107.37699999999</v>
      </c>
      <c r="AL144" s="33" t="str">
        <f t="shared" si="34"/>
        <v/>
      </c>
      <c r="AM144" s="33" t="str">
        <f t="shared" si="35"/>
        <v/>
      </c>
      <c r="AN144" s="33" t="str">
        <f t="shared" si="36"/>
        <v/>
      </c>
      <c r="AO144" s="33" t="str">
        <f t="shared" si="37"/>
        <v/>
      </c>
      <c r="AP144" s="33" t="str">
        <f t="shared" si="38"/>
        <v/>
      </c>
      <c r="AQ144" s="33" t="str">
        <f t="shared" si="39"/>
        <v/>
      </c>
      <c r="AR144" s="33" t="str">
        <f t="shared" si="40"/>
        <v/>
      </c>
      <c r="AS144" s="116">
        <v>43604</v>
      </c>
      <c r="AT144" s="116">
        <v>2.7060185185185187E-2</v>
      </c>
      <c r="AU144" s="116" t="s">
        <v>59</v>
      </c>
      <c r="AV144" s="116" t="s">
        <v>61</v>
      </c>
      <c r="AW144" s="116">
        <v>116107.37699999999</v>
      </c>
      <c r="AX144" s="116"/>
      <c r="AY144" s="116"/>
      <c r="AZ144" s="116"/>
      <c r="BA144" s="116"/>
      <c r="BB144" s="116"/>
      <c r="BC144" s="116"/>
      <c r="BD144" s="116"/>
      <c r="BE144" s="116"/>
      <c r="BF144" s="116"/>
      <c r="BG144" s="116"/>
      <c r="BH144" s="116"/>
      <c r="BI144" s="116"/>
      <c r="BJ144" s="116"/>
      <c r="BK144" s="116"/>
      <c r="BL144" s="116"/>
      <c r="BM144" s="116"/>
      <c r="BN144" s="116"/>
      <c r="BO144" s="116"/>
      <c r="BP144" s="116"/>
      <c r="BQ144" s="116"/>
      <c r="BR144" s="116"/>
      <c r="BS144" s="116"/>
      <c r="BT144" s="116"/>
      <c r="BU144" s="116"/>
      <c r="BV144" s="116"/>
      <c r="BW144" s="116"/>
      <c r="BX144" s="116"/>
      <c r="BY144" s="116"/>
      <c r="BZ144" s="116"/>
      <c r="CA144" s="116"/>
      <c r="CB144" s="116"/>
      <c r="CC144" s="116"/>
      <c r="CD144" s="116"/>
      <c r="CE144" s="116"/>
      <c r="CF144" s="116"/>
      <c r="CG144" s="116"/>
      <c r="CH144" s="116"/>
      <c r="CI144" s="116"/>
      <c r="CJ144" s="116"/>
      <c r="CK144" s="116"/>
      <c r="CL144" s="116"/>
      <c r="CM144" s="116"/>
      <c r="CN144" s="116"/>
      <c r="CO144" s="116"/>
      <c r="CP144" s="116"/>
      <c r="CQ144" s="116"/>
      <c r="CR144" s="116"/>
      <c r="CS144" s="116"/>
      <c r="CT144" s="116"/>
      <c r="CU144" s="116"/>
      <c r="CV144" s="116"/>
      <c r="CW144" s="116"/>
      <c r="CX144" s="116"/>
      <c r="CY144" s="116"/>
      <c r="CZ144" s="116"/>
      <c r="DA144" s="116"/>
      <c r="DB144" s="116"/>
      <c r="DC144" s="116"/>
      <c r="DD144" s="116"/>
      <c r="DE144" s="116"/>
      <c r="DF144" s="116"/>
      <c r="DG144" s="116"/>
      <c r="DH144" s="116"/>
      <c r="DI144" s="116"/>
      <c r="DJ144" s="116"/>
      <c r="DK144" s="116"/>
      <c r="DL144" s="116"/>
      <c r="DM144" s="116"/>
      <c r="DN144" s="116"/>
      <c r="DO144" s="116"/>
      <c r="DP144" s="116"/>
      <c r="DQ144" s="116"/>
      <c r="DR144" s="116"/>
      <c r="DS144" s="116"/>
      <c r="DT144" s="116"/>
      <c r="DU144" s="116"/>
      <c r="DV144" s="116"/>
      <c r="DW144" s="116"/>
      <c r="DX144" s="116"/>
      <c r="DY144" s="116"/>
      <c r="DZ144" s="116"/>
      <c r="EA144" s="116"/>
      <c r="EB144" s="116"/>
      <c r="EC144" s="116"/>
      <c r="ED144" s="116"/>
      <c r="EE144" s="116"/>
      <c r="EF144" s="116"/>
      <c r="EG144" s="116"/>
      <c r="EH144" s="116"/>
      <c r="EI144" s="116"/>
      <c r="EJ144" s="116"/>
      <c r="EK144" s="116"/>
      <c r="EL144" s="116"/>
      <c r="EM144" s="116"/>
      <c r="EN144" s="116"/>
      <c r="EO144" s="116"/>
      <c r="EP144" s="116"/>
      <c r="EQ144" s="116"/>
      <c r="ER144" s="116"/>
      <c r="ES144" s="116"/>
      <c r="ET144" s="116"/>
      <c r="EU144" s="116"/>
      <c r="EV144" s="116"/>
      <c r="EW144" s="116"/>
      <c r="EX144" s="116"/>
      <c r="EY144" s="116"/>
      <c r="EZ144" s="116"/>
      <c r="FA144" s="116"/>
      <c r="FB144" s="116"/>
      <c r="FC144" s="116"/>
      <c r="FD144" s="116"/>
      <c r="FE144" s="116"/>
      <c r="FF144" s="116"/>
      <c r="FG144" s="116"/>
      <c r="FH144" s="116"/>
      <c r="FI144" s="116"/>
      <c r="FJ144" s="116"/>
      <c r="FK144" s="116"/>
      <c r="FL144" s="116"/>
      <c r="FM144" s="116"/>
      <c r="FN144" s="116"/>
      <c r="FO144" s="116"/>
      <c r="FP144" s="116"/>
      <c r="FQ144" s="116"/>
      <c r="FR144" s="116"/>
      <c r="FS144" s="116"/>
      <c r="FT144" s="116"/>
      <c r="FU144" s="116"/>
      <c r="FV144" s="116"/>
      <c r="FW144" s="116"/>
      <c r="FX144" s="116"/>
      <c r="FY144" s="116"/>
      <c r="FZ144" s="116"/>
      <c r="GA144" s="116"/>
      <c r="GB144" s="116"/>
      <c r="GC144" s="116"/>
      <c r="GD144" s="116"/>
      <c r="GE144" s="116"/>
      <c r="GF144" s="116"/>
      <c r="GG144" s="116"/>
      <c r="GH144" s="116"/>
      <c r="GI144" s="116"/>
      <c r="GJ144" s="116"/>
      <c r="GK144" s="116"/>
      <c r="GL144" s="116"/>
      <c r="GM144" s="116"/>
      <c r="GN144" s="116"/>
      <c r="GO144" s="116"/>
      <c r="GP144" s="116"/>
      <c r="GQ144" s="116"/>
      <c r="GR144" s="116"/>
      <c r="GS144" s="116"/>
      <c r="GT144" s="116"/>
      <c r="GU144" s="116"/>
      <c r="GV144" s="116"/>
      <c r="GW144" s="116"/>
      <c r="GX144" s="116"/>
      <c r="GY144" s="116"/>
      <c r="GZ144" s="116"/>
      <c r="HA144" s="116"/>
      <c r="HB144" s="116"/>
      <c r="HC144" s="116"/>
      <c r="HD144" s="116"/>
      <c r="HE144" s="116"/>
      <c r="HF144" s="116"/>
      <c r="HG144" s="116"/>
      <c r="HH144" s="116"/>
      <c r="HI144" s="116"/>
      <c r="HJ144" s="116"/>
      <c r="HK144" s="116"/>
      <c r="HL144" s="116"/>
      <c r="HM144" s="116"/>
      <c r="HN144" s="116"/>
      <c r="HO144" s="116"/>
      <c r="HP144" s="116"/>
      <c r="HQ144" s="116"/>
      <c r="HR144" s="116"/>
      <c r="HS144" s="116"/>
      <c r="HT144" s="116"/>
      <c r="HU144" s="116"/>
      <c r="HV144" s="116"/>
      <c r="HW144" s="116"/>
      <c r="HX144" s="116"/>
      <c r="HY144" s="116"/>
      <c r="HZ144" s="116"/>
      <c r="IA144" s="116"/>
      <c r="IB144" s="116"/>
      <c r="IC144" s="116"/>
      <c r="ID144" s="116"/>
      <c r="IE144" s="116"/>
      <c r="IF144" s="116"/>
      <c r="IG144" s="116"/>
      <c r="IH144" s="116"/>
      <c r="II144" s="116"/>
      <c r="IJ144" s="116"/>
      <c r="IK144" s="116"/>
      <c r="IL144" s="116"/>
      <c r="IM144" s="116"/>
      <c r="IN144" s="116"/>
      <c r="IO144" s="116"/>
      <c r="IP144" s="116"/>
      <c r="IQ144" s="116"/>
      <c r="IR144" s="116"/>
      <c r="IS144" s="116"/>
      <c r="IT144" s="116"/>
      <c r="IU144" s="116"/>
      <c r="IV144" s="116"/>
      <c r="IW144" s="116"/>
      <c r="IX144" s="116"/>
      <c r="IY144" s="116"/>
      <c r="IZ144" s="116"/>
      <c r="JA144" s="116"/>
      <c r="JB144" s="116"/>
      <c r="JC144" s="116"/>
      <c r="JD144" s="116"/>
      <c r="JE144" s="116"/>
      <c r="JF144" s="116"/>
      <c r="JG144" s="116"/>
      <c r="JH144" s="116"/>
      <c r="JI144" s="116"/>
      <c r="JJ144" s="116"/>
      <c r="JK144" s="116"/>
      <c r="JL144" s="116"/>
      <c r="JM144" s="116"/>
      <c r="JN144" s="116"/>
      <c r="JO144" s="116"/>
      <c r="JP144" s="116"/>
      <c r="JQ144" s="116"/>
      <c r="JR144" s="116"/>
      <c r="JS144" s="116"/>
      <c r="JT144" s="116"/>
      <c r="JU144" s="116"/>
      <c r="JV144" s="116"/>
      <c r="JW144" s="116"/>
      <c r="JX144" s="116"/>
      <c r="JY144" s="116"/>
      <c r="JZ144" s="116"/>
      <c r="KA144" s="116"/>
      <c r="KB144" s="116"/>
      <c r="KC144" s="116"/>
      <c r="KD144" s="116"/>
      <c r="KE144" s="116"/>
      <c r="KF144" s="116"/>
      <c r="KG144" s="116"/>
      <c r="KH144" s="116"/>
      <c r="KI144" s="116"/>
      <c r="KJ144" s="116"/>
      <c r="KK144" s="116"/>
      <c r="KL144" s="116"/>
      <c r="KM144" s="116"/>
      <c r="KN144" s="116"/>
      <c r="KO144" s="116"/>
      <c r="KP144" s="116"/>
      <c r="KQ144" s="116"/>
      <c r="KR144" s="116"/>
      <c r="KS144" s="116"/>
      <c r="KT144" s="116"/>
      <c r="KU144" s="116"/>
      <c r="KV144" s="116"/>
      <c r="KW144" s="116"/>
      <c r="KX144" s="116"/>
      <c r="KY144" s="116"/>
      <c r="KZ144" s="116"/>
      <c r="LA144" s="116"/>
      <c r="LB144" s="116"/>
      <c r="LC144" s="116"/>
      <c r="LD144" s="116"/>
      <c r="LE144" s="116"/>
      <c r="LF144" s="116"/>
      <c r="LG144" s="116"/>
      <c r="LH144" s="116"/>
      <c r="LI144" s="116"/>
      <c r="LJ144" s="116"/>
    </row>
    <row r="145" spans="1:322" x14ac:dyDescent="0.3">
      <c r="A145" s="108">
        <v>43318</v>
      </c>
      <c r="B145" s="117">
        <v>0.911215277777778</v>
      </c>
      <c r="C145" s="114">
        <v>14279.083000000001</v>
      </c>
      <c r="D145" s="114">
        <v>101933.791</v>
      </c>
      <c r="E145" s="114">
        <v>24608.172999999999</v>
      </c>
      <c r="F145" s="114">
        <v>34285.883000000002</v>
      </c>
      <c r="G145" s="114">
        <v>37.991999999999997</v>
      </c>
      <c r="H145" s="73">
        <v>24.5</v>
      </c>
      <c r="I145" s="73">
        <v>26.939271255060699</v>
      </c>
      <c r="J145" s="111"/>
      <c r="K145" s="111"/>
      <c r="L145" s="119">
        <f t="shared" si="41"/>
        <v>28.712999999999546</v>
      </c>
      <c r="M145" s="115">
        <f t="shared" si="42"/>
        <v>-1.5480000000006839</v>
      </c>
      <c r="N145" s="115">
        <f t="shared" si="43"/>
        <v>-7.7309999999997672</v>
      </c>
      <c r="O145" s="115">
        <f t="shared" si="44"/>
        <v>32.510999999998603</v>
      </c>
      <c r="P145" s="120">
        <f t="shared" si="45"/>
        <v>5.4810000000013943</v>
      </c>
      <c r="Q145" s="30">
        <f t="shared" si="46"/>
        <v>0.85573278584961587</v>
      </c>
      <c r="R145" s="123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16"/>
      <c r="AD145" s="116"/>
      <c r="AE145" s="116"/>
      <c r="AF145" s="116"/>
      <c r="AG145" s="116"/>
      <c r="AH145" s="116"/>
      <c r="AI145" s="116"/>
      <c r="AJ145" s="33" t="str">
        <f t="shared" si="32"/>
        <v/>
      </c>
      <c r="AK145" s="33" t="str">
        <f t="shared" si="33"/>
        <v/>
      </c>
      <c r="AL145" s="33" t="str">
        <f t="shared" si="34"/>
        <v/>
      </c>
      <c r="AM145" s="33" t="str">
        <f t="shared" si="35"/>
        <v/>
      </c>
      <c r="AN145" s="33" t="str">
        <f t="shared" si="36"/>
        <v/>
      </c>
      <c r="AO145" s="33">
        <f t="shared" si="37"/>
        <v>12</v>
      </c>
      <c r="AP145" s="33" t="str">
        <f t="shared" si="38"/>
        <v/>
      </c>
      <c r="AQ145" s="33" t="str">
        <f t="shared" si="39"/>
        <v/>
      </c>
      <c r="AR145" s="33" t="str">
        <f t="shared" si="40"/>
        <v/>
      </c>
      <c r="AS145" s="116">
        <v>43604</v>
      </c>
      <c r="AT145" s="116">
        <v>2.7060185185185187E-2</v>
      </c>
      <c r="AU145" s="116" t="s">
        <v>62</v>
      </c>
      <c r="AV145" s="116" t="s">
        <v>63</v>
      </c>
      <c r="AW145" s="116">
        <v>12</v>
      </c>
      <c r="AX145" s="116"/>
      <c r="AY145" s="116"/>
      <c r="AZ145" s="116"/>
      <c r="BA145" s="116"/>
      <c r="BB145" s="116"/>
      <c r="BC145" s="116"/>
      <c r="BD145" s="116"/>
      <c r="BE145" s="116"/>
      <c r="BF145" s="116"/>
      <c r="BG145" s="116"/>
      <c r="BH145" s="116"/>
      <c r="BI145" s="116"/>
      <c r="BJ145" s="116"/>
      <c r="BK145" s="116"/>
      <c r="BL145" s="116"/>
      <c r="BM145" s="116"/>
      <c r="BN145" s="116"/>
      <c r="BO145" s="116"/>
      <c r="BP145" s="116"/>
      <c r="BQ145" s="116"/>
      <c r="BR145" s="116"/>
      <c r="BS145" s="116"/>
      <c r="BT145" s="116"/>
      <c r="BU145" s="116"/>
      <c r="BV145" s="116"/>
      <c r="BW145" s="116"/>
      <c r="BX145" s="116"/>
      <c r="BY145" s="116"/>
      <c r="BZ145" s="116"/>
      <c r="CA145" s="116"/>
      <c r="CB145" s="116"/>
      <c r="CC145" s="116"/>
      <c r="CD145" s="116"/>
      <c r="CE145" s="116"/>
      <c r="CF145" s="116"/>
      <c r="CG145" s="116"/>
      <c r="CH145" s="116"/>
      <c r="CI145" s="116"/>
      <c r="CJ145" s="116"/>
      <c r="CK145" s="116"/>
      <c r="CL145" s="116"/>
      <c r="CM145" s="116"/>
      <c r="CN145" s="116"/>
      <c r="CO145" s="116"/>
      <c r="CP145" s="116"/>
      <c r="CQ145" s="116"/>
      <c r="CR145" s="116"/>
      <c r="CS145" s="116"/>
      <c r="CT145" s="116"/>
      <c r="CU145" s="116"/>
      <c r="CV145" s="116"/>
      <c r="CW145" s="116"/>
      <c r="CX145" s="116"/>
      <c r="CY145" s="116"/>
      <c r="CZ145" s="116"/>
      <c r="DA145" s="116"/>
      <c r="DB145" s="116"/>
      <c r="DC145" s="116"/>
      <c r="DD145" s="116"/>
      <c r="DE145" s="116"/>
      <c r="DF145" s="116"/>
      <c r="DG145" s="116"/>
      <c r="DH145" s="116"/>
      <c r="DI145" s="116"/>
      <c r="DJ145" s="116"/>
      <c r="DK145" s="116"/>
      <c r="DL145" s="116"/>
      <c r="DM145" s="116"/>
      <c r="DN145" s="116"/>
      <c r="DO145" s="116"/>
      <c r="DP145" s="116"/>
      <c r="DQ145" s="116"/>
      <c r="DR145" s="116"/>
      <c r="DS145" s="116"/>
      <c r="DT145" s="116"/>
      <c r="DU145" s="116"/>
      <c r="DV145" s="116"/>
      <c r="DW145" s="116"/>
      <c r="DX145" s="116"/>
      <c r="DY145" s="116"/>
      <c r="DZ145" s="116"/>
      <c r="EA145" s="116"/>
      <c r="EB145" s="116"/>
      <c r="EC145" s="116"/>
      <c r="ED145" s="116"/>
      <c r="EE145" s="116"/>
      <c r="EF145" s="116"/>
      <c r="EG145" s="116"/>
      <c r="EH145" s="116"/>
      <c r="EI145" s="116"/>
      <c r="EJ145" s="116"/>
      <c r="EK145" s="116"/>
      <c r="EL145" s="116"/>
      <c r="EM145" s="116"/>
      <c r="EN145" s="116"/>
      <c r="EO145" s="116"/>
      <c r="EP145" s="116"/>
      <c r="EQ145" s="116"/>
      <c r="ER145" s="116"/>
      <c r="ES145" s="116"/>
      <c r="ET145" s="116"/>
      <c r="EU145" s="116"/>
      <c r="EV145" s="116"/>
      <c r="EW145" s="116"/>
      <c r="EX145" s="116"/>
      <c r="EY145" s="116"/>
      <c r="EZ145" s="116"/>
      <c r="FA145" s="116"/>
      <c r="FB145" s="116"/>
      <c r="FC145" s="116"/>
      <c r="FD145" s="116"/>
      <c r="FE145" s="116"/>
      <c r="FF145" s="116"/>
      <c r="FG145" s="116"/>
      <c r="FH145" s="116"/>
      <c r="FI145" s="116"/>
      <c r="FJ145" s="116"/>
      <c r="FK145" s="116"/>
      <c r="FL145" s="116"/>
      <c r="FM145" s="116"/>
      <c r="FN145" s="116"/>
      <c r="FO145" s="116"/>
      <c r="FP145" s="116"/>
      <c r="FQ145" s="116"/>
      <c r="FR145" s="116"/>
      <c r="FS145" s="116"/>
      <c r="FT145" s="116"/>
      <c r="FU145" s="116"/>
      <c r="FV145" s="116"/>
      <c r="FW145" s="116"/>
      <c r="FX145" s="116"/>
      <c r="FY145" s="116"/>
      <c r="FZ145" s="116"/>
      <c r="GA145" s="116"/>
      <c r="GB145" s="116"/>
      <c r="GC145" s="116"/>
      <c r="GD145" s="116"/>
      <c r="GE145" s="116"/>
      <c r="GF145" s="116"/>
      <c r="GG145" s="116"/>
      <c r="GH145" s="116"/>
      <c r="GI145" s="116"/>
      <c r="GJ145" s="116"/>
      <c r="GK145" s="116"/>
      <c r="GL145" s="116"/>
      <c r="GM145" s="116"/>
      <c r="GN145" s="116"/>
      <c r="GO145" s="116"/>
      <c r="GP145" s="116"/>
      <c r="GQ145" s="116"/>
      <c r="GR145" s="116"/>
      <c r="GS145" s="116"/>
      <c r="GT145" s="116"/>
      <c r="GU145" s="116"/>
      <c r="GV145" s="116"/>
      <c r="GW145" s="116"/>
      <c r="GX145" s="116"/>
      <c r="GY145" s="116"/>
      <c r="GZ145" s="116"/>
      <c r="HA145" s="116"/>
      <c r="HB145" s="116"/>
      <c r="HC145" s="116"/>
      <c r="HD145" s="116"/>
      <c r="HE145" s="116"/>
      <c r="HF145" s="116"/>
      <c r="HG145" s="116"/>
      <c r="HH145" s="116"/>
      <c r="HI145" s="116"/>
      <c r="HJ145" s="116"/>
      <c r="HK145" s="116"/>
      <c r="HL145" s="116"/>
      <c r="HM145" s="116"/>
      <c r="HN145" s="116"/>
      <c r="HO145" s="116"/>
      <c r="HP145" s="116"/>
      <c r="HQ145" s="116"/>
      <c r="HR145" s="116"/>
      <c r="HS145" s="116"/>
      <c r="HT145" s="116"/>
      <c r="HU145" s="116"/>
      <c r="HV145" s="116"/>
      <c r="HW145" s="116"/>
      <c r="HX145" s="116"/>
      <c r="HY145" s="116"/>
      <c r="HZ145" s="116"/>
      <c r="IA145" s="116"/>
      <c r="IB145" s="116"/>
      <c r="IC145" s="116"/>
      <c r="ID145" s="116"/>
      <c r="IE145" s="116"/>
      <c r="IF145" s="116"/>
      <c r="IG145" s="116"/>
      <c r="IH145" s="116"/>
      <c r="II145" s="116"/>
      <c r="IJ145" s="116"/>
      <c r="IK145" s="116"/>
      <c r="IL145" s="116"/>
      <c r="IM145" s="116"/>
      <c r="IN145" s="116"/>
      <c r="IO145" s="116"/>
      <c r="IP145" s="116"/>
      <c r="IQ145" s="116"/>
      <c r="IR145" s="116"/>
      <c r="IS145" s="116"/>
      <c r="IT145" s="116"/>
      <c r="IU145" s="116"/>
      <c r="IV145" s="116"/>
      <c r="IW145" s="116"/>
      <c r="IX145" s="116"/>
      <c r="IY145" s="116"/>
      <c r="IZ145" s="116"/>
      <c r="JA145" s="116"/>
      <c r="JB145" s="116"/>
      <c r="JC145" s="116"/>
      <c r="JD145" s="116"/>
      <c r="JE145" s="116"/>
      <c r="JF145" s="116"/>
      <c r="JG145" s="116"/>
      <c r="JH145" s="116"/>
      <c r="JI145" s="116"/>
      <c r="JJ145" s="116"/>
      <c r="JK145" s="116"/>
      <c r="JL145" s="116"/>
      <c r="JM145" s="116"/>
      <c r="JN145" s="116"/>
      <c r="JO145" s="116"/>
      <c r="JP145" s="116"/>
      <c r="JQ145" s="116"/>
      <c r="JR145" s="116"/>
      <c r="JS145" s="116"/>
      <c r="JT145" s="116"/>
      <c r="JU145" s="116"/>
      <c r="JV145" s="116"/>
      <c r="JW145" s="116"/>
      <c r="JX145" s="116"/>
      <c r="JY145" s="116"/>
      <c r="JZ145" s="116"/>
      <c r="KA145" s="116"/>
      <c r="KB145" s="116"/>
      <c r="KC145" s="116"/>
      <c r="KD145" s="116"/>
      <c r="KE145" s="116"/>
      <c r="KF145" s="116"/>
      <c r="KG145" s="116"/>
      <c r="KH145" s="116"/>
      <c r="KI145" s="116"/>
      <c r="KJ145" s="116"/>
      <c r="KK145" s="116"/>
      <c r="KL145" s="116"/>
      <c r="KM145" s="116"/>
      <c r="KN145" s="116"/>
      <c r="KO145" s="116"/>
      <c r="KP145" s="116"/>
      <c r="KQ145" s="116"/>
      <c r="KR145" s="116"/>
      <c r="KS145" s="116"/>
      <c r="KT145" s="116"/>
      <c r="KU145" s="116"/>
      <c r="KV145" s="116"/>
      <c r="KW145" s="116"/>
      <c r="KX145" s="116"/>
      <c r="KY145" s="116"/>
      <c r="KZ145" s="116"/>
      <c r="LA145" s="116"/>
      <c r="LB145" s="116"/>
      <c r="LC145" s="116"/>
      <c r="LD145" s="116"/>
      <c r="LE145" s="116"/>
      <c r="LF145" s="116"/>
      <c r="LG145" s="116"/>
      <c r="LH145" s="116"/>
      <c r="LI145" s="116"/>
      <c r="LJ145" s="116"/>
    </row>
    <row r="146" spans="1:322" x14ac:dyDescent="0.3">
      <c r="A146" s="108">
        <v>43319</v>
      </c>
      <c r="B146" s="117">
        <v>0.90186342592592605</v>
      </c>
      <c r="C146" s="114">
        <v>14281.129000000001</v>
      </c>
      <c r="D146" s="114">
        <v>101941.175</v>
      </c>
      <c r="E146" s="114">
        <v>24623.46</v>
      </c>
      <c r="F146" s="114">
        <v>34306.449000000001</v>
      </c>
      <c r="G146" s="114">
        <v>20.565999999999999</v>
      </c>
      <c r="H146" s="73">
        <v>23.5</v>
      </c>
      <c r="I146" s="73">
        <v>24.2452282157676</v>
      </c>
      <c r="J146" s="111"/>
      <c r="K146" s="111"/>
      <c r="L146" s="119">
        <f t="shared" si="41"/>
        <v>11.135999999994251</v>
      </c>
      <c r="M146" s="115">
        <f t="shared" si="42"/>
        <v>-2.0460000000002765</v>
      </c>
      <c r="N146" s="115">
        <f t="shared" si="43"/>
        <v>-7.3840000000054715</v>
      </c>
      <c r="O146" s="115">
        <f t="shared" si="44"/>
        <v>15.287000000000262</v>
      </c>
      <c r="P146" s="120">
        <f t="shared" si="45"/>
        <v>5.278999999999737</v>
      </c>
      <c r="Q146" s="30">
        <f t="shared" si="46"/>
        <v>0.74331420791599057</v>
      </c>
      <c r="R146" s="123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16"/>
      <c r="AD146" s="116"/>
      <c r="AE146" s="116"/>
      <c r="AF146" s="116"/>
      <c r="AG146" s="116"/>
      <c r="AH146" s="116"/>
      <c r="AI146" s="116"/>
      <c r="AJ146" s="33" t="str">
        <f t="shared" si="32"/>
        <v/>
      </c>
      <c r="AK146" s="33" t="str">
        <f t="shared" si="33"/>
        <v/>
      </c>
      <c r="AL146" s="33">
        <f t="shared" si="34"/>
        <v>27361.01</v>
      </c>
      <c r="AM146" s="33" t="str">
        <f t="shared" si="35"/>
        <v/>
      </c>
      <c r="AN146" s="33" t="str">
        <f t="shared" si="36"/>
        <v/>
      </c>
      <c r="AO146" s="33" t="str">
        <f t="shared" si="37"/>
        <v/>
      </c>
      <c r="AP146" s="33" t="str">
        <f t="shared" si="38"/>
        <v/>
      </c>
      <c r="AQ146" s="33" t="str">
        <f t="shared" si="39"/>
        <v/>
      </c>
      <c r="AR146" s="33" t="str">
        <f t="shared" si="40"/>
        <v/>
      </c>
      <c r="AS146" s="116">
        <v>43604</v>
      </c>
      <c r="AT146" s="116">
        <v>2.7060185185185187E-2</v>
      </c>
      <c r="AU146" s="116" t="s">
        <v>64</v>
      </c>
      <c r="AV146" s="116" t="s">
        <v>65</v>
      </c>
      <c r="AW146" s="116">
        <v>27361.01</v>
      </c>
      <c r="AX146" s="116"/>
      <c r="AY146" s="116"/>
      <c r="AZ146" s="116"/>
      <c r="BA146" s="116"/>
      <c r="BB146" s="116"/>
      <c r="BC146" s="116"/>
      <c r="BD146" s="116"/>
      <c r="BE146" s="116"/>
      <c r="BF146" s="116"/>
      <c r="BG146" s="116"/>
      <c r="BH146" s="116"/>
      <c r="BI146" s="116"/>
      <c r="BJ146" s="116"/>
      <c r="BK146" s="116"/>
      <c r="BL146" s="116"/>
      <c r="BM146" s="116"/>
      <c r="BN146" s="116"/>
      <c r="BO146" s="116"/>
      <c r="BP146" s="116"/>
      <c r="BQ146" s="116"/>
      <c r="BR146" s="116"/>
      <c r="BS146" s="116"/>
      <c r="BT146" s="116"/>
      <c r="BU146" s="116"/>
      <c r="BV146" s="116"/>
      <c r="BW146" s="116"/>
      <c r="BX146" s="116"/>
      <c r="BY146" s="116"/>
      <c r="BZ146" s="116"/>
      <c r="CA146" s="116"/>
      <c r="CB146" s="116"/>
      <c r="CC146" s="116"/>
      <c r="CD146" s="116"/>
      <c r="CE146" s="116"/>
      <c r="CF146" s="116"/>
      <c r="CG146" s="116"/>
      <c r="CH146" s="116"/>
      <c r="CI146" s="116"/>
      <c r="CJ146" s="116"/>
      <c r="CK146" s="116"/>
      <c r="CL146" s="116"/>
      <c r="CM146" s="116"/>
      <c r="CN146" s="116"/>
      <c r="CO146" s="116"/>
      <c r="CP146" s="116"/>
      <c r="CQ146" s="116"/>
      <c r="CR146" s="116"/>
      <c r="CS146" s="116"/>
      <c r="CT146" s="116"/>
      <c r="CU146" s="116"/>
      <c r="CV146" s="116"/>
      <c r="CW146" s="116"/>
      <c r="CX146" s="116"/>
      <c r="CY146" s="116"/>
      <c r="CZ146" s="116"/>
      <c r="DA146" s="116"/>
      <c r="DB146" s="116"/>
      <c r="DC146" s="116"/>
      <c r="DD146" s="116"/>
      <c r="DE146" s="116"/>
      <c r="DF146" s="116"/>
      <c r="DG146" s="116"/>
      <c r="DH146" s="116"/>
      <c r="DI146" s="116"/>
      <c r="DJ146" s="116"/>
      <c r="DK146" s="116"/>
      <c r="DL146" s="116"/>
      <c r="DM146" s="116"/>
      <c r="DN146" s="116"/>
      <c r="DO146" s="116"/>
      <c r="DP146" s="116"/>
      <c r="DQ146" s="116"/>
      <c r="DR146" s="116"/>
      <c r="DS146" s="116"/>
      <c r="DT146" s="116"/>
      <c r="DU146" s="116"/>
      <c r="DV146" s="116"/>
      <c r="DW146" s="116"/>
      <c r="DX146" s="116"/>
      <c r="DY146" s="116"/>
      <c r="DZ146" s="116"/>
      <c r="EA146" s="116"/>
      <c r="EB146" s="116"/>
      <c r="EC146" s="116"/>
      <c r="ED146" s="116"/>
      <c r="EE146" s="116"/>
      <c r="EF146" s="116"/>
      <c r="EG146" s="116"/>
      <c r="EH146" s="116"/>
      <c r="EI146" s="116"/>
      <c r="EJ146" s="116"/>
      <c r="EK146" s="116"/>
      <c r="EL146" s="116"/>
      <c r="EM146" s="116"/>
      <c r="EN146" s="116"/>
      <c r="EO146" s="116"/>
      <c r="EP146" s="116"/>
      <c r="EQ146" s="116"/>
      <c r="ER146" s="116"/>
      <c r="ES146" s="116"/>
      <c r="ET146" s="116"/>
      <c r="EU146" s="116"/>
      <c r="EV146" s="116"/>
      <c r="EW146" s="116"/>
      <c r="EX146" s="116"/>
      <c r="EY146" s="116"/>
      <c r="EZ146" s="116"/>
      <c r="FA146" s="116"/>
      <c r="FB146" s="116"/>
      <c r="FC146" s="116"/>
      <c r="FD146" s="116"/>
      <c r="FE146" s="116"/>
      <c r="FF146" s="116"/>
      <c r="FG146" s="116"/>
      <c r="FH146" s="116"/>
      <c r="FI146" s="116"/>
      <c r="FJ146" s="116"/>
      <c r="FK146" s="116"/>
      <c r="FL146" s="116"/>
      <c r="FM146" s="116"/>
      <c r="FN146" s="116"/>
      <c r="FO146" s="116"/>
      <c r="FP146" s="116"/>
      <c r="FQ146" s="116"/>
      <c r="FR146" s="116"/>
      <c r="FS146" s="116"/>
      <c r="FT146" s="116"/>
      <c r="FU146" s="116"/>
      <c r="FV146" s="116"/>
      <c r="FW146" s="116"/>
      <c r="FX146" s="116"/>
      <c r="FY146" s="116"/>
      <c r="FZ146" s="116"/>
      <c r="GA146" s="116"/>
      <c r="GB146" s="116"/>
      <c r="GC146" s="116"/>
      <c r="GD146" s="116"/>
      <c r="GE146" s="116"/>
      <c r="GF146" s="116"/>
      <c r="GG146" s="116"/>
      <c r="GH146" s="116"/>
      <c r="GI146" s="116"/>
      <c r="GJ146" s="116"/>
      <c r="GK146" s="116"/>
      <c r="GL146" s="116"/>
      <c r="GM146" s="116"/>
      <c r="GN146" s="116"/>
      <c r="GO146" s="116"/>
      <c r="GP146" s="116"/>
      <c r="GQ146" s="116"/>
      <c r="GR146" s="116"/>
      <c r="GS146" s="116"/>
      <c r="GT146" s="116"/>
      <c r="GU146" s="116"/>
      <c r="GV146" s="116"/>
      <c r="GW146" s="116"/>
      <c r="GX146" s="116"/>
      <c r="GY146" s="116"/>
      <c r="GZ146" s="116"/>
      <c r="HA146" s="116"/>
      <c r="HB146" s="116"/>
      <c r="HC146" s="116"/>
      <c r="HD146" s="116"/>
      <c r="HE146" s="116"/>
      <c r="HF146" s="116"/>
      <c r="HG146" s="116"/>
      <c r="HH146" s="116"/>
      <c r="HI146" s="116"/>
      <c r="HJ146" s="116"/>
      <c r="HK146" s="116"/>
      <c r="HL146" s="116"/>
      <c r="HM146" s="116"/>
      <c r="HN146" s="116"/>
      <c r="HO146" s="116"/>
      <c r="HP146" s="116"/>
      <c r="HQ146" s="116"/>
      <c r="HR146" s="116"/>
      <c r="HS146" s="116"/>
      <c r="HT146" s="116"/>
      <c r="HU146" s="116"/>
      <c r="HV146" s="116"/>
      <c r="HW146" s="116"/>
      <c r="HX146" s="116"/>
      <c r="HY146" s="116"/>
      <c r="HZ146" s="116"/>
      <c r="IA146" s="116"/>
      <c r="IB146" s="116"/>
      <c r="IC146" s="116"/>
      <c r="ID146" s="116"/>
      <c r="IE146" s="116"/>
      <c r="IF146" s="116"/>
      <c r="IG146" s="116"/>
      <c r="IH146" s="116"/>
      <c r="II146" s="116"/>
      <c r="IJ146" s="116"/>
      <c r="IK146" s="116"/>
      <c r="IL146" s="116"/>
      <c r="IM146" s="116"/>
      <c r="IN146" s="116"/>
      <c r="IO146" s="116"/>
      <c r="IP146" s="116"/>
      <c r="IQ146" s="116"/>
      <c r="IR146" s="116"/>
      <c r="IS146" s="116"/>
      <c r="IT146" s="116"/>
      <c r="IU146" s="116"/>
      <c r="IV146" s="116"/>
      <c r="IW146" s="116"/>
      <c r="IX146" s="116"/>
      <c r="IY146" s="116"/>
      <c r="IZ146" s="116"/>
      <c r="JA146" s="116"/>
      <c r="JB146" s="116"/>
      <c r="JC146" s="116"/>
      <c r="JD146" s="116"/>
      <c r="JE146" s="116"/>
      <c r="JF146" s="116"/>
      <c r="JG146" s="116"/>
      <c r="JH146" s="116"/>
      <c r="JI146" s="116"/>
      <c r="JJ146" s="116"/>
      <c r="JK146" s="116"/>
      <c r="JL146" s="116"/>
      <c r="JM146" s="116"/>
      <c r="JN146" s="116"/>
      <c r="JO146" s="116"/>
      <c r="JP146" s="116"/>
      <c r="JQ146" s="116"/>
      <c r="JR146" s="116"/>
      <c r="JS146" s="116"/>
      <c r="JT146" s="116"/>
      <c r="JU146" s="116"/>
      <c r="JV146" s="116"/>
      <c r="JW146" s="116"/>
      <c r="JX146" s="116"/>
      <c r="JY146" s="116"/>
      <c r="JZ146" s="116"/>
      <c r="KA146" s="116"/>
      <c r="KB146" s="116"/>
      <c r="KC146" s="116"/>
      <c r="KD146" s="116"/>
      <c r="KE146" s="116"/>
      <c r="KF146" s="116"/>
      <c r="KG146" s="116"/>
      <c r="KH146" s="116"/>
      <c r="KI146" s="116"/>
      <c r="KJ146" s="116"/>
      <c r="KK146" s="116"/>
      <c r="KL146" s="116"/>
      <c r="KM146" s="116"/>
      <c r="KN146" s="116"/>
      <c r="KO146" s="116"/>
      <c r="KP146" s="116"/>
      <c r="KQ146" s="116"/>
      <c r="KR146" s="116"/>
      <c r="KS146" s="116"/>
      <c r="KT146" s="116"/>
      <c r="KU146" s="116"/>
      <c r="KV146" s="116"/>
      <c r="KW146" s="116"/>
      <c r="KX146" s="116"/>
      <c r="KY146" s="116"/>
      <c r="KZ146" s="116"/>
      <c r="LA146" s="116"/>
      <c r="LB146" s="116"/>
      <c r="LC146" s="116"/>
      <c r="LD146" s="116"/>
      <c r="LE146" s="116"/>
      <c r="LF146" s="116"/>
      <c r="LG146" s="116"/>
      <c r="LH146" s="116"/>
      <c r="LI146" s="116"/>
      <c r="LJ146" s="116"/>
    </row>
    <row r="147" spans="1:322" x14ac:dyDescent="0.3">
      <c r="A147" s="108">
        <v>43320</v>
      </c>
      <c r="B147" s="117">
        <v>0.89771990740740704</v>
      </c>
      <c r="C147" s="114">
        <v>14282.691999999999</v>
      </c>
      <c r="D147" s="114">
        <v>101949.033</v>
      </c>
      <c r="E147" s="114">
        <v>24645.114000000001</v>
      </c>
      <c r="F147" s="114">
        <v>34334.675000000003</v>
      </c>
      <c r="G147" s="114">
        <v>28.225999999999999</v>
      </c>
      <c r="H147" s="73">
        <v>23.5</v>
      </c>
      <c r="I147" s="73">
        <v>24.7893333333333</v>
      </c>
      <c r="J147" s="111"/>
      <c r="K147" s="111"/>
      <c r="L147" s="119">
        <f t="shared" si="41"/>
        <v>18.805000000008818</v>
      </c>
      <c r="M147" s="115">
        <f t="shared" si="42"/>
        <v>-1.5629999999982829</v>
      </c>
      <c r="N147" s="115">
        <f t="shared" si="43"/>
        <v>-7.8579999999928987</v>
      </c>
      <c r="O147" s="115">
        <f t="shared" si="44"/>
        <v>21.65400000000227</v>
      </c>
      <c r="P147" s="120">
        <f t="shared" si="45"/>
        <v>6.571999999997729</v>
      </c>
      <c r="Q147" s="30">
        <f t="shared" si="46"/>
        <v>0.76716502515419371</v>
      </c>
      <c r="R147" s="123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16"/>
      <c r="AD147" s="116"/>
      <c r="AE147" s="116"/>
      <c r="AF147" s="116"/>
      <c r="AG147" s="116"/>
      <c r="AH147" s="116"/>
      <c r="AI147" s="116"/>
      <c r="AJ147" s="33" t="str">
        <f t="shared" si="32"/>
        <v/>
      </c>
      <c r="AK147" s="33" t="str">
        <f t="shared" si="33"/>
        <v/>
      </c>
      <c r="AL147" s="33" t="str">
        <f t="shared" si="34"/>
        <v/>
      </c>
      <c r="AM147" s="33">
        <f t="shared" si="35"/>
        <v>37916.536</v>
      </c>
      <c r="AN147" s="33" t="str">
        <f t="shared" si="36"/>
        <v/>
      </c>
      <c r="AO147" s="33" t="str">
        <f t="shared" si="37"/>
        <v/>
      </c>
      <c r="AP147" s="33" t="str">
        <f t="shared" si="38"/>
        <v/>
      </c>
      <c r="AQ147" s="33" t="str">
        <f t="shared" si="39"/>
        <v/>
      </c>
      <c r="AR147" s="33" t="str">
        <f t="shared" si="40"/>
        <v/>
      </c>
      <c r="AS147" s="116">
        <v>43604</v>
      </c>
      <c r="AT147" s="116">
        <v>2.7060185185185187E-2</v>
      </c>
      <c r="AU147" s="116" t="s">
        <v>64</v>
      </c>
      <c r="AV147" s="116" t="s">
        <v>66</v>
      </c>
      <c r="AW147" s="116" t="s">
        <v>67</v>
      </c>
      <c r="AX147" s="116">
        <v>37916.536</v>
      </c>
      <c r="AY147" s="116"/>
      <c r="AZ147" s="116"/>
      <c r="BA147" s="116"/>
      <c r="BB147" s="116"/>
      <c r="BC147" s="116"/>
      <c r="BD147" s="116"/>
      <c r="BE147" s="116"/>
      <c r="BF147" s="116"/>
      <c r="BG147" s="116"/>
      <c r="BH147" s="116"/>
      <c r="BI147" s="116"/>
      <c r="BJ147" s="116"/>
      <c r="BK147" s="116"/>
      <c r="BL147" s="116"/>
      <c r="BM147" s="116"/>
      <c r="BN147" s="116"/>
      <c r="BO147" s="116"/>
      <c r="BP147" s="116"/>
      <c r="BQ147" s="116"/>
      <c r="BR147" s="116"/>
      <c r="BS147" s="116"/>
      <c r="BT147" s="116"/>
      <c r="BU147" s="116"/>
      <c r="BV147" s="116"/>
      <c r="BW147" s="116"/>
      <c r="BX147" s="116"/>
      <c r="BY147" s="116"/>
      <c r="BZ147" s="116"/>
      <c r="CA147" s="116"/>
      <c r="CB147" s="116"/>
      <c r="CC147" s="116"/>
      <c r="CD147" s="116"/>
      <c r="CE147" s="116"/>
      <c r="CF147" s="116"/>
      <c r="CG147" s="116"/>
      <c r="CH147" s="116"/>
      <c r="CI147" s="116"/>
      <c r="CJ147" s="116"/>
      <c r="CK147" s="116"/>
      <c r="CL147" s="116"/>
      <c r="CM147" s="116"/>
      <c r="CN147" s="116"/>
      <c r="CO147" s="116"/>
      <c r="CP147" s="116"/>
      <c r="CQ147" s="116"/>
      <c r="CR147" s="116"/>
      <c r="CS147" s="116"/>
      <c r="CT147" s="116"/>
      <c r="CU147" s="116"/>
      <c r="CV147" s="116"/>
      <c r="CW147" s="116"/>
      <c r="CX147" s="116"/>
      <c r="CY147" s="116"/>
      <c r="CZ147" s="116"/>
      <c r="DA147" s="116"/>
      <c r="DB147" s="116"/>
      <c r="DC147" s="116"/>
      <c r="DD147" s="116"/>
      <c r="DE147" s="116"/>
      <c r="DF147" s="116"/>
      <c r="DG147" s="116"/>
      <c r="DH147" s="116"/>
      <c r="DI147" s="116"/>
      <c r="DJ147" s="116"/>
      <c r="DK147" s="116"/>
      <c r="DL147" s="116"/>
      <c r="DM147" s="116"/>
      <c r="DN147" s="116"/>
      <c r="DO147" s="116"/>
      <c r="DP147" s="116"/>
      <c r="DQ147" s="116"/>
      <c r="DR147" s="116"/>
      <c r="DS147" s="116"/>
      <c r="DT147" s="116"/>
      <c r="DU147" s="116"/>
      <c r="DV147" s="116"/>
      <c r="DW147" s="116"/>
      <c r="DX147" s="116"/>
      <c r="DY147" s="116"/>
      <c r="DZ147" s="116"/>
      <c r="EA147" s="116"/>
      <c r="EB147" s="116"/>
      <c r="EC147" s="116"/>
      <c r="ED147" s="116"/>
      <c r="EE147" s="116"/>
      <c r="EF147" s="116"/>
      <c r="EG147" s="116"/>
      <c r="EH147" s="116"/>
      <c r="EI147" s="116"/>
      <c r="EJ147" s="116"/>
      <c r="EK147" s="116"/>
      <c r="EL147" s="116"/>
      <c r="EM147" s="116"/>
      <c r="EN147" s="116"/>
      <c r="EO147" s="116"/>
      <c r="EP147" s="116"/>
      <c r="EQ147" s="116"/>
      <c r="ER147" s="116"/>
      <c r="ES147" s="116"/>
      <c r="ET147" s="116"/>
      <c r="EU147" s="116"/>
      <c r="EV147" s="116"/>
      <c r="EW147" s="116"/>
      <c r="EX147" s="116"/>
      <c r="EY147" s="116"/>
      <c r="EZ147" s="116"/>
      <c r="FA147" s="116"/>
      <c r="FB147" s="116"/>
      <c r="FC147" s="116"/>
      <c r="FD147" s="116"/>
      <c r="FE147" s="116"/>
      <c r="FF147" s="116"/>
      <c r="FG147" s="116"/>
      <c r="FH147" s="116"/>
      <c r="FI147" s="116"/>
      <c r="FJ147" s="116"/>
      <c r="FK147" s="116"/>
      <c r="FL147" s="116"/>
      <c r="FM147" s="116"/>
      <c r="FN147" s="116"/>
      <c r="FO147" s="116"/>
      <c r="FP147" s="116"/>
      <c r="FQ147" s="116"/>
      <c r="FR147" s="116"/>
      <c r="FS147" s="116"/>
      <c r="FT147" s="116"/>
      <c r="FU147" s="116"/>
      <c r="FV147" s="116"/>
      <c r="FW147" s="116"/>
      <c r="FX147" s="116"/>
      <c r="FY147" s="116"/>
      <c r="FZ147" s="116"/>
      <c r="GA147" s="116"/>
      <c r="GB147" s="116"/>
      <c r="GC147" s="116"/>
      <c r="GD147" s="116"/>
      <c r="GE147" s="116"/>
      <c r="GF147" s="116"/>
      <c r="GG147" s="116"/>
      <c r="GH147" s="116"/>
      <c r="GI147" s="116"/>
      <c r="GJ147" s="116"/>
      <c r="GK147" s="116"/>
      <c r="GL147" s="116"/>
      <c r="GM147" s="116"/>
      <c r="GN147" s="116"/>
      <c r="GO147" s="116"/>
      <c r="GP147" s="116"/>
      <c r="GQ147" s="116"/>
      <c r="GR147" s="116"/>
      <c r="GS147" s="116"/>
      <c r="GT147" s="116"/>
      <c r="GU147" s="116"/>
      <c r="GV147" s="116"/>
      <c r="GW147" s="116"/>
      <c r="GX147" s="116"/>
      <c r="GY147" s="116"/>
      <c r="GZ147" s="116"/>
      <c r="HA147" s="116"/>
      <c r="HB147" s="116"/>
      <c r="HC147" s="116"/>
      <c r="HD147" s="116"/>
      <c r="HE147" s="116"/>
      <c r="HF147" s="116"/>
      <c r="HG147" s="116"/>
      <c r="HH147" s="116"/>
      <c r="HI147" s="116"/>
      <c r="HJ147" s="116"/>
      <c r="HK147" s="116"/>
      <c r="HL147" s="116"/>
      <c r="HM147" s="116"/>
      <c r="HN147" s="116"/>
      <c r="HO147" s="116"/>
      <c r="HP147" s="116"/>
      <c r="HQ147" s="116"/>
      <c r="HR147" s="116"/>
      <c r="HS147" s="116"/>
      <c r="HT147" s="116"/>
      <c r="HU147" s="116"/>
      <c r="HV147" s="116"/>
      <c r="HW147" s="116"/>
      <c r="HX147" s="116"/>
      <c r="HY147" s="116"/>
      <c r="HZ147" s="116"/>
      <c r="IA147" s="116"/>
      <c r="IB147" s="116"/>
      <c r="IC147" s="116"/>
      <c r="ID147" s="116"/>
      <c r="IE147" s="116"/>
      <c r="IF147" s="116"/>
      <c r="IG147" s="116"/>
      <c r="IH147" s="116"/>
      <c r="II147" s="116"/>
      <c r="IJ147" s="116"/>
      <c r="IK147" s="116"/>
      <c r="IL147" s="116"/>
      <c r="IM147" s="116"/>
      <c r="IN147" s="116"/>
      <c r="IO147" s="116"/>
      <c r="IP147" s="116"/>
      <c r="IQ147" s="116"/>
      <c r="IR147" s="116"/>
      <c r="IS147" s="116"/>
      <c r="IT147" s="116"/>
      <c r="IU147" s="116"/>
      <c r="IV147" s="116"/>
      <c r="IW147" s="116"/>
      <c r="IX147" s="116"/>
      <c r="IY147" s="116"/>
      <c r="IZ147" s="116"/>
      <c r="JA147" s="116"/>
      <c r="JB147" s="116"/>
      <c r="JC147" s="116"/>
      <c r="JD147" s="116"/>
      <c r="JE147" s="116"/>
      <c r="JF147" s="116"/>
      <c r="JG147" s="116"/>
      <c r="JH147" s="116"/>
      <c r="JI147" s="116"/>
      <c r="JJ147" s="116"/>
      <c r="JK147" s="116"/>
      <c r="JL147" s="116"/>
      <c r="JM147" s="116"/>
      <c r="JN147" s="116"/>
      <c r="JO147" s="116"/>
      <c r="JP147" s="116"/>
      <c r="JQ147" s="116"/>
      <c r="JR147" s="116"/>
      <c r="JS147" s="116"/>
      <c r="JT147" s="116"/>
      <c r="JU147" s="116"/>
      <c r="JV147" s="116"/>
      <c r="JW147" s="116"/>
      <c r="JX147" s="116"/>
      <c r="JY147" s="116"/>
      <c r="JZ147" s="116"/>
      <c r="KA147" s="116"/>
      <c r="KB147" s="116"/>
      <c r="KC147" s="116"/>
      <c r="KD147" s="116"/>
      <c r="KE147" s="116"/>
      <c r="KF147" s="116"/>
      <c r="KG147" s="116"/>
      <c r="KH147" s="116"/>
      <c r="KI147" s="116"/>
      <c r="KJ147" s="116"/>
      <c r="KK147" s="116"/>
      <c r="KL147" s="116"/>
      <c r="KM147" s="116"/>
      <c r="KN147" s="116"/>
      <c r="KO147" s="116"/>
      <c r="KP147" s="116"/>
      <c r="KQ147" s="116"/>
      <c r="KR147" s="116"/>
      <c r="KS147" s="116"/>
      <c r="KT147" s="116"/>
      <c r="KU147" s="116"/>
      <c r="KV147" s="116"/>
      <c r="KW147" s="116"/>
      <c r="KX147" s="116"/>
      <c r="KY147" s="116"/>
      <c r="KZ147" s="116"/>
      <c r="LA147" s="116"/>
      <c r="LB147" s="116"/>
      <c r="LC147" s="116"/>
      <c r="LD147" s="116"/>
      <c r="LE147" s="116"/>
      <c r="LF147" s="116"/>
      <c r="LG147" s="116"/>
      <c r="LH147" s="116"/>
      <c r="LI147" s="116"/>
      <c r="LJ147" s="116"/>
    </row>
    <row r="148" spans="1:322" x14ac:dyDescent="0.3">
      <c r="A148" s="108">
        <v>43321</v>
      </c>
      <c r="B148" s="117">
        <v>0.90204861111111101</v>
      </c>
      <c r="C148" s="114">
        <v>14284.692999999999</v>
      </c>
      <c r="D148" s="114">
        <v>101957.077</v>
      </c>
      <c r="E148" s="114">
        <v>24669.273000000001</v>
      </c>
      <c r="F148" s="114">
        <v>34365.214</v>
      </c>
      <c r="G148" s="114">
        <v>30.539000000000001</v>
      </c>
      <c r="H148" s="73">
        <v>16</v>
      </c>
      <c r="I148" s="73">
        <v>24.377625570776299</v>
      </c>
      <c r="J148" s="111"/>
      <c r="K148" s="111"/>
      <c r="L148" s="119">
        <f t="shared" si="41"/>
        <v>20.493999999990834</v>
      </c>
      <c r="M148" s="115">
        <f t="shared" si="42"/>
        <v>-2.0010000000002037</v>
      </c>
      <c r="N148" s="115">
        <f t="shared" si="43"/>
        <v>-8.044000000008964</v>
      </c>
      <c r="O148" s="115">
        <f t="shared" si="44"/>
        <v>24.158999999999651</v>
      </c>
      <c r="P148" s="120">
        <f t="shared" si="45"/>
        <v>6.3800000000003507</v>
      </c>
      <c r="Q148" s="30">
        <f t="shared" si="46"/>
        <v>0.79108680703361767</v>
      </c>
      <c r="R148" s="123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16"/>
      <c r="AD148" s="116"/>
      <c r="AE148" s="116"/>
      <c r="AF148" s="116"/>
      <c r="AG148" s="116"/>
      <c r="AH148" s="116"/>
      <c r="AI148" s="116"/>
      <c r="AJ148" s="33" t="str">
        <f t="shared" si="32"/>
        <v/>
      </c>
      <c r="AK148" s="33" t="str">
        <f t="shared" si="33"/>
        <v/>
      </c>
      <c r="AL148" s="33" t="str">
        <f t="shared" si="34"/>
        <v/>
      </c>
      <c r="AM148" s="33" t="str">
        <f t="shared" si="35"/>
        <v/>
      </c>
      <c r="AN148" s="33">
        <f t="shared" si="36"/>
        <v>0</v>
      </c>
      <c r="AO148" s="33" t="str">
        <f t="shared" si="37"/>
        <v/>
      </c>
      <c r="AP148" s="33" t="str">
        <f t="shared" si="38"/>
        <v/>
      </c>
      <c r="AQ148" s="33" t="str">
        <f t="shared" si="39"/>
        <v/>
      </c>
      <c r="AR148" s="33" t="str">
        <f t="shared" si="40"/>
        <v/>
      </c>
      <c r="AS148" s="116">
        <v>43604</v>
      </c>
      <c r="AT148" s="116">
        <v>2.7060185185185187E-2</v>
      </c>
      <c r="AU148" s="116" t="s">
        <v>64</v>
      </c>
      <c r="AV148" s="116" t="s">
        <v>68</v>
      </c>
      <c r="AW148" s="116">
        <v>0</v>
      </c>
      <c r="AX148" s="116"/>
      <c r="AY148" s="116"/>
      <c r="AZ148" s="116"/>
      <c r="BA148" s="116"/>
      <c r="BB148" s="116"/>
      <c r="BC148" s="116"/>
      <c r="BD148" s="116"/>
      <c r="BE148" s="116"/>
      <c r="BF148" s="116"/>
      <c r="BG148" s="116"/>
      <c r="BH148" s="116"/>
      <c r="BI148" s="116"/>
      <c r="BJ148" s="116"/>
      <c r="BK148" s="116"/>
      <c r="BL148" s="116"/>
      <c r="BM148" s="116"/>
      <c r="BN148" s="116"/>
      <c r="BO148" s="116"/>
      <c r="BP148" s="116"/>
      <c r="BQ148" s="116"/>
      <c r="BR148" s="116"/>
      <c r="BS148" s="116"/>
      <c r="BT148" s="116"/>
      <c r="BU148" s="116"/>
      <c r="BV148" s="116"/>
      <c r="BW148" s="116"/>
      <c r="BX148" s="116"/>
      <c r="BY148" s="116"/>
      <c r="BZ148" s="116"/>
      <c r="CA148" s="116"/>
      <c r="CB148" s="116"/>
      <c r="CC148" s="116"/>
      <c r="CD148" s="116"/>
      <c r="CE148" s="116"/>
      <c r="CF148" s="116"/>
      <c r="CG148" s="116"/>
      <c r="CH148" s="116"/>
      <c r="CI148" s="116"/>
      <c r="CJ148" s="116"/>
      <c r="CK148" s="116"/>
      <c r="CL148" s="116"/>
      <c r="CM148" s="116"/>
      <c r="CN148" s="116"/>
      <c r="CO148" s="116"/>
      <c r="CP148" s="116"/>
      <c r="CQ148" s="116"/>
      <c r="CR148" s="116"/>
      <c r="CS148" s="116"/>
      <c r="CT148" s="116"/>
      <c r="CU148" s="116"/>
      <c r="CV148" s="116"/>
      <c r="CW148" s="116"/>
      <c r="CX148" s="116"/>
      <c r="CY148" s="116"/>
      <c r="CZ148" s="116"/>
      <c r="DA148" s="116"/>
      <c r="DB148" s="116"/>
      <c r="DC148" s="116"/>
      <c r="DD148" s="116"/>
      <c r="DE148" s="116"/>
      <c r="DF148" s="116"/>
      <c r="DG148" s="116"/>
      <c r="DH148" s="116"/>
      <c r="DI148" s="116"/>
      <c r="DJ148" s="116"/>
      <c r="DK148" s="116"/>
      <c r="DL148" s="116"/>
      <c r="DM148" s="116"/>
      <c r="DN148" s="116"/>
      <c r="DO148" s="116"/>
      <c r="DP148" s="116"/>
      <c r="DQ148" s="116"/>
      <c r="DR148" s="116"/>
      <c r="DS148" s="116"/>
      <c r="DT148" s="116"/>
      <c r="DU148" s="116"/>
      <c r="DV148" s="116"/>
      <c r="DW148" s="116"/>
      <c r="DX148" s="116"/>
      <c r="DY148" s="116"/>
      <c r="DZ148" s="116"/>
      <c r="EA148" s="116"/>
      <c r="EB148" s="116"/>
      <c r="EC148" s="116"/>
      <c r="ED148" s="116"/>
      <c r="EE148" s="116"/>
      <c r="EF148" s="116"/>
      <c r="EG148" s="116"/>
      <c r="EH148" s="116"/>
      <c r="EI148" s="116"/>
      <c r="EJ148" s="116"/>
      <c r="EK148" s="116"/>
      <c r="EL148" s="116"/>
      <c r="EM148" s="116"/>
      <c r="EN148" s="116"/>
      <c r="EO148" s="116"/>
      <c r="EP148" s="116"/>
      <c r="EQ148" s="116"/>
      <c r="ER148" s="116"/>
      <c r="ES148" s="116"/>
      <c r="ET148" s="116"/>
      <c r="EU148" s="116"/>
      <c r="EV148" s="116"/>
      <c r="EW148" s="116"/>
      <c r="EX148" s="116"/>
      <c r="EY148" s="116"/>
      <c r="EZ148" s="116"/>
      <c r="FA148" s="116"/>
      <c r="FB148" s="116"/>
      <c r="FC148" s="116"/>
      <c r="FD148" s="116"/>
      <c r="FE148" s="116"/>
      <c r="FF148" s="116"/>
      <c r="FG148" s="116"/>
      <c r="FH148" s="116"/>
      <c r="FI148" s="116"/>
      <c r="FJ148" s="116"/>
      <c r="FK148" s="116"/>
      <c r="FL148" s="116"/>
      <c r="FM148" s="116"/>
      <c r="FN148" s="116"/>
      <c r="FO148" s="116"/>
      <c r="FP148" s="116"/>
      <c r="FQ148" s="116"/>
      <c r="FR148" s="116"/>
      <c r="FS148" s="116"/>
      <c r="FT148" s="116"/>
      <c r="FU148" s="116"/>
      <c r="FV148" s="116"/>
      <c r="FW148" s="116"/>
      <c r="FX148" s="116"/>
      <c r="FY148" s="116"/>
      <c r="FZ148" s="116"/>
      <c r="GA148" s="116"/>
      <c r="GB148" s="116"/>
      <c r="GC148" s="116"/>
      <c r="GD148" s="116"/>
      <c r="GE148" s="116"/>
      <c r="GF148" s="116"/>
      <c r="GG148" s="116"/>
      <c r="GH148" s="116"/>
      <c r="GI148" s="116"/>
      <c r="GJ148" s="116"/>
      <c r="GK148" s="116"/>
      <c r="GL148" s="116"/>
      <c r="GM148" s="116"/>
      <c r="GN148" s="116"/>
      <c r="GO148" s="116"/>
      <c r="GP148" s="116"/>
      <c r="GQ148" s="116"/>
      <c r="GR148" s="116"/>
      <c r="GS148" s="116"/>
      <c r="GT148" s="116"/>
      <c r="GU148" s="116"/>
      <c r="GV148" s="116"/>
      <c r="GW148" s="116"/>
      <c r="GX148" s="116"/>
      <c r="GY148" s="116"/>
      <c r="GZ148" s="116"/>
      <c r="HA148" s="116"/>
      <c r="HB148" s="116"/>
      <c r="HC148" s="116"/>
      <c r="HD148" s="116"/>
      <c r="HE148" s="116"/>
      <c r="HF148" s="116"/>
      <c r="HG148" s="116"/>
      <c r="HH148" s="116"/>
      <c r="HI148" s="116"/>
      <c r="HJ148" s="116"/>
      <c r="HK148" s="116"/>
      <c r="HL148" s="116"/>
      <c r="HM148" s="116"/>
      <c r="HN148" s="116"/>
      <c r="HO148" s="116"/>
      <c r="HP148" s="116"/>
      <c r="HQ148" s="116"/>
      <c r="HR148" s="116"/>
      <c r="HS148" s="116"/>
      <c r="HT148" s="116"/>
      <c r="HU148" s="116"/>
      <c r="HV148" s="116"/>
      <c r="HW148" s="116"/>
      <c r="HX148" s="116"/>
      <c r="HY148" s="116"/>
      <c r="HZ148" s="116"/>
      <c r="IA148" s="116"/>
      <c r="IB148" s="116"/>
      <c r="IC148" s="116"/>
      <c r="ID148" s="116"/>
      <c r="IE148" s="116"/>
      <c r="IF148" s="116"/>
      <c r="IG148" s="116"/>
      <c r="IH148" s="116"/>
      <c r="II148" s="116"/>
      <c r="IJ148" s="116"/>
      <c r="IK148" s="116"/>
      <c r="IL148" s="116"/>
      <c r="IM148" s="116"/>
      <c r="IN148" s="116"/>
      <c r="IO148" s="116"/>
      <c r="IP148" s="116"/>
      <c r="IQ148" s="116"/>
      <c r="IR148" s="116"/>
      <c r="IS148" s="116"/>
      <c r="IT148" s="116"/>
      <c r="IU148" s="116"/>
      <c r="IV148" s="116"/>
      <c r="IW148" s="116"/>
      <c r="IX148" s="116"/>
      <c r="IY148" s="116"/>
      <c r="IZ148" s="116"/>
      <c r="JA148" s="116"/>
      <c r="JB148" s="116"/>
      <c r="JC148" s="116"/>
      <c r="JD148" s="116"/>
      <c r="JE148" s="116"/>
      <c r="JF148" s="116"/>
      <c r="JG148" s="116"/>
      <c r="JH148" s="116"/>
      <c r="JI148" s="116"/>
      <c r="JJ148" s="116"/>
      <c r="JK148" s="116"/>
      <c r="JL148" s="116"/>
      <c r="JM148" s="116"/>
      <c r="JN148" s="116"/>
      <c r="JO148" s="116"/>
      <c r="JP148" s="116"/>
      <c r="JQ148" s="116"/>
      <c r="JR148" s="116"/>
      <c r="JS148" s="116"/>
      <c r="JT148" s="116"/>
      <c r="JU148" s="116"/>
      <c r="JV148" s="116"/>
      <c r="JW148" s="116"/>
      <c r="JX148" s="116"/>
      <c r="JY148" s="116"/>
      <c r="JZ148" s="116"/>
      <c r="KA148" s="116"/>
      <c r="KB148" s="116"/>
      <c r="KC148" s="116"/>
      <c r="KD148" s="116"/>
      <c r="KE148" s="116"/>
      <c r="KF148" s="116"/>
      <c r="KG148" s="116"/>
      <c r="KH148" s="116"/>
      <c r="KI148" s="116"/>
      <c r="KJ148" s="116"/>
      <c r="KK148" s="116"/>
      <c r="KL148" s="116"/>
      <c r="KM148" s="116"/>
      <c r="KN148" s="116"/>
      <c r="KO148" s="116"/>
      <c r="KP148" s="116"/>
      <c r="KQ148" s="116"/>
      <c r="KR148" s="116"/>
      <c r="KS148" s="116"/>
      <c r="KT148" s="116"/>
      <c r="KU148" s="116"/>
      <c r="KV148" s="116"/>
      <c r="KW148" s="116"/>
      <c r="KX148" s="116"/>
      <c r="KY148" s="116"/>
      <c r="KZ148" s="116"/>
      <c r="LA148" s="116"/>
      <c r="LB148" s="116"/>
      <c r="LC148" s="116"/>
      <c r="LD148" s="116"/>
      <c r="LE148" s="116"/>
      <c r="LF148" s="116"/>
      <c r="LG148" s="116"/>
      <c r="LH148" s="116"/>
      <c r="LI148" s="116"/>
      <c r="LJ148" s="116"/>
    </row>
    <row r="149" spans="1:322" x14ac:dyDescent="0.3">
      <c r="A149" s="108">
        <v>43322</v>
      </c>
      <c r="B149" s="117">
        <v>0.90901620370370395</v>
      </c>
      <c r="C149" s="114">
        <v>14285.941999999999</v>
      </c>
      <c r="D149" s="114">
        <v>101964.88099999999</v>
      </c>
      <c r="E149" s="114">
        <v>24698.733</v>
      </c>
      <c r="F149" s="114">
        <v>34401.803999999996</v>
      </c>
      <c r="G149" s="114">
        <v>36.590000000000003</v>
      </c>
      <c r="H149" s="73">
        <v>16.5</v>
      </c>
      <c r="I149" s="73">
        <v>20.226495726495699</v>
      </c>
      <c r="J149" s="111"/>
      <c r="K149" s="111"/>
      <c r="L149" s="119">
        <f t="shared" si="41"/>
        <v>27.537000000011034</v>
      </c>
      <c r="M149" s="115">
        <f t="shared" si="42"/>
        <v>-1.2489999999997963</v>
      </c>
      <c r="N149" s="115">
        <f t="shared" si="43"/>
        <v>-7.8039999999891734</v>
      </c>
      <c r="O149" s="115">
        <f t="shared" si="44"/>
        <v>29.459999999999127</v>
      </c>
      <c r="P149" s="120">
        <f t="shared" si="45"/>
        <v>7.1300000000008765</v>
      </c>
      <c r="Q149" s="30">
        <f t="shared" si="46"/>
        <v>0.80513801585130151</v>
      </c>
      <c r="R149" s="123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16"/>
      <c r="AD149" s="116"/>
      <c r="AE149" s="116"/>
      <c r="AF149" s="116"/>
      <c r="AG149" s="116"/>
      <c r="AH149" s="116"/>
      <c r="AI149" s="116"/>
      <c r="AJ149" s="33">
        <f t="shared" si="32"/>
        <v>15736.174999999999</v>
      </c>
      <c r="AK149" s="33" t="str">
        <f t="shared" si="33"/>
        <v/>
      </c>
      <c r="AL149" s="33" t="str">
        <f t="shared" si="34"/>
        <v/>
      </c>
      <c r="AM149" s="33" t="str">
        <f t="shared" si="35"/>
        <v/>
      </c>
      <c r="AN149" s="33" t="str">
        <f t="shared" si="36"/>
        <v/>
      </c>
      <c r="AO149" s="33" t="str">
        <f t="shared" si="37"/>
        <v/>
      </c>
      <c r="AP149" s="33" t="str">
        <f t="shared" si="38"/>
        <v/>
      </c>
      <c r="AQ149" s="33" t="str">
        <f t="shared" si="39"/>
        <v/>
      </c>
      <c r="AR149" s="33" t="str">
        <f t="shared" si="40"/>
        <v/>
      </c>
      <c r="AS149" s="116">
        <v>43604</v>
      </c>
      <c r="AT149" s="116">
        <v>2.8449074074074075E-2</v>
      </c>
      <c r="AU149" s="116" t="s">
        <v>59</v>
      </c>
      <c r="AV149" s="116" t="s">
        <v>60</v>
      </c>
      <c r="AW149" s="116">
        <v>15736.174999999999</v>
      </c>
      <c r="AX149" s="116"/>
      <c r="AY149" s="116"/>
      <c r="AZ149" s="116"/>
      <c r="BA149" s="116"/>
      <c r="BB149" s="116"/>
      <c r="BC149" s="116"/>
      <c r="BD149" s="116"/>
      <c r="BE149" s="116"/>
      <c r="BF149" s="116"/>
      <c r="BG149" s="116"/>
      <c r="BH149" s="116"/>
      <c r="BI149" s="116"/>
      <c r="BJ149" s="116"/>
      <c r="BK149" s="116"/>
      <c r="BL149" s="116"/>
      <c r="BM149" s="116"/>
      <c r="BN149" s="116"/>
      <c r="BO149" s="116"/>
      <c r="BP149" s="116"/>
      <c r="BQ149" s="116"/>
      <c r="BR149" s="116"/>
      <c r="BS149" s="116"/>
      <c r="BT149" s="116"/>
      <c r="BU149" s="116"/>
      <c r="BV149" s="116"/>
      <c r="BW149" s="116"/>
      <c r="BX149" s="116"/>
      <c r="BY149" s="116"/>
      <c r="BZ149" s="116"/>
      <c r="CA149" s="116"/>
      <c r="CB149" s="116"/>
      <c r="CC149" s="116"/>
      <c r="CD149" s="116"/>
      <c r="CE149" s="116"/>
      <c r="CF149" s="116"/>
      <c r="CG149" s="116"/>
      <c r="CH149" s="116"/>
      <c r="CI149" s="116"/>
      <c r="CJ149" s="116"/>
      <c r="CK149" s="116"/>
      <c r="CL149" s="116"/>
      <c r="CM149" s="116"/>
      <c r="CN149" s="116"/>
      <c r="CO149" s="116"/>
      <c r="CP149" s="116"/>
      <c r="CQ149" s="116"/>
      <c r="CR149" s="116"/>
      <c r="CS149" s="116"/>
      <c r="CT149" s="116"/>
      <c r="CU149" s="116"/>
      <c r="CV149" s="116"/>
      <c r="CW149" s="116"/>
      <c r="CX149" s="116"/>
      <c r="CY149" s="116"/>
      <c r="CZ149" s="116"/>
      <c r="DA149" s="116"/>
      <c r="DB149" s="116"/>
      <c r="DC149" s="116"/>
      <c r="DD149" s="116"/>
      <c r="DE149" s="116"/>
      <c r="DF149" s="116"/>
      <c r="DG149" s="116"/>
      <c r="DH149" s="116"/>
      <c r="DI149" s="116"/>
      <c r="DJ149" s="116"/>
      <c r="DK149" s="116"/>
      <c r="DL149" s="116"/>
      <c r="DM149" s="116"/>
      <c r="DN149" s="116"/>
      <c r="DO149" s="116"/>
      <c r="DP149" s="116"/>
      <c r="DQ149" s="116"/>
      <c r="DR149" s="116"/>
      <c r="DS149" s="116"/>
      <c r="DT149" s="116"/>
      <c r="DU149" s="116"/>
      <c r="DV149" s="116"/>
      <c r="DW149" s="116"/>
      <c r="DX149" s="116"/>
      <c r="DY149" s="116"/>
      <c r="DZ149" s="116"/>
      <c r="EA149" s="116"/>
      <c r="EB149" s="116"/>
      <c r="EC149" s="116"/>
      <c r="ED149" s="116"/>
      <c r="EE149" s="116"/>
      <c r="EF149" s="116"/>
      <c r="EG149" s="116"/>
      <c r="EH149" s="116"/>
      <c r="EI149" s="116"/>
      <c r="EJ149" s="116"/>
      <c r="EK149" s="116"/>
      <c r="EL149" s="116"/>
      <c r="EM149" s="116"/>
      <c r="EN149" s="116"/>
      <c r="EO149" s="116"/>
      <c r="EP149" s="116"/>
      <c r="EQ149" s="116"/>
      <c r="ER149" s="116"/>
      <c r="ES149" s="116"/>
      <c r="ET149" s="116"/>
      <c r="EU149" s="116"/>
      <c r="EV149" s="116"/>
      <c r="EW149" s="116"/>
      <c r="EX149" s="116"/>
      <c r="EY149" s="116"/>
      <c r="EZ149" s="116"/>
      <c r="FA149" s="116"/>
      <c r="FB149" s="116"/>
      <c r="FC149" s="116"/>
      <c r="FD149" s="116"/>
      <c r="FE149" s="116"/>
      <c r="FF149" s="116"/>
      <c r="FG149" s="116"/>
      <c r="FH149" s="116"/>
      <c r="FI149" s="116"/>
      <c r="FJ149" s="116"/>
      <c r="FK149" s="116"/>
      <c r="FL149" s="116"/>
      <c r="FM149" s="116"/>
      <c r="FN149" s="116"/>
      <c r="FO149" s="116"/>
      <c r="FP149" s="116"/>
      <c r="FQ149" s="116"/>
      <c r="FR149" s="116"/>
      <c r="FS149" s="116"/>
      <c r="FT149" s="116"/>
      <c r="FU149" s="116"/>
      <c r="FV149" s="116"/>
      <c r="FW149" s="116"/>
      <c r="FX149" s="116"/>
      <c r="FY149" s="116"/>
      <c r="FZ149" s="116"/>
      <c r="GA149" s="116"/>
      <c r="GB149" s="116"/>
      <c r="GC149" s="116"/>
      <c r="GD149" s="116"/>
      <c r="GE149" s="116"/>
      <c r="GF149" s="116"/>
      <c r="GG149" s="116"/>
      <c r="GH149" s="116"/>
      <c r="GI149" s="116"/>
      <c r="GJ149" s="116"/>
      <c r="GK149" s="116"/>
      <c r="GL149" s="116"/>
      <c r="GM149" s="116"/>
      <c r="GN149" s="116"/>
      <c r="GO149" s="116"/>
      <c r="GP149" s="116"/>
      <c r="GQ149" s="116"/>
      <c r="GR149" s="116"/>
      <c r="GS149" s="116"/>
      <c r="GT149" s="116"/>
      <c r="GU149" s="116"/>
      <c r="GV149" s="116"/>
      <c r="GW149" s="116"/>
      <c r="GX149" s="116"/>
      <c r="GY149" s="116"/>
      <c r="GZ149" s="116"/>
      <c r="HA149" s="116"/>
      <c r="HB149" s="116"/>
      <c r="HC149" s="116"/>
      <c r="HD149" s="116"/>
      <c r="HE149" s="116"/>
      <c r="HF149" s="116"/>
      <c r="HG149" s="116"/>
      <c r="HH149" s="116"/>
      <c r="HI149" s="116"/>
      <c r="HJ149" s="116"/>
      <c r="HK149" s="116"/>
      <c r="HL149" s="116"/>
      <c r="HM149" s="116"/>
      <c r="HN149" s="116"/>
      <c r="HO149" s="116"/>
      <c r="HP149" s="116"/>
      <c r="HQ149" s="116"/>
      <c r="HR149" s="116"/>
      <c r="HS149" s="116"/>
      <c r="HT149" s="116"/>
      <c r="HU149" s="116"/>
      <c r="HV149" s="116"/>
      <c r="HW149" s="116"/>
      <c r="HX149" s="116"/>
      <c r="HY149" s="116"/>
      <c r="HZ149" s="116"/>
      <c r="IA149" s="116"/>
      <c r="IB149" s="116"/>
      <c r="IC149" s="116"/>
      <c r="ID149" s="116"/>
      <c r="IE149" s="116"/>
      <c r="IF149" s="116"/>
      <c r="IG149" s="116"/>
      <c r="IH149" s="116"/>
      <c r="II149" s="116"/>
      <c r="IJ149" s="116"/>
      <c r="IK149" s="116"/>
      <c r="IL149" s="116"/>
      <c r="IM149" s="116"/>
      <c r="IN149" s="116"/>
      <c r="IO149" s="116"/>
      <c r="IP149" s="116"/>
      <c r="IQ149" s="116"/>
      <c r="IR149" s="116"/>
      <c r="IS149" s="116"/>
      <c r="IT149" s="116"/>
      <c r="IU149" s="116"/>
      <c r="IV149" s="116"/>
      <c r="IW149" s="116"/>
      <c r="IX149" s="116"/>
      <c r="IY149" s="116"/>
      <c r="IZ149" s="116"/>
      <c r="JA149" s="116"/>
      <c r="JB149" s="116"/>
      <c r="JC149" s="116"/>
      <c r="JD149" s="116"/>
      <c r="JE149" s="116"/>
      <c r="JF149" s="116"/>
      <c r="JG149" s="116"/>
      <c r="JH149" s="116"/>
      <c r="JI149" s="116"/>
      <c r="JJ149" s="116"/>
      <c r="JK149" s="116"/>
      <c r="JL149" s="116"/>
      <c r="JM149" s="116"/>
      <c r="JN149" s="116"/>
      <c r="JO149" s="116"/>
      <c r="JP149" s="116"/>
      <c r="JQ149" s="116"/>
      <c r="JR149" s="116"/>
      <c r="JS149" s="116"/>
      <c r="JT149" s="116"/>
      <c r="JU149" s="116"/>
      <c r="JV149" s="116"/>
      <c r="JW149" s="116"/>
      <c r="JX149" s="116"/>
      <c r="JY149" s="116"/>
      <c r="JZ149" s="116"/>
      <c r="KA149" s="116"/>
      <c r="KB149" s="116"/>
      <c r="KC149" s="116"/>
      <c r="KD149" s="116"/>
      <c r="KE149" s="116"/>
      <c r="KF149" s="116"/>
      <c r="KG149" s="116"/>
      <c r="KH149" s="116"/>
      <c r="KI149" s="116"/>
      <c r="KJ149" s="116"/>
      <c r="KK149" s="116"/>
      <c r="KL149" s="116"/>
      <c r="KM149" s="116"/>
      <c r="KN149" s="116"/>
      <c r="KO149" s="116"/>
      <c r="KP149" s="116"/>
      <c r="KQ149" s="116"/>
      <c r="KR149" s="116"/>
      <c r="KS149" s="116"/>
      <c r="KT149" s="116"/>
      <c r="KU149" s="116"/>
      <c r="KV149" s="116"/>
      <c r="KW149" s="116"/>
      <c r="KX149" s="116"/>
      <c r="KY149" s="116"/>
      <c r="KZ149" s="116"/>
      <c r="LA149" s="116"/>
      <c r="LB149" s="116"/>
      <c r="LC149" s="116"/>
      <c r="LD149" s="116"/>
      <c r="LE149" s="116"/>
      <c r="LF149" s="116"/>
      <c r="LG149" s="116"/>
      <c r="LH149" s="116"/>
      <c r="LI149" s="116"/>
      <c r="LJ149" s="116"/>
    </row>
    <row r="150" spans="1:322" x14ac:dyDescent="0.3">
      <c r="A150" s="108">
        <v>43323</v>
      </c>
      <c r="B150" s="117">
        <v>0.91601851851851901</v>
      </c>
      <c r="C150" s="114">
        <v>14287.302</v>
      </c>
      <c r="D150" s="114">
        <v>101973.79300000001</v>
      </c>
      <c r="E150" s="114">
        <v>24727.076000000001</v>
      </c>
      <c r="F150" s="114">
        <v>34436.144</v>
      </c>
      <c r="G150" s="114">
        <v>34.340000000000003</v>
      </c>
      <c r="H150" s="73">
        <v>18.5</v>
      </c>
      <c r="I150" s="73">
        <v>20.377358490565999</v>
      </c>
      <c r="J150" s="111"/>
      <c r="K150" s="111"/>
      <c r="L150" s="119">
        <f t="shared" si="41"/>
        <v>24.067999999988245</v>
      </c>
      <c r="M150" s="115">
        <f t="shared" si="42"/>
        <v>-1.3600000000005821</v>
      </c>
      <c r="N150" s="115">
        <f t="shared" si="43"/>
        <v>-8.9120000000111759</v>
      </c>
      <c r="O150" s="115">
        <f t="shared" si="44"/>
        <v>28.343000000000757</v>
      </c>
      <c r="P150" s="120">
        <f t="shared" si="45"/>
        <v>5.9969999999992467</v>
      </c>
      <c r="Q150" s="30">
        <f t="shared" si="46"/>
        <v>0.82536400698895618</v>
      </c>
      <c r="R150" s="123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16"/>
      <c r="AD150" s="116"/>
      <c r="AE150" s="116"/>
      <c r="AF150" s="116"/>
      <c r="AG150" s="116"/>
      <c r="AH150" s="116"/>
      <c r="AI150" s="116"/>
      <c r="AJ150" s="33" t="str">
        <f t="shared" si="32"/>
        <v/>
      </c>
      <c r="AK150" s="33">
        <f t="shared" si="33"/>
        <v>116107.37699999999</v>
      </c>
      <c r="AL150" s="33" t="str">
        <f t="shared" si="34"/>
        <v/>
      </c>
      <c r="AM150" s="33" t="str">
        <f t="shared" si="35"/>
        <v/>
      </c>
      <c r="AN150" s="33" t="str">
        <f t="shared" si="36"/>
        <v/>
      </c>
      <c r="AO150" s="33" t="str">
        <f t="shared" si="37"/>
        <v/>
      </c>
      <c r="AP150" s="33" t="str">
        <f t="shared" si="38"/>
        <v/>
      </c>
      <c r="AQ150" s="33" t="str">
        <f t="shared" si="39"/>
        <v/>
      </c>
      <c r="AR150" s="33" t="str">
        <f t="shared" si="40"/>
        <v/>
      </c>
      <c r="AS150" s="116">
        <v>43604</v>
      </c>
      <c r="AT150" s="116">
        <v>2.8449074074074075E-2</v>
      </c>
      <c r="AU150" s="116" t="s">
        <v>59</v>
      </c>
      <c r="AV150" s="116" t="s">
        <v>61</v>
      </c>
      <c r="AW150" s="116">
        <v>116107.37699999999</v>
      </c>
      <c r="AX150" s="116"/>
      <c r="AY150" s="116"/>
      <c r="AZ150" s="116"/>
      <c r="BA150" s="116"/>
      <c r="BB150" s="116"/>
      <c r="BC150" s="116"/>
      <c r="BD150" s="116"/>
      <c r="BE150" s="116"/>
      <c r="BF150" s="116"/>
      <c r="BG150" s="116"/>
      <c r="BH150" s="116"/>
      <c r="BI150" s="116"/>
      <c r="BJ150" s="116"/>
      <c r="BK150" s="116"/>
      <c r="BL150" s="116"/>
      <c r="BM150" s="116"/>
      <c r="BN150" s="116"/>
      <c r="BO150" s="116"/>
      <c r="BP150" s="116"/>
      <c r="BQ150" s="116"/>
      <c r="BR150" s="116"/>
      <c r="BS150" s="116"/>
      <c r="BT150" s="116"/>
      <c r="BU150" s="116"/>
      <c r="BV150" s="116"/>
      <c r="BW150" s="116"/>
      <c r="BX150" s="116"/>
      <c r="BY150" s="116"/>
      <c r="BZ150" s="116"/>
      <c r="CA150" s="116"/>
      <c r="CB150" s="116"/>
      <c r="CC150" s="116"/>
      <c r="CD150" s="116"/>
      <c r="CE150" s="116"/>
      <c r="CF150" s="116"/>
      <c r="CG150" s="116"/>
      <c r="CH150" s="116"/>
      <c r="CI150" s="116"/>
      <c r="CJ150" s="116"/>
      <c r="CK150" s="116"/>
      <c r="CL150" s="116"/>
      <c r="CM150" s="116"/>
      <c r="CN150" s="116"/>
      <c r="CO150" s="116"/>
      <c r="CP150" s="116"/>
      <c r="CQ150" s="116"/>
      <c r="CR150" s="116"/>
      <c r="CS150" s="116"/>
      <c r="CT150" s="116"/>
      <c r="CU150" s="116"/>
      <c r="CV150" s="116"/>
      <c r="CW150" s="116"/>
      <c r="CX150" s="116"/>
      <c r="CY150" s="116"/>
      <c r="CZ150" s="116"/>
      <c r="DA150" s="116"/>
      <c r="DB150" s="116"/>
      <c r="DC150" s="116"/>
      <c r="DD150" s="116"/>
      <c r="DE150" s="116"/>
      <c r="DF150" s="116"/>
      <c r="DG150" s="116"/>
      <c r="DH150" s="116"/>
      <c r="DI150" s="116"/>
      <c r="DJ150" s="116"/>
      <c r="DK150" s="116"/>
      <c r="DL150" s="116"/>
      <c r="DM150" s="116"/>
      <c r="DN150" s="116"/>
      <c r="DO150" s="116"/>
      <c r="DP150" s="116"/>
      <c r="DQ150" s="116"/>
      <c r="DR150" s="116"/>
      <c r="DS150" s="116"/>
      <c r="DT150" s="116"/>
      <c r="DU150" s="116"/>
      <c r="DV150" s="116"/>
      <c r="DW150" s="116"/>
      <c r="DX150" s="116"/>
      <c r="DY150" s="116"/>
      <c r="DZ150" s="116"/>
      <c r="EA150" s="116"/>
      <c r="EB150" s="116"/>
      <c r="EC150" s="116"/>
      <c r="ED150" s="116"/>
      <c r="EE150" s="116"/>
      <c r="EF150" s="116"/>
      <c r="EG150" s="116"/>
      <c r="EH150" s="116"/>
      <c r="EI150" s="116"/>
      <c r="EJ150" s="116"/>
      <c r="EK150" s="116"/>
      <c r="EL150" s="116"/>
      <c r="EM150" s="116"/>
      <c r="EN150" s="116"/>
      <c r="EO150" s="116"/>
      <c r="EP150" s="116"/>
      <c r="EQ150" s="116"/>
      <c r="ER150" s="116"/>
      <c r="ES150" s="116"/>
      <c r="ET150" s="116"/>
      <c r="EU150" s="116"/>
      <c r="EV150" s="116"/>
      <c r="EW150" s="116"/>
      <c r="EX150" s="116"/>
      <c r="EY150" s="116"/>
      <c r="EZ150" s="116"/>
      <c r="FA150" s="116"/>
      <c r="FB150" s="116"/>
      <c r="FC150" s="116"/>
      <c r="FD150" s="116"/>
      <c r="FE150" s="116"/>
      <c r="FF150" s="116"/>
      <c r="FG150" s="116"/>
      <c r="FH150" s="116"/>
      <c r="FI150" s="116"/>
      <c r="FJ150" s="116"/>
      <c r="FK150" s="116"/>
      <c r="FL150" s="116"/>
      <c r="FM150" s="116"/>
      <c r="FN150" s="116"/>
      <c r="FO150" s="116"/>
      <c r="FP150" s="116"/>
      <c r="FQ150" s="116"/>
      <c r="FR150" s="116"/>
      <c r="FS150" s="116"/>
      <c r="FT150" s="116"/>
      <c r="FU150" s="116"/>
      <c r="FV150" s="116"/>
      <c r="FW150" s="116"/>
      <c r="FX150" s="116"/>
      <c r="FY150" s="116"/>
      <c r="FZ150" s="116"/>
      <c r="GA150" s="116"/>
      <c r="GB150" s="116"/>
      <c r="GC150" s="116"/>
      <c r="GD150" s="116"/>
      <c r="GE150" s="116"/>
      <c r="GF150" s="116"/>
      <c r="GG150" s="116"/>
      <c r="GH150" s="116"/>
      <c r="GI150" s="116"/>
      <c r="GJ150" s="116"/>
      <c r="GK150" s="116"/>
      <c r="GL150" s="116"/>
      <c r="GM150" s="116"/>
      <c r="GN150" s="116"/>
      <c r="GO150" s="116"/>
      <c r="GP150" s="116"/>
      <c r="GQ150" s="116"/>
      <c r="GR150" s="116"/>
      <c r="GS150" s="116"/>
      <c r="GT150" s="116"/>
      <c r="GU150" s="116"/>
      <c r="GV150" s="116"/>
      <c r="GW150" s="116"/>
      <c r="GX150" s="116"/>
      <c r="GY150" s="116"/>
      <c r="GZ150" s="116"/>
      <c r="HA150" s="116"/>
      <c r="HB150" s="116"/>
      <c r="HC150" s="116"/>
      <c r="HD150" s="116"/>
      <c r="HE150" s="116"/>
      <c r="HF150" s="116"/>
      <c r="HG150" s="116"/>
      <c r="HH150" s="116"/>
      <c r="HI150" s="116"/>
      <c r="HJ150" s="116"/>
      <c r="HK150" s="116"/>
      <c r="HL150" s="116"/>
      <c r="HM150" s="116"/>
      <c r="HN150" s="116"/>
      <c r="HO150" s="116"/>
      <c r="HP150" s="116"/>
      <c r="HQ150" s="116"/>
      <c r="HR150" s="116"/>
      <c r="HS150" s="116"/>
      <c r="HT150" s="116"/>
      <c r="HU150" s="116"/>
      <c r="HV150" s="116"/>
      <c r="HW150" s="116"/>
      <c r="HX150" s="116"/>
      <c r="HY150" s="116"/>
      <c r="HZ150" s="116"/>
      <c r="IA150" s="116"/>
      <c r="IB150" s="116"/>
      <c r="IC150" s="116"/>
      <c r="ID150" s="116"/>
      <c r="IE150" s="116"/>
      <c r="IF150" s="116"/>
      <c r="IG150" s="116"/>
      <c r="IH150" s="116"/>
      <c r="II150" s="116"/>
      <c r="IJ150" s="116"/>
      <c r="IK150" s="116"/>
      <c r="IL150" s="116"/>
      <c r="IM150" s="116"/>
      <c r="IN150" s="116"/>
      <c r="IO150" s="116"/>
      <c r="IP150" s="116"/>
      <c r="IQ150" s="116"/>
      <c r="IR150" s="116"/>
      <c r="IS150" s="116"/>
      <c r="IT150" s="116"/>
      <c r="IU150" s="116"/>
      <c r="IV150" s="116"/>
      <c r="IW150" s="116"/>
      <c r="IX150" s="116"/>
      <c r="IY150" s="116"/>
      <c r="IZ150" s="116"/>
      <c r="JA150" s="116"/>
      <c r="JB150" s="116"/>
      <c r="JC150" s="116"/>
      <c r="JD150" s="116"/>
      <c r="JE150" s="116"/>
      <c r="JF150" s="116"/>
      <c r="JG150" s="116"/>
      <c r="JH150" s="116"/>
      <c r="JI150" s="116"/>
      <c r="JJ150" s="116"/>
      <c r="JK150" s="116"/>
      <c r="JL150" s="116"/>
      <c r="JM150" s="116"/>
      <c r="JN150" s="116"/>
      <c r="JO150" s="116"/>
      <c r="JP150" s="116"/>
      <c r="JQ150" s="116"/>
      <c r="JR150" s="116"/>
      <c r="JS150" s="116"/>
      <c r="JT150" s="116"/>
      <c r="JU150" s="116"/>
      <c r="JV150" s="116"/>
      <c r="JW150" s="116"/>
      <c r="JX150" s="116"/>
      <c r="JY150" s="116"/>
      <c r="JZ150" s="116"/>
      <c r="KA150" s="116"/>
      <c r="KB150" s="116"/>
      <c r="KC150" s="116"/>
      <c r="KD150" s="116"/>
      <c r="KE150" s="116"/>
      <c r="KF150" s="116"/>
      <c r="KG150" s="116"/>
      <c r="KH150" s="116"/>
      <c r="KI150" s="116"/>
      <c r="KJ150" s="116"/>
      <c r="KK150" s="116"/>
      <c r="KL150" s="116"/>
      <c r="KM150" s="116"/>
      <c r="KN150" s="116"/>
      <c r="KO150" s="116"/>
      <c r="KP150" s="116"/>
      <c r="KQ150" s="116"/>
      <c r="KR150" s="116"/>
      <c r="KS150" s="116"/>
      <c r="KT150" s="116"/>
      <c r="KU150" s="116"/>
      <c r="KV150" s="116"/>
      <c r="KW150" s="116"/>
      <c r="KX150" s="116"/>
      <c r="KY150" s="116"/>
      <c r="KZ150" s="116"/>
      <c r="LA150" s="116"/>
      <c r="LB150" s="116"/>
      <c r="LC150" s="116"/>
      <c r="LD150" s="116"/>
      <c r="LE150" s="116"/>
      <c r="LF150" s="116"/>
      <c r="LG150" s="116"/>
      <c r="LH150" s="116"/>
      <c r="LI150" s="116"/>
      <c r="LJ150" s="116"/>
    </row>
    <row r="151" spans="1:322" x14ac:dyDescent="0.3">
      <c r="A151" s="108">
        <v>43324</v>
      </c>
      <c r="B151" s="117">
        <v>0.91604166666666698</v>
      </c>
      <c r="C151" s="114">
        <v>14288.826999999999</v>
      </c>
      <c r="D151" s="114">
        <v>101981.632</v>
      </c>
      <c r="E151" s="114">
        <v>24762.944</v>
      </c>
      <c r="F151" s="114">
        <v>34478.275999999998</v>
      </c>
      <c r="G151" s="114">
        <v>42.131999999999998</v>
      </c>
      <c r="H151" s="73">
        <v>18.5</v>
      </c>
      <c r="I151" s="73">
        <v>21.216030534351098</v>
      </c>
      <c r="J151" s="111"/>
      <c r="K151" s="111"/>
      <c r="L151" s="119">
        <f t="shared" si="41"/>
        <v>32.768000000007696</v>
      </c>
      <c r="M151" s="115">
        <f t="shared" si="42"/>
        <v>-1.5249999999996362</v>
      </c>
      <c r="N151" s="115">
        <f t="shared" si="43"/>
        <v>-7.8389999999926658</v>
      </c>
      <c r="O151" s="115">
        <f t="shared" si="44"/>
        <v>35.867999999998574</v>
      </c>
      <c r="P151" s="120">
        <f t="shared" si="45"/>
        <v>6.264000000001424</v>
      </c>
      <c r="Q151" s="30">
        <f t="shared" si="46"/>
        <v>0.85132440900025097</v>
      </c>
      <c r="R151" s="123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16"/>
      <c r="AD151" s="116"/>
      <c r="AE151" s="116"/>
      <c r="AF151" s="116"/>
      <c r="AG151" s="116"/>
      <c r="AH151" s="116"/>
      <c r="AI151" s="116"/>
      <c r="AJ151" s="33" t="str">
        <f t="shared" si="32"/>
        <v/>
      </c>
      <c r="AK151" s="33" t="str">
        <f t="shared" si="33"/>
        <v/>
      </c>
      <c r="AL151" s="33" t="str">
        <f t="shared" si="34"/>
        <v/>
      </c>
      <c r="AM151" s="33" t="str">
        <f t="shared" si="35"/>
        <v/>
      </c>
      <c r="AN151" s="33" t="str">
        <f t="shared" si="36"/>
        <v/>
      </c>
      <c r="AO151" s="33">
        <f t="shared" si="37"/>
        <v>12</v>
      </c>
      <c r="AP151" s="33" t="str">
        <f t="shared" si="38"/>
        <v/>
      </c>
      <c r="AQ151" s="33" t="str">
        <f t="shared" si="39"/>
        <v/>
      </c>
      <c r="AR151" s="33" t="str">
        <f t="shared" si="40"/>
        <v/>
      </c>
      <c r="AS151" s="116">
        <v>43604</v>
      </c>
      <c r="AT151" s="116">
        <v>2.8449074074074075E-2</v>
      </c>
      <c r="AU151" s="116" t="s">
        <v>62</v>
      </c>
      <c r="AV151" s="116" t="s">
        <v>63</v>
      </c>
      <c r="AW151" s="116">
        <v>12</v>
      </c>
      <c r="AX151" s="116"/>
      <c r="AY151" s="116"/>
      <c r="AZ151" s="116"/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/>
      <c r="BP151" s="116"/>
      <c r="BQ151" s="116"/>
      <c r="BR151" s="116"/>
      <c r="BS151" s="116"/>
      <c r="BT151" s="116"/>
      <c r="BU151" s="116"/>
      <c r="BV151" s="116"/>
      <c r="BW151" s="116"/>
      <c r="BX151" s="116"/>
      <c r="BY151" s="116"/>
      <c r="BZ151" s="116"/>
      <c r="CA151" s="116"/>
      <c r="CB151" s="116"/>
      <c r="CC151" s="116"/>
      <c r="CD151" s="116"/>
      <c r="CE151" s="116"/>
      <c r="CF151" s="116"/>
      <c r="CG151" s="116"/>
      <c r="CH151" s="116"/>
      <c r="CI151" s="116"/>
      <c r="CJ151" s="116"/>
      <c r="CK151" s="116"/>
      <c r="CL151" s="116"/>
      <c r="CM151" s="116"/>
      <c r="CN151" s="116"/>
      <c r="CO151" s="116"/>
      <c r="CP151" s="116"/>
      <c r="CQ151" s="116"/>
      <c r="CR151" s="116"/>
      <c r="CS151" s="116"/>
      <c r="CT151" s="116"/>
      <c r="CU151" s="116"/>
      <c r="CV151" s="116"/>
      <c r="CW151" s="116"/>
      <c r="CX151" s="116"/>
      <c r="CY151" s="116"/>
      <c r="CZ151" s="116"/>
      <c r="DA151" s="116"/>
      <c r="DB151" s="116"/>
      <c r="DC151" s="116"/>
      <c r="DD151" s="116"/>
      <c r="DE151" s="116"/>
      <c r="DF151" s="116"/>
      <c r="DG151" s="116"/>
      <c r="DH151" s="116"/>
      <c r="DI151" s="116"/>
      <c r="DJ151" s="116"/>
      <c r="DK151" s="116"/>
      <c r="DL151" s="116"/>
      <c r="DM151" s="116"/>
      <c r="DN151" s="116"/>
      <c r="DO151" s="116"/>
      <c r="DP151" s="116"/>
      <c r="DQ151" s="116"/>
      <c r="DR151" s="116"/>
      <c r="DS151" s="116"/>
      <c r="DT151" s="116"/>
      <c r="DU151" s="116"/>
      <c r="DV151" s="116"/>
      <c r="DW151" s="116"/>
      <c r="DX151" s="116"/>
      <c r="DY151" s="116"/>
      <c r="DZ151" s="116"/>
      <c r="EA151" s="116"/>
      <c r="EB151" s="116"/>
      <c r="EC151" s="116"/>
      <c r="ED151" s="116"/>
      <c r="EE151" s="116"/>
      <c r="EF151" s="116"/>
      <c r="EG151" s="116"/>
      <c r="EH151" s="116"/>
      <c r="EI151" s="116"/>
      <c r="EJ151" s="116"/>
      <c r="EK151" s="116"/>
      <c r="EL151" s="116"/>
      <c r="EM151" s="116"/>
      <c r="EN151" s="116"/>
      <c r="EO151" s="116"/>
      <c r="EP151" s="116"/>
      <c r="EQ151" s="116"/>
      <c r="ER151" s="116"/>
      <c r="ES151" s="116"/>
      <c r="ET151" s="116"/>
      <c r="EU151" s="116"/>
      <c r="EV151" s="116"/>
      <c r="EW151" s="116"/>
      <c r="EX151" s="116"/>
      <c r="EY151" s="116"/>
      <c r="EZ151" s="116"/>
      <c r="FA151" s="116"/>
      <c r="FB151" s="116"/>
      <c r="FC151" s="116"/>
      <c r="FD151" s="116"/>
      <c r="FE151" s="116"/>
      <c r="FF151" s="116"/>
      <c r="FG151" s="116"/>
      <c r="FH151" s="116"/>
      <c r="FI151" s="116"/>
      <c r="FJ151" s="116"/>
      <c r="FK151" s="116"/>
      <c r="FL151" s="116"/>
      <c r="FM151" s="116"/>
      <c r="FN151" s="116"/>
      <c r="FO151" s="116"/>
      <c r="FP151" s="116"/>
      <c r="FQ151" s="116"/>
      <c r="FR151" s="116"/>
      <c r="FS151" s="116"/>
      <c r="FT151" s="116"/>
      <c r="FU151" s="116"/>
      <c r="FV151" s="116"/>
      <c r="FW151" s="116"/>
      <c r="FX151" s="116"/>
      <c r="FY151" s="116"/>
      <c r="FZ151" s="116"/>
      <c r="GA151" s="116"/>
      <c r="GB151" s="116"/>
      <c r="GC151" s="116"/>
      <c r="GD151" s="116"/>
      <c r="GE151" s="116"/>
      <c r="GF151" s="116"/>
      <c r="GG151" s="116"/>
      <c r="GH151" s="116"/>
      <c r="GI151" s="116"/>
      <c r="GJ151" s="116"/>
      <c r="GK151" s="116"/>
      <c r="GL151" s="116"/>
      <c r="GM151" s="116"/>
      <c r="GN151" s="116"/>
      <c r="GO151" s="116"/>
      <c r="GP151" s="116"/>
      <c r="GQ151" s="116"/>
      <c r="GR151" s="116"/>
      <c r="GS151" s="116"/>
      <c r="GT151" s="116"/>
      <c r="GU151" s="116"/>
      <c r="GV151" s="116"/>
      <c r="GW151" s="116"/>
      <c r="GX151" s="116"/>
      <c r="GY151" s="116"/>
      <c r="GZ151" s="116"/>
      <c r="HA151" s="116"/>
      <c r="HB151" s="116"/>
      <c r="HC151" s="116"/>
      <c r="HD151" s="116"/>
      <c r="HE151" s="116"/>
      <c r="HF151" s="116"/>
      <c r="HG151" s="116"/>
      <c r="HH151" s="116"/>
      <c r="HI151" s="116"/>
      <c r="HJ151" s="116"/>
      <c r="HK151" s="116"/>
      <c r="HL151" s="116"/>
      <c r="HM151" s="116"/>
      <c r="HN151" s="116"/>
      <c r="HO151" s="116"/>
      <c r="HP151" s="116"/>
      <c r="HQ151" s="116"/>
      <c r="HR151" s="116"/>
      <c r="HS151" s="116"/>
      <c r="HT151" s="116"/>
      <c r="HU151" s="116"/>
      <c r="HV151" s="116"/>
      <c r="HW151" s="116"/>
      <c r="HX151" s="116"/>
      <c r="HY151" s="116"/>
      <c r="HZ151" s="116"/>
      <c r="IA151" s="116"/>
      <c r="IB151" s="116"/>
      <c r="IC151" s="116"/>
      <c r="ID151" s="116"/>
      <c r="IE151" s="116"/>
      <c r="IF151" s="116"/>
      <c r="IG151" s="116"/>
      <c r="IH151" s="116"/>
      <c r="II151" s="116"/>
      <c r="IJ151" s="116"/>
      <c r="IK151" s="116"/>
      <c r="IL151" s="116"/>
      <c r="IM151" s="116"/>
      <c r="IN151" s="116"/>
      <c r="IO151" s="116"/>
      <c r="IP151" s="116"/>
      <c r="IQ151" s="116"/>
      <c r="IR151" s="116"/>
      <c r="IS151" s="116"/>
      <c r="IT151" s="116"/>
      <c r="IU151" s="116"/>
      <c r="IV151" s="116"/>
      <c r="IW151" s="116"/>
      <c r="IX151" s="116"/>
      <c r="IY151" s="116"/>
      <c r="IZ151" s="116"/>
      <c r="JA151" s="116"/>
      <c r="JB151" s="116"/>
      <c r="JC151" s="116"/>
      <c r="JD151" s="116"/>
      <c r="JE151" s="116"/>
      <c r="JF151" s="116"/>
      <c r="JG151" s="116"/>
      <c r="JH151" s="116"/>
      <c r="JI151" s="116"/>
      <c r="JJ151" s="116"/>
      <c r="JK151" s="116"/>
      <c r="JL151" s="116"/>
      <c r="JM151" s="116"/>
      <c r="JN151" s="116"/>
      <c r="JO151" s="116"/>
      <c r="JP151" s="116"/>
      <c r="JQ151" s="116"/>
      <c r="JR151" s="116"/>
      <c r="JS151" s="116"/>
      <c r="JT151" s="116"/>
      <c r="JU151" s="116"/>
      <c r="JV151" s="116"/>
      <c r="JW151" s="116"/>
      <c r="JX151" s="116"/>
      <c r="JY151" s="116"/>
      <c r="JZ151" s="116"/>
      <c r="KA151" s="116"/>
      <c r="KB151" s="116"/>
      <c r="KC151" s="116"/>
      <c r="KD151" s="116"/>
      <c r="KE151" s="116"/>
      <c r="KF151" s="116"/>
      <c r="KG151" s="116"/>
      <c r="KH151" s="116"/>
      <c r="KI151" s="116"/>
      <c r="KJ151" s="116"/>
      <c r="KK151" s="116"/>
      <c r="KL151" s="116"/>
      <c r="KM151" s="116"/>
      <c r="KN151" s="116"/>
      <c r="KO151" s="116"/>
      <c r="KP151" s="116"/>
      <c r="KQ151" s="116"/>
      <c r="KR151" s="116"/>
      <c r="KS151" s="116"/>
      <c r="KT151" s="116"/>
      <c r="KU151" s="116"/>
      <c r="KV151" s="116"/>
      <c r="KW151" s="116"/>
      <c r="KX151" s="116"/>
      <c r="KY151" s="116"/>
      <c r="KZ151" s="116"/>
      <c r="LA151" s="116"/>
      <c r="LB151" s="116"/>
      <c r="LC151" s="116"/>
      <c r="LD151" s="116"/>
      <c r="LE151" s="116"/>
      <c r="LF151" s="116"/>
      <c r="LG151" s="116"/>
      <c r="LH151" s="116"/>
      <c r="LI151" s="116"/>
      <c r="LJ151" s="116"/>
    </row>
    <row r="152" spans="1:322" x14ac:dyDescent="0.3">
      <c r="A152" s="108">
        <v>43325</v>
      </c>
      <c r="B152" s="117">
        <v>0.91195601851851904</v>
      </c>
      <c r="C152" s="114">
        <v>14290.632</v>
      </c>
      <c r="D152" s="114">
        <v>101989.436</v>
      </c>
      <c r="E152" s="114">
        <v>24775.690999999999</v>
      </c>
      <c r="F152" s="114">
        <v>34497.298000000003</v>
      </c>
      <c r="G152" s="114">
        <v>19.021999999999998</v>
      </c>
      <c r="H152" s="73">
        <v>17</v>
      </c>
      <c r="I152" s="73">
        <v>19.142105263157902</v>
      </c>
      <c r="J152" s="111"/>
      <c r="K152" s="111"/>
      <c r="L152" s="119">
        <f t="shared" si="41"/>
        <v>9.4129999999959821</v>
      </c>
      <c r="M152" s="115">
        <f t="shared" si="42"/>
        <v>-1.805000000000291</v>
      </c>
      <c r="N152" s="115">
        <f t="shared" si="43"/>
        <v>-7.8040000000037253</v>
      </c>
      <c r="O152" s="115">
        <f t="shared" si="44"/>
        <v>12.746999999999389</v>
      </c>
      <c r="P152" s="120">
        <f t="shared" si="45"/>
        <v>6.2750000000006096</v>
      </c>
      <c r="Q152" s="30">
        <f t="shared" si="46"/>
        <v>0.67011880979914784</v>
      </c>
      <c r="R152" s="123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16"/>
      <c r="AD152" s="116"/>
      <c r="AE152" s="116"/>
      <c r="AF152" s="116"/>
      <c r="AG152" s="116"/>
      <c r="AH152" s="116"/>
      <c r="AI152" s="116"/>
      <c r="AJ152" s="33" t="str">
        <f t="shared" si="32"/>
        <v/>
      </c>
      <c r="AK152" s="33" t="str">
        <f t="shared" si="33"/>
        <v/>
      </c>
      <c r="AL152" s="33">
        <f t="shared" si="34"/>
        <v>27361.01</v>
      </c>
      <c r="AM152" s="33" t="str">
        <f t="shared" si="35"/>
        <v/>
      </c>
      <c r="AN152" s="33" t="str">
        <f t="shared" si="36"/>
        <v/>
      </c>
      <c r="AO152" s="33" t="str">
        <f t="shared" si="37"/>
        <v/>
      </c>
      <c r="AP152" s="33" t="str">
        <f t="shared" si="38"/>
        <v/>
      </c>
      <c r="AQ152" s="33" t="str">
        <f t="shared" si="39"/>
        <v/>
      </c>
      <c r="AR152" s="33" t="str">
        <f t="shared" si="40"/>
        <v/>
      </c>
      <c r="AS152" s="116">
        <v>43604</v>
      </c>
      <c r="AT152" s="116">
        <v>2.8449074074074075E-2</v>
      </c>
      <c r="AU152" s="116" t="s">
        <v>64</v>
      </c>
      <c r="AV152" s="116" t="s">
        <v>65</v>
      </c>
      <c r="AW152" s="116">
        <v>27361.01</v>
      </c>
      <c r="AX152" s="116"/>
      <c r="AY152" s="116"/>
      <c r="AZ152" s="116"/>
      <c r="BA152" s="116"/>
      <c r="BB152" s="116"/>
      <c r="BC152" s="116"/>
      <c r="BD152" s="116"/>
      <c r="BE152" s="116"/>
      <c r="BF152" s="116"/>
      <c r="BG152" s="116"/>
      <c r="BH152" s="116"/>
      <c r="BI152" s="116"/>
      <c r="BJ152" s="116"/>
      <c r="BK152" s="116"/>
      <c r="BL152" s="116"/>
      <c r="BM152" s="116"/>
      <c r="BN152" s="116"/>
      <c r="BO152" s="116"/>
      <c r="BP152" s="116"/>
      <c r="BQ152" s="116"/>
      <c r="BR152" s="116"/>
      <c r="BS152" s="116"/>
      <c r="BT152" s="116"/>
      <c r="BU152" s="116"/>
      <c r="BV152" s="116"/>
      <c r="BW152" s="116"/>
      <c r="BX152" s="116"/>
      <c r="BY152" s="116"/>
      <c r="BZ152" s="116"/>
      <c r="CA152" s="116"/>
      <c r="CB152" s="116"/>
      <c r="CC152" s="116"/>
      <c r="CD152" s="116"/>
      <c r="CE152" s="116"/>
      <c r="CF152" s="116"/>
      <c r="CG152" s="116"/>
      <c r="CH152" s="116"/>
      <c r="CI152" s="116"/>
      <c r="CJ152" s="116"/>
      <c r="CK152" s="116"/>
      <c r="CL152" s="116"/>
      <c r="CM152" s="116"/>
      <c r="CN152" s="116"/>
      <c r="CO152" s="116"/>
      <c r="CP152" s="116"/>
      <c r="CQ152" s="116"/>
      <c r="CR152" s="116"/>
      <c r="CS152" s="116"/>
      <c r="CT152" s="116"/>
      <c r="CU152" s="116"/>
      <c r="CV152" s="116"/>
      <c r="CW152" s="116"/>
      <c r="CX152" s="116"/>
      <c r="CY152" s="116"/>
      <c r="CZ152" s="116"/>
      <c r="DA152" s="116"/>
      <c r="DB152" s="116"/>
      <c r="DC152" s="116"/>
      <c r="DD152" s="116"/>
      <c r="DE152" s="116"/>
      <c r="DF152" s="116"/>
      <c r="DG152" s="116"/>
      <c r="DH152" s="116"/>
      <c r="DI152" s="116"/>
      <c r="DJ152" s="116"/>
      <c r="DK152" s="116"/>
      <c r="DL152" s="116"/>
      <c r="DM152" s="116"/>
      <c r="DN152" s="116"/>
      <c r="DO152" s="116"/>
      <c r="DP152" s="116"/>
      <c r="DQ152" s="116"/>
      <c r="DR152" s="116"/>
      <c r="DS152" s="116"/>
      <c r="DT152" s="116"/>
      <c r="DU152" s="116"/>
      <c r="DV152" s="116"/>
      <c r="DW152" s="116"/>
      <c r="DX152" s="116"/>
      <c r="DY152" s="116"/>
      <c r="DZ152" s="116"/>
      <c r="EA152" s="116"/>
      <c r="EB152" s="116"/>
      <c r="EC152" s="116"/>
      <c r="ED152" s="116"/>
      <c r="EE152" s="116"/>
      <c r="EF152" s="116"/>
      <c r="EG152" s="116"/>
      <c r="EH152" s="116"/>
      <c r="EI152" s="116"/>
      <c r="EJ152" s="116"/>
      <c r="EK152" s="116"/>
      <c r="EL152" s="116"/>
      <c r="EM152" s="116"/>
      <c r="EN152" s="116"/>
      <c r="EO152" s="116"/>
      <c r="EP152" s="116"/>
      <c r="EQ152" s="116"/>
      <c r="ER152" s="116"/>
      <c r="ES152" s="116"/>
      <c r="ET152" s="116"/>
      <c r="EU152" s="116"/>
      <c r="EV152" s="116"/>
      <c r="EW152" s="116"/>
      <c r="EX152" s="116"/>
      <c r="EY152" s="116"/>
      <c r="EZ152" s="116"/>
      <c r="FA152" s="116"/>
      <c r="FB152" s="116"/>
      <c r="FC152" s="116"/>
      <c r="FD152" s="116"/>
      <c r="FE152" s="116"/>
      <c r="FF152" s="116"/>
      <c r="FG152" s="116"/>
      <c r="FH152" s="116"/>
      <c r="FI152" s="116"/>
      <c r="FJ152" s="116"/>
      <c r="FK152" s="116"/>
      <c r="FL152" s="116"/>
      <c r="FM152" s="116"/>
      <c r="FN152" s="116"/>
      <c r="FO152" s="116"/>
      <c r="FP152" s="116"/>
      <c r="FQ152" s="116"/>
      <c r="FR152" s="116"/>
      <c r="FS152" s="116"/>
      <c r="FT152" s="116"/>
      <c r="FU152" s="116"/>
      <c r="FV152" s="116"/>
      <c r="FW152" s="116"/>
      <c r="FX152" s="116"/>
      <c r="FY152" s="116"/>
      <c r="FZ152" s="116"/>
      <c r="GA152" s="116"/>
      <c r="GB152" s="116"/>
      <c r="GC152" s="116"/>
      <c r="GD152" s="116"/>
      <c r="GE152" s="116"/>
      <c r="GF152" s="116"/>
      <c r="GG152" s="116"/>
      <c r="GH152" s="116"/>
      <c r="GI152" s="116"/>
      <c r="GJ152" s="116"/>
      <c r="GK152" s="116"/>
      <c r="GL152" s="116"/>
      <c r="GM152" s="116"/>
      <c r="GN152" s="116"/>
      <c r="GO152" s="116"/>
      <c r="GP152" s="116"/>
      <c r="GQ152" s="116"/>
      <c r="GR152" s="116"/>
      <c r="GS152" s="116"/>
      <c r="GT152" s="116"/>
      <c r="GU152" s="116"/>
      <c r="GV152" s="116"/>
      <c r="GW152" s="116"/>
      <c r="GX152" s="116"/>
      <c r="GY152" s="116"/>
      <c r="GZ152" s="116"/>
      <c r="HA152" s="116"/>
      <c r="HB152" s="116"/>
      <c r="HC152" s="116"/>
      <c r="HD152" s="116"/>
      <c r="HE152" s="116"/>
      <c r="HF152" s="116"/>
      <c r="HG152" s="116"/>
      <c r="HH152" s="116"/>
      <c r="HI152" s="116"/>
      <c r="HJ152" s="116"/>
      <c r="HK152" s="116"/>
      <c r="HL152" s="116"/>
      <c r="HM152" s="116"/>
      <c r="HN152" s="116"/>
      <c r="HO152" s="116"/>
      <c r="HP152" s="116"/>
      <c r="HQ152" s="116"/>
      <c r="HR152" s="116"/>
      <c r="HS152" s="116"/>
      <c r="HT152" s="116"/>
      <c r="HU152" s="116"/>
      <c r="HV152" s="116"/>
      <c r="HW152" s="116"/>
      <c r="HX152" s="116"/>
      <c r="HY152" s="116"/>
      <c r="HZ152" s="116"/>
      <c r="IA152" s="116"/>
      <c r="IB152" s="116"/>
      <c r="IC152" s="116"/>
      <c r="ID152" s="116"/>
      <c r="IE152" s="116"/>
      <c r="IF152" s="116"/>
      <c r="IG152" s="116"/>
      <c r="IH152" s="116"/>
      <c r="II152" s="116"/>
      <c r="IJ152" s="116"/>
      <c r="IK152" s="116"/>
      <c r="IL152" s="116"/>
      <c r="IM152" s="116"/>
      <c r="IN152" s="116"/>
      <c r="IO152" s="116"/>
      <c r="IP152" s="116"/>
      <c r="IQ152" s="116"/>
      <c r="IR152" s="116"/>
      <c r="IS152" s="116"/>
      <c r="IT152" s="116"/>
      <c r="IU152" s="116"/>
      <c r="IV152" s="116"/>
      <c r="IW152" s="116"/>
      <c r="IX152" s="116"/>
      <c r="IY152" s="116"/>
      <c r="IZ152" s="116"/>
      <c r="JA152" s="116"/>
      <c r="JB152" s="116"/>
      <c r="JC152" s="116"/>
      <c r="JD152" s="116"/>
      <c r="JE152" s="116"/>
      <c r="JF152" s="116"/>
      <c r="JG152" s="116"/>
      <c r="JH152" s="116"/>
      <c r="JI152" s="116"/>
      <c r="JJ152" s="116"/>
      <c r="JK152" s="116"/>
      <c r="JL152" s="116"/>
      <c r="JM152" s="116"/>
      <c r="JN152" s="116"/>
      <c r="JO152" s="116"/>
      <c r="JP152" s="116"/>
      <c r="JQ152" s="116"/>
      <c r="JR152" s="116"/>
      <c r="JS152" s="116"/>
      <c r="JT152" s="116"/>
      <c r="JU152" s="116"/>
      <c r="JV152" s="116"/>
      <c r="JW152" s="116"/>
      <c r="JX152" s="116"/>
      <c r="JY152" s="116"/>
      <c r="JZ152" s="116"/>
      <c r="KA152" s="116"/>
      <c r="KB152" s="116"/>
      <c r="KC152" s="116"/>
      <c r="KD152" s="116"/>
      <c r="KE152" s="116"/>
      <c r="KF152" s="116"/>
      <c r="KG152" s="116"/>
      <c r="KH152" s="116"/>
      <c r="KI152" s="116"/>
      <c r="KJ152" s="116"/>
      <c r="KK152" s="116"/>
      <c r="KL152" s="116"/>
      <c r="KM152" s="116"/>
      <c r="KN152" s="116"/>
      <c r="KO152" s="116"/>
      <c r="KP152" s="116"/>
      <c r="KQ152" s="116"/>
      <c r="KR152" s="116"/>
      <c r="KS152" s="116"/>
      <c r="KT152" s="116"/>
      <c r="KU152" s="116"/>
      <c r="KV152" s="116"/>
      <c r="KW152" s="116"/>
      <c r="KX152" s="116"/>
      <c r="KY152" s="116"/>
      <c r="KZ152" s="116"/>
      <c r="LA152" s="116"/>
      <c r="LB152" s="116"/>
      <c r="LC152" s="116"/>
      <c r="LD152" s="116"/>
      <c r="LE152" s="116"/>
      <c r="LF152" s="116"/>
      <c r="LG152" s="116"/>
      <c r="LH152" s="116"/>
      <c r="LI152" s="116"/>
      <c r="LJ152" s="116"/>
    </row>
    <row r="153" spans="1:322" x14ac:dyDescent="0.3">
      <c r="A153" s="108">
        <v>43326</v>
      </c>
      <c r="B153" s="117">
        <v>0.90780092592592598</v>
      </c>
      <c r="C153" s="114">
        <v>14292.082</v>
      </c>
      <c r="D153" s="114">
        <v>101997.823</v>
      </c>
      <c r="E153" s="114">
        <v>24803.352999999999</v>
      </c>
      <c r="F153" s="114">
        <v>34531.525000000001</v>
      </c>
      <c r="G153" s="114">
        <v>34.22</v>
      </c>
      <c r="H153" s="73">
        <v>18</v>
      </c>
      <c r="I153" s="73">
        <v>20.462114537444901</v>
      </c>
      <c r="J153" s="111"/>
      <c r="K153" s="111"/>
      <c r="L153" s="119">
        <f t="shared" si="41"/>
        <v>24.382999999996827</v>
      </c>
      <c r="M153" s="115">
        <f t="shared" si="42"/>
        <v>-1.4500000000007276</v>
      </c>
      <c r="N153" s="115">
        <f t="shared" si="43"/>
        <v>-8.3870000000024447</v>
      </c>
      <c r="O153" s="115">
        <f t="shared" si="44"/>
        <v>27.662000000000262</v>
      </c>
      <c r="P153" s="120">
        <f t="shared" si="45"/>
        <v>6.5579999999997369</v>
      </c>
      <c r="Q153" s="30">
        <f t="shared" si="46"/>
        <v>0.80835768556400533</v>
      </c>
      <c r="R153" s="123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16"/>
      <c r="AD153" s="116"/>
      <c r="AE153" s="116"/>
      <c r="AF153" s="116"/>
      <c r="AG153" s="116"/>
      <c r="AH153" s="116"/>
      <c r="AI153" s="116"/>
      <c r="AJ153" s="33" t="str">
        <f t="shared" si="32"/>
        <v/>
      </c>
      <c r="AK153" s="33" t="str">
        <f t="shared" si="33"/>
        <v/>
      </c>
      <c r="AL153" s="33" t="str">
        <f t="shared" si="34"/>
        <v/>
      </c>
      <c r="AM153" s="33">
        <f t="shared" si="35"/>
        <v>37916.536</v>
      </c>
      <c r="AN153" s="33" t="str">
        <f t="shared" si="36"/>
        <v/>
      </c>
      <c r="AO153" s="33" t="str">
        <f t="shared" si="37"/>
        <v/>
      </c>
      <c r="AP153" s="33" t="str">
        <f t="shared" si="38"/>
        <v/>
      </c>
      <c r="AQ153" s="33" t="str">
        <f t="shared" si="39"/>
        <v/>
      </c>
      <c r="AR153" s="33" t="str">
        <f t="shared" si="40"/>
        <v/>
      </c>
      <c r="AS153" s="116">
        <v>43604</v>
      </c>
      <c r="AT153" s="116">
        <v>2.8449074074074075E-2</v>
      </c>
      <c r="AU153" s="116" t="s">
        <v>64</v>
      </c>
      <c r="AV153" s="116" t="s">
        <v>66</v>
      </c>
      <c r="AW153" s="116" t="s">
        <v>67</v>
      </c>
      <c r="AX153" s="116">
        <v>37916.536</v>
      </c>
      <c r="AY153" s="116"/>
      <c r="AZ153" s="116"/>
      <c r="BA153" s="116"/>
      <c r="BB153" s="116"/>
      <c r="BC153" s="116"/>
      <c r="BD153" s="116"/>
      <c r="BE153" s="116"/>
      <c r="BF153" s="116"/>
      <c r="BG153" s="116"/>
      <c r="BH153" s="116"/>
      <c r="BI153" s="116"/>
      <c r="BJ153" s="116"/>
      <c r="BK153" s="116"/>
      <c r="BL153" s="116"/>
      <c r="BM153" s="116"/>
      <c r="BN153" s="116"/>
      <c r="BO153" s="116"/>
      <c r="BP153" s="116"/>
      <c r="BQ153" s="116"/>
      <c r="BR153" s="116"/>
      <c r="BS153" s="116"/>
      <c r="BT153" s="116"/>
      <c r="BU153" s="116"/>
      <c r="BV153" s="116"/>
      <c r="BW153" s="116"/>
      <c r="BX153" s="116"/>
      <c r="BY153" s="116"/>
      <c r="BZ153" s="116"/>
      <c r="CA153" s="116"/>
      <c r="CB153" s="116"/>
      <c r="CC153" s="116"/>
      <c r="CD153" s="116"/>
      <c r="CE153" s="116"/>
      <c r="CF153" s="116"/>
      <c r="CG153" s="116"/>
      <c r="CH153" s="116"/>
      <c r="CI153" s="116"/>
      <c r="CJ153" s="116"/>
      <c r="CK153" s="116"/>
      <c r="CL153" s="116"/>
      <c r="CM153" s="116"/>
      <c r="CN153" s="116"/>
      <c r="CO153" s="116"/>
      <c r="CP153" s="116"/>
      <c r="CQ153" s="116"/>
      <c r="CR153" s="116"/>
      <c r="CS153" s="116"/>
      <c r="CT153" s="116"/>
      <c r="CU153" s="116"/>
      <c r="CV153" s="116"/>
      <c r="CW153" s="116"/>
      <c r="CX153" s="116"/>
      <c r="CY153" s="116"/>
      <c r="CZ153" s="116"/>
      <c r="DA153" s="116"/>
      <c r="DB153" s="116"/>
      <c r="DC153" s="116"/>
      <c r="DD153" s="116"/>
      <c r="DE153" s="116"/>
      <c r="DF153" s="116"/>
      <c r="DG153" s="116"/>
      <c r="DH153" s="116"/>
      <c r="DI153" s="116"/>
      <c r="DJ153" s="116"/>
      <c r="DK153" s="116"/>
      <c r="DL153" s="116"/>
      <c r="DM153" s="116"/>
      <c r="DN153" s="116"/>
      <c r="DO153" s="116"/>
      <c r="DP153" s="116"/>
      <c r="DQ153" s="116"/>
      <c r="DR153" s="116"/>
      <c r="DS153" s="116"/>
      <c r="DT153" s="116"/>
      <c r="DU153" s="116"/>
      <c r="DV153" s="116"/>
      <c r="DW153" s="116"/>
      <c r="DX153" s="116"/>
      <c r="DY153" s="116"/>
      <c r="DZ153" s="116"/>
      <c r="EA153" s="116"/>
      <c r="EB153" s="116"/>
      <c r="EC153" s="116"/>
      <c r="ED153" s="116"/>
      <c r="EE153" s="116"/>
      <c r="EF153" s="116"/>
      <c r="EG153" s="116"/>
      <c r="EH153" s="116"/>
      <c r="EI153" s="116"/>
      <c r="EJ153" s="116"/>
      <c r="EK153" s="116"/>
      <c r="EL153" s="116"/>
      <c r="EM153" s="116"/>
      <c r="EN153" s="116"/>
      <c r="EO153" s="116"/>
      <c r="EP153" s="116"/>
      <c r="EQ153" s="116"/>
      <c r="ER153" s="116"/>
      <c r="ES153" s="116"/>
      <c r="ET153" s="116"/>
      <c r="EU153" s="116"/>
      <c r="EV153" s="116"/>
      <c r="EW153" s="116"/>
      <c r="EX153" s="116"/>
      <c r="EY153" s="116"/>
      <c r="EZ153" s="116"/>
      <c r="FA153" s="116"/>
      <c r="FB153" s="116"/>
      <c r="FC153" s="116"/>
      <c r="FD153" s="116"/>
      <c r="FE153" s="116"/>
      <c r="FF153" s="116"/>
      <c r="FG153" s="116"/>
      <c r="FH153" s="116"/>
      <c r="FI153" s="116"/>
      <c r="FJ153" s="116"/>
      <c r="FK153" s="116"/>
      <c r="FL153" s="116"/>
      <c r="FM153" s="116"/>
      <c r="FN153" s="116"/>
      <c r="FO153" s="116"/>
      <c r="FP153" s="116"/>
      <c r="FQ153" s="116"/>
      <c r="FR153" s="116"/>
      <c r="FS153" s="116"/>
      <c r="FT153" s="116"/>
      <c r="FU153" s="116"/>
      <c r="FV153" s="116"/>
      <c r="FW153" s="116"/>
      <c r="FX153" s="116"/>
      <c r="FY153" s="116"/>
      <c r="FZ153" s="116"/>
      <c r="GA153" s="116"/>
      <c r="GB153" s="116"/>
      <c r="GC153" s="116"/>
      <c r="GD153" s="116"/>
      <c r="GE153" s="116"/>
      <c r="GF153" s="116"/>
      <c r="GG153" s="116"/>
      <c r="GH153" s="116"/>
      <c r="GI153" s="116"/>
      <c r="GJ153" s="116"/>
      <c r="GK153" s="116"/>
      <c r="GL153" s="116"/>
      <c r="GM153" s="116"/>
      <c r="GN153" s="116"/>
      <c r="GO153" s="116"/>
      <c r="GP153" s="116"/>
      <c r="GQ153" s="116"/>
      <c r="GR153" s="116"/>
      <c r="GS153" s="116"/>
      <c r="GT153" s="116"/>
      <c r="GU153" s="116"/>
      <c r="GV153" s="116"/>
      <c r="GW153" s="116"/>
      <c r="GX153" s="116"/>
      <c r="GY153" s="116"/>
      <c r="GZ153" s="116"/>
      <c r="HA153" s="116"/>
      <c r="HB153" s="116"/>
      <c r="HC153" s="116"/>
      <c r="HD153" s="116"/>
      <c r="HE153" s="116"/>
      <c r="HF153" s="116"/>
      <c r="HG153" s="116"/>
      <c r="HH153" s="116"/>
      <c r="HI153" s="116"/>
      <c r="HJ153" s="116"/>
      <c r="HK153" s="116"/>
      <c r="HL153" s="116"/>
      <c r="HM153" s="116"/>
      <c r="HN153" s="116"/>
      <c r="HO153" s="116"/>
      <c r="HP153" s="116"/>
      <c r="HQ153" s="116"/>
      <c r="HR153" s="116"/>
      <c r="HS153" s="116"/>
      <c r="HT153" s="116"/>
      <c r="HU153" s="116"/>
      <c r="HV153" s="116"/>
      <c r="HW153" s="116"/>
      <c r="HX153" s="116"/>
      <c r="HY153" s="116"/>
      <c r="HZ153" s="116"/>
      <c r="IA153" s="116"/>
      <c r="IB153" s="116"/>
      <c r="IC153" s="116"/>
      <c r="ID153" s="116"/>
      <c r="IE153" s="116"/>
      <c r="IF153" s="116"/>
      <c r="IG153" s="116"/>
      <c r="IH153" s="116"/>
      <c r="II153" s="116"/>
      <c r="IJ153" s="116"/>
      <c r="IK153" s="116"/>
      <c r="IL153" s="116"/>
      <c r="IM153" s="116"/>
      <c r="IN153" s="116"/>
      <c r="IO153" s="116"/>
      <c r="IP153" s="116"/>
      <c r="IQ153" s="116"/>
      <c r="IR153" s="116"/>
      <c r="IS153" s="116"/>
      <c r="IT153" s="116"/>
      <c r="IU153" s="116"/>
      <c r="IV153" s="116"/>
      <c r="IW153" s="116"/>
      <c r="IX153" s="116"/>
      <c r="IY153" s="116"/>
      <c r="IZ153" s="116"/>
      <c r="JA153" s="116"/>
      <c r="JB153" s="116"/>
      <c r="JC153" s="116"/>
      <c r="JD153" s="116"/>
      <c r="JE153" s="116"/>
      <c r="JF153" s="116"/>
      <c r="JG153" s="116"/>
      <c r="JH153" s="116"/>
      <c r="JI153" s="116"/>
      <c r="JJ153" s="116"/>
      <c r="JK153" s="116"/>
      <c r="JL153" s="116"/>
      <c r="JM153" s="116"/>
      <c r="JN153" s="116"/>
      <c r="JO153" s="116"/>
      <c r="JP153" s="116"/>
      <c r="JQ153" s="116"/>
      <c r="JR153" s="116"/>
      <c r="JS153" s="116"/>
      <c r="JT153" s="116"/>
      <c r="JU153" s="116"/>
      <c r="JV153" s="116"/>
      <c r="JW153" s="116"/>
      <c r="JX153" s="116"/>
      <c r="JY153" s="116"/>
      <c r="JZ153" s="116"/>
      <c r="KA153" s="116"/>
      <c r="KB153" s="116"/>
      <c r="KC153" s="116"/>
      <c r="KD153" s="116"/>
      <c r="KE153" s="116"/>
      <c r="KF153" s="116"/>
      <c r="KG153" s="116"/>
      <c r="KH153" s="116"/>
      <c r="KI153" s="116"/>
      <c r="KJ153" s="116"/>
      <c r="KK153" s="116"/>
      <c r="KL153" s="116"/>
      <c r="KM153" s="116"/>
      <c r="KN153" s="116"/>
      <c r="KO153" s="116"/>
      <c r="KP153" s="116"/>
      <c r="KQ153" s="116"/>
      <c r="KR153" s="116"/>
      <c r="KS153" s="116"/>
      <c r="KT153" s="116"/>
      <c r="KU153" s="116"/>
      <c r="KV153" s="116"/>
      <c r="KW153" s="116"/>
      <c r="KX153" s="116"/>
      <c r="KY153" s="116"/>
      <c r="KZ153" s="116"/>
      <c r="LA153" s="116"/>
      <c r="LB153" s="116"/>
      <c r="LC153" s="116"/>
      <c r="LD153" s="116"/>
      <c r="LE153" s="116"/>
      <c r="LF153" s="116"/>
      <c r="LG153" s="116"/>
      <c r="LH153" s="116"/>
      <c r="LI153" s="116"/>
      <c r="LJ153" s="116"/>
    </row>
    <row r="154" spans="1:322" x14ac:dyDescent="0.3">
      <c r="A154" s="108">
        <v>43327</v>
      </c>
      <c r="B154" s="117">
        <v>0.91496527777777803</v>
      </c>
      <c r="C154" s="114">
        <v>14293.852999999999</v>
      </c>
      <c r="D154" s="114">
        <v>102005.315</v>
      </c>
      <c r="E154" s="114">
        <v>24821.235000000001</v>
      </c>
      <c r="F154" s="114">
        <v>34555.807000000001</v>
      </c>
      <c r="G154" s="114">
        <v>24.282</v>
      </c>
      <c r="H154" s="73">
        <v>19.5</v>
      </c>
      <c r="I154" s="73">
        <v>19.878061224489802</v>
      </c>
      <c r="J154" s="111"/>
      <c r="K154" s="111"/>
      <c r="L154" s="119">
        <f t="shared" si="41"/>
        <v>15.019000000002809</v>
      </c>
      <c r="M154" s="115">
        <f t="shared" si="42"/>
        <v>-1.7709999999988213</v>
      </c>
      <c r="N154" s="115">
        <f t="shared" si="43"/>
        <v>-7.4919999999983702</v>
      </c>
      <c r="O154" s="115">
        <f t="shared" si="44"/>
        <v>17.882000000001426</v>
      </c>
      <c r="P154" s="120">
        <f t="shared" si="45"/>
        <v>6.3999999999985739</v>
      </c>
      <c r="Q154" s="30">
        <f t="shared" si="46"/>
        <v>0.7364302775719227</v>
      </c>
      <c r="R154" s="123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16"/>
      <c r="AD154" s="116"/>
      <c r="AE154" s="116"/>
      <c r="AF154" s="116"/>
      <c r="AG154" s="116"/>
      <c r="AH154" s="116"/>
      <c r="AI154" s="116"/>
      <c r="AJ154" s="33" t="str">
        <f t="shared" si="32"/>
        <v/>
      </c>
      <c r="AK154" s="33" t="str">
        <f t="shared" si="33"/>
        <v/>
      </c>
      <c r="AL154" s="33" t="str">
        <f t="shared" si="34"/>
        <v/>
      </c>
      <c r="AM154" s="33" t="str">
        <f t="shared" si="35"/>
        <v/>
      </c>
      <c r="AN154" s="33">
        <f t="shared" si="36"/>
        <v>0</v>
      </c>
      <c r="AO154" s="33" t="str">
        <f t="shared" si="37"/>
        <v/>
      </c>
      <c r="AP154" s="33" t="str">
        <f t="shared" si="38"/>
        <v/>
      </c>
      <c r="AQ154" s="33" t="str">
        <f t="shared" si="39"/>
        <v/>
      </c>
      <c r="AR154" s="33" t="str">
        <f t="shared" si="40"/>
        <v/>
      </c>
      <c r="AS154" s="116">
        <v>43604</v>
      </c>
      <c r="AT154" s="116">
        <v>2.8449074074074075E-2</v>
      </c>
      <c r="AU154" s="116" t="s">
        <v>64</v>
      </c>
      <c r="AV154" s="116" t="s">
        <v>68</v>
      </c>
      <c r="AW154" s="116">
        <v>0</v>
      </c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BS154" s="116"/>
      <c r="BT154" s="116"/>
      <c r="BU154" s="116"/>
      <c r="BV154" s="116"/>
      <c r="BW154" s="116"/>
      <c r="BX154" s="116"/>
      <c r="BY154" s="116"/>
      <c r="BZ154" s="116"/>
      <c r="CA154" s="116"/>
      <c r="CB154" s="116"/>
      <c r="CC154" s="116"/>
      <c r="CD154" s="116"/>
      <c r="CE154" s="116"/>
      <c r="CF154" s="116"/>
      <c r="CG154" s="116"/>
      <c r="CH154" s="116"/>
      <c r="CI154" s="116"/>
      <c r="CJ154" s="116"/>
      <c r="CK154" s="116"/>
      <c r="CL154" s="116"/>
      <c r="CM154" s="116"/>
      <c r="CN154" s="116"/>
      <c r="CO154" s="116"/>
      <c r="CP154" s="116"/>
      <c r="CQ154" s="116"/>
      <c r="CR154" s="116"/>
      <c r="CS154" s="116"/>
      <c r="CT154" s="116"/>
      <c r="CU154" s="116"/>
      <c r="CV154" s="116"/>
      <c r="CW154" s="116"/>
      <c r="CX154" s="116"/>
      <c r="CY154" s="116"/>
      <c r="CZ154" s="116"/>
      <c r="DA154" s="116"/>
      <c r="DB154" s="116"/>
      <c r="DC154" s="116"/>
      <c r="DD154" s="116"/>
      <c r="DE154" s="116"/>
      <c r="DF154" s="116"/>
      <c r="DG154" s="116"/>
      <c r="DH154" s="116"/>
      <c r="DI154" s="116"/>
      <c r="DJ154" s="116"/>
      <c r="DK154" s="116"/>
      <c r="DL154" s="116"/>
      <c r="DM154" s="116"/>
      <c r="DN154" s="116"/>
      <c r="DO154" s="116"/>
      <c r="DP154" s="116"/>
      <c r="DQ154" s="116"/>
      <c r="DR154" s="116"/>
      <c r="DS154" s="116"/>
      <c r="DT154" s="116"/>
      <c r="DU154" s="116"/>
      <c r="DV154" s="116"/>
      <c r="DW154" s="116"/>
      <c r="DX154" s="116"/>
      <c r="DY154" s="116"/>
      <c r="DZ154" s="116"/>
      <c r="EA154" s="116"/>
      <c r="EB154" s="116"/>
      <c r="EC154" s="116"/>
      <c r="ED154" s="116"/>
      <c r="EE154" s="116"/>
      <c r="EF154" s="116"/>
      <c r="EG154" s="116"/>
      <c r="EH154" s="116"/>
      <c r="EI154" s="116"/>
      <c r="EJ154" s="116"/>
      <c r="EK154" s="116"/>
      <c r="EL154" s="116"/>
      <c r="EM154" s="116"/>
      <c r="EN154" s="116"/>
      <c r="EO154" s="116"/>
      <c r="EP154" s="116"/>
      <c r="EQ154" s="116"/>
      <c r="ER154" s="116"/>
      <c r="ES154" s="116"/>
      <c r="ET154" s="116"/>
      <c r="EU154" s="116"/>
      <c r="EV154" s="116"/>
      <c r="EW154" s="116"/>
      <c r="EX154" s="116"/>
      <c r="EY154" s="116"/>
      <c r="EZ154" s="116"/>
      <c r="FA154" s="116"/>
      <c r="FB154" s="116"/>
      <c r="FC154" s="116"/>
      <c r="FD154" s="116"/>
      <c r="FE154" s="116"/>
      <c r="FF154" s="116"/>
      <c r="FG154" s="116"/>
      <c r="FH154" s="116"/>
      <c r="FI154" s="116"/>
      <c r="FJ154" s="116"/>
      <c r="FK154" s="116"/>
      <c r="FL154" s="116"/>
      <c r="FM154" s="116"/>
      <c r="FN154" s="116"/>
      <c r="FO154" s="116"/>
      <c r="FP154" s="116"/>
      <c r="FQ154" s="116"/>
      <c r="FR154" s="116"/>
      <c r="FS154" s="116"/>
      <c r="FT154" s="116"/>
      <c r="FU154" s="116"/>
      <c r="FV154" s="116"/>
      <c r="FW154" s="116"/>
      <c r="FX154" s="116"/>
      <c r="FY154" s="116"/>
      <c r="FZ154" s="116"/>
      <c r="GA154" s="116"/>
      <c r="GB154" s="116"/>
      <c r="GC154" s="116"/>
      <c r="GD154" s="116"/>
      <c r="GE154" s="116"/>
      <c r="GF154" s="116"/>
      <c r="GG154" s="116"/>
      <c r="GH154" s="116"/>
      <c r="GI154" s="116"/>
      <c r="GJ154" s="116"/>
      <c r="GK154" s="116"/>
      <c r="GL154" s="116"/>
      <c r="GM154" s="116"/>
      <c r="GN154" s="116"/>
      <c r="GO154" s="116"/>
      <c r="GP154" s="116"/>
      <c r="GQ154" s="116"/>
      <c r="GR154" s="116"/>
      <c r="GS154" s="116"/>
      <c r="GT154" s="116"/>
      <c r="GU154" s="116"/>
      <c r="GV154" s="116"/>
      <c r="GW154" s="116"/>
      <c r="GX154" s="116"/>
      <c r="GY154" s="116"/>
      <c r="GZ154" s="116"/>
      <c r="HA154" s="116"/>
      <c r="HB154" s="116"/>
      <c r="HC154" s="116"/>
      <c r="HD154" s="116"/>
      <c r="HE154" s="116"/>
      <c r="HF154" s="116"/>
      <c r="HG154" s="116"/>
      <c r="HH154" s="116"/>
      <c r="HI154" s="116"/>
      <c r="HJ154" s="116"/>
      <c r="HK154" s="116"/>
      <c r="HL154" s="116"/>
      <c r="HM154" s="116"/>
      <c r="HN154" s="116"/>
      <c r="HO154" s="116"/>
      <c r="HP154" s="116"/>
      <c r="HQ154" s="116"/>
      <c r="HR154" s="116"/>
      <c r="HS154" s="116"/>
      <c r="HT154" s="116"/>
      <c r="HU154" s="116"/>
      <c r="HV154" s="116"/>
      <c r="HW154" s="116"/>
      <c r="HX154" s="116"/>
      <c r="HY154" s="116"/>
      <c r="HZ154" s="116"/>
      <c r="IA154" s="116"/>
      <c r="IB154" s="116"/>
      <c r="IC154" s="116"/>
      <c r="ID154" s="116"/>
      <c r="IE154" s="116"/>
      <c r="IF154" s="116"/>
      <c r="IG154" s="116"/>
      <c r="IH154" s="116"/>
      <c r="II154" s="116"/>
      <c r="IJ154" s="116"/>
      <c r="IK154" s="116"/>
      <c r="IL154" s="116"/>
      <c r="IM154" s="116"/>
      <c r="IN154" s="116"/>
      <c r="IO154" s="116"/>
      <c r="IP154" s="116"/>
      <c r="IQ154" s="116"/>
      <c r="IR154" s="116"/>
      <c r="IS154" s="116"/>
      <c r="IT154" s="116"/>
      <c r="IU154" s="116"/>
      <c r="IV154" s="116"/>
      <c r="IW154" s="116"/>
      <c r="IX154" s="116"/>
      <c r="IY154" s="116"/>
      <c r="IZ154" s="116"/>
      <c r="JA154" s="116"/>
      <c r="JB154" s="116"/>
      <c r="JC154" s="116"/>
      <c r="JD154" s="116"/>
      <c r="JE154" s="116"/>
      <c r="JF154" s="116"/>
      <c r="JG154" s="116"/>
      <c r="JH154" s="116"/>
      <c r="JI154" s="116"/>
      <c r="JJ154" s="116"/>
      <c r="JK154" s="116"/>
      <c r="JL154" s="116"/>
      <c r="JM154" s="116"/>
      <c r="JN154" s="116"/>
      <c r="JO154" s="116"/>
      <c r="JP154" s="116"/>
      <c r="JQ154" s="116"/>
      <c r="JR154" s="116"/>
      <c r="JS154" s="116"/>
      <c r="JT154" s="116"/>
      <c r="JU154" s="116"/>
      <c r="JV154" s="116"/>
      <c r="JW154" s="116"/>
      <c r="JX154" s="116"/>
      <c r="JY154" s="116"/>
      <c r="JZ154" s="116"/>
      <c r="KA154" s="116"/>
      <c r="KB154" s="116"/>
      <c r="KC154" s="116"/>
      <c r="KD154" s="116"/>
      <c r="KE154" s="116"/>
      <c r="KF154" s="116"/>
      <c r="KG154" s="116"/>
      <c r="KH154" s="116"/>
      <c r="KI154" s="116"/>
      <c r="KJ154" s="116"/>
      <c r="KK154" s="116"/>
      <c r="KL154" s="116"/>
      <c r="KM154" s="116"/>
      <c r="KN154" s="116"/>
      <c r="KO154" s="116"/>
      <c r="KP154" s="116"/>
      <c r="KQ154" s="116"/>
      <c r="KR154" s="116"/>
      <c r="KS154" s="116"/>
      <c r="KT154" s="116"/>
      <c r="KU154" s="116"/>
      <c r="KV154" s="116"/>
      <c r="KW154" s="116"/>
      <c r="KX154" s="116"/>
      <c r="KY154" s="116"/>
      <c r="KZ154" s="116"/>
      <c r="LA154" s="116"/>
      <c r="LB154" s="116"/>
      <c r="LC154" s="116"/>
      <c r="LD154" s="116"/>
      <c r="LE154" s="116"/>
      <c r="LF154" s="116"/>
      <c r="LG154" s="116"/>
      <c r="LH154" s="116"/>
      <c r="LI154" s="116"/>
      <c r="LJ154" s="116"/>
    </row>
    <row r="155" spans="1:322" x14ac:dyDescent="0.3">
      <c r="A155" s="108">
        <v>43328</v>
      </c>
      <c r="B155" s="117">
        <v>0.91230324074074098</v>
      </c>
      <c r="C155" s="114">
        <v>14295.159</v>
      </c>
      <c r="D155" s="114">
        <v>102014.637</v>
      </c>
      <c r="E155" s="114">
        <v>24854.653999999999</v>
      </c>
      <c r="F155" s="114">
        <v>34595.582000000002</v>
      </c>
      <c r="G155" s="114">
        <v>39.774999999999999</v>
      </c>
      <c r="H155" s="73">
        <v>21</v>
      </c>
      <c r="I155" s="73">
        <v>23.402448979591799</v>
      </c>
      <c r="J155" s="111"/>
      <c r="K155" s="111"/>
      <c r="L155" s="119">
        <f t="shared" si="41"/>
        <v>29.146999999999387</v>
      </c>
      <c r="M155" s="115">
        <f t="shared" si="42"/>
        <v>-1.3060000000004948</v>
      </c>
      <c r="N155" s="115">
        <f t="shared" si="43"/>
        <v>-9.3220000000001164</v>
      </c>
      <c r="O155" s="115">
        <f t="shared" si="44"/>
        <v>33.41899999999805</v>
      </c>
      <c r="P155" s="120">
        <f t="shared" si="45"/>
        <v>6.3560000000019485</v>
      </c>
      <c r="Q155" s="30">
        <f t="shared" si="46"/>
        <v>0.84020113136387309</v>
      </c>
      <c r="R155" s="123"/>
      <c r="S155" s="124"/>
      <c r="T155" s="124"/>
      <c r="U155" s="124"/>
      <c r="V155" s="124"/>
      <c r="W155" s="124"/>
      <c r="X155" s="124"/>
      <c r="Y155" s="124"/>
      <c r="Z155" s="124"/>
      <c r="AA155" s="124"/>
      <c r="AB155" s="124"/>
      <c r="AC155" s="116"/>
      <c r="AD155" s="116"/>
      <c r="AE155" s="116"/>
      <c r="AF155" s="116"/>
      <c r="AG155" s="116"/>
      <c r="AH155" s="116"/>
      <c r="AI155" s="116"/>
      <c r="AJ155" s="33">
        <f t="shared" si="32"/>
        <v>15736.174999999999</v>
      </c>
      <c r="AK155" s="33" t="str">
        <f t="shared" si="33"/>
        <v/>
      </c>
      <c r="AL155" s="33" t="str">
        <f t="shared" si="34"/>
        <v/>
      </c>
      <c r="AM155" s="33" t="str">
        <f t="shared" si="35"/>
        <v/>
      </c>
      <c r="AN155" s="33" t="str">
        <f t="shared" si="36"/>
        <v/>
      </c>
      <c r="AO155" s="33" t="str">
        <f t="shared" si="37"/>
        <v/>
      </c>
      <c r="AP155" s="33" t="str">
        <f t="shared" si="38"/>
        <v/>
      </c>
      <c r="AQ155" s="33" t="str">
        <f t="shared" si="39"/>
        <v/>
      </c>
      <c r="AR155" s="33" t="str">
        <f t="shared" si="40"/>
        <v/>
      </c>
      <c r="AS155" s="116">
        <v>43604</v>
      </c>
      <c r="AT155" s="116">
        <v>2.9837962962962965E-2</v>
      </c>
      <c r="AU155" s="116" t="s">
        <v>59</v>
      </c>
      <c r="AV155" s="116" t="s">
        <v>60</v>
      </c>
      <c r="AW155" s="116">
        <v>15736.174999999999</v>
      </c>
      <c r="AX155" s="116"/>
      <c r="AY155" s="116"/>
      <c r="AZ155" s="116"/>
      <c r="BA155" s="116"/>
      <c r="BB155" s="116"/>
      <c r="BC155" s="116"/>
      <c r="BD155" s="116"/>
      <c r="BE155" s="116"/>
      <c r="BF155" s="116"/>
      <c r="BG155" s="116"/>
      <c r="BH155" s="116"/>
      <c r="BI155" s="116"/>
      <c r="BJ155" s="116"/>
      <c r="BK155" s="116"/>
      <c r="BL155" s="116"/>
      <c r="BM155" s="116"/>
      <c r="BN155" s="116"/>
      <c r="BO155" s="116"/>
      <c r="BP155" s="116"/>
      <c r="BQ155" s="116"/>
      <c r="BR155" s="116"/>
      <c r="BS155" s="116"/>
      <c r="BT155" s="116"/>
      <c r="BU155" s="116"/>
      <c r="BV155" s="116"/>
      <c r="BW155" s="116"/>
      <c r="BX155" s="116"/>
      <c r="BY155" s="116"/>
      <c r="BZ155" s="116"/>
      <c r="CA155" s="116"/>
      <c r="CB155" s="116"/>
      <c r="CC155" s="116"/>
      <c r="CD155" s="116"/>
      <c r="CE155" s="116"/>
      <c r="CF155" s="116"/>
      <c r="CG155" s="116"/>
      <c r="CH155" s="116"/>
      <c r="CI155" s="116"/>
      <c r="CJ155" s="116"/>
      <c r="CK155" s="116"/>
      <c r="CL155" s="116"/>
      <c r="CM155" s="116"/>
      <c r="CN155" s="116"/>
      <c r="CO155" s="116"/>
      <c r="CP155" s="116"/>
      <c r="CQ155" s="116"/>
      <c r="CR155" s="116"/>
      <c r="CS155" s="116"/>
      <c r="CT155" s="116"/>
      <c r="CU155" s="116"/>
      <c r="CV155" s="116"/>
      <c r="CW155" s="116"/>
      <c r="CX155" s="116"/>
      <c r="CY155" s="116"/>
      <c r="CZ155" s="116"/>
      <c r="DA155" s="116"/>
      <c r="DB155" s="116"/>
      <c r="DC155" s="116"/>
      <c r="DD155" s="116"/>
      <c r="DE155" s="116"/>
      <c r="DF155" s="116"/>
      <c r="DG155" s="116"/>
      <c r="DH155" s="116"/>
      <c r="DI155" s="116"/>
      <c r="DJ155" s="116"/>
      <c r="DK155" s="116"/>
      <c r="DL155" s="116"/>
      <c r="DM155" s="116"/>
      <c r="DN155" s="116"/>
      <c r="DO155" s="116"/>
      <c r="DP155" s="116"/>
      <c r="DQ155" s="116"/>
      <c r="DR155" s="116"/>
      <c r="DS155" s="116"/>
      <c r="DT155" s="116"/>
      <c r="DU155" s="116"/>
      <c r="DV155" s="116"/>
      <c r="DW155" s="116"/>
      <c r="DX155" s="116"/>
      <c r="DY155" s="116"/>
      <c r="DZ155" s="116"/>
      <c r="EA155" s="116"/>
      <c r="EB155" s="116"/>
      <c r="EC155" s="116"/>
      <c r="ED155" s="116"/>
      <c r="EE155" s="116"/>
      <c r="EF155" s="116"/>
      <c r="EG155" s="116"/>
      <c r="EH155" s="116"/>
      <c r="EI155" s="116"/>
      <c r="EJ155" s="116"/>
      <c r="EK155" s="116"/>
      <c r="EL155" s="116"/>
      <c r="EM155" s="116"/>
      <c r="EN155" s="116"/>
      <c r="EO155" s="116"/>
      <c r="EP155" s="116"/>
      <c r="EQ155" s="116"/>
      <c r="ER155" s="116"/>
      <c r="ES155" s="116"/>
      <c r="ET155" s="116"/>
      <c r="EU155" s="116"/>
      <c r="EV155" s="116"/>
      <c r="EW155" s="116"/>
      <c r="EX155" s="116"/>
      <c r="EY155" s="116"/>
      <c r="EZ155" s="116"/>
      <c r="FA155" s="116"/>
      <c r="FB155" s="116"/>
      <c r="FC155" s="116"/>
      <c r="FD155" s="116"/>
      <c r="FE155" s="116"/>
      <c r="FF155" s="116"/>
      <c r="FG155" s="116"/>
      <c r="FH155" s="116"/>
      <c r="FI155" s="116"/>
      <c r="FJ155" s="116"/>
      <c r="FK155" s="116"/>
      <c r="FL155" s="116"/>
      <c r="FM155" s="116"/>
      <c r="FN155" s="116"/>
      <c r="FO155" s="116"/>
      <c r="FP155" s="116"/>
      <c r="FQ155" s="116"/>
      <c r="FR155" s="116"/>
      <c r="FS155" s="116"/>
      <c r="FT155" s="116"/>
      <c r="FU155" s="116"/>
      <c r="FV155" s="116"/>
      <c r="FW155" s="116"/>
      <c r="FX155" s="116"/>
      <c r="FY155" s="116"/>
      <c r="FZ155" s="116"/>
      <c r="GA155" s="116"/>
      <c r="GB155" s="116"/>
      <c r="GC155" s="116"/>
      <c r="GD155" s="116"/>
      <c r="GE155" s="116"/>
      <c r="GF155" s="116"/>
      <c r="GG155" s="116"/>
      <c r="GH155" s="116"/>
      <c r="GI155" s="116"/>
      <c r="GJ155" s="116"/>
      <c r="GK155" s="116"/>
      <c r="GL155" s="116"/>
      <c r="GM155" s="116"/>
      <c r="GN155" s="116"/>
      <c r="GO155" s="116"/>
      <c r="GP155" s="116"/>
      <c r="GQ155" s="116"/>
      <c r="GR155" s="116"/>
      <c r="GS155" s="116"/>
      <c r="GT155" s="116"/>
      <c r="GU155" s="116"/>
      <c r="GV155" s="116"/>
      <c r="GW155" s="116"/>
      <c r="GX155" s="116"/>
      <c r="GY155" s="116"/>
      <c r="GZ155" s="116"/>
      <c r="HA155" s="116"/>
      <c r="HB155" s="116"/>
      <c r="HC155" s="116"/>
      <c r="HD155" s="116"/>
      <c r="HE155" s="116"/>
      <c r="HF155" s="116"/>
      <c r="HG155" s="116"/>
      <c r="HH155" s="116"/>
      <c r="HI155" s="116"/>
      <c r="HJ155" s="116"/>
      <c r="HK155" s="116"/>
      <c r="HL155" s="116"/>
      <c r="HM155" s="116"/>
      <c r="HN155" s="116"/>
      <c r="HO155" s="116"/>
      <c r="HP155" s="116"/>
      <c r="HQ155" s="116"/>
      <c r="HR155" s="116"/>
      <c r="HS155" s="116"/>
      <c r="HT155" s="116"/>
      <c r="HU155" s="116"/>
      <c r="HV155" s="116"/>
      <c r="HW155" s="116"/>
      <c r="HX155" s="116"/>
      <c r="HY155" s="116"/>
      <c r="HZ155" s="116"/>
      <c r="IA155" s="116"/>
      <c r="IB155" s="116"/>
      <c r="IC155" s="116"/>
      <c r="ID155" s="116"/>
      <c r="IE155" s="116"/>
      <c r="IF155" s="116"/>
      <c r="IG155" s="116"/>
      <c r="IH155" s="116"/>
      <c r="II155" s="116"/>
      <c r="IJ155" s="116"/>
      <c r="IK155" s="116"/>
      <c r="IL155" s="116"/>
      <c r="IM155" s="116"/>
      <c r="IN155" s="116"/>
      <c r="IO155" s="116"/>
      <c r="IP155" s="116"/>
      <c r="IQ155" s="116"/>
      <c r="IR155" s="116"/>
      <c r="IS155" s="116"/>
      <c r="IT155" s="116"/>
      <c r="IU155" s="116"/>
      <c r="IV155" s="116"/>
      <c r="IW155" s="116"/>
      <c r="IX155" s="116"/>
      <c r="IY155" s="116"/>
      <c r="IZ155" s="116"/>
      <c r="JA155" s="116"/>
      <c r="JB155" s="116"/>
      <c r="JC155" s="116"/>
      <c r="JD155" s="116"/>
      <c r="JE155" s="116"/>
      <c r="JF155" s="116"/>
      <c r="JG155" s="116"/>
      <c r="JH155" s="116"/>
      <c r="JI155" s="116"/>
      <c r="JJ155" s="116"/>
      <c r="JK155" s="116"/>
      <c r="JL155" s="116"/>
      <c r="JM155" s="116"/>
      <c r="JN155" s="116"/>
      <c r="JO155" s="116"/>
      <c r="JP155" s="116"/>
      <c r="JQ155" s="116"/>
      <c r="JR155" s="116"/>
      <c r="JS155" s="116"/>
      <c r="JT155" s="116"/>
      <c r="JU155" s="116"/>
      <c r="JV155" s="116"/>
      <c r="JW155" s="116"/>
      <c r="JX155" s="116"/>
      <c r="JY155" s="116"/>
      <c r="JZ155" s="116"/>
      <c r="KA155" s="116"/>
      <c r="KB155" s="116"/>
      <c r="KC155" s="116"/>
      <c r="KD155" s="116"/>
      <c r="KE155" s="116"/>
      <c r="KF155" s="116"/>
      <c r="KG155" s="116"/>
      <c r="KH155" s="116"/>
      <c r="KI155" s="116"/>
      <c r="KJ155" s="116"/>
      <c r="KK155" s="116"/>
      <c r="KL155" s="116"/>
      <c r="KM155" s="116"/>
      <c r="KN155" s="116"/>
      <c r="KO155" s="116"/>
      <c r="KP155" s="116"/>
      <c r="KQ155" s="116"/>
      <c r="KR155" s="116"/>
      <c r="KS155" s="116"/>
      <c r="KT155" s="116"/>
      <c r="KU155" s="116"/>
      <c r="KV155" s="116"/>
      <c r="KW155" s="116"/>
      <c r="KX155" s="116"/>
      <c r="KY155" s="116"/>
      <c r="KZ155" s="116"/>
      <c r="LA155" s="116"/>
      <c r="LB155" s="116"/>
      <c r="LC155" s="116"/>
      <c r="LD155" s="116"/>
      <c r="LE155" s="116"/>
      <c r="LF155" s="116"/>
      <c r="LG155" s="116"/>
      <c r="LH155" s="116"/>
      <c r="LI155" s="116"/>
      <c r="LJ155" s="116"/>
    </row>
    <row r="156" spans="1:322" x14ac:dyDescent="0.3">
      <c r="A156" s="108">
        <v>43329</v>
      </c>
      <c r="B156" s="117">
        <v>0.91236111111111096</v>
      </c>
      <c r="C156" s="114">
        <v>14296.576999999999</v>
      </c>
      <c r="D156" s="114">
        <v>102022.807</v>
      </c>
      <c r="E156" s="114">
        <v>24875.13</v>
      </c>
      <c r="F156" s="114">
        <v>34621.811999999998</v>
      </c>
      <c r="G156" s="114">
        <v>26.23</v>
      </c>
      <c r="H156" s="73">
        <v>19</v>
      </c>
      <c r="I156" s="73">
        <v>23.280555555555502</v>
      </c>
      <c r="J156" s="111"/>
      <c r="K156" s="111"/>
      <c r="L156" s="119">
        <f t="shared" si="41"/>
        <v>16.642000000002081</v>
      </c>
      <c r="M156" s="115">
        <f t="shared" si="42"/>
        <v>-1.4179999999996653</v>
      </c>
      <c r="N156" s="115">
        <f t="shared" si="43"/>
        <v>-8.1699999999982538</v>
      </c>
      <c r="O156" s="115">
        <f t="shared" si="44"/>
        <v>20.476000000002387</v>
      </c>
      <c r="P156" s="120">
        <f t="shared" si="45"/>
        <v>5.7539999999976139</v>
      </c>
      <c r="Q156" s="30">
        <f t="shared" si="46"/>
        <v>0.78063286313390723</v>
      </c>
      <c r="R156" s="123"/>
      <c r="S156" s="124"/>
      <c r="T156" s="124"/>
      <c r="U156" s="124"/>
      <c r="V156" s="124"/>
      <c r="W156" s="124"/>
      <c r="X156" s="124"/>
      <c r="Y156" s="124"/>
      <c r="Z156" s="124"/>
      <c r="AA156" s="124"/>
      <c r="AB156" s="124"/>
      <c r="AC156" s="116"/>
      <c r="AD156" s="116"/>
      <c r="AE156" s="116"/>
      <c r="AF156" s="116"/>
      <c r="AG156" s="116"/>
      <c r="AH156" s="116"/>
      <c r="AI156" s="116"/>
      <c r="AJ156" s="33" t="str">
        <f t="shared" si="32"/>
        <v/>
      </c>
      <c r="AK156" s="33">
        <f t="shared" si="33"/>
        <v>116107.416</v>
      </c>
      <c r="AL156" s="33" t="str">
        <f t="shared" si="34"/>
        <v/>
      </c>
      <c r="AM156" s="33" t="str">
        <f t="shared" si="35"/>
        <v/>
      </c>
      <c r="AN156" s="33" t="str">
        <f t="shared" si="36"/>
        <v/>
      </c>
      <c r="AO156" s="33" t="str">
        <f t="shared" si="37"/>
        <v/>
      </c>
      <c r="AP156" s="33" t="str">
        <f t="shared" si="38"/>
        <v/>
      </c>
      <c r="AQ156" s="33" t="str">
        <f t="shared" si="39"/>
        <v/>
      </c>
      <c r="AR156" s="33" t="str">
        <f t="shared" si="40"/>
        <v/>
      </c>
      <c r="AS156" s="116">
        <v>43604</v>
      </c>
      <c r="AT156" s="116">
        <v>2.9837962962962965E-2</v>
      </c>
      <c r="AU156" s="116" t="s">
        <v>59</v>
      </c>
      <c r="AV156" s="116" t="s">
        <v>61</v>
      </c>
      <c r="AW156" s="116">
        <v>116107.416</v>
      </c>
      <c r="AX156" s="116"/>
      <c r="AY156" s="116"/>
      <c r="AZ156" s="116"/>
      <c r="BA156" s="116"/>
      <c r="BB156" s="116"/>
      <c r="BC156" s="116"/>
      <c r="BD156" s="116"/>
      <c r="BE156" s="116"/>
      <c r="BF156" s="116"/>
      <c r="BG156" s="116"/>
      <c r="BH156" s="116"/>
      <c r="BI156" s="116"/>
      <c r="BJ156" s="116"/>
      <c r="BK156" s="116"/>
      <c r="BL156" s="116"/>
      <c r="BM156" s="116"/>
      <c r="BN156" s="116"/>
      <c r="BO156" s="116"/>
      <c r="BP156" s="116"/>
      <c r="BQ156" s="116"/>
      <c r="BR156" s="116"/>
      <c r="BS156" s="116"/>
      <c r="BT156" s="116"/>
      <c r="BU156" s="116"/>
      <c r="BV156" s="116"/>
      <c r="BW156" s="116"/>
      <c r="BX156" s="116"/>
      <c r="BY156" s="116"/>
      <c r="BZ156" s="116"/>
      <c r="CA156" s="116"/>
      <c r="CB156" s="116"/>
      <c r="CC156" s="116"/>
      <c r="CD156" s="116"/>
      <c r="CE156" s="116"/>
      <c r="CF156" s="116"/>
      <c r="CG156" s="116"/>
      <c r="CH156" s="116"/>
      <c r="CI156" s="116"/>
      <c r="CJ156" s="116"/>
      <c r="CK156" s="116"/>
      <c r="CL156" s="116"/>
      <c r="CM156" s="116"/>
      <c r="CN156" s="116"/>
      <c r="CO156" s="116"/>
      <c r="CP156" s="116"/>
      <c r="CQ156" s="116"/>
      <c r="CR156" s="116"/>
      <c r="CS156" s="116"/>
      <c r="CT156" s="116"/>
      <c r="CU156" s="116"/>
      <c r="CV156" s="116"/>
      <c r="CW156" s="116"/>
      <c r="CX156" s="116"/>
      <c r="CY156" s="116"/>
      <c r="CZ156" s="116"/>
      <c r="DA156" s="116"/>
      <c r="DB156" s="116"/>
      <c r="DC156" s="116"/>
      <c r="DD156" s="116"/>
      <c r="DE156" s="116"/>
      <c r="DF156" s="116"/>
      <c r="DG156" s="116"/>
      <c r="DH156" s="116"/>
      <c r="DI156" s="116"/>
      <c r="DJ156" s="116"/>
      <c r="DK156" s="116"/>
      <c r="DL156" s="116"/>
      <c r="DM156" s="116"/>
      <c r="DN156" s="116"/>
      <c r="DO156" s="116"/>
      <c r="DP156" s="116"/>
      <c r="DQ156" s="116"/>
      <c r="DR156" s="116"/>
      <c r="DS156" s="116"/>
      <c r="DT156" s="116"/>
      <c r="DU156" s="116"/>
      <c r="DV156" s="116"/>
      <c r="DW156" s="116"/>
      <c r="DX156" s="116"/>
      <c r="DY156" s="116"/>
      <c r="DZ156" s="116"/>
      <c r="EA156" s="116"/>
      <c r="EB156" s="116"/>
      <c r="EC156" s="116"/>
      <c r="ED156" s="116"/>
      <c r="EE156" s="116"/>
      <c r="EF156" s="116"/>
      <c r="EG156" s="116"/>
      <c r="EH156" s="116"/>
      <c r="EI156" s="116"/>
      <c r="EJ156" s="116"/>
      <c r="EK156" s="116"/>
      <c r="EL156" s="116"/>
      <c r="EM156" s="116"/>
      <c r="EN156" s="116"/>
      <c r="EO156" s="116"/>
      <c r="EP156" s="116"/>
      <c r="EQ156" s="116"/>
      <c r="ER156" s="116"/>
      <c r="ES156" s="116"/>
      <c r="ET156" s="116"/>
      <c r="EU156" s="116"/>
      <c r="EV156" s="116"/>
      <c r="EW156" s="116"/>
      <c r="EX156" s="116"/>
      <c r="EY156" s="116"/>
      <c r="EZ156" s="116"/>
      <c r="FA156" s="116"/>
      <c r="FB156" s="116"/>
      <c r="FC156" s="116"/>
      <c r="FD156" s="116"/>
      <c r="FE156" s="116"/>
      <c r="FF156" s="116"/>
      <c r="FG156" s="116"/>
      <c r="FH156" s="116"/>
      <c r="FI156" s="116"/>
      <c r="FJ156" s="116"/>
      <c r="FK156" s="116"/>
      <c r="FL156" s="116"/>
      <c r="FM156" s="116"/>
      <c r="FN156" s="116"/>
      <c r="FO156" s="116"/>
      <c r="FP156" s="116"/>
      <c r="FQ156" s="116"/>
      <c r="FR156" s="116"/>
      <c r="FS156" s="116"/>
      <c r="FT156" s="116"/>
      <c r="FU156" s="116"/>
      <c r="FV156" s="116"/>
      <c r="FW156" s="116"/>
      <c r="FX156" s="116"/>
      <c r="FY156" s="116"/>
      <c r="FZ156" s="116"/>
      <c r="GA156" s="116"/>
      <c r="GB156" s="116"/>
      <c r="GC156" s="116"/>
      <c r="GD156" s="116"/>
      <c r="GE156" s="116"/>
      <c r="GF156" s="116"/>
      <c r="GG156" s="116"/>
      <c r="GH156" s="116"/>
      <c r="GI156" s="116"/>
      <c r="GJ156" s="116"/>
      <c r="GK156" s="116"/>
      <c r="GL156" s="116"/>
      <c r="GM156" s="116"/>
      <c r="GN156" s="116"/>
      <c r="GO156" s="116"/>
      <c r="GP156" s="116"/>
      <c r="GQ156" s="116"/>
      <c r="GR156" s="116"/>
      <c r="GS156" s="116"/>
      <c r="GT156" s="116"/>
      <c r="GU156" s="116"/>
      <c r="GV156" s="116"/>
      <c r="GW156" s="116"/>
      <c r="GX156" s="116"/>
      <c r="GY156" s="116"/>
      <c r="GZ156" s="116"/>
      <c r="HA156" s="116"/>
      <c r="HB156" s="116"/>
      <c r="HC156" s="116"/>
      <c r="HD156" s="116"/>
      <c r="HE156" s="116"/>
      <c r="HF156" s="116"/>
      <c r="HG156" s="116"/>
      <c r="HH156" s="116"/>
      <c r="HI156" s="116"/>
      <c r="HJ156" s="116"/>
      <c r="HK156" s="116"/>
      <c r="HL156" s="116"/>
      <c r="HM156" s="116"/>
      <c r="HN156" s="116"/>
      <c r="HO156" s="116"/>
      <c r="HP156" s="116"/>
      <c r="HQ156" s="116"/>
      <c r="HR156" s="116"/>
      <c r="HS156" s="116"/>
      <c r="HT156" s="116"/>
      <c r="HU156" s="116"/>
      <c r="HV156" s="116"/>
      <c r="HW156" s="116"/>
      <c r="HX156" s="116"/>
      <c r="HY156" s="116"/>
      <c r="HZ156" s="116"/>
      <c r="IA156" s="116"/>
      <c r="IB156" s="116"/>
      <c r="IC156" s="116"/>
      <c r="ID156" s="116"/>
      <c r="IE156" s="116"/>
      <c r="IF156" s="116"/>
      <c r="IG156" s="116"/>
      <c r="IH156" s="116"/>
      <c r="II156" s="116"/>
      <c r="IJ156" s="116"/>
      <c r="IK156" s="116"/>
      <c r="IL156" s="116"/>
      <c r="IM156" s="116"/>
      <c r="IN156" s="116"/>
      <c r="IO156" s="116"/>
      <c r="IP156" s="116"/>
      <c r="IQ156" s="116"/>
      <c r="IR156" s="116"/>
      <c r="IS156" s="116"/>
      <c r="IT156" s="116"/>
      <c r="IU156" s="116"/>
      <c r="IV156" s="116"/>
      <c r="IW156" s="116"/>
      <c r="IX156" s="116"/>
      <c r="IY156" s="116"/>
      <c r="IZ156" s="116"/>
      <c r="JA156" s="116"/>
      <c r="JB156" s="116"/>
      <c r="JC156" s="116"/>
      <c r="JD156" s="116"/>
      <c r="JE156" s="116"/>
      <c r="JF156" s="116"/>
      <c r="JG156" s="116"/>
      <c r="JH156" s="116"/>
      <c r="JI156" s="116"/>
      <c r="JJ156" s="116"/>
      <c r="JK156" s="116"/>
      <c r="JL156" s="116"/>
      <c r="JM156" s="116"/>
      <c r="JN156" s="116"/>
      <c r="JO156" s="116"/>
      <c r="JP156" s="116"/>
      <c r="JQ156" s="116"/>
      <c r="JR156" s="116"/>
      <c r="JS156" s="116"/>
      <c r="JT156" s="116"/>
      <c r="JU156" s="116"/>
      <c r="JV156" s="116"/>
      <c r="JW156" s="116"/>
      <c r="JX156" s="116"/>
      <c r="JY156" s="116"/>
      <c r="JZ156" s="116"/>
      <c r="KA156" s="116"/>
      <c r="KB156" s="116"/>
      <c r="KC156" s="116"/>
      <c r="KD156" s="116"/>
      <c r="KE156" s="116"/>
      <c r="KF156" s="116"/>
      <c r="KG156" s="116"/>
      <c r="KH156" s="116"/>
      <c r="KI156" s="116"/>
      <c r="KJ156" s="116"/>
      <c r="KK156" s="116"/>
      <c r="KL156" s="116"/>
      <c r="KM156" s="116"/>
      <c r="KN156" s="116"/>
      <c r="KO156" s="116"/>
      <c r="KP156" s="116"/>
      <c r="KQ156" s="116"/>
      <c r="KR156" s="116"/>
      <c r="KS156" s="116"/>
      <c r="KT156" s="116"/>
      <c r="KU156" s="116"/>
      <c r="KV156" s="116"/>
      <c r="KW156" s="116"/>
      <c r="KX156" s="116"/>
      <c r="KY156" s="116"/>
      <c r="KZ156" s="116"/>
      <c r="LA156" s="116"/>
      <c r="LB156" s="116"/>
      <c r="LC156" s="116"/>
      <c r="LD156" s="116"/>
      <c r="LE156" s="116"/>
      <c r="LF156" s="116"/>
      <c r="LG156" s="116"/>
      <c r="LH156" s="116"/>
      <c r="LI156" s="116"/>
      <c r="LJ156" s="116"/>
    </row>
    <row r="157" spans="1:322" x14ac:dyDescent="0.3">
      <c r="A157" s="108">
        <v>43330</v>
      </c>
      <c r="B157" s="117">
        <v>0.91517361111111095</v>
      </c>
      <c r="C157" s="114">
        <v>14298.398999999999</v>
      </c>
      <c r="D157" s="114">
        <v>102030.00199999999</v>
      </c>
      <c r="E157" s="114">
        <v>24901.796999999999</v>
      </c>
      <c r="F157" s="114">
        <v>34655.035000000003</v>
      </c>
      <c r="G157" s="114">
        <v>33.222999999999999</v>
      </c>
      <c r="H157" s="73">
        <v>20</v>
      </c>
      <c r="I157" s="73">
        <v>22.256398104265401</v>
      </c>
      <c r="J157" s="111"/>
      <c r="K157" s="111"/>
      <c r="L157" s="119">
        <f t="shared" si="41"/>
        <v>24.20600000000745</v>
      </c>
      <c r="M157" s="115">
        <f t="shared" si="42"/>
        <v>-1.8220000000001164</v>
      </c>
      <c r="N157" s="115">
        <f t="shared" si="43"/>
        <v>-7.194999999992433</v>
      </c>
      <c r="O157" s="115">
        <f t="shared" si="44"/>
        <v>26.666999999997643</v>
      </c>
      <c r="P157" s="120">
        <f t="shared" si="45"/>
        <v>6.5560000000023564</v>
      </c>
      <c r="Q157" s="30">
        <f t="shared" si="46"/>
        <v>0.80266682719795457</v>
      </c>
      <c r="R157" s="123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16"/>
      <c r="AD157" s="116"/>
      <c r="AE157" s="116"/>
      <c r="AF157" s="116"/>
      <c r="AG157" s="116"/>
      <c r="AH157" s="116"/>
      <c r="AI157" s="116"/>
      <c r="AJ157" s="33" t="str">
        <f t="shared" si="32"/>
        <v/>
      </c>
      <c r="AK157" s="33" t="str">
        <f t="shared" si="33"/>
        <v/>
      </c>
      <c r="AL157" s="33" t="str">
        <f t="shared" si="34"/>
        <v/>
      </c>
      <c r="AM157" s="33" t="str">
        <f t="shared" si="35"/>
        <v/>
      </c>
      <c r="AN157" s="33" t="str">
        <f t="shared" si="36"/>
        <v/>
      </c>
      <c r="AO157" s="33">
        <f t="shared" si="37"/>
        <v>12</v>
      </c>
      <c r="AP157" s="33" t="str">
        <f t="shared" si="38"/>
        <v/>
      </c>
      <c r="AQ157" s="33" t="str">
        <f t="shared" si="39"/>
        <v/>
      </c>
      <c r="AR157" s="33" t="str">
        <f t="shared" si="40"/>
        <v/>
      </c>
      <c r="AS157" s="116">
        <v>43604</v>
      </c>
      <c r="AT157" s="116">
        <v>2.9837962962962965E-2</v>
      </c>
      <c r="AU157" s="116" t="s">
        <v>62</v>
      </c>
      <c r="AV157" s="116" t="s">
        <v>63</v>
      </c>
      <c r="AW157" s="116">
        <v>12</v>
      </c>
      <c r="AX157" s="116"/>
      <c r="AY157" s="116"/>
      <c r="AZ157" s="116"/>
      <c r="BA157" s="116"/>
      <c r="BB157" s="116"/>
      <c r="BC157" s="116"/>
      <c r="BD157" s="116"/>
      <c r="BE157" s="116"/>
      <c r="BF157" s="116"/>
      <c r="BG157" s="116"/>
      <c r="BH157" s="116"/>
      <c r="BI157" s="116"/>
      <c r="BJ157" s="116"/>
      <c r="BK157" s="116"/>
      <c r="BL157" s="116"/>
      <c r="BM157" s="116"/>
      <c r="BN157" s="116"/>
      <c r="BO157" s="116"/>
      <c r="BP157" s="116"/>
      <c r="BQ157" s="116"/>
      <c r="BR157" s="116"/>
      <c r="BS157" s="116"/>
      <c r="BT157" s="116"/>
      <c r="BU157" s="116"/>
      <c r="BV157" s="116"/>
      <c r="BW157" s="116"/>
      <c r="BX157" s="116"/>
      <c r="BY157" s="116"/>
      <c r="BZ157" s="116"/>
      <c r="CA157" s="116"/>
      <c r="CB157" s="116"/>
      <c r="CC157" s="116"/>
      <c r="CD157" s="116"/>
      <c r="CE157" s="116"/>
      <c r="CF157" s="116"/>
      <c r="CG157" s="116"/>
      <c r="CH157" s="116"/>
      <c r="CI157" s="116"/>
      <c r="CJ157" s="116"/>
      <c r="CK157" s="116"/>
      <c r="CL157" s="116"/>
      <c r="CM157" s="116"/>
      <c r="CN157" s="116"/>
      <c r="CO157" s="116"/>
      <c r="CP157" s="116"/>
      <c r="CQ157" s="116"/>
      <c r="CR157" s="116"/>
      <c r="CS157" s="116"/>
      <c r="CT157" s="116"/>
      <c r="CU157" s="116"/>
      <c r="CV157" s="116"/>
      <c r="CW157" s="116"/>
      <c r="CX157" s="116"/>
      <c r="CY157" s="116"/>
      <c r="CZ157" s="116"/>
      <c r="DA157" s="116"/>
      <c r="DB157" s="116"/>
      <c r="DC157" s="116"/>
      <c r="DD157" s="116"/>
      <c r="DE157" s="116"/>
      <c r="DF157" s="116"/>
      <c r="DG157" s="116"/>
      <c r="DH157" s="116"/>
      <c r="DI157" s="116"/>
      <c r="DJ157" s="116"/>
      <c r="DK157" s="116"/>
      <c r="DL157" s="116"/>
      <c r="DM157" s="116"/>
      <c r="DN157" s="116"/>
      <c r="DO157" s="116"/>
      <c r="DP157" s="116"/>
      <c r="DQ157" s="116"/>
      <c r="DR157" s="116"/>
      <c r="DS157" s="116"/>
      <c r="DT157" s="116"/>
      <c r="DU157" s="116"/>
      <c r="DV157" s="116"/>
      <c r="DW157" s="116"/>
      <c r="DX157" s="116"/>
      <c r="DY157" s="116"/>
      <c r="DZ157" s="116"/>
      <c r="EA157" s="116"/>
      <c r="EB157" s="116"/>
      <c r="EC157" s="116"/>
      <c r="ED157" s="116"/>
      <c r="EE157" s="116"/>
      <c r="EF157" s="116"/>
      <c r="EG157" s="116"/>
      <c r="EH157" s="116"/>
      <c r="EI157" s="116"/>
      <c r="EJ157" s="116"/>
      <c r="EK157" s="116"/>
      <c r="EL157" s="116"/>
      <c r="EM157" s="116"/>
      <c r="EN157" s="116"/>
      <c r="EO157" s="116"/>
      <c r="EP157" s="116"/>
      <c r="EQ157" s="116"/>
      <c r="ER157" s="116"/>
      <c r="ES157" s="116"/>
      <c r="ET157" s="116"/>
      <c r="EU157" s="116"/>
      <c r="EV157" s="116"/>
      <c r="EW157" s="116"/>
      <c r="EX157" s="116"/>
      <c r="EY157" s="116"/>
      <c r="EZ157" s="116"/>
      <c r="FA157" s="116"/>
      <c r="FB157" s="116"/>
      <c r="FC157" s="116"/>
      <c r="FD157" s="116"/>
      <c r="FE157" s="116"/>
      <c r="FF157" s="116"/>
      <c r="FG157" s="116"/>
      <c r="FH157" s="116"/>
      <c r="FI157" s="116"/>
      <c r="FJ157" s="116"/>
      <c r="FK157" s="116"/>
      <c r="FL157" s="116"/>
      <c r="FM157" s="116"/>
      <c r="FN157" s="116"/>
      <c r="FO157" s="116"/>
      <c r="FP157" s="116"/>
      <c r="FQ157" s="116"/>
      <c r="FR157" s="116"/>
      <c r="FS157" s="116"/>
      <c r="FT157" s="116"/>
      <c r="FU157" s="116"/>
      <c r="FV157" s="116"/>
      <c r="FW157" s="116"/>
      <c r="FX157" s="116"/>
      <c r="FY157" s="116"/>
      <c r="FZ157" s="116"/>
      <c r="GA157" s="116"/>
      <c r="GB157" s="116"/>
      <c r="GC157" s="116"/>
      <c r="GD157" s="116"/>
      <c r="GE157" s="116"/>
      <c r="GF157" s="116"/>
      <c r="GG157" s="116"/>
      <c r="GH157" s="116"/>
      <c r="GI157" s="116"/>
      <c r="GJ157" s="116"/>
      <c r="GK157" s="116"/>
      <c r="GL157" s="116"/>
      <c r="GM157" s="116"/>
      <c r="GN157" s="116"/>
      <c r="GO157" s="116"/>
      <c r="GP157" s="116"/>
      <c r="GQ157" s="116"/>
      <c r="GR157" s="116"/>
      <c r="GS157" s="116"/>
      <c r="GT157" s="116"/>
      <c r="GU157" s="116"/>
      <c r="GV157" s="116"/>
      <c r="GW157" s="116"/>
      <c r="GX157" s="116"/>
      <c r="GY157" s="116"/>
      <c r="GZ157" s="116"/>
      <c r="HA157" s="116"/>
      <c r="HB157" s="116"/>
      <c r="HC157" s="116"/>
      <c r="HD157" s="116"/>
      <c r="HE157" s="116"/>
      <c r="HF157" s="116"/>
      <c r="HG157" s="116"/>
      <c r="HH157" s="116"/>
      <c r="HI157" s="116"/>
      <c r="HJ157" s="116"/>
      <c r="HK157" s="116"/>
      <c r="HL157" s="116"/>
      <c r="HM157" s="116"/>
      <c r="HN157" s="116"/>
      <c r="HO157" s="116"/>
      <c r="HP157" s="116"/>
      <c r="HQ157" s="116"/>
      <c r="HR157" s="116"/>
      <c r="HS157" s="116"/>
      <c r="HT157" s="116"/>
      <c r="HU157" s="116"/>
      <c r="HV157" s="116"/>
      <c r="HW157" s="116"/>
      <c r="HX157" s="116"/>
      <c r="HY157" s="116"/>
      <c r="HZ157" s="116"/>
      <c r="IA157" s="116"/>
      <c r="IB157" s="116"/>
      <c r="IC157" s="116"/>
      <c r="ID157" s="116"/>
      <c r="IE157" s="116"/>
      <c r="IF157" s="116"/>
      <c r="IG157" s="116"/>
      <c r="IH157" s="116"/>
      <c r="II157" s="116"/>
      <c r="IJ157" s="116"/>
      <c r="IK157" s="116"/>
      <c r="IL157" s="116"/>
      <c r="IM157" s="116"/>
      <c r="IN157" s="116"/>
      <c r="IO157" s="116"/>
      <c r="IP157" s="116"/>
      <c r="IQ157" s="116"/>
      <c r="IR157" s="116"/>
      <c r="IS157" s="116"/>
      <c r="IT157" s="116"/>
      <c r="IU157" s="116"/>
      <c r="IV157" s="116"/>
      <c r="IW157" s="116"/>
      <c r="IX157" s="116"/>
      <c r="IY157" s="116"/>
      <c r="IZ157" s="116"/>
      <c r="JA157" s="116"/>
      <c r="JB157" s="116"/>
      <c r="JC157" s="116"/>
      <c r="JD157" s="116"/>
      <c r="JE157" s="116"/>
      <c r="JF157" s="116"/>
      <c r="JG157" s="116"/>
      <c r="JH157" s="116"/>
      <c r="JI157" s="116"/>
      <c r="JJ157" s="116"/>
      <c r="JK157" s="116"/>
      <c r="JL157" s="116"/>
      <c r="JM157" s="116"/>
      <c r="JN157" s="116"/>
      <c r="JO157" s="116"/>
      <c r="JP157" s="116"/>
      <c r="JQ157" s="116"/>
      <c r="JR157" s="116"/>
      <c r="JS157" s="116"/>
      <c r="JT157" s="116"/>
      <c r="JU157" s="116"/>
      <c r="JV157" s="116"/>
      <c r="JW157" s="116"/>
      <c r="JX157" s="116"/>
      <c r="JY157" s="116"/>
      <c r="JZ157" s="116"/>
      <c r="KA157" s="116"/>
      <c r="KB157" s="116"/>
      <c r="KC157" s="116"/>
      <c r="KD157" s="116"/>
      <c r="KE157" s="116"/>
      <c r="KF157" s="116"/>
      <c r="KG157" s="116"/>
      <c r="KH157" s="116"/>
      <c r="KI157" s="116"/>
      <c r="KJ157" s="116"/>
      <c r="KK157" s="116"/>
      <c r="KL157" s="116"/>
      <c r="KM157" s="116"/>
      <c r="KN157" s="116"/>
      <c r="KO157" s="116"/>
      <c r="KP157" s="116"/>
      <c r="KQ157" s="116"/>
      <c r="KR157" s="116"/>
      <c r="KS157" s="116"/>
      <c r="KT157" s="116"/>
      <c r="KU157" s="116"/>
      <c r="KV157" s="116"/>
      <c r="KW157" s="116"/>
      <c r="KX157" s="116"/>
      <c r="KY157" s="116"/>
      <c r="KZ157" s="116"/>
      <c r="LA157" s="116"/>
      <c r="LB157" s="116"/>
      <c r="LC157" s="116"/>
      <c r="LD157" s="116"/>
      <c r="LE157" s="116"/>
      <c r="LF157" s="116"/>
      <c r="LG157" s="116"/>
      <c r="LH157" s="116"/>
      <c r="LI157" s="116"/>
      <c r="LJ157" s="116"/>
    </row>
    <row r="158" spans="1:322" x14ac:dyDescent="0.3">
      <c r="A158" s="108">
        <v>43331</v>
      </c>
      <c r="B158" s="117">
        <v>0.91519675925925903</v>
      </c>
      <c r="C158" s="114">
        <v>14299.918</v>
      </c>
      <c r="D158" s="114">
        <v>102037.898</v>
      </c>
      <c r="E158" s="114">
        <v>24926.616000000002</v>
      </c>
      <c r="F158" s="114">
        <v>34685.673999999999</v>
      </c>
      <c r="G158" s="114">
        <v>30.638999999999999</v>
      </c>
      <c r="H158" s="73">
        <v>19.5</v>
      </c>
      <c r="I158" s="73">
        <v>24.300431034482799</v>
      </c>
      <c r="J158" s="111"/>
      <c r="K158" s="111"/>
      <c r="L158" s="119">
        <f t="shared" si="41"/>
        <v>21.22399999999185</v>
      </c>
      <c r="M158" s="115">
        <f t="shared" si="42"/>
        <v>-1.5190000000002328</v>
      </c>
      <c r="N158" s="115">
        <f t="shared" si="43"/>
        <v>-7.8960000000079162</v>
      </c>
      <c r="O158" s="115">
        <f t="shared" si="44"/>
        <v>24.819000000003143</v>
      </c>
      <c r="P158" s="120">
        <f t="shared" si="45"/>
        <v>5.8199999999968561</v>
      </c>
      <c r="Q158" s="30">
        <f t="shared" si="46"/>
        <v>0.81004601977881596</v>
      </c>
      <c r="R158" s="123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16"/>
      <c r="AD158" s="116"/>
      <c r="AE158" s="116"/>
      <c r="AF158" s="116"/>
      <c r="AG158" s="116"/>
      <c r="AH158" s="116"/>
      <c r="AI158" s="116"/>
      <c r="AJ158" s="33" t="str">
        <f t="shared" si="32"/>
        <v/>
      </c>
      <c r="AK158" s="33" t="str">
        <f t="shared" si="33"/>
        <v/>
      </c>
      <c r="AL158" s="33">
        <f t="shared" si="34"/>
        <v>27361.01</v>
      </c>
      <c r="AM158" s="33" t="str">
        <f t="shared" si="35"/>
        <v/>
      </c>
      <c r="AN158" s="33" t="str">
        <f t="shared" si="36"/>
        <v/>
      </c>
      <c r="AO158" s="33" t="str">
        <f t="shared" si="37"/>
        <v/>
      </c>
      <c r="AP158" s="33" t="str">
        <f t="shared" si="38"/>
        <v/>
      </c>
      <c r="AQ158" s="33" t="str">
        <f t="shared" si="39"/>
        <v/>
      </c>
      <c r="AR158" s="33" t="str">
        <f t="shared" si="40"/>
        <v/>
      </c>
      <c r="AS158" s="116">
        <v>43604</v>
      </c>
      <c r="AT158" s="116">
        <v>2.9837962962962965E-2</v>
      </c>
      <c r="AU158" s="116" t="s">
        <v>64</v>
      </c>
      <c r="AV158" s="116" t="s">
        <v>65</v>
      </c>
      <c r="AW158" s="116">
        <v>27361.01</v>
      </c>
      <c r="AX158" s="116"/>
      <c r="AY158" s="116"/>
      <c r="AZ158" s="116"/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116"/>
      <c r="BO158" s="116"/>
      <c r="BP158" s="116"/>
      <c r="BQ158" s="116"/>
      <c r="BR158" s="116"/>
      <c r="BS158" s="116"/>
      <c r="BT158" s="116"/>
      <c r="BU158" s="116"/>
      <c r="BV158" s="116"/>
      <c r="BW158" s="116"/>
      <c r="BX158" s="116"/>
      <c r="BY158" s="116"/>
      <c r="BZ158" s="116"/>
      <c r="CA158" s="116"/>
      <c r="CB158" s="116"/>
      <c r="CC158" s="116"/>
      <c r="CD158" s="116"/>
      <c r="CE158" s="116"/>
      <c r="CF158" s="116"/>
      <c r="CG158" s="116"/>
      <c r="CH158" s="116"/>
      <c r="CI158" s="116"/>
      <c r="CJ158" s="116"/>
      <c r="CK158" s="116"/>
      <c r="CL158" s="116"/>
      <c r="CM158" s="116"/>
      <c r="CN158" s="116"/>
      <c r="CO158" s="116"/>
      <c r="CP158" s="116"/>
      <c r="CQ158" s="116"/>
      <c r="CR158" s="116"/>
      <c r="CS158" s="116"/>
      <c r="CT158" s="116"/>
      <c r="CU158" s="116"/>
      <c r="CV158" s="116"/>
      <c r="CW158" s="116"/>
      <c r="CX158" s="116"/>
      <c r="CY158" s="116"/>
      <c r="CZ158" s="116"/>
      <c r="DA158" s="116"/>
      <c r="DB158" s="116"/>
      <c r="DC158" s="116"/>
      <c r="DD158" s="116"/>
      <c r="DE158" s="116"/>
      <c r="DF158" s="116"/>
      <c r="DG158" s="116"/>
      <c r="DH158" s="116"/>
      <c r="DI158" s="116"/>
      <c r="DJ158" s="116"/>
      <c r="DK158" s="116"/>
      <c r="DL158" s="116"/>
      <c r="DM158" s="116"/>
      <c r="DN158" s="116"/>
      <c r="DO158" s="116"/>
      <c r="DP158" s="116"/>
      <c r="DQ158" s="116"/>
      <c r="DR158" s="116"/>
      <c r="DS158" s="116"/>
      <c r="DT158" s="116"/>
      <c r="DU158" s="116"/>
      <c r="DV158" s="116"/>
      <c r="DW158" s="116"/>
      <c r="DX158" s="116"/>
      <c r="DY158" s="116"/>
      <c r="DZ158" s="116"/>
      <c r="EA158" s="116"/>
      <c r="EB158" s="116"/>
      <c r="EC158" s="116"/>
      <c r="ED158" s="116"/>
      <c r="EE158" s="116"/>
      <c r="EF158" s="116"/>
      <c r="EG158" s="116"/>
      <c r="EH158" s="116"/>
      <c r="EI158" s="116"/>
      <c r="EJ158" s="116"/>
      <c r="EK158" s="116"/>
      <c r="EL158" s="116"/>
      <c r="EM158" s="116"/>
      <c r="EN158" s="116"/>
      <c r="EO158" s="116"/>
      <c r="EP158" s="116"/>
      <c r="EQ158" s="116"/>
      <c r="ER158" s="116"/>
      <c r="ES158" s="116"/>
      <c r="ET158" s="116"/>
      <c r="EU158" s="116"/>
      <c r="EV158" s="116"/>
      <c r="EW158" s="116"/>
      <c r="EX158" s="116"/>
      <c r="EY158" s="116"/>
      <c r="EZ158" s="116"/>
      <c r="FA158" s="116"/>
      <c r="FB158" s="116"/>
      <c r="FC158" s="116"/>
      <c r="FD158" s="116"/>
      <c r="FE158" s="116"/>
      <c r="FF158" s="116"/>
      <c r="FG158" s="116"/>
      <c r="FH158" s="116"/>
      <c r="FI158" s="116"/>
      <c r="FJ158" s="116"/>
      <c r="FK158" s="116"/>
      <c r="FL158" s="116"/>
      <c r="FM158" s="116"/>
      <c r="FN158" s="116"/>
      <c r="FO158" s="116"/>
      <c r="FP158" s="116"/>
      <c r="FQ158" s="116"/>
      <c r="FR158" s="116"/>
      <c r="FS158" s="116"/>
      <c r="FT158" s="116"/>
      <c r="FU158" s="116"/>
      <c r="FV158" s="116"/>
      <c r="FW158" s="116"/>
      <c r="FX158" s="116"/>
      <c r="FY158" s="116"/>
      <c r="FZ158" s="116"/>
      <c r="GA158" s="116"/>
      <c r="GB158" s="116"/>
      <c r="GC158" s="116"/>
      <c r="GD158" s="116"/>
      <c r="GE158" s="116"/>
      <c r="GF158" s="116"/>
      <c r="GG158" s="116"/>
      <c r="GH158" s="116"/>
      <c r="GI158" s="116"/>
      <c r="GJ158" s="116"/>
      <c r="GK158" s="116"/>
      <c r="GL158" s="116"/>
      <c r="GM158" s="116"/>
      <c r="GN158" s="116"/>
      <c r="GO158" s="116"/>
      <c r="GP158" s="116"/>
      <c r="GQ158" s="116"/>
      <c r="GR158" s="116"/>
      <c r="GS158" s="116"/>
      <c r="GT158" s="116"/>
      <c r="GU158" s="116"/>
      <c r="GV158" s="116"/>
      <c r="GW158" s="116"/>
      <c r="GX158" s="116"/>
      <c r="GY158" s="116"/>
      <c r="GZ158" s="116"/>
      <c r="HA158" s="116"/>
      <c r="HB158" s="116"/>
      <c r="HC158" s="116"/>
      <c r="HD158" s="116"/>
      <c r="HE158" s="116"/>
      <c r="HF158" s="116"/>
      <c r="HG158" s="116"/>
      <c r="HH158" s="116"/>
      <c r="HI158" s="116"/>
      <c r="HJ158" s="116"/>
      <c r="HK158" s="116"/>
      <c r="HL158" s="116"/>
      <c r="HM158" s="116"/>
      <c r="HN158" s="116"/>
      <c r="HO158" s="116"/>
      <c r="HP158" s="116"/>
      <c r="HQ158" s="116"/>
      <c r="HR158" s="116"/>
      <c r="HS158" s="116"/>
      <c r="HT158" s="116"/>
      <c r="HU158" s="116"/>
      <c r="HV158" s="116"/>
      <c r="HW158" s="116"/>
      <c r="HX158" s="116"/>
      <c r="HY158" s="116"/>
      <c r="HZ158" s="116"/>
      <c r="IA158" s="116"/>
      <c r="IB158" s="116"/>
      <c r="IC158" s="116"/>
      <c r="ID158" s="116"/>
      <c r="IE158" s="116"/>
      <c r="IF158" s="116"/>
      <c r="IG158" s="116"/>
      <c r="IH158" s="116"/>
      <c r="II158" s="116"/>
      <c r="IJ158" s="116"/>
      <c r="IK158" s="116"/>
      <c r="IL158" s="116"/>
      <c r="IM158" s="116"/>
      <c r="IN158" s="116"/>
      <c r="IO158" s="116"/>
      <c r="IP158" s="116"/>
      <c r="IQ158" s="116"/>
      <c r="IR158" s="116"/>
      <c r="IS158" s="116"/>
      <c r="IT158" s="116"/>
      <c r="IU158" s="116"/>
      <c r="IV158" s="116"/>
      <c r="IW158" s="116"/>
      <c r="IX158" s="116"/>
      <c r="IY158" s="116"/>
      <c r="IZ158" s="116"/>
      <c r="JA158" s="116"/>
      <c r="JB158" s="116"/>
      <c r="JC158" s="116"/>
      <c r="JD158" s="116"/>
      <c r="JE158" s="116"/>
      <c r="JF158" s="116"/>
      <c r="JG158" s="116"/>
      <c r="JH158" s="116"/>
      <c r="JI158" s="116"/>
      <c r="JJ158" s="116"/>
      <c r="JK158" s="116"/>
      <c r="JL158" s="116"/>
      <c r="JM158" s="116"/>
      <c r="JN158" s="116"/>
      <c r="JO158" s="116"/>
      <c r="JP158" s="116"/>
      <c r="JQ158" s="116"/>
      <c r="JR158" s="116"/>
      <c r="JS158" s="116"/>
      <c r="JT158" s="116"/>
      <c r="JU158" s="116"/>
      <c r="JV158" s="116"/>
      <c r="JW158" s="116"/>
      <c r="JX158" s="116"/>
      <c r="JY158" s="116"/>
      <c r="JZ158" s="116"/>
      <c r="KA158" s="116"/>
      <c r="KB158" s="116"/>
      <c r="KC158" s="116"/>
      <c r="KD158" s="116"/>
      <c r="KE158" s="116"/>
      <c r="KF158" s="116"/>
      <c r="KG158" s="116"/>
      <c r="KH158" s="116"/>
      <c r="KI158" s="116"/>
      <c r="KJ158" s="116"/>
      <c r="KK158" s="116"/>
      <c r="KL158" s="116"/>
      <c r="KM158" s="116"/>
      <c r="KN158" s="116"/>
      <c r="KO158" s="116"/>
      <c r="KP158" s="116"/>
      <c r="KQ158" s="116"/>
      <c r="KR158" s="116"/>
      <c r="KS158" s="116"/>
      <c r="KT158" s="116"/>
      <c r="KU158" s="116"/>
      <c r="KV158" s="116"/>
      <c r="KW158" s="116"/>
      <c r="KX158" s="116"/>
      <c r="KY158" s="116"/>
      <c r="KZ158" s="116"/>
      <c r="LA158" s="116"/>
      <c r="LB158" s="116"/>
      <c r="LC158" s="116"/>
      <c r="LD158" s="116"/>
      <c r="LE158" s="116"/>
      <c r="LF158" s="116"/>
      <c r="LG158" s="116"/>
      <c r="LH158" s="116"/>
      <c r="LI158" s="116"/>
      <c r="LJ158" s="116"/>
    </row>
    <row r="159" spans="1:322" x14ac:dyDescent="0.3">
      <c r="A159" s="108">
        <v>43332</v>
      </c>
      <c r="B159" s="117">
        <v>0.91247685185185201</v>
      </c>
      <c r="C159" s="114">
        <v>14301.498</v>
      </c>
      <c r="D159" s="114">
        <v>102046.319</v>
      </c>
      <c r="E159" s="114">
        <v>24958.89</v>
      </c>
      <c r="F159" s="114">
        <v>34724.000999999997</v>
      </c>
      <c r="G159" s="114">
        <v>38.326999999999998</v>
      </c>
      <c r="H159" s="73">
        <v>21.5</v>
      </c>
      <c r="I159" s="73">
        <v>24.159541984732801</v>
      </c>
      <c r="J159" s="111"/>
      <c r="K159" s="111"/>
      <c r="L159" s="119">
        <f t="shared" si="41"/>
        <v>28.325999999997975</v>
      </c>
      <c r="M159" s="115">
        <f t="shared" si="42"/>
        <v>-1.5799999999999272</v>
      </c>
      <c r="N159" s="115">
        <f t="shared" si="43"/>
        <v>-8.4210000000020955</v>
      </c>
      <c r="O159" s="115">
        <f t="shared" si="44"/>
        <v>32.273999999997613</v>
      </c>
      <c r="P159" s="120">
        <f t="shared" si="45"/>
        <v>6.0530000000023847</v>
      </c>
      <c r="Q159" s="30">
        <f t="shared" si="46"/>
        <v>0.84206955931843386</v>
      </c>
      <c r="R159" s="123"/>
      <c r="S159" s="124"/>
      <c r="T159" s="124"/>
      <c r="U159" s="124"/>
      <c r="V159" s="124"/>
      <c r="W159" s="124"/>
      <c r="X159" s="124"/>
      <c r="Y159" s="124"/>
      <c r="Z159" s="124"/>
      <c r="AA159" s="124"/>
      <c r="AB159" s="124"/>
      <c r="AC159" s="116"/>
      <c r="AD159" s="116"/>
      <c r="AE159" s="116"/>
      <c r="AF159" s="116"/>
      <c r="AG159" s="116"/>
      <c r="AH159" s="116"/>
      <c r="AI159" s="116"/>
      <c r="AJ159" s="33" t="str">
        <f t="shared" si="32"/>
        <v/>
      </c>
      <c r="AK159" s="33" t="str">
        <f t="shared" si="33"/>
        <v/>
      </c>
      <c r="AL159" s="33" t="str">
        <f t="shared" si="34"/>
        <v/>
      </c>
      <c r="AM159" s="33">
        <f t="shared" si="35"/>
        <v>37916.536</v>
      </c>
      <c r="AN159" s="33" t="str">
        <f t="shared" si="36"/>
        <v/>
      </c>
      <c r="AO159" s="33" t="str">
        <f t="shared" si="37"/>
        <v/>
      </c>
      <c r="AP159" s="33" t="str">
        <f t="shared" si="38"/>
        <v/>
      </c>
      <c r="AQ159" s="33" t="str">
        <f t="shared" si="39"/>
        <v/>
      </c>
      <c r="AR159" s="33" t="str">
        <f t="shared" si="40"/>
        <v/>
      </c>
      <c r="AS159" s="116">
        <v>43604</v>
      </c>
      <c r="AT159" s="116">
        <v>2.9837962962962965E-2</v>
      </c>
      <c r="AU159" s="116" t="s">
        <v>64</v>
      </c>
      <c r="AV159" s="116" t="s">
        <v>66</v>
      </c>
      <c r="AW159" s="116" t="s">
        <v>67</v>
      </c>
      <c r="AX159" s="116">
        <v>37916.536</v>
      </c>
      <c r="AY159" s="116"/>
      <c r="AZ159" s="116"/>
      <c r="BA159" s="116"/>
      <c r="BB159" s="116"/>
      <c r="BC159" s="116"/>
      <c r="BD159" s="116"/>
      <c r="BE159" s="116"/>
      <c r="BF159" s="116"/>
      <c r="BG159" s="116"/>
      <c r="BH159" s="116"/>
      <c r="BI159" s="116"/>
      <c r="BJ159" s="116"/>
      <c r="BK159" s="116"/>
      <c r="BL159" s="116"/>
      <c r="BM159" s="116"/>
      <c r="BN159" s="116"/>
      <c r="BO159" s="116"/>
      <c r="BP159" s="116"/>
      <c r="BQ159" s="116"/>
      <c r="BR159" s="116"/>
      <c r="BS159" s="116"/>
      <c r="BT159" s="116"/>
      <c r="BU159" s="116"/>
      <c r="BV159" s="116"/>
      <c r="BW159" s="116"/>
      <c r="BX159" s="116"/>
      <c r="BY159" s="116"/>
      <c r="BZ159" s="116"/>
      <c r="CA159" s="116"/>
      <c r="CB159" s="116"/>
      <c r="CC159" s="116"/>
      <c r="CD159" s="116"/>
      <c r="CE159" s="116"/>
      <c r="CF159" s="116"/>
      <c r="CG159" s="116"/>
      <c r="CH159" s="116"/>
      <c r="CI159" s="116"/>
      <c r="CJ159" s="116"/>
      <c r="CK159" s="116"/>
      <c r="CL159" s="116"/>
      <c r="CM159" s="116"/>
      <c r="CN159" s="116"/>
      <c r="CO159" s="116"/>
      <c r="CP159" s="116"/>
      <c r="CQ159" s="116"/>
      <c r="CR159" s="116"/>
      <c r="CS159" s="116"/>
      <c r="CT159" s="116"/>
      <c r="CU159" s="116"/>
      <c r="CV159" s="116"/>
      <c r="CW159" s="116"/>
      <c r="CX159" s="116"/>
      <c r="CY159" s="116"/>
      <c r="CZ159" s="116"/>
      <c r="DA159" s="116"/>
      <c r="DB159" s="116"/>
      <c r="DC159" s="116"/>
      <c r="DD159" s="116"/>
      <c r="DE159" s="116"/>
      <c r="DF159" s="116"/>
      <c r="DG159" s="116"/>
      <c r="DH159" s="116"/>
      <c r="DI159" s="116"/>
      <c r="DJ159" s="116"/>
      <c r="DK159" s="116"/>
      <c r="DL159" s="116"/>
      <c r="DM159" s="116"/>
      <c r="DN159" s="116"/>
      <c r="DO159" s="116"/>
      <c r="DP159" s="116"/>
      <c r="DQ159" s="116"/>
      <c r="DR159" s="116"/>
      <c r="DS159" s="116"/>
      <c r="DT159" s="116"/>
      <c r="DU159" s="116"/>
      <c r="DV159" s="116"/>
      <c r="DW159" s="116"/>
      <c r="DX159" s="116"/>
      <c r="DY159" s="116"/>
      <c r="DZ159" s="116"/>
      <c r="EA159" s="116"/>
      <c r="EB159" s="116"/>
      <c r="EC159" s="116"/>
      <c r="ED159" s="116"/>
      <c r="EE159" s="116"/>
      <c r="EF159" s="116"/>
      <c r="EG159" s="116"/>
      <c r="EH159" s="116"/>
      <c r="EI159" s="116"/>
      <c r="EJ159" s="116"/>
      <c r="EK159" s="116"/>
      <c r="EL159" s="116"/>
      <c r="EM159" s="116"/>
      <c r="EN159" s="116"/>
      <c r="EO159" s="116"/>
      <c r="EP159" s="116"/>
      <c r="EQ159" s="116"/>
      <c r="ER159" s="116"/>
      <c r="ES159" s="116"/>
      <c r="ET159" s="116"/>
      <c r="EU159" s="116"/>
      <c r="EV159" s="116"/>
      <c r="EW159" s="116"/>
      <c r="EX159" s="116"/>
      <c r="EY159" s="116"/>
      <c r="EZ159" s="116"/>
      <c r="FA159" s="116"/>
      <c r="FB159" s="116"/>
      <c r="FC159" s="116"/>
      <c r="FD159" s="116"/>
      <c r="FE159" s="116"/>
      <c r="FF159" s="116"/>
      <c r="FG159" s="116"/>
      <c r="FH159" s="116"/>
      <c r="FI159" s="116"/>
      <c r="FJ159" s="116"/>
      <c r="FK159" s="116"/>
      <c r="FL159" s="116"/>
      <c r="FM159" s="116"/>
      <c r="FN159" s="116"/>
      <c r="FO159" s="116"/>
      <c r="FP159" s="116"/>
      <c r="FQ159" s="116"/>
      <c r="FR159" s="116"/>
      <c r="FS159" s="116"/>
      <c r="FT159" s="116"/>
      <c r="FU159" s="116"/>
      <c r="FV159" s="116"/>
      <c r="FW159" s="116"/>
      <c r="FX159" s="116"/>
      <c r="FY159" s="116"/>
      <c r="FZ159" s="116"/>
      <c r="GA159" s="116"/>
      <c r="GB159" s="116"/>
      <c r="GC159" s="116"/>
      <c r="GD159" s="116"/>
      <c r="GE159" s="116"/>
      <c r="GF159" s="116"/>
      <c r="GG159" s="116"/>
      <c r="GH159" s="116"/>
      <c r="GI159" s="116"/>
      <c r="GJ159" s="116"/>
      <c r="GK159" s="116"/>
      <c r="GL159" s="116"/>
      <c r="GM159" s="116"/>
      <c r="GN159" s="116"/>
      <c r="GO159" s="116"/>
      <c r="GP159" s="116"/>
      <c r="GQ159" s="116"/>
      <c r="GR159" s="116"/>
      <c r="GS159" s="116"/>
      <c r="GT159" s="116"/>
      <c r="GU159" s="116"/>
      <c r="GV159" s="116"/>
      <c r="GW159" s="116"/>
      <c r="GX159" s="116"/>
      <c r="GY159" s="116"/>
      <c r="GZ159" s="116"/>
      <c r="HA159" s="116"/>
      <c r="HB159" s="116"/>
      <c r="HC159" s="116"/>
      <c r="HD159" s="116"/>
      <c r="HE159" s="116"/>
      <c r="HF159" s="116"/>
      <c r="HG159" s="116"/>
      <c r="HH159" s="116"/>
      <c r="HI159" s="116"/>
      <c r="HJ159" s="116"/>
      <c r="HK159" s="116"/>
      <c r="HL159" s="116"/>
      <c r="HM159" s="116"/>
      <c r="HN159" s="116"/>
      <c r="HO159" s="116"/>
      <c r="HP159" s="116"/>
      <c r="HQ159" s="116"/>
      <c r="HR159" s="116"/>
      <c r="HS159" s="116"/>
      <c r="HT159" s="116"/>
      <c r="HU159" s="116"/>
      <c r="HV159" s="116"/>
      <c r="HW159" s="116"/>
      <c r="HX159" s="116"/>
      <c r="HY159" s="116"/>
      <c r="HZ159" s="116"/>
      <c r="IA159" s="116"/>
      <c r="IB159" s="116"/>
      <c r="IC159" s="116"/>
      <c r="ID159" s="116"/>
      <c r="IE159" s="116"/>
      <c r="IF159" s="116"/>
      <c r="IG159" s="116"/>
      <c r="IH159" s="116"/>
      <c r="II159" s="116"/>
      <c r="IJ159" s="116"/>
      <c r="IK159" s="116"/>
      <c r="IL159" s="116"/>
      <c r="IM159" s="116"/>
      <c r="IN159" s="116"/>
      <c r="IO159" s="116"/>
      <c r="IP159" s="116"/>
      <c r="IQ159" s="116"/>
      <c r="IR159" s="116"/>
      <c r="IS159" s="116"/>
      <c r="IT159" s="116"/>
      <c r="IU159" s="116"/>
      <c r="IV159" s="116"/>
      <c r="IW159" s="116"/>
      <c r="IX159" s="116"/>
      <c r="IY159" s="116"/>
      <c r="IZ159" s="116"/>
      <c r="JA159" s="116"/>
      <c r="JB159" s="116"/>
      <c r="JC159" s="116"/>
      <c r="JD159" s="116"/>
      <c r="JE159" s="116"/>
      <c r="JF159" s="116"/>
      <c r="JG159" s="116"/>
      <c r="JH159" s="116"/>
      <c r="JI159" s="116"/>
      <c r="JJ159" s="116"/>
      <c r="JK159" s="116"/>
      <c r="JL159" s="116"/>
      <c r="JM159" s="116"/>
      <c r="JN159" s="116"/>
      <c r="JO159" s="116"/>
      <c r="JP159" s="116"/>
      <c r="JQ159" s="116"/>
      <c r="JR159" s="116"/>
      <c r="JS159" s="116"/>
      <c r="JT159" s="116"/>
      <c r="JU159" s="116"/>
      <c r="JV159" s="116"/>
      <c r="JW159" s="116"/>
      <c r="JX159" s="116"/>
      <c r="JY159" s="116"/>
      <c r="JZ159" s="116"/>
      <c r="KA159" s="116"/>
      <c r="KB159" s="116"/>
      <c r="KC159" s="116"/>
      <c r="KD159" s="116"/>
      <c r="KE159" s="116"/>
      <c r="KF159" s="116"/>
      <c r="KG159" s="116"/>
      <c r="KH159" s="116"/>
      <c r="KI159" s="116"/>
      <c r="KJ159" s="116"/>
      <c r="KK159" s="116"/>
      <c r="KL159" s="116"/>
      <c r="KM159" s="116"/>
      <c r="KN159" s="116"/>
      <c r="KO159" s="116"/>
      <c r="KP159" s="116"/>
      <c r="KQ159" s="116"/>
      <c r="KR159" s="116"/>
      <c r="KS159" s="116"/>
      <c r="KT159" s="116"/>
      <c r="KU159" s="116"/>
      <c r="KV159" s="116"/>
      <c r="KW159" s="116"/>
      <c r="KX159" s="116"/>
      <c r="KY159" s="116"/>
      <c r="KZ159" s="116"/>
      <c r="LA159" s="116"/>
      <c r="LB159" s="116"/>
      <c r="LC159" s="116"/>
      <c r="LD159" s="116"/>
      <c r="LE159" s="116"/>
      <c r="LF159" s="116"/>
      <c r="LG159" s="116"/>
      <c r="LH159" s="116"/>
      <c r="LI159" s="116"/>
      <c r="LJ159" s="116"/>
    </row>
    <row r="160" spans="1:322" x14ac:dyDescent="0.3">
      <c r="A160" s="108">
        <v>43333</v>
      </c>
      <c r="B160" s="117">
        <v>0.91526620370370404</v>
      </c>
      <c r="C160" s="114">
        <v>14304.013999999999</v>
      </c>
      <c r="D160" s="114">
        <v>102054.02499999999</v>
      </c>
      <c r="E160" s="114">
        <v>24984.643</v>
      </c>
      <c r="F160" s="114">
        <v>34756.667999999998</v>
      </c>
      <c r="G160" s="114">
        <v>32.667000000000002</v>
      </c>
      <c r="H160" s="73">
        <v>23</v>
      </c>
      <c r="I160" s="73">
        <v>24.4473029045643</v>
      </c>
      <c r="J160" s="111"/>
      <c r="K160" s="111"/>
      <c r="L160" s="119">
        <f t="shared" si="41"/>
        <v>22.445000000009344</v>
      </c>
      <c r="M160" s="115">
        <f t="shared" si="42"/>
        <v>-2.5159999999996217</v>
      </c>
      <c r="N160" s="115">
        <f t="shared" si="43"/>
        <v>-7.705999999991036</v>
      </c>
      <c r="O160" s="115">
        <f t="shared" si="44"/>
        <v>25.753000000000611</v>
      </c>
      <c r="P160" s="120">
        <f t="shared" si="45"/>
        <v>6.9139999999993904</v>
      </c>
      <c r="Q160" s="30">
        <f t="shared" si="46"/>
        <v>0.78834909847860557</v>
      </c>
      <c r="R160" s="123"/>
      <c r="S160" s="124"/>
      <c r="T160" s="124"/>
      <c r="U160" s="124"/>
      <c r="V160" s="124"/>
      <c r="W160" s="124"/>
      <c r="X160" s="124"/>
      <c r="Y160" s="124"/>
      <c r="Z160" s="124"/>
      <c r="AA160" s="124"/>
      <c r="AB160" s="124"/>
      <c r="AC160" s="116"/>
      <c r="AD160" s="116"/>
      <c r="AE160" s="116"/>
      <c r="AF160" s="116"/>
      <c r="AG160" s="116"/>
      <c r="AH160" s="116"/>
      <c r="AI160" s="116"/>
      <c r="AJ160" s="33" t="str">
        <f t="shared" si="32"/>
        <v/>
      </c>
      <c r="AK160" s="33" t="str">
        <f t="shared" si="33"/>
        <v/>
      </c>
      <c r="AL160" s="33" t="str">
        <f t="shared" si="34"/>
        <v/>
      </c>
      <c r="AM160" s="33" t="str">
        <f t="shared" si="35"/>
        <v/>
      </c>
      <c r="AN160" s="33">
        <f t="shared" si="36"/>
        <v>0</v>
      </c>
      <c r="AO160" s="33" t="str">
        <f t="shared" si="37"/>
        <v/>
      </c>
      <c r="AP160" s="33" t="str">
        <f t="shared" si="38"/>
        <v/>
      </c>
      <c r="AQ160" s="33" t="str">
        <f t="shared" si="39"/>
        <v/>
      </c>
      <c r="AR160" s="33" t="str">
        <f t="shared" si="40"/>
        <v/>
      </c>
      <c r="AS160" s="116">
        <v>43604</v>
      </c>
      <c r="AT160" s="116">
        <v>2.9837962962962965E-2</v>
      </c>
      <c r="AU160" s="116" t="s">
        <v>64</v>
      </c>
      <c r="AV160" s="116" t="s">
        <v>68</v>
      </c>
      <c r="AW160" s="116">
        <v>0</v>
      </c>
      <c r="AX160" s="116"/>
      <c r="AY160" s="116"/>
      <c r="AZ160" s="116"/>
      <c r="BA160" s="116"/>
      <c r="BB160" s="116"/>
      <c r="BC160" s="116"/>
      <c r="BD160" s="116"/>
      <c r="BE160" s="116"/>
      <c r="BF160" s="116"/>
      <c r="BG160" s="116"/>
      <c r="BH160" s="116"/>
      <c r="BI160" s="116"/>
      <c r="BJ160" s="116"/>
      <c r="BK160" s="116"/>
      <c r="BL160" s="116"/>
      <c r="BM160" s="116"/>
      <c r="BN160" s="116"/>
      <c r="BO160" s="116"/>
      <c r="BP160" s="116"/>
      <c r="BQ160" s="116"/>
      <c r="BR160" s="116"/>
      <c r="BS160" s="116"/>
      <c r="BT160" s="116"/>
      <c r="BU160" s="116"/>
      <c r="BV160" s="116"/>
      <c r="BW160" s="116"/>
      <c r="BX160" s="116"/>
      <c r="BY160" s="116"/>
      <c r="BZ160" s="116"/>
      <c r="CA160" s="116"/>
      <c r="CB160" s="116"/>
      <c r="CC160" s="116"/>
      <c r="CD160" s="116"/>
      <c r="CE160" s="116"/>
      <c r="CF160" s="116"/>
      <c r="CG160" s="116"/>
      <c r="CH160" s="116"/>
      <c r="CI160" s="116"/>
      <c r="CJ160" s="116"/>
      <c r="CK160" s="116"/>
      <c r="CL160" s="116"/>
      <c r="CM160" s="116"/>
      <c r="CN160" s="116"/>
      <c r="CO160" s="116"/>
      <c r="CP160" s="116"/>
      <c r="CQ160" s="116"/>
      <c r="CR160" s="116"/>
      <c r="CS160" s="116"/>
      <c r="CT160" s="116"/>
      <c r="CU160" s="116"/>
      <c r="CV160" s="116"/>
      <c r="CW160" s="116"/>
      <c r="CX160" s="116"/>
      <c r="CY160" s="116"/>
      <c r="CZ160" s="116"/>
      <c r="DA160" s="116"/>
      <c r="DB160" s="116"/>
      <c r="DC160" s="116"/>
      <c r="DD160" s="116"/>
      <c r="DE160" s="116"/>
      <c r="DF160" s="116"/>
      <c r="DG160" s="116"/>
      <c r="DH160" s="116"/>
      <c r="DI160" s="116"/>
      <c r="DJ160" s="116"/>
      <c r="DK160" s="116"/>
      <c r="DL160" s="116"/>
      <c r="DM160" s="116"/>
      <c r="DN160" s="116"/>
      <c r="DO160" s="116"/>
      <c r="DP160" s="116"/>
      <c r="DQ160" s="116"/>
      <c r="DR160" s="116"/>
      <c r="DS160" s="116"/>
      <c r="DT160" s="116"/>
      <c r="DU160" s="116"/>
      <c r="DV160" s="116"/>
      <c r="DW160" s="116"/>
      <c r="DX160" s="116"/>
      <c r="DY160" s="116"/>
      <c r="DZ160" s="116"/>
      <c r="EA160" s="116"/>
      <c r="EB160" s="116"/>
      <c r="EC160" s="116"/>
      <c r="ED160" s="116"/>
      <c r="EE160" s="116"/>
      <c r="EF160" s="116"/>
      <c r="EG160" s="116"/>
      <c r="EH160" s="116"/>
      <c r="EI160" s="116"/>
      <c r="EJ160" s="116"/>
      <c r="EK160" s="116"/>
      <c r="EL160" s="116"/>
      <c r="EM160" s="116"/>
      <c r="EN160" s="116"/>
      <c r="EO160" s="116"/>
      <c r="EP160" s="116"/>
      <c r="EQ160" s="116"/>
      <c r="ER160" s="116"/>
      <c r="ES160" s="116"/>
      <c r="ET160" s="116"/>
      <c r="EU160" s="116"/>
      <c r="EV160" s="116"/>
      <c r="EW160" s="116"/>
      <c r="EX160" s="116"/>
      <c r="EY160" s="116"/>
      <c r="EZ160" s="116"/>
      <c r="FA160" s="116"/>
      <c r="FB160" s="116"/>
      <c r="FC160" s="116"/>
      <c r="FD160" s="116"/>
      <c r="FE160" s="116"/>
      <c r="FF160" s="116"/>
      <c r="FG160" s="116"/>
      <c r="FH160" s="116"/>
      <c r="FI160" s="116"/>
      <c r="FJ160" s="116"/>
      <c r="FK160" s="116"/>
      <c r="FL160" s="116"/>
      <c r="FM160" s="116"/>
      <c r="FN160" s="116"/>
      <c r="FO160" s="116"/>
      <c r="FP160" s="116"/>
      <c r="FQ160" s="116"/>
      <c r="FR160" s="116"/>
      <c r="FS160" s="116"/>
      <c r="FT160" s="116"/>
      <c r="FU160" s="116"/>
      <c r="FV160" s="116"/>
      <c r="FW160" s="116"/>
      <c r="FX160" s="116"/>
      <c r="FY160" s="116"/>
      <c r="FZ160" s="116"/>
      <c r="GA160" s="116"/>
      <c r="GB160" s="116"/>
      <c r="GC160" s="116"/>
      <c r="GD160" s="116"/>
      <c r="GE160" s="116"/>
      <c r="GF160" s="116"/>
      <c r="GG160" s="116"/>
      <c r="GH160" s="116"/>
      <c r="GI160" s="116"/>
      <c r="GJ160" s="116"/>
      <c r="GK160" s="116"/>
      <c r="GL160" s="116"/>
      <c r="GM160" s="116"/>
      <c r="GN160" s="116"/>
      <c r="GO160" s="116"/>
      <c r="GP160" s="116"/>
      <c r="GQ160" s="116"/>
      <c r="GR160" s="116"/>
      <c r="GS160" s="116"/>
      <c r="GT160" s="116"/>
      <c r="GU160" s="116"/>
      <c r="GV160" s="116"/>
      <c r="GW160" s="116"/>
      <c r="GX160" s="116"/>
      <c r="GY160" s="116"/>
      <c r="GZ160" s="116"/>
      <c r="HA160" s="116"/>
      <c r="HB160" s="116"/>
      <c r="HC160" s="116"/>
      <c r="HD160" s="116"/>
      <c r="HE160" s="116"/>
      <c r="HF160" s="116"/>
      <c r="HG160" s="116"/>
      <c r="HH160" s="116"/>
      <c r="HI160" s="116"/>
      <c r="HJ160" s="116"/>
      <c r="HK160" s="116"/>
      <c r="HL160" s="116"/>
      <c r="HM160" s="116"/>
      <c r="HN160" s="116"/>
      <c r="HO160" s="116"/>
      <c r="HP160" s="116"/>
      <c r="HQ160" s="116"/>
      <c r="HR160" s="116"/>
      <c r="HS160" s="116"/>
      <c r="HT160" s="116"/>
      <c r="HU160" s="116"/>
      <c r="HV160" s="116"/>
      <c r="HW160" s="116"/>
      <c r="HX160" s="116"/>
      <c r="HY160" s="116"/>
      <c r="HZ160" s="116"/>
      <c r="IA160" s="116"/>
      <c r="IB160" s="116"/>
      <c r="IC160" s="116"/>
      <c r="ID160" s="116"/>
      <c r="IE160" s="116"/>
      <c r="IF160" s="116"/>
      <c r="IG160" s="116"/>
      <c r="IH160" s="116"/>
      <c r="II160" s="116"/>
      <c r="IJ160" s="116"/>
      <c r="IK160" s="116"/>
      <c r="IL160" s="116"/>
      <c r="IM160" s="116"/>
      <c r="IN160" s="116"/>
      <c r="IO160" s="116"/>
      <c r="IP160" s="116"/>
      <c r="IQ160" s="116"/>
      <c r="IR160" s="116"/>
      <c r="IS160" s="116"/>
      <c r="IT160" s="116"/>
      <c r="IU160" s="116"/>
      <c r="IV160" s="116"/>
      <c r="IW160" s="116"/>
      <c r="IX160" s="116"/>
      <c r="IY160" s="116"/>
      <c r="IZ160" s="116"/>
      <c r="JA160" s="116"/>
      <c r="JB160" s="116"/>
      <c r="JC160" s="116"/>
      <c r="JD160" s="116"/>
      <c r="JE160" s="116"/>
      <c r="JF160" s="116"/>
      <c r="JG160" s="116"/>
      <c r="JH160" s="116"/>
      <c r="JI160" s="116"/>
      <c r="JJ160" s="116"/>
      <c r="JK160" s="116"/>
      <c r="JL160" s="116"/>
      <c r="JM160" s="116"/>
      <c r="JN160" s="116"/>
      <c r="JO160" s="116"/>
      <c r="JP160" s="116"/>
      <c r="JQ160" s="116"/>
      <c r="JR160" s="116"/>
      <c r="JS160" s="116"/>
      <c r="JT160" s="116"/>
      <c r="JU160" s="116"/>
      <c r="JV160" s="116"/>
      <c r="JW160" s="116"/>
      <c r="JX160" s="116"/>
      <c r="JY160" s="116"/>
      <c r="JZ160" s="116"/>
      <c r="KA160" s="116"/>
      <c r="KB160" s="116"/>
      <c r="KC160" s="116"/>
      <c r="KD160" s="116"/>
      <c r="KE160" s="116"/>
      <c r="KF160" s="116"/>
      <c r="KG160" s="116"/>
      <c r="KH160" s="116"/>
      <c r="KI160" s="116"/>
      <c r="KJ160" s="116"/>
      <c r="KK160" s="116"/>
      <c r="KL160" s="116"/>
      <c r="KM160" s="116"/>
      <c r="KN160" s="116"/>
      <c r="KO160" s="116"/>
      <c r="KP160" s="116"/>
      <c r="KQ160" s="116"/>
      <c r="KR160" s="116"/>
      <c r="KS160" s="116"/>
      <c r="KT160" s="116"/>
      <c r="KU160" s="116"/>
      <c r="KV160" s="116"/>
      <c r="KW160" s="116"/>
      <c r="KX160" s="116"/>
      <c r="KY160" s="116"/>
      <c r="KZ160" s="116"/>
      <c r="LA160" s="116"/>
      <c r="LB160" s="116"/>
      <c r="LC160" s="116"/>
      <c r="LD160" s="116"/>
      <c r="LE160" s="116"/>
      <c r="LF160" s="116"/>
      <c r="LG160" s="116"/>
      <c r="LH160" s="116"/>
      <c r="LI160" s="116"/>
      <c r="LJ160" s="116"/>
    </row>
    <row r="161" spans="1:322" x14ac:dyDescent="0.3">
      <c r="A161" s="108">
        <v>43334</v>
      </c>
      <c r="B161" s="117">
        <v>0.91533564814814805</v>
      </c>
      <c r="C161" s="114">
        <v>14305.519</v>
      </c>
      <c r="D161" s="114">
        <v>102062.232</v>
      </c>
      <c r="E161" s="114">
        <v>25009.931</v>
      </c>
      <c r="F161" s="114">
        <v>34787.595999999998</v>
      </c>
      <c r="G161" s="114">
        <v>30.928000000000001</v>
      </c>
      <c r="H161" s="73">
        <v>21</v>
      </c>
      <c r="I161" s="73">
        <v>25.539776951672899</v>
      </c>
      <c r="J161" s="111"/>
      <c r="K161" s="111"/>
      <c r="L161" s="119">
        <f t="shared" si="41"/>
        <v>21.215999999989553</v>
      </c>
      <c r="M161" s="115">
        <f t="shared" si="42"/>
        <v>-1.5050000000010186</v>
      </c>
      <c r="N161" s="115">
        <f t="shared" si="43"/>
        <v>-8.2070000000094296</v>
      </c>
      <c r="O161" s="115">
        <f t="shared" si="44"/>
        <v>25.288000000000466</v>
      </c>
      <c r="P161" s="120">
        <f t="shared" si="45"/>
        <v>5.6399999999995352</v>
      </c>
      <c r="Q161" s="30">
        <f t="shared" si="46"/>
        <v>0.8176409725814946</v>
      </c>
      <c r="R161" s="123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16"/>
      <c r="AD161" s="116"/>
      <c r="AE161" s="116"/>
      <c r="AF161" s="116"/>
      <c r="AG161" s="116"/>
      <c r="AH161" s="116"/>
      <c r="AI161" s="116"/>
      <c r="AJ161" s="33" t="str">
        <f t="shared" si="32"/>
        <v/>
      </c>
      <c r="AK161" s="33" t="str">
        <f t="shared" si="33"/>
        <v/>
      </c>
      <c r="AL161" s="33" t="str">
        <f t="shared" si="34"/>
        <v/>
      </c>
      <c r="AM161" s="33" t="str">
        <f t="shared" si="35"/>
        <v/>
      </c>
      <c r="AN161" s="33" t="str">
        <f t="shared" si="36"/>
        <v/>
      </c>
      <c r="AO161" s="33" t="str">
        <f t="shared" si="37"/>
        <v/>
      </c>
      <c r="AP161" s="33">
        <f t="shared" si="38"/>
        <v>0.22500000000000001</v>
      </c>
      <c r="AQ161" s="33" t="str">
        <f t="shared" si="39"/>
        <v/>
      </c>
      <c r="AR161" s="33" t="str">
        <f t="shared" si="40"/>
        <v/>
      </c>
      <c r="AS161" s="116">
        <v>43604</v>
      </c>
      <c r="AT161" s="116">
        <v>3.0497685185185183E-2</v>
      </c>
      <c r="AU161" s="116" t="s">
        <v>70</v>
      </c>
      <c r="AV161" s="116" t="s">
        <v>71</v>
      </c>
      <c r="AW161" s="116">
        <v>43604</v>
      </c>
      <c r="AX161" s="116">
        <v>0.22500000000000001</v>
      </c>
      <c r="AY161" s="116" t="s">
        <v>72</v>
      </c>
      <c r="AZ161" s="116" t="s">
        <v>73</v>
      </c>
      <c r="BA161" s="116"/>
      <c r="BB161" s="116"/>
      <c r="BC161" s="116"/>
      <c r="BD161" s="116"/>
      <c r="BE161" s="116"/>
      <c r="BF161" s="116"/>
      <c r="BG161" s="116"/>
      <c r="BH161" s="116"/>
      <c r="BI161" s="116"/>
      <c r="BJ161" s="116"/>
      <c r="BK161" s="116"/>
      <c r="BL161" s="116"/>
      <c r="BM161" s="116"/>
      <c r="BN161" s="116"/>
      <c r="BO161" s="116"/>
      <c r="BP161" s="116"/>
      <c r="BQ161" s="116"/>
      <c r="BR161" s="116"/>
      <c r="BS161" s="116"/>
      <c r="BT161" s="116"/>
      <c r="BU161" s="116"/>
      <c r="BV161" s="116"/>
      <c r="BW161" s="116"/>
      <c r="BX161" s="116"/>
      <c r="BY161" s="116"/>
      <c r="BZ161" s="116"/>
      <c r="CA161" s="116"/>
      <c r="CB161" s="116"/>
      <c r="CC161" s="116"/>
      <c r="CD161" s="116"/>
      <c r="CE161" s="116"/>
      <c r="CF161" s="116"/>
      <c r="CG161" s="116"/>
      <c r="CH161" s="116"/>
      <c r="CI161" s="116"/>
      <c r="CJ161" s="116"/>
      <c r="CK161" s="116"/>
      <c r="CL161" s="116"/>
      <c r="CM161" s="116"/>
      <c r="CN161" s="116"/>
      <c r="CO161" s="116"/>
      <c r="CP161" s="116"/>
      <c r="CQ161" s="116"/>
      <c r="CR161" s="116"/>
      <c r="CS161" s="116"/>
      <c r="CT161" s="116"/>
      <c r="CU161" s="116"/>
      <c r="CV161" s="116"/>
      <c r="CW161" s="116"/>
      <c r="CX161" s="116"/>
      <c r="CY161" s="116"/>
      <c r="CZ161" s="116"/>
      <c r="DA161" s="116"/>
      <c r="DB161" s="116"/>
      <c r="DC161" s="116"/>
      <c r="DD161" s="116"/>
      <c r="DE161" s="116"/>
      <c r="DF161" s="116"/>
      <c r="DG161" s="116"/>
      <c r="DH161" s="116"/>
      <c r="DI161" s="116"/>
      <c r="DJ161" s="116"/>
      <c r="DK161" s="116"/>
      <c r="DL161" s="116"/>
      <c r="DM161" s="116"/>
      <c r="DN161" s="116"/>
      <c r="DO161" s="116"/>
      <c r="DP161" s="116"/>
      <c r="DQ161" s="116"/>
      <c r="DR161" s="116"/>
      <c r="DS161" s="116"/>
      <c r="DT161" s="116"/>
      <c r="DU161" s="116"/>
      <c r="DV161" s="116"/>
      <c r="DW161" s="116"/>
      <c r="DX161" s="116"/>
      <c r="DY161" s="116"/>
      <c r="DZ161" s="116"/>
      <c r="EA161" s="116"/>
      <c r="EB161" s="116"/>
      <c r="EC161" s="116"/>
      <c r="ED161" s="116"/>
      <c r="EE161" s="116"/>
      <c r="EF161" s="116"/>
      <c r="EG161" s="116"/>
      <c r="EH161" s="116"/>
      <c r="EI161" s="116"/>
      <c r="EJ161" s="116"/>
      <c r="EK161" s="116"/>
      <c r="EL161" s="116"/>
      <c r="EM161" s="116"/>
      <c r="EN161" s="116"/>
      <c r="EO161" s="116"/>
      <c r="EP161" s="116"/>
      <c r="EQ161" s="116"/>
      <c r="ER161" s="116"/>
      <c r="ES161" s="116"/>
      <c r="ET161" s="116"/>
      <c r="EU161" s="116"/>
      <c r="EV161" s="116"/>
      <c r="EW161" s="116"/>
      <c r="EX161" s="116"/>
      <c r="EY161" s="116"/>
      <c r="EZ161" s="116"/>
      <c r="FA161" s="116"/>
      <c r="FB161" s="116"/>
      <c r="FC161" s="116"/>
      <c r="FD161" s="116"/>
      <c r="FE161" s="116"/>
      <c r="FF161" s="116"/>
      <c r="FG161" s="116"/>
      <c r="FH161" s="116"/>
      <c r="FI161" s="116"/>
      <c r="FJ161" s="116"/>
      <c r="FK161" s="116"/>
      <c r="FL161" s="116"/>
      <c r="FM161" s="116"/>
      <c r="FN161" s="116"/>
      <c r="FO161" s="116"/>
      <c r="FP161" s="116"/>
      <c r="FQ161" s="116"/>
      <c r="FR161" s="116"/>
      <c r="FS161" s="116"/>
      <c r="FT161" s="116"/>
      <c r="FU161" s="116"/>
      <c r="FV161" s="116"/>
      <c r="FW161" s="116"/>
      <c r="FX161" s="116"/>
      <c r="FY161" s="116"/>
      <c r="FZ161" s="116"/>
      <c r="GA161" s="116"/>
      <c r="GB161" s="116"/>
      <c r="GC161" s="116"/>
      <c r="GD161" s="116"/>
      <c r="GE161" s="116"/>
      <c r="GF161" s="116"/>
      <c r="GG161" s="116"/>
      <c r="GH161" s="116"/>
      <c r="GI161" s="116"/>
      <c r="GJ161" s="116"/>
      <c r="GK161" s="116"/>
      <c r="GL161" s="116"/>
      <c r="GM161" s="116"/>
      <c r="GN161" s="116"/>
      <c r="GO161" s="116"/>
      <c r="GP161" s="116"/>
      <c r="GQ161" s="116"/>
      <c r="GR161" s="116"/>
      <c r="GS161" s="116"/>
      <c r="GT161" s="116"/>
      <c r="GU161" s="116"/>
      <c r="GV161" s="116"/>
      <c r="GW161" s="116"/>
      <c r="GX161" s="116"/>
      <c r="GY161" s="116"/>
      <c r="GZ161" s="116"/>
      <c r="HA161" s="116"/>
      <c r="HB161" s="116"/>
      <c r="HC161" s="116"/>
      <c r="HD161" s="116"/>
      <c r="HE161" s="116"/>
      <c r="HF161" s="116"/>
      <c r="HG161" s="116"/>
      <c r="HH161" s="116"/>
      <c r="HI161" s="116"/>
      <c r="HJ161" s="116"/>
      <c r="HK161" s="116"/>
      <c r="HL161" s="116"/>
      <c r="HM161" s="116"/>
      <c r="HN161" s="116"/>
      <c r="HO161" s="116"/>
      <c r="HP161" s="116"/>
      <c r="HQ161" s="116"/>
      <c r="HR161" s="116"/>
      <c r="HS161" s="116"/>
      <c r="HT161" s="116"/>
      <c r="HU161" s="116"/>
      <c r="HV161" s="116"/>
      <c r="HW161" s="116"/>
      <c r="HX161" s="116"/>
      <c r="HY161" s="116"/>
      <c r="HZ161" s="116"/>
      <c r="IA161" s="116"/>
      <c r="IB161" s="116"/>
      <c r="IC161" s="116"/>
      <c r="ID161" s="116"/>
      <c r="IE161" s="116"/>
      <c r="IF161" s="116"/>
      <c r="IG161" s="116"/>
      <c r="IH161" s="116"/>
      <c r="II161" s="116"/>
      <c r="IJ161" s="116"/>
      <c r="IK161" s="116"/>
      <c r="IL161" s="116"/>
      <c r="IM161" s="116"/>
      <c r="IN161" s="116"/>
      <c r="IO161" s="116"/>
      <c r="IP161" s="116"/>
      <c r="IQ161" s="116"/>
      <c r="IR161" s="116"/>
      <c r="IS161" s="116"/>
      <c r="IT161" s="116"/>
      <c r="IU161" s="116"/>
      <c r="IV161" s="116"/>
      <c r="IW161" s="116"/>
      <c r="IX161" s="116"/>
      <c r="IY161" s="116"/>
      <c r="IZ161" s="116"/>
      <c r="JA161" s="116"/>
      <c r="JB161" s="116"/>
      <c r="JC161" s="116"/>
      <c r="JD161" s="116"/>
      <c r="JE161" s="116"/>
      <c r="JF161" s="116"/>
      <c r="JG161" s="116"/>
      <c r="JH161" s="116"/>
      <c r="JI161" s="116"/>
      <c r="JJ161" s="116"/>
      <c r="JK161" s="116"/>
      <c r="JL161" s="116"/>
      <c r="JM161" s="116"/>
      <c r="JN161" s="116"/>
      <c r="JO161" s="116"/>
      <c r="JP161" s="116"/>
      <c r="JQ161" s="116"/>
      <c r="JR161" s="116"/>
      <c r="JS161" s="116"/>
      <c r="JT161" s="116"/>
      <c r="JU161" s="116"/>
      <c r="JV161" s="116"/>
      <c r="JW161" s="116"/>
      <c r="JX161" s="116"/>
      <c r="JY161" s="116"/>
      <c r="JZ161" s="116"/>
      <c r="KA161" s="116"/>
      <c r="KB161" s="116"/>
      <c r="KC161" s="116"/>
      <c r="KD161" s="116"/>
      <c r="KE161" s="116"/>
      <c r="KF161" s="116"/>
      <c r="KG161" s="116"/>
      <c r="KH161" s="116"/>
      <c r="KI161" s="116"/>
      <c r="KJ161" s="116"/>
      <c r="KK161" s="116"/>
      <c r="KL161" s="116"/>
      <c r="KM161" s="116"/>
      <c r="KN161" s="116"/>
      <c r="KO161" s="116"/>
      <c r="KP161" s="116"/>
      <c r="KQ161" s="116"/>
      <c r="KR161" s="116"/>
      <c r="KS161" s="116"/>
      <c r="KT161" s="116"/>
      <c r="KU161" s="116"/>
      <c r="KV161" s="116"/>
      <c r="KW161" s="116"/>
      <c r="KX161" s="116"/>
      <c r="KY161" s="116"/>
      <c r="KZ161" s="116"/>
      <c r="LA161" s="116"/>
      <c r="LB161" s="116"/>
      <c r="LC161" s="116"/>
      <c r="LD161" s="116"/>
      <c r="LE161" s="116"/>
      <c r="LF161" s="116"/>
      <c r="LG161" s="116"/>
      <c r="LH161" s="116"/>
      <c r="LI161" s="116"/>
      <c r="LJ161" s="116"/>
    </row>
    <row r="162" spans="1:322" x14ac:dyDescent="0.3">
      <c r="A162" s="108">
        <v>43335</v>
      </c>
      <c r="B162" s="117">
        <v>0.91134259259259298</v>
      </c>
      <c r="C162" s="114">
        <v>14307.278</v>
      </c>
      <c r="D162" s="114">
        <v>102069.71799999999</v>
      </c>
      <c r="E162" s="114">
        <v>25026.347000000002</v>
      </c>
      <c r="F162" s="114">
        <v>34809.290999999997</v>
      </c>
      <c r="G162" s="114">
        <v>21.695</v>
      </c>
      <c r="H162" s="73">
        <v>17</v>
      </c>
      <c r="I162" s="73">
        <v>22.8391959798995</v>
      </c>
      <c r="J162" s="111"/>
      <c r="K162" s="111"/>
      <c r="L162" s="119">
        <f t="shared" si="41"/>
        <v>12.450000000010114</v>
      </c>
      <c r="M162" s="115">
        <f t="shared" si="42"/>
        <v>-1.7590000000000146</v>
      </c>
      <c r="N162" s="115">
        <f t="shared" si="43"/>
        <v>-7.4859999999898719</v>
      </c>
      <c r="O162" s="115">
        <f t="shared" si="44"/>
        <v>16.416000000001077</v>
      </c>
      <c r="P162" s="120">
        <f t="shared" si="45"/>
        <v>5.2789999999989234</v>
      </c>
      <c r="Q162" s="30">
        <f t="shared" si="46"/>
        <v>0.75667204424987677</v>
      </c>
      <c r="R162" s="123"/>
      <c r="S162" s="124"/>
      <c r="T162" s="124"/>
      <c r="U162" s="124"/>
      <c r="V162" s="124"/>
      <c r="W162" s="124"/>
      <c r="X162" s="124"/>
      <c r="Y162" s="124"/>
      <c r="Z162" s="124"/>
      <c r="AA162" s="124"/>
      <c r="AB162" s="124"/>
      <c r="AC162" s="116"/>
      <c r="AD162" s="116"/>
      <c r="AE162" s="116"/>
      <c r="AF162" s="116"/>
      <c r="AG162" s="116"/>
      <c r="AH162" s="116"/>
      <c r="AI162" s="116"/>
      <c r="AJ162" s="33" t="str">
        <f t="shared" si="32"/>
        <v/>
      </c>
      <c r="AK162" s="33" t="str">
        <f t="shared" si="33"/>
        <v/>
      </c>
      <c r="AL162" s="33" t="str">
        <f t="shared" si="34"/>
        <v/>
      </c>
      <c r="AM162" s="33" t="str">
        <f t="shared" si="35"/>
        <v/>
      </c>
      <c r="AN162" s="33" t="str">
        <f t="shared" si="36"/>
        <v/>
      </c>
      <c r="AO162" s="33" t="str">
        <f t="shared" si="37"/>
        <v/>
      </c>
      <c r="AP162" s="33" t="str">
        <f t="shared" si="38"/>
        <v/>
      </c>
      <c r="AQ162" s="33" t="str">
        <f t="shared" si="39"/>
        <v/>
      </c>
      <c r="AR162" s="33">
        <f t="shared" si="40"/>
        <v>33.700000000000003</v>
      </c>
      <c r="AS162" s="116">
        <v>43604</v>
      </c>
      <c r="AT162" s="116">
        <v>3.0497685185185183E-2</v>
      </c>
      <c r="AU162" s="116" t="s">
        <v>74</v>
      </c>
      <c r="AV162" s="116" t="s">
        <v>75</v>
      </c>
      <c r="AW162" s="116">
        <v>33.700000000000003</v>
      </c>
      <c r="AX162" s="116" t="s">
        <v>72</v>
      </c>
      <c r="AY162" s="116" t="s">
        <v>73</v>
      </c>
      <c r="AZ162" s="116"/>
      <c r="BA162" s="116"/>
      <c r="BB162" s="116"/>
      <c r="BC162" s="116"/>
      <c r="BD162" s="116"/>
      <c r="BE162" s="116"/>
      <c r="BF162" s="116"/>
      <c r="BG162" s="116"/>
      <c r="BH162" s="116"/>
      <c r="BI162" s="116"/>
      <c r="BJ162" s="116"/>
      <c r="BK162" s="116"/>
      <c r="BL162" s="116"/>
      <c r="BM162" s="116"/>
      <c r="BN162" s="116"/>
      <c r="BO162" s="116"/>
      <c r="BP162" s="116"/>
      <c r="BQ162" s="116"/>
      <c r="BR162" s="116"/>
      <c r="BS162" s="116"/>
      <c r="BT162" s="116"/>
      <c r="BU162" s="116"/>
      <c r="BV162" s="116"/>
      <c r="BW162" s="116"/>
      <c r="BX162" s="116"/>
      <c r="BY162" s="116"/>
      <c r="BZ162" s="116"/>
      <c r="CA162" s="116"/>
      <c r="CB162" s="116"/>
      <c r="CC162" s="116"/>
      <c r="CD162" s="116"/>
      <c r="CE162" s="116"/>
      <c r="CF162" s="116"/>
      <c r="CG162" s="116"/>
      <c r="CH162" s="116"/>
      <c r="CI162" s="116"/>
      <c r="CJ162" s="116"/>
      <c r="CK162" s="116"/>
      <c r="CL162" s="116"/>
      <c r="CM162" s="116"/>
      <c r="CN162" s="116"/>
      <c r="CO162" s="116"/>
      <c r="CP162" s="116"/>
      <c r="CQ162" s="116"/>
      <c r="CR162" s="116"/>
      <c r="CS162" s="116"/>
      <c r="CT162" s="116"/>
      <c r="CU162" s="116"/>
      <c r="CV162" s="116"/>
      <c r="CW162" s="116"/>
      <c r="CX162" s="116"/>
      <c r="CY162" s="116"/>
      <c r="CZ162" s="116"/>
      <c r="DA162" s="116"/>
      <c r="DB162" s="116"/>
      <c r="DC162" s="116"/>
      <c r="DD162" s="116"/>
      <c r="DE162" s="116"/>
      <c r="DF162" s="116"/>
      <c r="DG162" s="116"/>
      <c r="DH162" s="116"/>
      <c r="DI162" s="116"/>
      <c r="DJ162" s="116"/>
      <c r="DK162" s="116"/>
      <c r="DL162" s="116"/>
      <c r="DM162" s="116"/>
      <c r="DN162" s="116"/>
      <c r="DO162" s="116"/>
      <c r="DP162" s="116"/>
      <c r="DQ162" s="116"/>
      <c r="DR162" s="116"/>
      <c r="DS162" s="116"/>
      <c r="DT162" s="116"/>
      <c r="DU162" s="116"/>
      <c r="DV162" s="116"/>
      <c r="DW162" s="116"/>
      <c r="DX162" s="116"/>
      <c r="DY162" s="116"/>
      <c r="DZ162" s="116"/>
      <c r="EA162" s="116"/>
      <c r="EB162" s="116"/>
      <c r="EC162" s="116"/>
      <c r="ED162" s="116"/>
      <c r="EE162" s="116"/>
      <c r="EF162" s="116"/>
      <c r="EG162" s="116"/>
      <c r="EH162" s="116"/>
      <c r="EI162" s="116"/>
      <c r="EJ162" s="116"/>
      <c r="EK162" s="116"/>
      <c r="EL162" s="116"/>
      <c r="EM162" s="116"/>
      <c r="EN162" s="116"/>
      <c r="EO162" s="116"/>
      <c r="EP162" s="116"/>
      <c r="EQ162" s="116"/>
      <c r="ER162" s="116"/>
      <c r="ES162" s="116"/>
      <c r="ET162" s="116"/>
      <c r="EU162" s="116"/>
      <c r="EV162" s="116"/>
      <c r="EW162" s="116"/>
      <c r="EX162" s="116"/>
      <c r="EY162" s="116"/>
      <c r="EZ162" s="116"/>
      <c r="FA162" s="116"/>
      <c r="FB162" s="116"/>
      <c r="FC162" s="116"/>
      <c r="FD162" s="116"/>
      <c r="FE162" s="116"/>
      <c r="FF162" s="116"/>
      <c r="FG162" s="116"/>
      <c r="FH162" s="116"/>
      <c r="FI162" s="116"/>
      <c r="FJ162" s="116"/>
      <c r="FK162" s="116"/>
      <c r="FL162" s="116"/>
      <c r="FM162" s="116"/>
      <c r="FN162" s="116"/>
      <c r="FO162" s="116"/>
      <c r="FP162" s="116"/>
      <c r="FQ162" s="116"/>
      <c r="FR162" s="116"/>
      <c r="FS162" s="116"/>
      <c r="FT162" s="116"/>
      <c r="FU162" s="116"/>
      <c r="FV162" s="116"/>
      <c r="FW162" s="116"/>
      <c r="FX162" s="116"/>
      <c r="FY162" s="116"/>
      <c r="FZ162" s="116"/>
      <c r="GA162" s="116"/>
      <c r="GB162" s="116"/>
      <c r="GC162" s="116"/>
      <c r="GD162" s="116"/>
      <c r="GE162" s="116"/>
      <c r="GF162" s="116"/>
      <c r="GG162" s="116"/>
      <c r="GH162" s="116"/>
      <c r="GI162" s="116"/>
      <c r="GJ162" s="116"/>
      <c r="GK162" s="116"/>
      <c r="GL162" s="116"/>
      <c r="GM162" s="116"/>
      <c r="GN162" s="116"/>
      <c r="GO162" s="116"/>
      <c r="GP162" s="116"/>
      <c r="GQ162" s="116"/>
      <c r="GR162" s="116"/>
      <c r="GS162" s="116"/>
      <c r="GT162" s="116"/>
      <c r="GU162" s="116"/>
      <c r="GV162" s="116"/>
      <c r="GW162" s="116"/>
      <c r="GX162" s="116"/>
      <c r="GY162" s="116"/>
      <c r="GZ162" s="116"/>
      <c r="HA162" s="116"/>
      <c r="HB162" s="116"/>
      <c r="HC162" s="116"/>
      <c r="HD162" s="116"/>
      <c r="HE162" s="116"/>
      <c r="HF162" s="116"/>
      <c r="HG162" s="116"/>
      <c r="HH162" s="116"/>
      <c r="HI162" s="116"/>
      <c r="HJ162" s="116"/>
      <c r="HK162" s="116"/>
      <c r="HL162" s="116"/>
      <c r="HM162" s="116"/>
      <c r="HN162" s="116"/>
      <c r="HO162" s="116"/>
      <c r="HP162" s="116"/>
      <c r="HQ162" s="116"/>
      <c r="HR162" s="116"/>
      <c r="HS162" s="116"/>
      <c r="HT162" s="116"/>
      <c r="HU162" s="116"/>
      <c r="HV162" s="116"/>
      <c r="HW162" s="116"/>
      <c r="HX162" s="116"/>
      <c r="HY162" s="116"/>
      <c r="HZ162" s="116"/>
      <c r="IA162" s="116"/>
      <c r="IB162" s="116"/>
      <c r="IC162" s="116"/>
      <c r="ID162" s="116"/>
      <c r="IE162" s="116"/>
      <c r="IF162" s="116"/>
      <c r="IG162" s="116"/>
      <c r="IH162" s="116"/>
      <c r="II162" s="116"/>
      <c r="IJ162" s="116"/>
      <c r="IK162" s="116"/>
      <c r="IL162" s="116"/>
      <c r="IM162" s="116"/>
      <c r="IN162" s="116"/>
      <c r="IO162" s="116"/>
      <c r="IP162" s="116"/>
      <c r="IQ162" s="116"/>
      <c r="IR162" s="116"/>
      <c r="IS162" s="116"/>
      <c r="IT162" s="116"/>
      <c r="IU162" s="116"/>
      <c r="IV162" s="116"/>
      <c r="IW162" s="116"/>
      <c r="IX162" s="116"/>
      <c r="IY162" s="116"/>
      <c r="IZ162" s="116"/>
      <c r="JA162" s="116"/>
      <c r="JB162" s="116"/>
      <c r="JC162" s="116"/>
      <c r="JD162" s="116"/>
      <c r="JE162" s="116"/>
      <c r="JF162" s="116"/>
      <c r="JG162" s="116"/>
      <c r="JH162" s="116"/>
      <c r="JI162" s="116"/>
      <c r="JJ162" s="116"/>
      <c r="JK162" s="116"/>
      <c r="JL162" s="116"/>
      <c r="JM162" s="116"/>
      <c r="JN162" s="116"/>
      <c r="JO162" s="116"/>
      <c r="JP162" s="116"/>
      <c r="JQ162" s="116"/>
      <c r="JR162" s="116"/>
      <c r="JS162" s="116"/>
      <c r="JT162" s="116"/>
      <c r="JU162" s="116"/>
      <c r="JV162" s="116"/>
      <c r="JW162" s="116"/>
      <c r="JX162" s="116"/>
      <c r="JY162" s="116"/>
      <c r="JZ162" s="116"/>
      <c r="KA162" s="116"/>
      <c r="KB162" s="116"/>
      <c r="KC162" s="116"/>
      <c r="KD162" s="116"/>
      <c r="KE162" s="116"/>
      <c r="KF162" s="116"/>
      <c r="KG162" s="116"/>
      <c r="KH162" s="116"/>
      <c r="KI162" s="116"/>
      <c r="KJ162" s="116"/>
      <c r="KK162" s="116"/>
      <c r="KL162" s="116"/>
      <c r="KM162" s="116"/>
      <c r="KN162" s="116"/>
      <c r="KO162" s="116"/>
      <c r="KP162" s="116"/>
      <c r="KQ162" s="116"/>
      <c r="KR162" s="116"/>
      <c r="KS162" s="116"/>
      <c r="KT162" s="116"/>
      <c r="KU162" s="116"/>
      <c r="KV162" s="116"/>
      <c r="KW162" s="116"/>
      <c r="KX162" s="116"/>
      <c r="KY162" s="116"/>
      <c r="KZ162" s="116"/>
      <c r="LA162" s="116"/>
      <c r="LB162" s="116"/>
      <c r="LC162" s="116"/>
      <c r="LD162" s="116"/>
      <c r="LE162" s="116"/>
      <c r="LF162" s="116"/>
      <c r="LG162" s="116"/>
      <c r="LH162" s="116"/>
      <c r="LI162" s="116"/>
      <c r="LJ162" s="116"/>
    </row>
    <row r="163" spans="1:322" x14ac:dyDescent="0.3">
      <c r="A163" s="108">
        <v>43336</v>
      </c>
      <c r="B163" s="117">
        <v>0.91601851851851901</v>
      </c>
      <c r="C163" s="114">
        <v>14309.040999999999</v>
      </c>
      <c r="D163" s="114">
        <v>102076.842</v>
      </c>
      <c r="E163" s="114">
        <v>25036.572</v>
      </c>
      <c r="F163" s="114">
        <v>34824.61</v>
      </c>
      <c r="G163" s="114">
        <v>15.319000000000001</v>
      </c>
      <c r="H163" s="73">
        <v>12</v>
      </c>
      <c r="I163" s="73">
        <v>18.364000000000001</v>
      </c>
      <c r="J163" s="111"/>
      <c r="K163" s="111"/>
      <c r="L163" s="119">
        <f t="shared" si="41"/>
        <v>6.4319999999902802</v>
      </c>
      <c r="M163" s="115">
        <f t="shared" si="42"/>
        <v>-1.7629999999990105</v>
      </c>
      <c r="N163" s="115">
        <f t="shared" si="43"/>
        <v>-7.1240000000107102</v>
      </c>
      <c r="O163" s="115">
        <f t="shared" si="44"/>
        <v>10.224999999998545</v>
      </c>
      <c r="P163" s="120">
        <f t="shared" si="45"/>
        <v>5.094000000001456</v>
      </c>
      <c r="Q163" s="30">
        <f t="shared" si="46"/>
        <v>0.66747176708652944</v>
      </c>
      <c r="R163" s="123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16"/>
      <c r="AD163" s="116"/>
      <c r="AE163" s="116"/>
      <c r="AF163" s="116"/>
      <c r="AG163" s="116"/>
      <c r="AH163" s="116"/>
      <c r="AI163" s="116"/>
      <c r="AJ163" s="33" t="str">
        <f t="shared" si="32"/>
        <v/>
      </c>
      <c r="AK163" s="33" t="str">
        <f t="shared" si="33"/>
        <v/>
      </c>
      <c r="AL163" s="33" t="str">
        <f t="shared" si="34"/>
        <v/>
      </c>
      <c r="AM163" s="33" t="str">
        <f t="shared" si="35"/>
        <v/>
      </c>
      <c r="AN163" s="33" t="str">
        <f t="shared" si="36"/>
        <v/>
      </c>
      <c r="AO163" s="33" t="str">
        <f t="shared" si="37"/>
        <v/>
      </c>
      <c r="AP163" s="33" t="str">
        <f t="shared" si="38"/>
        <v/>
      </c>
      <c r="AQ163" s="33">
        <f t="shared" si="39"/>
        <v>41.5</v>
      </c>
      <c r="AR163" s="33" t="str">
        <f t="shared" si="40"/>
        <v/>
      </c>
      <c r="AS163" s="116">
        <v>43604</v>
      </c>
      <c r="AT163" s="116">
        <v>3.0497685185185183E-2</v>
      </c>
      <c r="AU163" s="116" t="s">
        <v>74</v>
      </c>
      <c r="AV163" s="116" t="s">
        <v>76</v>
      </c>
      <c r="AW163" s="116">
        <v>41.5</v>
      </c>
      <c r="AX163" s="116" t="s">
        <v>72</v>
      </c>
      <c r="AY163" s="116" t="s">
        <v>73</v>
      </c>
      <c r="AZ163" s="116"/>
      <c r="BA163" s="116"/>
      <c r="BB163" s="116"/>
      <c r="BC163" s="116"/>
      <c r="BD163" s="116"/>
      <c r="BE163" s="116"/>
      <c r="BF163" s="116"/>
      <c r="BG163" s="116"/>
      <c r="BH163" s="116"/>
      <c r="BI163" s="116"/>
      <c r="BJ163" s="116"/>
      <c r="BK163" s="116"/>
      <c r="BL163" s="116"/>
      <c r="BM163" s="116"/>
      <c r="BN163" s="116"/>
      <c r="BO163" s="116"/>
      <c r="BP163" s="116"/>
      <c r="BQ163" s="116"/>
      <c r="BR163" s="116"/>
      <c r="BS163" s="116"/>
      <c r="BT163" s="116"/>
      <c r="BU163" s="116"/>
      <c r="BV163" s="116"/>
      <c r="BW163" s="116"/>
      <c r="BX163" s="116"/>
      <c r="BY163" s="116"/>
      <c r="BZ163" s="116"/>
      <c r="CA163" s="116"/>
      <c r="CB163" s="116"/>
      <c r="CC163" s="116"/>
      <c r="CD163" s="116"/>
      <c r="CE163" s="116"/>
      <c r="CF163" s="116"/>
      <c r="CG163" s="116"/>
      <c r="CH163" s="116"/>
      <c r="CI163" s="116"/>
      <c r="CJ163" s="116"/>
      <c r="CK163" s="116"/>
      <c r="CL163" s="116"/>
      <c r="CM163" s="116"/>
      <c r="CN163" s="116"/>
      <c r="CO163" s="116"/>
      <c r="CP163" s="116"/>
      <c r="CQ163" s="116"/>
      <c r="CR163" s="116"/>
      <c r="CS163" s="116"/>
      <c r="CT163" s="116"/>
      <c r="CU163" s="116"/>
      <c r="CV163" s="116"/>
      <c r="CW163" s="116"/>
      <c r="CX163" s="116"/>
      <c r="CY163" s="116"/>
      <c r="CZ163" s="116"/>
      <c r="DA163" s="116"/>
      <c r="DB163" s="116"/>
      <c r="DC163" s="116"/>
      <c r="DD163" s="116"/>
      <c r="DE163" s="116"/>
      <c r="DF163" s="116"/>
      <c r="DG163" s="116"/>
      <c r="DH163" s="116"/>
      <c r="DI163" s="116"/>
      <c r="DJ163" s="116"/>
      <c r="DK163" s="116"/>
      <c r="DL163" s="116"/>
      <c r="DM163" s="116"/>
      <c r="DN163" s="116"/>
      <c r="DO163" s="116"/>
      <c r="DP163" s="116"/>
      <c r="DQ163" s="116"/>
      <c r="DR163" s="116"/>
      <c r="DS163" s="116"/>
      <c r="DT163" s="116"/>
      <c r="DU163" s="116"/>
      <c r="DV163" s="116"/>
      <c r="DW163" s="116"/>
      <c r="DX163" s="116"/>
      <c r="DY163" s="116"/>
      <c r="DZ163" s="116"/>
      <c r="EA163" s="116"/>
      <c r="EB163" s="116"/>
      <c r="EC163" s="116"/>
      <c r="ED163" s="116"/>
      <c r="EE163" s="116"/>
      <c r="EF163" s="116"/>
      <c r="EG163" s="116"/>
      <c r="EH163" s="116"/>
      <c r="EI163" s="116"/>
      <c r="EJ163" s="116"/>
      <c r="EK163" s="116"/>
      <c r="EL163" s="116"/>
      <c r="EM163" s="116"/>
      <c r="EN163" s="116"/>
      <c r="EO163" s="116"/>
      <c r="EP163" s="116"/>
      <c r="EQ163" s="116"/>
      <c r="ER163" s="116"/>
      <c r="ES163" s="116"/>
      <c r="ET163" s="116"/>
      <c r="EU163" s="116"/>
      <c r="EV163" s="116"/>
      <c r="EW163" s="116"/>
      <c r="EX163" s="116"/>
      <c r="EY163" s="116"/>
      <c r="EZ163" s="116"/>
      <c r="FA163" s="116"/>
      <c r="FB163" s="116"/>
      <c r="FC163" s="116"/>
      <c r="FD163" s="116"/>
      <c r="FE163" s="116"/>
      <c r="FF163" s="116"/>
      <c r="FG163" s="116"/>
      <c r="FH163" s="116"/>
      <c r="FI163" s="116"/>
      <c r="FJ163" s="116"/>
      <c r="FK163" s="116"/>
      <c r="FL163" s="116"/>
      <c r="FM163" s="116"/>
      <c r="FN163" s="116"/>
      <c r="FO163" s="116"/>
      <c r="FP163" s="116"/>
      <c r="FQ163" s="116"/>
      <c r="FR163" s="116"/>
      <c r="FS163" s="116"/>
      <c r="FT163" s="116"/>
      <c r="FU163" s="116"/>
      <c r="FV163" s="116"/>
      <c r="FW163" s="116"/>
      <c r="FX163" s="116"/>
      <c r="FY163" s="116"/>
      <c r="FZ163" s="116"/>
      <c r="GA163" s="116"/>
      <c r="GB163" s="116"/>
      <c r="GC163" s="116"/>
      <c r="GD163" s="116"/>
      <c r="GE163" s="116"/>
      <c r="GF163" s="116"/>
      <c r="GG163" s="116"/>
      <c r="GH163" s="116"/>
      <c r="GI163" s="116"/>
      <c r="GJ163" s="116"/>
      <c r="GK163" s="116"/>
      <c r="GL163" s="116"/>
      <c r="GM163" s="116"/>
      <c r="GN163" s="116"/>
      <c r="GO163" s="116"/>
      <c r="GP163" s="116"/>
      <c r="GQ163" s="116"/>
      <c r="GR163" s="116"/>
      <c r="GS163" s="116"/>
      <c r="GT163" s="116"/>
      <c r="GU163" s="116"/>
      <c r="GV163" s="116"/>
      <c r="GW163" s="116"/>
      <c r="GX163" s="116"/>
      <c r="GY163" s="116"/>
      <c r="GZ163" s="116"/>
      <c r="HA163" s="116"/>
      <c r="HB163" s="116"/>
      <c r="HC163" s="116"/>
      <c r="HD163" s="116"/>
      <c r="HE163" s="116"/>
      <c r="HF163" s="116"/>
      <c r="HG163" s="116"/>
      <c r="HH163" s="116"/>
      <c r="HI163" s="116"/>
      <c r="HJ163" s="116"/>
      <c r="HK163" s="116"/>
      <c r="HL163" s="116"/>
      <c r="HM163" s="116"/>
      <c r="HN163" s="116"/>
      <c r="HO163" s="116"/>
      <c r="HP163" s="116"/>
      <c r="HQ163" s="116"/>
      <c r="HR163" s="116"/>
      <c r="HS163" s="116"/>
      <c r="HT163" s="116"/>
      <c r="HU163" s="116"/>
      <c r="HV163" s="116"/>
      <c r="HW163" s="116"/>
      <c r="HX163" s="116"/>
      <c r="HY163" s="116"/>
      <c r="HZ163" s="116"/>
      <c r="IA163" s="116"/>
      <c r="IB163" s="116"/>
      <c r="IC163" s="116"/>
      <c r="ID163" s="116"/>
      <c r="IE163" s="116"/>
      <c r="IF163" s="116"/>
      <c r="IG163" s="116"/>
      <c r="IH163" s="116"/>
      <c r="II163" s="116"/>
      <c r="IJ163" s="116"/>
      <c r="IK163" s="116"/>
      <c r="IL163" s="116"/>
      <c r="IM163" s="116"/>
      <c r="IN163" s="116"/>
      <c r="IO163" s="116"/>
      <c r="IP163" s="116"/>
      <c r="IQ163" s="116"/>
      <c r="IR163" s="116"/>
      <c r="IS163" s="116"/>
      <c r="IT163" s="116"/>
      <c r="IU163" s="116"/>
      <c r="IV163" s="116"/>
      <c r="IW163" s="116"/>
      <c r="IX163" s="116"/>
      <c r="IY163" s="116"/>
      <c r="IZ163" s="116"/>
      <c r="JA163" s="116"/>
      <c r="JB163" s="116"/>
      <c r="JC163" s="116"/>
      <c r="JD163" s="116"/>
      <c r="JE163" s="116"/>
      <c r="JF163" s="116"/>
      <c r="JG163" s="116"/>
      <c r="JH163" s="116"/>
      <c r="JI163" s="116"/>
      <c r="JJ163" s="116"/>
      <c r="JK163" s="116"/>
      <c r="JL163" s="116"/>
      <c r="JM163" s="116"/>
      <c r="JN163" s="116"/>
      <c r="JO163" s="116"/>
      <c r="JP163" s="116"/>
      <c r="JQ163" s="116"/>
      <c r="JR163" s="116"/>
      <c r="JS163" s="116"/>
      <c r="JT163" s="116"/>
      <c r="JU163" s="116"/>
      <c r="JV163" s="116"/>
      <c r="JW163" s="116"/>
      <c r="JX163" s="116"/>
      <c r="JY163" s="116"/>
      <c r="JZ163" s="116"/>
      <c r="KA163" s="116"/>
      <c r="KB163" s="116"/>
      <c r="KC163" s="116"/>
      <c r="KD163" s="116"/>
      <c r="KE163" s="116"/>
      <c r="KF163" s="116"/>
      <c r="KG163" s="116"/>
      <c r="KH163" s="116"/>
      <c r="KI163" s="116"/>
      <c r="KJ163" s="116"/>
      <c r="KK163" s="116"/>
      <c r="KL163" s="116"/>
      <c r="KM163" s="116"/>
      <c r="KN163" s="116"/>
      <c r="KO163" s="116"/>
      <c r="KP163" s="116"/>
      <c r="KQ163" s="116"/>
      <c r="KR163" s="116"/>
      <c r="KS163" s="116"/>
      <c r="KT163" s="116"/>
      <c r="KU163" s="116"/>
      <c r="KV163" s="116"/>
      <c r="KW163" s="116"/>
      <c r="KX163" s="116"/>
      <c r="KY163" s="116"/>
      <c r="KZ163" s="116"/>
      <c r="LA163" s="116"/>
      <c r="LB163" s="116"/>
      <c r="LC163" s="116"/>
      <c r="LD163" s="116"/>
      <c r="LE163" s="116"/>
      <c r="LF163" s="116"/>
      <c r="LG163" s="116"/>
      <c r="LH163" s="116"/>
      <c r="LI163" s="116"/>
      <c r="LJ163" s="116"/>
    </row>
    <row r="164" spans="1:322" x14ac:dyDescent="0.3">
      <c r="A164" s="108">
        <v>43337</v>
      </c>
      <c r="B164" s="117">
        <v>0.90908564814814796</v>
      </c>
      <c r="C164" s="114">
        <v>14312.142</v>
      </c>
      <c r="D164" s="114">
        <v>102110.88</v>
      </c>
      <c r="E164" s="114">
        <v>25043.688999999998</v>
      </c>
      <c r="F164" s="114">
        <v>34837.466999999997</v>
      </c>
      <c r="G164" s="114">
        <v>12.856999999999999</v>
      </c>
      <c r="H164" s="73">
        <v>11.5</v>
      </c>
      <c r="I164" s="73">
        <v>13.363503649635</v>
      </c>
      <c r="J164" s="111"/>
      <c r="K164" s="111"/>
      <c r="L164" s="119">
        <f t="shared" si="41"/>
        <v>-24.282000000001034</v>
      </c>
      <c r="M164" s="115">
        <f t="shared" si="42"/>
        <v>-3.1010000000005675</v>
      </c>
      <c r="N164" s="115">
        <f t="shared" si="43"/>
        <v>-34.038000000000466</v>
      </c>
      <c r="O164" s="115">
        <f t="shared" si="44"/>
        <v>7.1169999999983702</v>
      </c>
      <c r="P164" s="120">
        <f t="shared" si="45"/>
        <v>5.7400000000016291</v>
      </c>
      <c r="Q164" s="30">
        <f t="shared" si="46"/>
        <v>0.5535505950064844</v>
      </c>
      <c r="R164" s="123"/>
      <c r="S164" s="124"/>
      <c r="T164" s="124"/>
      <c r="U164" s="124"/>
      <c r="V164" s="124"/>
      <c r="W164" s="124"/>
      <c r="X164" s="124"/>
      <c r="Y164" s="124"/>
      <c r="Z164" s="124"/>
      <c r="AA164" s="124"/>
      <c r="AB164" s="124"/>
      <c r="AC164" s="116"/>
      <c r="AD164" s="116"/>
      <c r="AE164" s="116"/>
      <c r="AF164" s="116"/>
      <c r="AG164" s="116"/>
      <c r="AH164" s="116"/>
      <c r="AI164" s="116"/>
      <c r="AJ164" s="33">
        <f t="shared" si="32"/>
        <v>15736.174999999999</v>
      </c>
      <c r="AK164" s="33" t="str">
        <f t="shared" si="33"/>
        <v/>
      </c>
      <c r="AL164" s="33" t="str">
        <f t="shared" si="34"/>
        <v/>
      </c>
      <c r="AM164" s="33" t="str">
        <f t="shared" si="35"/>
        <v/>
      </c>
      <c r="AN164" s="33" t="str">
        <f t="shared" si="36"/>
        <v/>
      </c>
      <c r="AO164" s="33" t="str">
        <f t="shared" si="37"/>
        <v/>
      </c>
      <c r="AP164" s="33" t="str">
        <f t="shared" si="38"/>
        <v/>
      </c>
      <c r="AQ164" s="33" t="str">
        <f t="shared" si="39"/>
        <v/>
      </c>
      <c r="AR164" s="33" t="str">
        <f t="shared" si="40"/>
        <v/>
      </c>
      <c r="AS164" s="116">
        <v>43604</v>
      </c>
      <c r="AT164" s="116">
        <v>3.1226851851851853E-2</v>
      </c>
      <c r="AU164" s="116" t="s">
        <v>59</v>
      </c>
      <c r="AV164" s="116" t="s">
        <v>60</v>
      </c>
      <c r="AW164" s="116">
        <v>15736.174999999999</v>
      </c>
      <c r="AX164" s="116"/>
      <c r="AY164" s="116"/>
      <c r="AZ164" s="116"/>
      <c r="BA164" s="116"/>
      <c r="BB164" s="116"/>
      <c r="BC164" s="116"/>
      <c r="BD164" s="116"/>
      <c r="BE164" s="116"/>
      <c r="BF164" s="116"/>
      <c r="BG164" s="116"/>
      <c r="BH164" s="116"/>
      <c r="BI164" s="116"/>
      <c r="BJ164" s="116"/>
      <c r="BK164" s="116"/>
      <c r="BL164" s="116"/>
      <c r="BM164" s="116"/>
      <c r="BN164" s="116"/>
      <c r="BO164" s="116"/>
      <c r="BP164" s="116"/>
      <c r="BQ164" s="116"/>
      <c r="BR164" s="116"/>
      <c r="BS164" s="116"/>
      <c r="BT164" s="116"/>
      <c r="BU164" s="116"/>
      <c r="BV164" s="116"/>
      <c r="BW164" s="116"/>
      <c r="BX164" s="116"/>
      <c r="BY164" s="116"/>
      <c r="BZ164" s="116"/>
      <c r="CA164" s="116"/>
      <c r="CB164" s="116"/>
      <c r="CC164" s="116"/>
      <c r="CD164" s="116"/>
      <c r="CE164" s="116"/>
      <c r="CF164" s="116"/>
      <c r="CG164" s="116"/>
      <c r="CH164" s="116"/>
      <c r="CI164" s="116"/>
      <c r="CJ164" s="116"/>
      <c r="CK164" s="116"/>
      <c r="CL164" s="116"/>
      <c r="CM164" s="116"/>
      <c r="CN164" s="116"/>
      <c r="CO164" s="116"/>
      <c r="CP164" s="116"/>
      <c r="CQ164" s="116"/>
      <c r="CR164" s="116"/>
      <c r="CS164" s="116"/>
      <c r="CT164" s="116"/>
      <c r="CU164" s="116"/>
      <c r="CV164" s="116"/>
      <c r="CW164" s="116"/>
      <c r="CX164" s="116"/>
      <c r="CY164" s="116"/>
      <c r="CZ164" s="116"/>
      <c r="DA164" s="116"/>
      <c r="DB164" s="116"/>
      <c r="DC164" s="116"/>
      <c r="DD164" s="116"/>
      <c r="DE164" s="116"/>
      <c r="DF164" s="116"/>
      <c r="DG164" s="116"/>
      <c r="DH164" s="116"/>
      <c r="DI164" s="116"/>
      <c r="DJ164" s="116"/>
      <c r="DK164" s="116"/>
      <c r="DL164" s="116"/>
      <c r="DM164" s="116"/>
      <c r="DN164" s="116"/>
      <c r="DO164" s="116"/>
      <c r="DP164" s="116"/>
      <c r="DQ164" s="116"/>
      <c r="DR164" s="116"/>
      <c r="DS164" s="116"/>
      <c r="DT164" s="116"/>
      <c r="DU164" s="116"/>
      <c r="DV164" s="116"/>
      <c r="DW164" s="116"/>
      <c r="DX164" s="116"/>
      <c r="DY164" s="116"/>
      <c r="DZ164" s="116"/>
      <c r="EA164" s="116"/>
      <c r="EB164" s="116"/>
      <c r="EC164" s="116"/>
      <c r="ED164" s="116"/>
      <c r="EE164" s="116"/>
      <c r="EF164" s="116"/>
      <c r="EG164" s="116"/>
      <c r="EH164" s="116"/>
      <c r="EI164" s="116"/>
      <c r="EJ164" s="116"/>
      <c r="EK164" s="116"/>
      <c r="EL164" s="116"/>
      <c r="EM164" s="116"/>
      <c r="EN164" s="116"/>
      <c r="EO164" s="116"/>
      <c r="EP164" s="116"/>
      <c r="EQ164" s="116"/>
      <c r="ER164" s="116"/>
      <c r="ES164" s="116"/>
      <c r="ET164" s="116"/>
      <c r="EU164" s="116"/>
      <c r="EV164" s="116"/>
      <c r="EW164" s="116"/>
      <c r="EX164" s="116"/>
      <c r="EY164" s="116"/>
      <c r="EZ164" s="116"/>
      <c r="FA164" s="116"/>
      <c r="FB164" s="116"/>
      <c r="FC164" s="116"/>
      <c r="FD164" s="116"/>
      <c r="FE164" s="116"/>
      <c r="FF164" s="116"/>
      <c r="FG164" s="116"/>
      <c r="FH164" s="116"/>
      <c r="FI164" s="116"/>
      <c r="FJ164" s="116"/>
      <c r="FK164" s="116"/>
      <c r="FL164" s="116"/>
      <c r="FM164" s="116"/>
      <c r="FN164" s="116"/>
      <c r="FO164" s="116"/>
      <c r="FP164" s="116"/>
      <c r="FQ164" s="116"/>
      <c r="FR164" s="116"/>
      <c r="FS164" s="116"/>
      <c r="FT164" s="116"/>
      <c r="FU164" s="116"/>
      <c r="FV164" s="116"/>
      <c r="FW164" s="116"/>
      <c r="FX164" s="116"/>
      <c r="FY164" s="116"/>
      <c r="FZ164" s="116"/>
      <c r="GA164" s="116"/>
      <c r="GB164" s="116"/>
      <c r="GC164" s="116"/>
      <c r="GD164" s="116"/>
      <c r="GE164" s="116"/>
      <c r="GF164" s="116"/>
      <c r="GG164" s="116"/>
      <c r="GH164" s="116"/>
      <c r="GI164" s="116"/>
      <c r="GJ164" s="116"/>
      <c r="GK164" s="116"/>
      <c r="GL164" s="116"/>
      <c r="GM164" s="116"/>
      <c r="GN164" s="116"/>
      <c r="GO164" s="116"/>
      <c r="GP164" s="116"/>
      <c r="GQ164" s="116"/>
      <c r="GR164" s="116"/>
      <c r="GS164" s="116"/>
      <c r="GT164" s="116"/>
      <c r="GU164" s="116"/>
      <c r="GV164" s="116"/>
      <c r="GW164" s="116"/>
      <c r="GX164" s="116"/>
      <c r="GY164" s="116"/>
      <c r="GZ164" s="116"/>
      <c r="HA164" s="116"/>
      <c r="HB164" s="116"/>
      <c r="HC164" s="116"/>
      <c r="HD164" s="116"/>
      <c r="HE164" s="116"/>
      <c r="HF164" s="116"/>
      <c r="HG164" s="116"/>
      <c r="HH164" s="116"/>
      <c r="HI164" s="116"/>
      <c r="HJ164" s="116"/>
      <c r="HK164" s="116"/>
      <c r="HL164" s="116"/>
      <c r="HM164" s="116"/>
      <c r="HN164" s="116"/>
      <c r="HO164" s="116"/>
      <c r="HP164" s="116"/>
      <c r="HQ164" s="116"/>
      <c r="HR164" s="116"/>
      <c r="HS164" s="116"/>
      <c r="HT164" s="116"/>
      <c r="HU164" s="116"/>
      <c r="HV164" s="116"/>
      <c r="HW164" s="116"/>
      <c r="HX164" s="116"/>
      <c r="HY164" s="116"/>
      <c r="HZ164" s="116"/>
      <c r="IA164" s="116"/>
      <c r="IB164" s="116"/>
      <c r="IC164" s="116"/>
      <c r="ID164" s="116"/>
      <c r="IE164" s="116"/>
      <c r="IF164" s="116"/>
      <c r="IG164" s="116"/>
      <c r="IH164" s="116"/>
      <c r="II164" s="116"/>
      <c r="IJ164" s="116"/>
      <c r="IK164" s="116"/>
      <c r="IL164" s="116"/>
      <c r="IM164" s="116"/>
      <c r="IN164" s="116"/>
      <c r="IO164" s="116"/>
      <c r="IP164" s="116"/>
      <c r="IQ164" s="116"/>
      <c r="IR164" s="116"/>
      <c r="IS164" s="116"/>
      <c r="IT164" s="116"/>
      <c r="IU164" s="116"/>
      <c r="IV164" s="116"/>
      <c r="IW164" s="116"/>
      <c r="IX164" s="116"/>
      <c r="IY164" s="116"/>
      <c r="IZ164" s="116"/>
      <c r="JA164" s="116"/>
      <c r="JB164" s="116"/>
      <c r="JC164" s="116"/>
      <c r="JD164" s="116"/>
      <c r="JE164" s="116"/>
      <c r="JF164" s="116"/>
      <c r="JG164" s="116"/>
      <c r="JH164" s="116"/>
      <c r="JI164" s="116"/>
      <c r="JJ164" s="116"/>
      <c r="JK164" s="116"/>
      <c r="JL164" s="116"/>
      <c r="JM164" s="116"/>
      <c r="JN164" s="116"/>
      <c r="JO164" s="116"/>
      <c r="JP164" s="116"/>
      <c r="JQ164" s="116"/>
      <c r="JR164" s="116"/>
      <c r="JS164" s="116"/>
      <c r="JT164" s="116"/>
      <c r="JU164" s="116"/>
      <c r="JV164" s="116"/>
      <c r="JW164" s="116"/>
      <c r="JX164" s="116"/>
      <c r="JY164" s="116"/>
      <c r="JZ164" s="116"/>
      <c r="KA164" s="116"/>
      <c r="KB164" s="116"/>
      <c r="KC164" s="116"/>
      <c r="KD164" s="116"/>
      <c r="KE164" s="116"/>
      <c r="KF164" s="116"/>
      <c r="KG164" s="116"/>
      <c r="KH164" s="116"/>
      <c r="KI164" s="116"/>
      <c r="KJ164" s="116"/>
      <c r="KK164" s="116"/>
      <c r="KL164" s="116"/>
      <c r="KM164" s="116"/>
      <c r="KN164" s="116"/>
      <c r="KO164" s="116"/>
      <c r="KP164" s="116"/>
      <c r="KQ164" s="116"/>
      <c r="KR164" s="116"/>
      <c r="KS164" s="116"/>
      <c r="KT164" s="116"/>
      <c r="KU164" s="116"/>
      <c r="KV164" s="116"/>
      <c r="KW164" s="116"/>
      <c r="KX164" s="116"/>
      <c r="KY164" s="116"/>
      <c r="KZ164" s="116"/>
      <c r="LA164" s="116"/>
      <c r="LB164" s="116"/>
      <c r="LC164" s="116"/>
      <c r="LD164" s="116"/>
      <c r="LE164" s="116"/>
      <c r="LF164" s="116"/>
      <c r="LG164" s="116"/>
      <c r="LH164" s="116"/>
      <c r="LI164" s="116"/>
      <c r="LJ164" s="116"/>
    </row>
    <row r="165" spans="1:322" x14ac:dyDescent="0.3">
      <c r="A165" s="108">
        <v>43338</v>
      </c>
      <c r="B165" s="117">
        <v>0.91473379629629603</v>
      </c>
      <c r="C165" s="114">
        <v>14314.035</v>
      </c>
      <c r="D165" s="114">
        <v>102118.974</v>
      </c>
      <c r="E165" s="114">
        <v>25067.83</v>
      </c>
      <c r="F165" s="114">
        <v>34867.542000000001</v>
      </c>
      <c r="G165" s="114">
        <v>30.074999999999999</v>
      </c>
      <c r="H165" s="73">
        <v>15.5</v>
      </c>
      <c r="I165" s="73">
        <v>14.168487394957999</v>
      </c>
      <c r="J165" s="111"/>
      <c r="K165" s="111"/>
      <c r="L165" s="119">
        <f t="shared" si="41"/>
        <v>20.088000000002648</v>
      </c>
      <c r="M165" s="115">
        <f t="shared" si="42"/>
        <v>-1.8930000000000291</v>
      </c>
      <c r="N165" s="115">
        <f t="shared" si="43"/>
        <v>-8.0939999999973224</v>
      </c>
      <c r="O165" s="115">
        <f t="shared" si="44"/>
        <v>24.14100000000326</v>
      </c>
      <c r="P165" s="120">
        <f t="shared" si="45"/>
        <v>5.9339999999967397</v>
      </c>
      <c r="Q165" s="30">
        <f t="shared" si="46"/>
        <v>0.80269326683302611</v>
      </c>
      <c r="R165" s="123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16"/>
      <c r="AD165" s="116"/>
      <c r="AE165" s="116"/>
      <c r="AF165" s="116"/>
      <c r="AG165" s="116"/>
      <c r="AH165" s="116"/>
      <c r="AI165" s="116"/>
      <c r="AJ165" s="33" t="str">
        <f t="shared" si="32"/>
        <v/>
      </c>
      <c r="AK165" s="33">
        <f t="shared" si="33"/>
        <v>116107.416</v>
      </c>
      <c r="AL165" s="33" t="str">
        <f t="shared" si="34"/>
        <v/>
      </c>
      <c r="AM165" s="33" t="str">
        <f t="shared" si="35"/>
        <v/>
      </c>
      <c r="AN165" s="33" t="str">
        <f t="shared" si="36"/>
        <v/>
      </c>
      <c r="AO165" s="33" t="str">
        <f t="shared" si="37"/>
        <v/>
      </c>
      <c r="AP165" s="33" t="str">
        <f t="shared" si="38"/>
        <v/>
      </c>
      <c r="AQ165" s="33" t="str">
        <f t="shared" si="39"/>
        <v/>
      </c>
      <c r="AR165" s="33" t="str">
        <f t="shared" si="40"/>
        <v/>
      </c>
      <c r="AS165" s="116">
        <v>43604</v>
      </c>
      <c r="AT165" s="116">
        <v>3.1226851851851853E-2</v>
      </c>
      <c r="AU165" s="116" t="s">
        <v>59</v>
      </c>
      <c r="AV165" s="116" t="s">
        <v>61</v>
      </c>
      <c r="AW165" s="116">
        <v>116107.416</v>
      </c>
      <c r="AX165" s="116"/>
      <c r="AY165" s="116"/>
      <c r="AZ165" s="116"/>
      <c r="BA165" s="116"/>
      <c r="BB165" s="116"/>
      <c r="BC165" s="116"/>
      <c r="BD165" s="116"/>
      <c r="BE165" s="116"/>
      <c r="BF165" s="116"/>
      <c r="BG165" s="116"/>
      <c r="BH165" s="116"/>
      <c r="BI165" s="116"/>
      <c r="BJ165" s="116"/>
      <c r="BK165" s="116"/>
      <c r="BL165" s="116"/>
      <c r="BM165" s="116"/>
      <c r="BN165" s="116"/>
      <c r="BO165" s="116"/>
      <c r="BP165" s="116"/>
      <c r="BQ165" s="116"/>
      <c r="BR165" s="116"/>
      <c r="BS165" s="116"/>
      <c r="BT165" s="116"/>
      <c r="BU165" s="116"/>
      <c r="BV165" s="116"/>
      <c r="BW165" s="116"/>
      <c r="BX165" s="116"/>
      <c r="BY165" s="116"/>
      <c r="BZ165" s="116"/>
      <c r="CA165" s="116"/>
      <c r="CB165" s="116"/>
      <c r="CC165" s="116"/>
      <c r="CD165" s="116"/>
      <c r="CE165" s="116"/>
      <c r="CF165" s="116"/>
      <c r="CG165" s="116"/>
      <c r="CH165" s="116"/>
      <c r="CI165" s="116"/>
      <c r="CJ165" s="116"/>
      <c r="CK165" s="116"/>
      <c r="CL165" s="116"/>
      <c r="CM165" s="116"/>
      <c r="CN165" s="116"/>
      <c r="CO165" s="116"/>
      <c r="CP165" s="116"/>
      <c r="CQ165" s="116"/>
      <c r="CR165" s="116"/>
      <c r="CS165" s="116"/>
      <c r="CT165" s="116"/>
      <c r="CU165" s="116"/>
      <c r="CV165" s="116"/>
      <c r="CW165" s="116"/>
      <c r="CX165" s="116"/>
      <c r="CY165" s="116"/>
      <c r="CZ165" s="116"/>
      <c r="DA165" s="116"/>
      <c r="DB165" s="116"/>
      <c r="DC165" s="116"/>
      <c r="DD165" s="116"/>
      <c r="DE165" s="116"/>
      <c r="DF165" s="116"/>
      <c r="DG165" s="116"/>
      <c r="DH165" s="116"/>
      <c r="DI165" s="116"/>
      <c r="DJ165" s="116"/>
      <c r="DK165" s="116"/>
      <c r="DL165" s="116"/>
      <c r="DM165" s="116"/>
      <c r="DN165" s="116"/>
      <c r="DO165" s="116"/>
      <c r="DP165" s="116"/>
      <c r="DQ165" s="116"/>
      <c r="DR165" s="116"/>
      <c r="DS165" s="116"/>
      <c r="DT165" s="116"/>
      <c r="DU165" s="116"/>
      <c r="DV165" s="116"/>
      <c r="DW165" s="116"/>
      <c r="DX165" s="116"/>
      <c r="DY165" s="116"/>
      <c r="DZ165" s="116"/>
      <c r="EA165" s="116"/>
      <c r="EB165" s="116"/>
      <c r="EC165" s="116"/>
      <c r="ED165" s="116"/>
      <c r="EE165" s="116"/>
      <c r="EF165" s="116"/>
      <c r="EG165" s="116"/>
      <c r="EH165" s="116"/>
      <c r="EI165" s="116"/>
      <c r="EJ165" s="116"/>
      <c r="EK165" s="116"/>
      <c r="EL165" s="116"/>
      <c r="EM165" s="116"/>
      <c r="EN165" s="116"/>
      <c r="EO165" s="116"/>
      <c r="EP165" s="116"/>
      <c r="EQ165" s="116"/>
      <c r="ER165" s="116"/>
      <c r="ES165" s="116"/>
      <c r="ET165" s="116"/>
      <c r="EU165" s="116"/>
      <c r="EV165" s="116"/>
      <c r="EW165" s="116"/>
      <c r="EX165" s="116"/>
      <c r="EY165" s="116"/>
      <c r="EZ165" s="116"/>
      <c r="FA165" s="116"/>
      <c r="FB165" s="116"/>
      <c r="FC165" s="116"/>
      <c r="FD165" s="116"/>
      <c r="FE165" s="116"/>
      <c r="FF165" s="116"/>
      <c r="FG165" s="116"/>
      <c r="FH165" s="116"/>
      <c r="FI165" s="116"/>
      <c r="FJ165" s="116"/>
      <c r="FK165" s="116"/>
      <c r="FL165" s="116"/>
      <c r="FM165" s="116"/>
      <c r="FN165" s="116"/>
      <c r="FO165" s="116"/>
      <c r="FP165" s="116"/>
      <c r="FQ165" s="116"/>
      <c r="FR165" s="116"/>
      <c r="FS165" s="116"/>
      <c r="FT165" s="116"/>
      <c r="FU165" s="116"/>
      <c r="FV165" s="116"/>
      <c r="FW165" s="116"/>
      <c r="FX165" s="116"/>
      <c r="FY165" s="116"/>
      <c r="FZ165" s="116"/>
      <c r="GA165" s="116"/>
      <c r="GB165" s="116"/>
      <c r="GC165" s="116"/>
      <c r="GD165" s="116"/>
      <c r="GE165" s="116"/>
      <c r="GF165" s="116"/>
      <c r="GG165" s="116"/>
      <c r="GH165" s="116"/>
      <c r="GI165" s="116"/>
      <c r="GJ165" s="116"/>
      <c r="GK165" s="116"/>
      <c r="GL165" s="116"/>
      <c r="GM165" s="116"/>
      <c r="GN165" s="116"/>
      <c r="GO165" s="116"/>
      <c r="GP165" s="116"/>
      <c r="GQ165" s="116"/>
      <c r="GR165" s="116"/>
      <c r="GS165" s="116"/>
      <c r="GT165" s="116"/>
      <c r="GU165" s="116"/>
      <c r="GV165" s="116"/>
      <c r="GW165" s="116"/>
      <c r="GX165" s="116"/>
      <c r="GY165" s="116"/>
      <c r="GZ165" s="116"/>
      <c r="HA165" s="116"/>
      <c r="HB165" s="116"/>
      <c r="HC165" s="116"/>
      <c r="HD165" s="116"/>
      <c r="HE165" s="116"/>
      <c r="HF165" s="116"/>
      <c r="HG165" s="116"/>
      <c r="HH165" s="116"/>
      <c r="HI165" s="116"/>
      <c r="HJ165" s="116"/>
      <c r="HK165" s="116"/>
      <c r="HL165" s="116"/>
      <c r="HM165" s="116"/>
      <c r="HN165" s="116"/>
      <c r="HO165" s="116"/>
      <c r="HP165" s="116"/>
      <c r="HQ165" s="116"/>
      <c r="HR165" s="116"/>
      <c r="HS165" s="116"/>
      <c r="HT165" s="116"/>
      <c r="HU165" s="116"/>
      <c r="HV165" s="116"/>
      <c r="HW165" s="116"/>
      <c r="HX165" s="116"/>
      <c r="HY165" s="116"/>
      <c r="HZ165" s="116"/>
      <c r="IA165" s="116"/>
      <c r="IB165" s="116"/>
      <c r="IC165" s="116"/>
      <c r="ID165" s="116"/>
      <c r="IE165" s="116"/>
      <c r="IF165" s="116"/>
      <c r="IG165" s="116"/>
      <c r="IH165" s="116"/>
      <c r="II165" s="116"/>
      <c r="IJ165" s="116"/>
      <c r="IK165" s="116"/>
      <c r="IL165" s="116"/>
      <c r="IM165" s="116"/>
      <c r="IN165" s="116"/>
      <c r="IO165" s="116"/>
      <c r="IP165" s="116"/>
      <c r="IQ165" s="116"/>
      <c r="IR165" s="116"/>
      <c r="IS165" s="116"/>
      <c r="IT165" s="116"/>
      <c r="IU165" s="116"/>
      <c r="IV165" s="116"/>
      <c r="IW165" s="116"/>
      <c r="IX165" s="116"/>
      <c r="IY165" s="116"/>
      <c r="IZ165" s="116"/>
      <c r="JA165" s="116"/>
      <c r="JB165" s="116"/>
      <c r="JC165" s="116"/>
      <c r="JD165" s="116"/>
      <c r="JE165" s="116"/>
      <c r="JF165" s="116"/>
      <c r="JG165" s="116"/>
      <c r="JH165" s="116"/>
      <c r="JI165" s="116"/>
      <c r="JJ165" s="116"/>
      <c r="JK165" s="116"/>
      <c r="JL165" s="116"/>
      <c r="JM165" s="116"/>
      <c r="JN165" s="116"/>
      <c r="JO165" s="116"/>
      <c r="JP165" s="116"/>
      <c r="JQ165" s="116"/>
      <c r="JR165" s="116"/>
      <c r="JS165" s="116"/>
      <c r="JT165" s="116"/>
      <c r="JU165" s="116"/>
      <c r="JV165" s="116"/>
      <c r="JW165" s="116"/>
      <c r="JX165" s="116"/>
      <c r="JY165" s="116"/>
      <c r="JZ165" s="116"/>
      <c r="KA165" s="116"/>
      <c r="KB165" s="116"/>
      <c r="KC165" s="116"/>
      <c r="KD165" s="116"/>
      <c r="KE165" s="116"/>
      <c r="KF165" s="116"/>
      <c r="KG165" s="116"/>
      <c r="KH165" s="116"/>
      <c r="KI165" s="116"/>
      <c r="KJ165" s="116"/>
      <c r="KK165" s="116"/>
      <c r="KL165" s="116"/>
      <c r="KM165" s="116"/>
      <c r="KN165" s="116"/>
      <c r="KO165" s="116"/>
      <c r="KP165" s="116"/>
      <c r="KQ165" s="116"/>
      <c r="KR165" s="116"/>
      <c r="KS165" s="116"/>
      <c r="KT165" s="116"/>
      <c r="KU165" s="116"/>
      <c r="KV165" s="116"/>
      <c r="KW165" s="116"/>
      <c r="KX165" s="116"/>
      <c r="KY165" s="116"/>
      <c r="KZ165" s="116"/>
      <c r="LA165" s="116"/>
      <c r="LB165" s="116"/>
      <c r="LC165" s="116"/>
      <c r="LD165" s="116"/>
      <c r="LE165" s="116"/>
      <c r="LF165" s="116"/>
      <c r="LG165" s="116"/>
      <c r="LH165" s="116"/>
      <c r="LI165" s="116"/>
      <c r="LJ165" s="116"/>
    </row>
    <row r="166" spans="1:322" x14ac:dyDescent="0.3">
      <c r="A166" s="108">
        <v>43339</v>
      </c>
      <c r="B166" s="117">
        <v>0.91474537037036996</v>
      </c>
      <c r="C166" s="114">
        <v>14316.065000000001</v>
      </c>
      <c r="D166" s="114">
        <v>102126.253</v>
      </c>
      <c r="E166" s="114">
        <v>25082.437000000002</v>
      </c>
      <c r="F166" s="114">
        <v>34887.947</v>
      </c>
      <c r="G166" s="114">
        <v>20.405000000000001</v>
      </c>
      <c r="H166" s="73">
        <v>18</v>
      </c>
      <c r="I166" s="73">
        <v>18.403846153846199</v>
      </c>
      <c r="J166" s="111"/>
      <c r="K166" s="111"/>
      <c r="L166" s="119">
        <f t="shared" si="41"/>
        <v>11.096000000004352</v>
      </c>
      <c r="M166" s="115">
        <f t="shared" si="42"/>
        <v>-2.0300000000006548</v>
      </c>
      <c r="N166" s="115">
        <f t="shared" si="43"/>
        <v>-7.2789999999949941</v>
      </c>
      <c r="O166" s="115">
        <f t="shared" si="44"/>
        <v>14.606999999999971</v>
      </c>
      <c r="P166" s="120">
        <f t="shared" si="45"/>
        <v>5.7980000000000302</v>
      </c>
      <c r="Q166" s="30">
        <f t="shared" si="46"/>
        <v>0.71585395736338986</v>
      </c>
      <c r="R166" s="123"/>
      <c r="S166" s="124"/>
      <c r="T166" s="124"/>
      <c r="U166" s="124"/>
      <c r="V166" s="124"/>
      <c r="W166" s="124"/>
      <c r="X166" s="124"/>
      <c r="Y166" s="124"/>
      <c r="Z166" s="124"/>
      <c r="AA166" s="124"/>
      <c r="AB166" s="124"/>
      <c r="AC166" s="116"/>
      <c r="AD166" s="116"/>
      <c r="AE166" s="116"/>
      <c r="AF166" s="116"/>
      <c r="AG166" s="116"/>
      <c r="AH166" s="116"/>
      <c r="AI166" s="116"/>
      <c r="AJ166" s="33" t="str">
        <f t="shared" si="32"/>
        <v/>
      </c>
      <c r="AK166" s="33" t="str">
        <f t="shared" si="33"/>
        <v/>
      </c>
      <c r="AL166" s="33" t="str">
        <f t="shared" si="34"/>
        <v/>
      </c>
      <c r="AM166" s="33" t="str">
        <f t="shared" si="35"/>
        <v/>
      </c>
      <c r="AN166" s="33" t="str">
        <f t="shared" si="36"/>
        <v/>
      </c>
      <c r="AO166" s="33">
        <f t="shared" si="37"/>
        <v>12</v>
      </c>
      <c r="AP166" s="33" t="str">
        <f t="shared" si="38"/>
        <v/>
      </c>
      <c r="AQ166" s="33" t="str">
        <f t="shared" si="39"/>
        <v/>
      </c>
      <c r="AR166" s="33" t="str">
        <f t="shared" si="40"/>
        <v/>
      </c>
      <c r="AS166" s="116">
        <v>43604</v>
      </c>
      <c r="AT166" s="116">
        <v>3.1226851851851853E-2</v>
      </c>
      <c r="AU166" s="116" t="s">
        <v>62</v>
      </c>
      <c r="AV166" s="116" t="s">
        <v>63</v>
      </c>
      <c r="AW166" s="116">
        <v>12</v>
      </c>
      <c r="AX166" s="116"/>
      <c r="AY166" s="116"/>
      <c r="AZ166" s="116"/>
      <c r="BA166" s="116"/>
      <c r="BB166" s="116"/>
      <c r="BC166" s="116"/>
      <c r="BD166" s="116"/>
      <c r="BE166" s="116"/>
      <c r="BF166" s="116"/>
      <c r="BG166" s="116"/>
      <c r="BH166" s="116"/>
      <c r="BI166" s="116"/>
      <c r="BJ166" s="116"/>
      <c r="BK166" s="116"/>
      <c r="BL166" s="116"/>
      <c r="BM166" s="116"/>
      <c r="BN166" s="116"/>
      <c r="BO166" s="116"/>
      <c r="BP166" s="116"/>
      <c r="BQ166" s="116"/>
      <c r="BR166" s="116"/>
      <c r="BS166" s="116"/>
      <c r="BT166" s="116"/>
      <c r="BU166" s="116"/>
      <c r="BV166" s="116"/>
      <c r="BW166" s="116"/>
      <c r="BX166" s="116"/>
      <c r="BY166" s="116"/>
      <c r="BZ166" s="116"/>
      <c r="CA166" s="116"/>
      <c r="CB166" s="116"/>
      <c r="CC166" s="116"/>
      <c r="CD166" s="116"/>
      <c r="CE166" s="116"/>
      <c r="CF166" s="116"/>
      <c r="CG166" s="116"/>
      <c r="CH166" s="116"/>
      <c r="CI166" s="116"/>
      <c r="CJ166" s="116"/>
      <c r="CK166" s="116"/>
      <c r="CL166" s="116"/>
      <c r="CM166" s="116"/>
      <c r="CN166" s="116"/>
      <c r="CO166" s="116"/>
      <c r="CP166" s="116"/>
      <c r="CQ166" s="116"/>
      <c r="CR166" s="116"/>
      <c r="CS166" s="116"/>
      <c r="CT166" s="116"/>
      <c r="CU166" s="116"/>
      <c r="CV166" s="116"/>
      <c r="CW166" s="116"/>
      <c r="CX166" s="116"/>
      <c r="CY166" s="116"/>
      <c r="CZ166" s="116"/>
      <c r="DA166" s="116"/>
      <c r="DB166" s="116"/>
      <c r="DC166" s="116"/>
      <c r="DD166" s="116"/>
      <c r="DE166" s="116"/>
      <c r="DF166" s="116"/>
      <c r="DG166" s="116"/>
      <c r="DH166" s="116"/>
      <c r="DI166" s="116"/>
      <c r="DJ166" s="116"/>
      <c r="DK166" s="116"/>
      <c r="DL166" s="116"/>
      <c r="DM166" s="116"/>
      <c r="DN166" s="116"/>
      <c r="DO166" s="116"/>
      <c r="DP166" s="116"/>
      <c r="DQ166" s="116"/>
      <c r="DR166" s="116"/>
      <c r="DS166" s="116"/>
      <c r="DT166" s="116"/>
      <c r="DU166" s="116"/>
      <c r="DV166" s="116"/>
      <c r="DW166" s="116"/>
      <c r="DX166" s="116"/>
      <c r="DY166" s="116"/>
      <c r="DZ166" s="116"/>
      <c r="EA166" s="116"/>
      <c r="EB166" s="116"/>
      <c r="EC166" s="116"/>
      <c r="ED166" s="116"/>
      <c r="EE166" s="116"/>
      <c r="EF166" s="116"/>
      <c r="EG166" s="116"/>
      <c r="EH166" s="116"/>
      <c r="EI166" s="116"/>
      <c r="EJ166" s="116"/>
      <c r="EK166" s="116"/>
      <c r="EL166" s="116"/>
      <c r="EM166" s="116"/>
      <c r="EN166" s="116"/>
      <c r="EO166" s="116"/>
      <c r="EP166" s="116"/>
      <c r="EQ166" s="116"/>
      <c r="ER166" s="116"/>
      <c r="ES166" s="116"/>
      <c r="ET166" s="116"/>
      <c r="EU166" s="116"/>
      <c r="EV166" s="116"/>
      <c r="EW166" s="116"/>
      <c r="EX166" s="116"/>
      <c r="EY166" s="116"/>
      <c r="EZ166" s="116"/>
      <c r="FA166" s="116"/>
      <c r="FB166" s="116"/>
      <c r="FC166" s="116"/>
      <c r="FD166" s="116"/>
      <c r="FE166" s="116"/>
      <c r="FF166" s="116"/>
      <c r="FG166" s="116"/>
      <c r="FH166" s="116"/>
      <c r="FI166" s="116"/>
      <c r="FJ166" s="116"/>
      <c r="FK166" s="116"/>
      <c r="FL166" s="116"/>
      <c r="FM166" s="116"/>
      <c r="FN166" s="116"/>
      <c r="FO166" s="116"/>
      <c r="FP166" s="116"/>
      <c r="FQ166" s="116"/>
      <c r="FR166" s="116"/>
      <c r="FS166" s="116"/>
      <c r="FT166" s="116"/>
      <c r="FU166" s="116"/>
      <c r="FV166" s="116"/>
      <c r="FW166" s="116"/>
      <c r="FX166" s="116"/>
      <c r="FY166" s="116"/>
      <c r="FZ166" s="116"/>
      <c r="GA166" s="116"/>
      <c r="GB166" s="116"/>
      <c r="GC166" s="116"/>
      <c r="GD166" s="116"/>
      <c r="GE166" s="116"/>
      <c r="GF166" s="116"/>
      <c r="GG166" s="116"/>
      <c r="GH166" s="116"/>
      <c r="GI166" s="116"/>
      <c r="GJ166" s="116"/>
      <c r="GK166" s="116"/>
      <c r="GL166" s="116"/>
      <c r="GM166" s="116"/>
      <c r="GN166" s="116"/>
      <c r="GO166" s="116"/>
      <c r="GP166" s="116"/>
      <c r="GQ166" s="116"/>
      <c r="GR166" s="116"/>
      <c r="GS166" s="116"/>
      <c r="GT166" s="116"/>
      <c r="GU166" s="116"/>
      <c r="GV166" s="116"/>
      <c r="GW166" s="116"/>
      <c r="GX166" s="116"/>
      <c r="GY166" s="116"/>
      <c r="GZ166" s="116"/>
      <c r="HA166" s="116"/>
      <c r="HB166" s="116"/>
      <c r="HC166" s="116"/>
      <c r="HD166" s="116"/>
      <c r="HE166" s="116"/>
      <c r="HF166" s="116"/>
      <c r="HG166" s="116"/>
      <c r="HH166" s="116"/>
      <c r="HI166" s="116"/>
      <c r="HJ166" s="116"/>
      <c r="HK166" s="116"/>
      <c r="HL166" s="116"/>
      <c r="HM166" s="116"/>
      <c r="HN166" s="116"/>
      <c r="HO166" s="116"/>
      <c r="HP166" s="116"/>
      <c r="HQ166" s="116"/>
      <c r="HR166" s="116"/>
      <c r="HS166" s="116"/>
      <c r="HT166" s="116"/>
      <c r="HU166" s="116"/>
      <c r="HV166" s="116"/>
      <c r="HW166" s="116"/>
      <c r="HX166" s="116"/>
      <c r="HY166" s="116"/>
      <c r="HZ166" s="116"/>
      <c r="IA166" s="116"/>
      <c r="IB166" s="116"/>
      <c r="IC166" s="116"/>
      <c r="ID166" s="116"/>
      <c r="IE166" s="116"/>
      <c r="IF166" s="116"/>
      <c r="IG166" s="116"/>
      <c r="IH166" s="116"/>
      <c r="II166" s="116"/>
      <c r="IJ166" s="116"/>
      <c r="IK166" s="116"/>
      <c r="IL166" s="116"/>
      <c r="IM166" s="116"/>
      <c r="IN166" s="116"/>
      <c r="IO166" s="116"/>
      <c r="IP166" s="116"/>
      <c r="IQ166" s="116"/>
      <c r="IR166" s="116"/>
      <c r="IS166" s="116"/>
      <c r="IT166" s="116"/>
      <c r="IU166" s="116"/>
      <c r="IV166" s="116"/>
      <c r="IW166" s="116"/>
      <c r="IX166" s="116"/>
      <c r="IY166" s="116"/>
      <c r="IZ166" s="116"/>
      <c r="JA166" s="116"/>
      <c r="JB166" s="116"/>
      <c r="JC166" s="116"/>
      <c r="JD166" s="116"/>
      <c r="JE166" s="116"/>
      <c r="JF166" s="116"/>
      <c r="JG166" s="116"/>
      <c r="JH166" s="116"/>
      <c r="JI166" s="116"/>
      <c r="JJ166" s="116"/>
      <c r="JK166" s="116"/>
      <c r="JL166" s="116"/>
      <c r="JM166" s="116"/>
      <c r="JN166" s="116"/>
      <c r="JO166" s="116"/>
      <c r="JP166" s="116"/>
      <c r="JQ166" s="116"/>
      <c r="JR166" s="116"/>
      <c r="JS166" s="116"/>
      <c r="JT166" s="116"/>
      <c r="JU166" s="116"/>
      <c r="JV166" s="116"/>
      <c r="JW166" s="116"/>
      <c r="JX166" s="116"/>
      <c r="JY166" s="116"/>
      <c r="JZ166" s="116"/>
      <c r="KA166" s="116"/>
      <c r="KB166" s="116"/>
      <c r="KC166" s="116"/>
      <c r="KD166" s="116"/>
      <c r="KE166" s="116"/>
      <c r="KF166" s="116"/>
      <c r="KG166" s="116"/>
      <c r="KH166" s="116"/>
      <c r="KI166" s="116"/>
      <c r="KJ166" s="116"/>
      <c r="KK166" s="116"/>
      <c r="KL166" s="116"/>
      <c r="KM166" s="116"/>
      <c r="KN166" s="116"/>
      <c r="KO166" s="116"/>
      <c r="KP166" s="116"/>
      <c r="KQ166" s="116"/>
      <c r="KR166" s="116"/>
      <c r="KS166" s="116"/>
      <c r="KT166" s="116"/>
      <c r="KU166" s="116"/>
      <c r="KV166" s="116"/>
      <c r="KW166" s="116"/>
      <c r="KX166" s="116"/>
      <c r="KY166" s="116"/>
      <c r="KZ166" s="116"/>
      <c r="LA166" s="116"/>
      <c r="LB166" s="116"/>
      <c r="LC166" s="116"/>
      <c r="LD166" s="116"/>
      <c r="LE166" s="116"/>
      <c r="LF166" s="116"/>
      <c r="LG166" s="116"/>
      <c r="LH166" s="116"/>
      <c r="LI166" s="116"/>
      <c r="LJ166" s="116"/>
    </row>
    <row r="167" spans="1:322" x14ac:dyDescent="0.3">
      <c r="A167" s="108">
        <v>43340</v>
      </c>
      <c r="B167" s="117">
        <v>0.90091435185185198</v>
      </c>
      <c r="C167" s="114">
        <v>14318.073</v>
      </c>
      <c r="D167" s="114">
        <v>102134.916</v>
      </c>
      <c r="E167" s="114">
        <v>25108.907999999999</v>
      </c>
      <c r="F167" s="114">
        <v>34921.224999999999</v>
      </c>
      <c r="G167" s="114">
        <v>33.277999999999999</v>
      </c>
      <c r="H167" s="73">
        <v>19.5</v>
      </c>
      <c r="I167" s="73">
        <v>21.0314893617021</v>
      </c>
      <c r="J167" s="111"/>
      <c r="K167" s="111"/>
      <c r="L167" s="119">
        <f t="shared" si="41"/>
        <v>22.606999999999722</v>
      </c>
      <c r="M167" s="115">
        <f t="shared" si="42"/>
        <v>-2.0079999999998108</v>
      </c>
      <c r="N167" s="115">
        <f t="shared" si="43"/>
        <v>-8.6630000000004657</v>
      </c>
      <c r="O167" s="115">
        <f t="shared" si="44"/>
        <v>26.47099999999773</v>
      </c>
      <c r="P167" s="120">
        <f t="shared" si="45"/>
        <v>6.8070000000022688</v>
      </c>
      <c r="Q167" s="30">
        <f t="shared" si="46"/>
        <v>0.79545044774318563</v>
      </c>
      <c r="R167" s="123"/>
      <c r="S167" s="124"/>
      <c r="T167" s="124"/>
      <c r="U167" s="124"/>
      <c r="V167" s="124"/>
      <c r="W167" s="124"/>
      <c r="X167" s="124"/>
      <c r="Y167" s="124"/>
      <c r="Z167" s="124"/>
      <c r="AA167" s="124"/>
      <c r="AB167" s="124"/>
      <c r="AC167" s="116"/>
      <c r="AD167" s="116"/>
      <c r="AE167" s="116"/>
      <c r="AF167" s="116"/>
      <c r="AG167" s="116"/>
      <c r="AH167" s="116"/>
      <c r="AI167" s="116"/>
      <c r="AJ167" s="33" t="str">
        <f t="shared" si="32"/>
        <v/>
      </c>
      <c r="AK167" s="33" t="str">
        <f t="shared" si="33"/>
        <v/>
      </c>
      <c r="AL167" s="33">
        <f t="shared" si="34"/>
        <v>27361.01</v>
      </c>
      <c r="AM167" s="33" t="str">
        <f t="shared" si="35"/>
        <v/>
      </c>
      <c r="AN167" s="33" t="str">
        <f t="shared" si="36"/>
        <v/>
      </c>
      <c r="AO167" s="33" t="str">
        <f t="shared" si="37"/>
        <v/>
      </c>
      <c r="AP167" s="33" t="str">
        <f t="shared" si="38"/>
        <v/>
      </c>
      <c r="AQ167" s="33" t="str">
        <f t="shared" si="39"/>
        <v/>
      </c>
      <c r="AR167" s="33" t="str">
        <f t="shared" si="40"/>
        <v/>
      </c>
      <c r="AS167" s="116">
        <v>43604</v>
      </c>
      <c r="AT167" s="116">
        <v>3.1226851851851853E-2</v>
      </c>
      <c r="AU167" s="116" t="s">
        <v>64</v>
      </c>
      <c r="AV167" s="116" t="s">
        <v>65</v>
      </c>
      <c r="AW167" s="116">
        <v>27361.01</v>
      </c>
      <c r="AX167" s="116"/>
      <c r="AY167" s="116"/>
      <c r="AZ167" s="116"/>
      <c r="BA167" s="116"/>
      <c r="BB167" s="116"/>
      <c r="BC167" s="116"/>
      <c r="BD167" s="116"/>
      <c r="BE167" s="116"/>
      <c r="BF167" s="116"/>
      <c r="BG167" s="116"/>
      <c r="BH167" s="116"/>
      <c r="BI167" s="116"/>
      <c r="BJ167" s="116"/>
      <c r="BK167" s="116"/>
      <c r="BL167" s="116"/>
      <c r="BM167" s="116"/>
      <c r="BN167" s="116"/>
      <c r="BO167" s="116"/>
      <c r="BP167" s="116"/>
      <c r="BQ167" s="116"/>
      <c r="BR167" s="116"/>
      <c r="BS167" s="116"/>
      <c r="BT167" s="116"/>
      <c r="BU167" s="116"/>
      <c r="BV167" s="116"/>
      <c r="BW167" s="116"/>
      <c r="BX167" s="116"/>
      <c r="BY167" s="116"/>
      <c r="BZ167" s="116"/>
      <c r="CA167" s="116"/>
      <c r="CB167" s="116"/>
      <c r="CC167" s="116"/>
      <c r="CD167" s="116"/>
      <c r="CE167" s="116"/>
      <c r="CF167" s="116"/>
      <c r="CG167" s="116"/>
      <c r="CH167" s="116"/>
      <c r="CI167" s="116"/>
      <c r="CJ167" s="116"/>
      <c r="CK167" s="116"/>
      <c r="CL167" s="116"/>
      <c r="CM167" s="116"/>
      <c r="CN167" s="116"/>
      <c r="CO167" s="116"/>
      <c r="CP167" s="116"/>
      <c r="CQ167" s="116"/>
      <c r="CR167" s="116"/>
      <c r="CS167" s="116"/>
      <c r="CT167" s="116"/>
      <c r="CU167" s="116"/>
      <c r="CV167" s="116"/>
      <c r="CW167" s="116"/>
      <c r="CX167" s="116"/>
      <c r="CY167" s="116"/>
      <c r="CZ167" s="116"/>
      <c r="DA167" s="116"/>
      <c r="DB167" s="116"/>
      <c r="DC167" s="116"/>
      <c r="DD167" s="116"/>
      <c r="DE167" s="116"/>
      <c r="DF167" s="116"/>
      <c r="DG167" s="116"/>
      <c r="DH167" s="116"/>
      <c r="DI167" s="116"/>
      <c r="DJ167" s="116"/>
      <c r="DK167" s="116"/>
      <c r="DL167" s="116"/>
      <c r="DM167" s="116"/>
      <c r="DN167" s="116"/>
      <c r="DO167" s="116"/>
      <c r="DP167" s="116"/>
      <c r="DQ167" s="116"/>
      <c r="DR167" s="116"/>
      <c r="DS167" s="116"/>
      <c r="DT167" s="116"/>
      <c r="DU167" s="116"/>
      <c r="DV167" s="116"/>
      <c r="DW167" s="116"/>
      <c r="DX167" s="116"/>
      <c r="DY167" s="116"/>
      <c r="DZ167" s="116"/>
      <c r="EA167" s="116"/>
      <c r="EB167" s="116"/>
      <c r="EC167" s="116"/>
      <c r="ED167" s="116"/>
      <c r="EE167" s="116"/>
      <c r="EF167" s="116"/>
      <c r="EG167" s="116"/>
      <c r="EH167" s="116"/>
      <c r="EI167" s="116"/>
      <c r="EJ167" s="116"/>
      <c r="EK167" s="116"/>
      <c r="EL167" s="116"/>
      <c r="EM167" s="116"/>
      <c r="EN167" s="116"/>
      <c r="EO167" s="116"/>
      <c r="EP167" s="116"/>
      <c r="EQ167" s="116"/>
      <c r="ER167" s="116"/>
      <c r="ES167" s="116"/>
      <c r="ET167" s="116"/>
      <c r="EU167" s="116"/>
      <c r="EV167" s="116"/>
      <c r="EW167" s="116"/>
      <c r="EX167" s="116"/>
      <c r="EY167" s="116"/>
      <c r="EZ167" s="116"/>
      <c r="FA167" s="116"/>
      <c r="FB167" s="116"/>
      <c r="FC167" s="116"/>
      <c r="FD167" s="116"/>
      <c r="FE167" s="116"/>
      <c r="FF167" s="116"/>
      <c r="FG167" s="116"/>
      <c r="FH167" s="116"/>
      <c r="FI167" s="116"/>
      <c r="FJ167" s="116"/>
      <c r="FK167" s="116"/>
      <c r="FL167" s="116"/>
      <c r="FM167" s="116"/>
      <c r="FN167" s="116"/>
      <c r="FO167" s="116"/>
      <c r="FP167" s="116"/>
      <c r="FQ167" s="116"/>
      <c r="FR167" s="116"/>
      <c r="FS167" s="116"/>
      <c r="FT167" s="116"/>
      <c r="FU167" s="116"/>
      <c r="FV167" s="116"/>
      <c r="FW167" s="116"/>
      <c r="FX167" s="116"/>
      <c r="FY167" s="116"/>
      <c r="FZ167" s="116"/>
      <c r="GA167" s="116"/>
      <c r="GB167" s="116"/>
      <c r="GC167" s="116"/>
      <c r="GD167" s="116"/>
      <c r="GE167" s="116"/>
      <c r="GF167" s="116"/>
      <c r="GG167" s="116"/>
      <c r="GH167" s="116"/>
      <c r="GI167" s="116"/>
      <c r="GJ167" s="116"/>
      <c r="GK167" s="116"/>
      <c r="GL167" s="116"/>
      <c r="GM167" s="116"/>
      <c r="GN167" s="116"/>
      <c r="GO167" s="116"/>
      <c r="GP167" s="116"/>
      <c r="GQ167" s="116"/>
      <c r="GR167" s="116"/>
      <c r="GS167" s="116"/>
      <c r="GT167" s="116"/>
      <c r="GU167" s="116"/>
      <c r="GV167" s="116"/>
      <c r="GW167" s="116"/>
      <c r="GX167" s="116"/>
      <c r="GY167" s="116"/>
      <c r="GZ167" s="116"/>
      <c r="HA167" s="116"/>
      <c r="HB167" s="116"/>
      <c r="HC167" s="116"/>
      <c r="HD167" s="116"/>
      <c r="HE167" s="116"/>
      <c r="HF167" s="116"/>
      <c r="HG167" s="116"/>
      <c r="HH167" s="116"/>
      <c r="HI167" s="116"/>
      <c r="HJ167" s="116"/>
      <c r="HK167" s="116"/>
      <c r="HL167" s="116"/>
      <c r="HM167" s="116"/>
      <c r="HN167" s="116"/>
      <c r="HO167" s="116"/>
      <c r="HP167" s="116"/>
      <c r="HQ167" s="116"/>
      <c r="HR167" s="116"/>
      <c r="HS167" s="116"/>
      <c r="HT167" s="116"/>
      <c r="HU167" s="116"/>
      <c r="HV167" s="116"/>
      <c r="HW167" s="116"/>
      <c r="HX167" s="116"/>
      <c r="HY167" s="116"/>
      <c r="HZ167" s="116"/>
      <c r="IA167" s="116"/>
      <c r="IB167" s="116"/>
      <c r="IC167" s="116"/>
      <c r="ID167" s="116"/>
      <c r="IE167" s="116"/>
      <c r="IF167" s="116"/>
      <c r="IG167" s="116"/>
      <c r="IH167" s="116"/>
      <c r="II167" s="116"/>
      <c r="IJ167" s="116"/>
      <c r="IK167" s="116"/>
      <c r="IL167" s="116"/>
      <c r="IM167" s="116"/>
      <c r="IN167" s="116"/>
      <c r="IO167" s="116"/>
      <c r="IP167" s="116"/>
      <c r="IQ167" s="116"/>
      <c r="IR167" s="116"/>
      <c r="IS167" s="116"/>
      <c r="IT167" s="116"/>
      <c r="IU167" s="116"/>
      <c r="IV167" s="116"/>
      <c r="IW167" s="116"/>
      <c r="IX167" s="116"/>
      <c r="IY167" s="116"/>
      <c r="IZ167" s="116"/>
      <c r="JA167" s="116"/>
      <c r="JB167" s="116"/>
      <c r="JC167" s="116"/>
      <c r="JD167" s="116"/>
      <c r="JE167" s="116"/>
      <c r="JF167" s="116"/>
      <c r="JG167" s="116"/>
      <c r="JH167" s="116"/>
      <c r="JI167" s="116"/>
      <c r="JJ167" s="116"/>
      <c r="JK167" s="116"/>
      <c r="JL167" s="116"/>
      <c r="JM167" s="116"/>
      <c r="JN167" s="116"/>
      <c r="JO167" s="116"/>
      <c r="JP167" s="116"/>
      <c r="JQ167" s="116"/>
      <c r="JR167" s="116"/>
      <c r="JS167" s="116"/>
      <c r="JT167" s="116"/>
      <c r="JU167" s="116"/>
      <c r="JV167" s="116"/>
      <c r="JW167" s="116"/>
      <c r="JX167" s="116"/>
      <c r="JY167" s="116"/>
      <c r="JZ167" s="116"/>
      <c r="KA167" s="116"/>
      <c r="KB167" s="116"/>
      <c r="KC167" s="116"/>
      <c r="KD167" s="116"/>
      <c r="KE167" s="116"/>
      <c r="KF167" s="116"/>
      <c r="KG167" s="116"/>
      <c r="KH167" s="116"/>
      <c r="KI167" s="116"/>
      <c r="KJ167" s="116"/>
      <c r="KK167" s="116"/>
      <c r="KL167" s="116"/>
      <c r="KM167" s="116"/>
      <c r="KN167" s="116"/>
      <c r="KO167" s="116"/>
      <c r="KP167" s="116"/>
      <c r="KQ167" s="116"/>
      <c r="KR167" s="116"/>
      <c r="KS167" s="116"/>
      <c r="KT167" s="116"/>
      <c r="KU167" s="116"/>
      <c r="KV167" s="116"/>
      <c r="KW167" s="116"/>
      <c r="KX167" s="116"/>
      <c r="KY167" s="116"/>
      <c r="KZ167" s="116"/>
      <c r="LA167" s="116"/>
      <c r="LB167" s="116"/>
      <c r="LC167" s="116"/>
      <c r="LD167" s="116"/>
      <c r="LE167" s="116"/>
      <c r="LF167" s="116"/>
      <c r="LG167" s="116"/>
      <c r="LH167" s="116"/>
      <c r="LI167" s="116"/>
      <c r="LJ167" s="116"/>
    </row>
    <row r="168" spans="1:322" x14ac:dyDescent="0.3">
      <c r="A168" s="108">
        <v>43341</v>
      </c>
      <c r="B168" s="117">
        <v>0.91483796296296305</v>
      </c>
      <c r="C168" s="114">
        <v>14319.894</v>
      </c>
      <c r="D168" s="114">
        <v>102143.353</v>
      </c>
      <c r="E168" s="114">
        <v>25129.203000000001</v>
      </c>
      <c r="F168" s="114">
        <v>34947.688999999998</v>
      </c>
      <c r="G168" s="114">
        <v>26.463999999999999</v>
      </c>
      <c r="H168" s="73">
        <v>15.5</v>
      </c>
      <c r="I168" s="73">
        <v>21.840399999999999</v>
      </c>
      <c r="J168" s="111"/>
      <c r="K168" s="111"/>
      <c r="L168" s="119">
        <f t="shared" si="41"/>
        <v>16.205999999994731</v>
      </c>
      <c r="M168" s="115">
        <f t="shared" si="42"/>
        <v>-1.8209999999999127</v>
      </c>
      <c r="N168" s="115">
        <f t="shared" si="43"/>
        <v>-8.4370000000053551</v>
      </c>
      <c r="O168" s="115">
        <f t="shared" si="44"/>
        <v>20.295000000001892</v>
      </c>
      <c r="P168" s="120">
        <f t="shared" si="45"/>
        <v>6.1689999999981069</v>
      </c>
      <c r="Q168" s="30">
        <f t="shared" si="46"/>
        <v>0.76689087061675831</v>
      </c>
      <c r="R168" s="123"/>
      <c r="S168" s="124"/>
      <c r="T168" s="124"/>
      <c r="U168" s="124"/>
      <c r="V168" s="124"/>
      <c r="W168" s="124"/>
      <c r="X168" s="124"/>
      <c r="Y168" s="124"/>
      <c r="Z168" s="124"/>
      <c r="AA168" s="124"/>
      <c r="AB168" s="124"/>
      <c r="AC168" s="116"/>
      <c r="AD168" s="116"/>
      <c r="AE168" s="116"/>
      <c r="AF168" s="116"/>
      <c r="AG168" s="116"/>
      <c r="AH168" s="116"/>
      <c r="AI168" s="116"/>
      <c r="AJ168" s="33" t="str">
        <f t="shared" si="32"/>
        <v/>
      </c>
      <c r="AK168" s="33" t="str">
        <f t="shared" si="33"/>
        <v/>
      </c>
      <c r="AL168" s="33" t="str">
        <f t="shared" si="34"/>
        <v/>
      </c>
      <c r="AM168" s="33">
        <f t="shared" si="35"/>
        <v>37916.536</v>
      </c>
      <c r="AN168" s="33" t="str">
        <f t="shared" si="36"/>
        <v/>
      </c>
      <c r="AO168" s="33" t="str">
        <f t="shared" si="37"/>
        <v/>
      </c>
      <c r="AP168" s="33" t="str">
        <f t="shared" si="38"/>
        <v/>
      </c>
      <c r="AQ168" s="33" t="str">
        <f t="shared" si="39"/>
        <v/>
      </c>
      <c r="AR168" s="33" t="str">
        <f t="shared" si="40"/>
        <v/>
      </c>
      <c r="AS168" s="116">
        <v>43604</v>
      </c>
      <c r="AT168" s="116">
        <v>3.1226851851851853E-2</v>
      </c>
      <c r="AU168" s="116" t="s">
        <v>64</v>
      </c>
      <c r="AV168" s="116" t="s">
        <v>66</v>
      </c>
      <c r="AW168" s="116" t="s">
        <v>67</v>
      </c>
      <c r="AX168" s="116">
        <v>37916.536</v>
      </c>
      <c r="AY168" s="116"/>
      <c r="AZ168" s="116"/>
      <c r="BA168" s="116"/>
      <c r="BB168" s="116"/>
      <c r="BC168" s="116"/>
      <c r="BD168" s="116"/>
      <c r="BE168" s="116"/>
      <c r="BF168" s="116"/>
      <c r="BG168" s="116"/>
      <c r="BH168" s="116"/>
      <c r="BI168" s="116"/>
      <c r="BJ168" s="116"/>
      <c r="BK168" s="116"/>
      <c r="BL168" s="116"/>
      <c r="BM168" s="116"/>
      <c r="BN168" s="116"/>
      <c r="BO168" s="116"/>
      <c r="BP168" s="116"/>
      <c r="BQ168" s="116"/>
      <c r="BR168" s="116"/>
      <c r="BS168" s="116"/>
      <c r="BT168" s="116"/>
      <c r="BU168" s="116"/>
      <c r="BV168" s="116"/>
      <c r="BW168" s="116"/>
      <c r="BX168" s="116"/>
      <c r="BY168" s="116"/>
      <c r="BZ168" s="116"/>
      <c r="CA168" s="116"/>
      <c r="CB168" s="116"/>
      <c r="CC168" s="116"/>
      <c r="CD168" s="116"/>
      <c r="CE168" s="116"/>
      <c r="CF168" s="116"/>
      <c r="CG168" s="116"/>
      <c r="CH168" s="116"/>
      <c r="CI168" s="116"/>
      <c r="CJ168" s="116"/>
      <c r="CK168" s="116"/>
      <c r="CL168" s="116"/>
      <c r="CM168" s="116"/>
      <c r="CN168" s="116"/>
      <c r="CO168" s="116"/>
      <c r="CP168" s="116"/>
      <c r="CQ168" s="116"/>
      <c r="CR168" s="116"/>
      <c r="CS168" s="116"/>
      <c r="CT168" s="116"/>
      <c r="CU168" s="116"/>
      <c r="CV168" s="116"/>
      <c r="CW168" s="116"/>
      <c r="CX168" s="116"/>
      <c r="CY168" s="116"/>
      <c r="CZ168" s="116"/>
      <c r="DA168" s="116"/>
      <c r="DB168" s="116"/>
      <c r="DC168" s="116"/>
      <c r="DD168" s="116"/>
      <c r="DE168" s="116"/>
      <c r="DF168" s="116"/>
      <c r="DG168" s="116"/>
      <c r="DH168" s="116"/>
      <c r="DI168" s="116"/>
      <c r="DJ168" s="116"/>
      <c r="DK168" s="116"/>
      <c r="DL168" s="116"/>
      <c r="DM168" s="116"/>
      <c r="DN168" s="116"/>
      <c r="DO168" s="116"/>
      <c r="DP168" s="116"/>
      <c r="DQ168" s="116"/>
      <c r="DR168" s="116"/>
      <c r="DS168" s="116"/>
      <c r="DT168" s="116"/>
      <c r="DU168" s="116"/>
      <c r="DV168" s="116"/>
      <c r="DW168" s="116"/>
      <c r="DX168" s="116"/>
      <c r="DY168" s="116"/>
      <c r="DZ168" s="116"/>
      <c r="EA168" s="116"/>
      <c r="EB168" s="116"/>
      <c r="EC168" s="116"/>
      <c r="ED168" s="116"/>
      <c r="EE168" s="116"/>
      <c r="EF168" s="116"/>
      <c r="EG168" s="116"/>
      <c r="EH168" s="116"/>
      <c r="EI168" s="116"/>
      <c r="EJ168" s="116"/>
      <c r="EK168" s="116"/>
      <c r="EL168" s="116"/>
      <c r="EM168" s="116"/>
      <c r="EN168" s="116"/>
      <c r="EO168" s="116"/>
      <c r="EP168" s="116"/>
      <c r="EQ168" s="116"/>
      <c r="ER168" s="116"/>
      <c r="ES168" s="116"/>
      <c r="ET168" s="116"/>
      <c r="EU168" s="116"/>
      <c r="EV168" s="116"/>
      <c r="EW168" s="116"/>
      <c r="EX168" s="116"/>
      <c r="EY168" s="116"/>
      <c r="EZ168" s="116"/>
      <c r="FA168" s="116"/>
      <c r="FB168" s="116"/>
      <c r="FC168" s="116"/>
      <c r="FD168" s="116"/>
      <c r="FE168" s="116"/>
      <c r="FF168" s="116"/>
      <c r="FG168" s="116"/>
      <c r="FH168" s="116"/>
      <c r="FI168" s="116"/>
      <c r="FJ168" s="116"/>
      <c r="FK168" s="116"/>
      <c r="FL168" s="116"/>
      <c r="FM168" s="116"/>
      <c r="FN168" s="116"/>
      <c r="FO168" s="116"/>
      <c r="FP168" s="116"/>
      <c r="FQ168" s="116"/>
      <c r="FR168" s="116"/>
      <c r="FS168" s="116"/>
      <c r="FT168" s="116"/>
      <c r="FU168" s="116"/>
      <c r="FV168" s="116"/>
      <c r="FW168" s="116"/>
      <c r="FX168" s="116"/>
      <c r="FY168" s="116"/>
      <c r="FZ168" s="116"/>
      <c r="GA168" s="116"/>
      <c r="GB168" s="116"/>
      <c r="GC168" s="116"/>
      <c r="GD168" s="116"/>
      <c r="GE168" s="116"/>
      <c r="GF168" s="116"/>
      <c r="GG168" s="116"/>
      <c r="GH168" s="116"/>
      <c r="GI168" s="116"/>
      <c r="GJ168" s="116"/>
      <c r="GK168" s="116"/>
      <c r="GL168" s="116"/>
      <c r="GM168" s="116"/>
      <c r="GN168" s="116"/>
      <c r="GO168" s="116"/>
      <c r="GP168" s="116"/>
      <c r="GQ168" s="116"/>
      <c r="GR168" s="116"/>
      <c r="GS168" s="116"/>
      <c r="GT168" s="116"/>
      <c r="GU168" s="116"/>
      <c r="GV168" s="116"/>
      <c r="GW168" s="116"/>
      <c r="GX168" s="116"/>
      <c r="GY168" s="116"/>
      <c r="GZ168" s="116"/>
      <c r="HA168" s="116"/>
      <c r="HB168" s="116"/>
      <c r="HC168" s="116"/>
      <c r="HD168" s="116"/>
      <c r="HE168" s="116"/>
      <c r="HF168" s="116"/>
      <c r="HG168" s="116"/>
      <c r="HH168" s="116"/>
      <c r="HI168" s="116"/>
      <c r="HJ168" s="116"/>
      <c r="HK168" s="116"/>
      <c r="HL168" s="116"/>
      <c r="HM168" s="116"/>
      <c r="HN168" s="116"/>
      <c r="HO168" s="116"/>
      <c r="HP168" s="116"/>
      <c r="HQ168" s="116"/>
      <c r="HR168" s="116"/>
      <c r="HS168" s="116"/>
      <c r="HT168" s="116"/>
      <c r="HU168" s="116"/>
      <c r="HV168" s="116"/>
      <c r="HW168" s="116"/>
      <c r="HX168" s="116"/>
      <c r="HY168" s="116"/>
      <c r="HZ168" s="116"/>
      <c r="IA168" s="116"/>
      <c r="IB168" s="116"/>
      <c r="IC168" s="116"/>
      <c r="ID168" s="116"/>
      <c r="IE168" s="116"/>
      <c r="IF168" s="116"/>
      <c r="IG168" s="116"/>
      <c r="IH168" s="116"/>
      <c r="II168" s="116"/>
      <c r="IJ168" s="116"/>
      <c r="IK168" s="116"/>
      <c r="IL168" s="116"/>
      <c r="IM168" s="116"/>
      <c r="IN168" s="116"/>
      <c r="IO168" s="116"/>
      <c r="IP168" s="116"/>
      <c r="IQ168" s="116"/>
      <c r="IR168" s="116"/>
      <c r="IS168" s="116"/>
      <c r="IT168" s="116"/>
      <c r="IU168" s="116"/>
      <c r="IV168" s="116"/>
      <c r="IW168" s="116"/>
      <c r="IX168" s="116"/>
      <c r="IY168" s="116"/>
      <c r="IZ168" s="116"/>
      <c r="JA168" s="116"/>
      <c r="JB168" s="116"/>
      <c r="JC168" s="116"/>
      <c r="JD168" s="116"/>
      <c r="JE168" s="116"/>
      <c r="JF168" s="116"/>
      <c r="JG168" s="116"/>
      <c r="JH168" s="116"/>
      <c r="JI168" s="116"/>
      <c r="JJ168" s="116"/>
      <c r="JK168" s="116"/>
      <c r="JL168" s="116"/>
      <c r="JM168" s="116"/>
      <c r="JN168" s="116"/>
      <c r="JO168" s="116"/>
      <c r="JP168" s="116"/>
      <c r="JQ168" s="116"/>
      <c r="JR168" s="116"/>
      <c r="JS168" s="116"/>
      <c r="JT168" s="116"/>
      <c r="JU168" s="116"/>
      <c r="JV168" s="116"/>
      <c r="JW168" s="116"/>
      <c r="JX168" s="116"/>
      <c r="JY168" s="116"/>
      <c r="JZ168" s="116"/>
      <c r="KA168" s="116"/>
      <c r="KB168" s="116"/>
      <c r="KC168" s="116"/>
      <c r="KD168" s="116"/>
      <c r="KE168" s="116"/>
      <c r="KF168" s="116"/>
      <c r="KG168" s="116"/>
      <c r="KH168" s="116"/>
      <c r="KI168" s="116"/>
      <c r="KJ168" s="116"/>
      <c r="KK168" s="116"/>
      <c r="KL168" s="116"/>
      <c r="KM168" s="116"/>
      <c r="KN168" s="116"/>
      <c r="KO168" s="116"/>
      <c r="KP168" s="116"/>
      <c r="KQ168" s="116"/>
      <c r="KR168" s="116"/>
      <c r="KS168" s="116"/>
      <c r="KT168" s="116"/>
      <c r="KU168" s="116"/>
      <c r="KV168" s="116"/>
      <c r="KW168" s="116"/>
      <c r="KX168" s="116"/>
      <c r="KY168" s="116"/>
      <c r="KZ168" s="116"/>
      <c r="LA168" s="116"/>
      <c r="LB168" s="116"/>
      <c r="LC168" s="116"/>
      <c r="LD168" s="116"/>
      <c r="LE168" s="116"/>
      <c r="LF168" s="116"/>
      <c r="LG168" s="116"/>
      <c r="LH168" s="116"/>
      <c r="LI168" s="116"/>
      <c r="LJ168" s="116"/>
    </row>
    <row r="169" spans="1:322" x14ac:dyDescent="0.3">
      <c r="A169" s="108">
        <v>43342</v>
      </c>
      <c r="B169" s="117">
        <v>0.91484953703703698</v>
      </c>
      <c r="C169" s="114">
        <v>14322.148999999999</v>
      </c>
      <c r="D169" s="114">
        <v>102151.652</v>
      </c>
      <c r="E169" s="114">
        <v>25145.971000000001</v>
      </c>
      <c r="F169" s="114">
        <v>34969.985999999997</v>
      </c>
      <c r="G169" s="114">
        <v>22.297000000000001</v>
      </c>
      <c r="H169" s="73">
        <v>13</v>
      </c>
      <c r="I169" s="73">
        <v>19.382183908045999</v>
      </c>
      <c r="J169" s="111"/>
      <c r="K169" s="111"/>
      <c r="L169" s="119">
        <f t="shared" si="41"/>
        <v>11.743000000001732</v>
      </c>
      <c r="M169" s="115">
        <f t="shared" si="42"/>
        <v>-2.2549999999991996</v>
      </c>
      <c r="N169" s="115">
        <f t="shared" si="43"/>
        <v>-8.2989999999990687</v>
      </c>
      <c r="O169" s="115">
        <f t="shared" si="44"/>
        <v>16.768000000000029</v>
      </c>
      <c r="P169" s="120">
        <f t="shared" si="45"/>
        <v>5.5289999999999715</v>
      </c>
      <c r="Q169" s="30">
        <f t="shared" si="46"/>
        <v>0.75202942099834191</v>
      </c>
      <c r="R169" s="123"/>
      <c r="S169" s="124"/>
      <c r="T169" s="124"/>
      <c r="U169" s="124"/>
      <c r="V169" s="124"/>
      <c r="W169" s="124"/>
      <c r="X169" s="124"/>
      <c r="Y169" s="124"/>
      <c r="Z169" s="124"/>
      <c r="AA169" s="124"/>
      <c r="AB169" s="124"/>
      <c r="AC169" s="116"/>
      <c r="AD169" s="116"/>
      <c r="AE169" s="116"/>
      <c r="AF169" s="116"/>
      <c r="AG169" s="116"/>
      <c r="AH169" s="116"/>
      <c r="AI169" s="116"/>
      <c r="AJ169" s="33" t="str">
        <f t="shared" si="32"/>
        <v/>
      </c>
      <c r="AK169" s="33" t="str">
        <f t="shared" si="33"/>
        <v/>
      </c>
      <c r="AL169" s="33" t="str">
        <f t="shared" si="34"/>
        <v/>
      </c>
      <c r="AM169" s="33" t="str">
        <f t="shared" si="35"/>
        <v/>
      </c>
      <c r="AN169" s="33">
        <f t="shared" si="36"/>
        <v>0</v>
      </c>
      <c r="AO169" s="33" t="str">
        <f t="shared" si="37"/>
        <v/>
      </c>
      <c r="AP169" s="33" t="str">
        <f t="shared" si="38"/>
        <v/>
      </c>
      <c r="AQ169" s="33" t="str">
        <f t="shared" si="39"/>
        <v/>
      </c>
      <c r="AR169" s="33" t="str">
        <f t="shared" si="40"/>
        <v/>
      </c>
      <c r="AS169" s="116">
        <v>43604</v>
      </c>
      <c r="AT169" s="116">
        <v>3.1226851851851853E-2</v>
      </c>
      <c r="AU169" s="116" t="s">
        <v>64</v>
      </c>
      <c r="AV169" s="116" t="s">
        <v>68</v>
      </c>
      <c r="AW169" s="116">
        <v>0</v>
      </c>
      <c r="AX169" s="116"/>
      <c r="AY169" s="116"/>
      <c r="AZ169" s="116"/>
      <c r="BA169" s="116"/>
      <c r="BB169" s="116"/>
      <c r="BC169" s="116"/>
      <c r="BD169" s="116"/>
      <c r="BE169" s="116"/>
      <c r="BF169" s="116"/>
      <c r="BG169" s="116"/>
      <c r="BH169" s="116"/>
      <c r="BI169" s="116"/>
      <c r="BJ169" s="116"/>
      <c r="BK169" s="116"/>
      <c r="BL169" s="116"/>
      <c r="BM169" s="116"/>
      <c r="BN169" s="116"/>
      <c r="BO169" s="116"/>
      <c r="BP169" s="116"/>
      <c r="BQ169" s="116"/>
      <c r="BR169" s="116"/>
      <c r="BS169" s="116"/>
      <c r="BT169" s="116"/>
      <c r="BU169" s="116"/>
      <c r="BV169" s="116"/>
      <c r="BW169" s="116"/>
      <c r="BX169" s="116"/>
      <c r="BY169" s="116"/>
      <c r="BZ169" s="116"/>
      <c r="CA169" s="116"/>
      <c r="CB169" s="116"/>
      <c r="CC169" s="116"/>
      <c r="CD169" s="116"/>
      <c r="CE169" s="116"/>
      <c r="CF169" s="116"/>
      <c r="CG169" s="116"/>
      <c r="CH169" s="116"/>
      <c r="CI169" s="116"/>
      <c r="CJ169" s="116"/>
      <c r="CK169" s="116"/>
      <c r="CL169" s="116"/>
      <c r="CM169" s="116"/>
      <c r="CN169" s="116"/>
      <c r="CO169" s="116"/>
      <c r="CP169" s="116"/>
      <c r="CQ169" s="116"/>
      <c r="CR169" s="116"/>
      <c r="CS169" s="116"/>
      <c r="CT169" s="116"/>
      <c r="CU169" s="116"/>
      <c r="CV169" s="116"/>
      <c r="CW169" s="116"/>
      <c r="CX169" s="116"/>
      <c r="CY169" s="116"/>
      <c r="CZ169" s="116"/>
      <c r="DA169" s="116"/>
      <c r="DB169" s="116"/>
      <c r="DC169" s="116"/>
      <c r="DD169" s="116"/>
      <c r="DE169" s="116"/>
      <c r="DF169" s="116"/>
      <c r="DG169" s="116"/>
      <c r="DH169" s="116"/>
      <c r="DI169" s="116"/>
      <c r="DJ169" s="116"/>
      <c r="DK169" s="116"/>
      <c r="DL169" s="116"/>
      <c r="DM169" s="116"/>
      <c r="DN169" s="116"/>
      <c r="DO169" s="116"/>
      <c r="DP169" s="116"/>
      <c r="DQ169" s="116"/>
      <c r="DR169" s="116"/>
      <c r="DS169" s="116"/>
      <c r="DT169" s="116"/>
      <c r="DU169" s="116"/>
      <c r="DV169" s="116"/>
      <c r="DW169" s="116"/>
      <c r="DX169" s="116"/>
      <c r="DY169" s="116"/>
      <c r="DZ169" s="116"/>
      <c r="EA169" s="116"/>
      <c r="EB169" s="116"/>
      <c r="EC169" s="116"/>
      <c r="ED169" s="116"/>
      <c r="EE169" s="116"/>
      <c r="EF169" s="116"/>
      <c r="EG169" s="116"/>
      <c r="EH169" s="116"/>
      <c r="EI169" s="116"/>
      <c r="EJ169" s="116"/>
      <c r="EK169" s="116"/>
      <c r="EL169" s="116"/>
      <c r="EM169" s="116"/>
      <c r="EN169" s="116"/>
      <c r="EO169" s="116"/>
      <c r="EP169" s="116"/>
      <c r="EQ169" s="116"/>
      <c r="ER169" s="116"/>
      <c r="ES169" s="116"/>
      <c r="ET169" s="116"/>
      <c r="EU169" s="116"/>
      <c r="EV169" s="116"/>
      <c r="EW169" s="116"/>
      <c r="EX169" s="116"/>
      <c r="EY169" s="116"/>
      <c r="EZ169" s="116"/>
      <c r="FA169" s="116"/>
      <c r="FB169" s="116"/>
      <c r="FC169" s="116"/>
      <c r="FD169" s="116"/>
      <c r="FE169" s="116"/>
      <c r="FF169" s="116"/>
      <c r="FG169" s="116"/>
      <c r="FH169" s="116"/>
      <c r="FI169" s="116"/>
      <c r="FJ169" s="116"/>
      <c r="FK169" s="116"/>
      <c r="FL169" s="116"/>
      <c r="FM169" s="116"/>
      <c r="FN169" s="116"/>
      <c r="FO169" s="116"/>
      <c r="FP169" s="116"/>
      <c r="FQ169" s="116"/>
      <c r="FR169" s="116"/>
      <c r="FS169" s="116"/>
      <c r="FT169" s="116"/>
      <c r="FU169" s="116"/>
      <c r="FV169" s="116"/>
      <c r="FW169" s="116"/>
      <c r="FX169" s="116"/>
      <c r="FY169" s="116"/>
      <c r="FZ169" s="116"/>
      <c r="GA169" s="116"/>
      <c r="GB169" s="116"/>
      <c r="GC169" s="116"/>
      <c r="GD169" s="116"/>
      <c r="GE169" s="116"/>
      <c r="GF169" s="116"/>
      <c r="GG169" s="116"/>
      <c r="GH169" s="116"/>
      <c r="GI169" s="116"/>
      <c r="GJ169" s="116"/>
      <c r="GK169" s="116"/>
      <c r="GL169" s="116"/>
      <c r="GM169" s="116"/>
      <c r="GN169" s="116"/>
      <c r="GO169" s="116"/>
      <c r="GP169" s="116"/>
      <c r="GQ169" s="116"/>
      <c r="GR169" s="116"/>
      <c r="GS169" s="116"/>
      <c r="GT169" s="116"/>
      <c r="GU169" s="116"/>
      <c r="GV169" s="116"/>
      <c r="GW169" s="116"/>
      <c r="GX169" s="116"/>
      <c r="GY169" s="116"/>
      <c r="GZ169" s="116"/>
      <c r="HA169" s="116"/>
      <c r="HB169" s="116"/>
      <c r="HC169" s="116"/>
      <c r="HD169" s="116"/>
      <c r="HE169" s="116"/>
      <c r="HF169" s="116"/>
      <c r="HG169" s="116"/>
      <c r="HH169" s="116"/>
      <c r="HI169" s="116"/>
      <c r="HJ169" s="116"/>
      <c r="HK169" s="116"/>
      <c r="HL169" s="116"/>
      <c r="HM169" s="116"/>
      <c r="HN169" s="116"/>
      <c r="HO169" s="116"/>
      <c r="HP169" s="116"/>
      <c r="HQ169" s="116"/>
      <c r="HR169" s="116"/>
      <c r="HS169" s="116"/>
      <c r="HT169" s="116"/>
      <c r="HU169" s="116"/>
      <c r="HV169" s="116"/>
      <c r="HW169" s="116"/>
      <c r="HX169" s="116"/>
      <c r="HY169" s="116"/>
      <c r="HZ169" s="116"/>
      <c r="IA169" s="116"/>
      <c r="IB169" s="116"/>
      <c r="IC169" s="116"/>
      <c r="ID169" s="116"/>
      <c r="IE169" s="116"/>
      <c r="IF169" s="116"/>
      <c r="IG169" s="116"/>
      <c r="IH169" s="116"/>
      <c r="II169" s="116"/>
      <c r="IJ169" s="116"/>
      <c r="IK169" s="116"/>
      <c r="IL169" s="116"/>
      <c r="IM169" s="116"/>
      <c r="IN169" s="116"/>
      <c r="IO169" s="116"/>
      <c r="IP169" s="116"/>
      <c r="IQ169" s="116"/>
      <c r="IR169" s="116"/>
      <c r="IS169" s="116"/>
      <c r="IT169" s="116"/>
      <c r="IU169" s="116"/>
      <c r="IV169" s="116"/>
      <c r="IW169" s="116"/>
      <c r="IX169" s="116"/>
      <c r="IY169" s="116"/>
      <c r="IZ169" s="116"/>
      <c r="JA169" s="116"/>
      <c r="JB169" s="116"/>
      <c r="JC169" s="116"/>
      <c r="JD169" s="116"/>
      <c r="JE169" s="116"/>
      <c r="JF169" s="116"/>
      <c r="JG169" s="116"/>
      <c r="JH169" s="116"/>
      <c r="JI169" s="116"/>
      <c r="JJ169" s="116"/>
      <c r="JK169" s="116"/>
      <c r="JL169" s="116"/>
      <c r="JM169" s="116"/>
      <c r="JN169" s="116"/>
      <c r="JO169" s="116"/>
      <c r="JP169" s="116"/>
      <c r="JQ169" s="116"/>
      <c r="JR169" s="116"/>
      <c r="JS169" s="116"/>
      <c r="JT169" s="116"/>
      <c r="JU169" s="116"/>
      <c r="JV169" s="116"/>
      <c r="JW169" s="116"/>
      <c r="JX169" s="116"/>
      <c r="JY169" s="116"/>
      <c r="JZ169" s="116"/>
      <c r="KA169" s="116"/>
      <c r="KB169" s="116"/>
      <c r="KC169" s="116"/>
      <c r="KD169" s="116"/>
      <c r="KE169" s="116"/>
      <c r="KF169" s="116"/>
      <c r="KG169" s="116"/>
      <c r="KH169" s="116"/>
      <c r="KI169" s="116"/>
      <c r="KJ169" s="116"/>
      <c r="KK169" s="116"/>
      <c r="KL169" s="116"/>
      <c r="KM169" s="116"/>
      <c r="KN169" s="116"/>
      <c r="KO169" s="116"/>
      <c r="KP169" s="116"/>
      <c r="KQ169" s="116"/>
      <c r="KR169" s="116"/>
      <c r="KS169" s="116"/>
      <c r="KT169" s="116"/>
      <c r="KU169" s="116"/>
      <c r="KV169" s="116"/>
      <c r="KW169" s="116"/>
      <c r="KX169" s="116"/>
      <c r="KY169" s="116"/>
      <c r="KZ169" s="116"/>
      <c r="LA169" s="116"/>
      <c r="LB169" s="116"/>
      <c r="LC169" s="116"/>
      <c r="LD169" s="116"/>
      <c r="LE169" s="116"/>
      <c r="LF169" s="116"/>
      <c r="LG169" s="116"/>
      <c r="LH169" s="116"/>
      <c r="LI169" s="116"/>
      <c r="LJ169" s="116"/>
    </row>
    <row r="170" spans="1:322" x14ac:dyDescent="0.3">
      <c r="A170" s="108">
        <v>43343</v>
      </c>
      <c r="B170" s="117">
        <v>0.91493055555555503</v>
      </c>
      <c r="C170" s="114">
        <v>14325.948</v>
      </c>
      <c r="D170" s="114">
        <v>102180.675</v>
      </c>
      <c r="E170" s="114">
        <v>25150.353999999999</v>
      </c>
      <c r="F170" s="114">
        <v>34979.129000000001</v>
      </c>
      <c r="G170" s="114">
        <v>9.1430000000000007</v>
      </c>
      <c r="H170" s="73">
        <v>13.5</v>
      </c>
      <c r="I170" s="73">
        <v>15.5080808080808</v>
      </c>
      <c r="J170" s="111"/>
      <c r="K170" s="111"/>
      <c r="L170" s="119">
        <f t="shared" si="41"/>
        <v>-23.679000000001935</v>
      </c>
      <c r="M170" s="115">
        <f t="shared" si="42"/>
        <v>-3.7990000000008877</v>
      </c>
      <c r="N170" s="115">
        <f t="shared" si="43"/>
        <v>-29.023000000001048</v>
      </c>
      <c r="O170" s="115">
        <f t="shared" si="44"/>
        <v>4.3829999999979918</v>
      </c>
      <c r="P170" s="120">
        <f t="shared" si="45"/>
        <v>4.7600000000020088</v>
      </c>
      <c r="Q170" s="30">
        <f t="shared" si="46"/>
        <v>0.47938313463830162</v>
      </c>
      <c r="R170" s="123"/>
      <c r="S170" s="124"/>
      <c r="T170" s="124"/>
      <c r="U170" s="124"/>
      <c r="V170" s="124"/>
      <c r="W170" s="124"/>
      <c r="X170" s="124"/>
      <c r="Y170" s="124"/>
      <c r="Z170" s="124"/>
      <c r="AA170" s="124"/>
      <c r="AB170" s="124"/>
      <c r="AC170" s="116"/>
      <c r="AD170" s="116"/>
      <c r="AE170" s="116"/>
      <c r="AF170" s="116"/>
      <c r="AG170" s="116"/>
      <c r="AH170" s="116"/>
      <c r="AI170" s="116"/>
      <c r="AJ170" s="33">
        <f t="shared" si="32"/>
        <v>15736.174999999999</v>
      </c>
      <c r="AK170" s="33" t="str">
        <f t="shared" si="33"/>
        <v/>
      </c>
      <c r="AL170" s="33" t="str">
        <f t="shared" si="34"/>
        <v/>
      </c>
      <c r="AM170" s="33" t="str">
        <f t="shared" si="35"/>
        <v/>
      </c>
      <c r="AN170" s="33" t="str">
        <f t="shared" si="36"/>
        <v/>
      </c>
      <c r="AO170" s="33" t="str">
        <f t="shared" si="37"/>
        <v/>
      </c>
      <c r="AP170" s="33" t="str">
        <f t="shared" si="38"/>
        <v/>
      </c>
      <c r="AQ170" s="33" t="str">
        <f t="shared" si="39"/>
        <v/>
      </c>
      <c r="AR170" s="33" t="str">
        <f t="shared" si="40"/>
        <v/>
      </c>
      <c r="AS170" s="116">
        <v>43604</v>
      </c>
      <c r="AT170" s="116">
        <v>3.2615740740740744E-2</v>
      </c>
      <c r="AU170" s="116" t="s">
        <v>59</v>
      </c>
      <c r="AV170" s="116" t="s">
        <v>60</v>
      </c>
      <c r="AW170" s="116">
        <v>15736.174999999999</v>
      </c>
      <c r="AX170" s="116"/>
      <c r="AY170" s="116"/>
      <c r="AZ170" s="116"/>
      <c r="BA170" s="116"/>
      <c r="BB170" s="116"/>
      <c r="BC170" s="116"/>
      <c r="BD170" s="116"/>
      <c r="BE170" s="116"/>
      <c r="BF170" s="116"/>
      <c r="BG170" s="116"/>
      <c r="BH170" s="116"/>
      <c r="BI170" s="116"/>
      <c r="BJ170" s="116"/>
      <c r="BK170" s="116"/>
      <c r="BL170" s="116"/>
      <c r="BM170" s="116"/>
      <c r="BN170" s="116"/>
      <c r="BO170" s="116"/>
      <c r="BP170" s="116"/>
      <c r="BQ170" s="116"/>
      <c r="BR170" s="116"/>
      <c r="BS170" s="116"/>
      <c r="BT170" s="116"/>
      <c r="BU170" s="116"/>
      <c r="BV170" s="116"/>
      <c r="BW170" s="116"/>
      <c r="BX170" s="116"/>
      <c r="BY170" s="116"/>
      <c r="BZ170" s="116"/>
      <c r="CA170" s="116"/>
      <c r="CB170" s="116"/>
      <c r="CC170" s="116"/>
      <c r="CD170" s="116"/>
      <c r="CE170" s="116"/>
      <c r="CF170" s="116"/>
      <c r="CG170" s="116"/>
      <c r="CH170" s="116"/>
      <c r="CI170" s="116"/>
      <c r="CJ170" s="116"/>
      <c r="CK170" s="116"/>
      <c r="CL170" s="116"/>
      <c r="CM170" s="116"/>
      <c r="CN170" s="116"/>
      <c r="CO170" s="116"/>
      <c r="CP170" s="116"/>
      <c r="CQ170" s="116"/>
      <c r="CR170" s="116"/>
      <c r="CS170" s="116"/>
      <c r="CT170" s="116"/>
      <c r="CU170" s="116"/>
      <c r="CV170" s="116"/>
      <c r="CW170" s="116"/>
      <c r="CX170" s="116"/>
      <c r="CY170" s="116"/>
      <c r="CZ170" s="116"/>
      <c r="DA170" s="116"/>
      <c r="DB170" s="116"/>
      <c r="DC170" s="116"/>
      <c r="DD170" s="116"/>
      <c r="DE170" s="116"/>
      <c r="DF170" s="116"/>
      <c r="DG170" s="116"/>
      <c r="DH170" s="116"/>
      <c r="DI170" s="116"/>
      <c r="DJ170" s="116"/>
      <c r="DK170" s="116"/>
      <c r="DL170" s="116"/>
      <c r="DM170" s="116"/>
      <c r="DN170" s="116"/>
      <c r="DO170" s="116"/>
      <c r="DP170" s="116"/>
      <c r="DQ170" s="116"/>
      <c r="DR170" s="116"/>
      <c r="DS170" s="116"/>
      <c r="DT170" s="116"/>
      <c r="DU170" s="116"/>
      <c r="DV170" s="116"/>
      <c r="DW170" s="116"/>
      <c r="DX170" s="116"/>
      <c r="DY170" s="116"/>
      <c r="DZ170" s="116"/>
      <c r="EA170" s="116"/>
      <c r="EB170" s="116"/>
      <c r="EC170" s="116"/>
      <c r="ED170" s="116"/>
      <c r="EE170" s="116"/>
      <c r="EF170" s="116"/>
      <c r="EG170" s="116"/>
      <c r="EH170" s="116"/>
      <c r="EI170" s="116"/>
      <c r="EJ170" s="116"/>
      <c r="EK170" s="116"/>
      <c r="EL170" s="116"/>
      <c r="EM170" s="116"/>
      <c r="EN170" s="116"/>
      <c r="EO170" s="116"/>
      <c r="EP170" s="116"/>
      <c r="EQ170" s="116"/>
      <c r="ER170" s="116"/>
      <c r="ES170" s="116"/>
      <c r="ET170" s="116"/>
      <c r="EU170" s="116"/>
      <c r="EV170" s="116"/>
      <c r="EW170" s="116"/>
      <c r="EX170" s="116"/>
      <c r="EY170" s="116"/>
      <c r="EZ170" s="116"/>
      <c r="FA170" s="116"/>
      <c r="FB170" s="116"/>
      <c r="FC170" s="116"/>
      <c r="FD170" s="116"/>
      <c r="FE170" s="116"/>
      <c r="FF170" s="116"/>
      <c r="FG170" s="116"/>
      <c r="FH170" s="116"/>
      <c r="FI170" s="116"/>
      <c r="FJ170" s="116"/>
      <c r="FK170" s="116"/>
      <c r="FL170" s="116"/>
      <c r="FM170" s="116"/>
      <c r="FN170" s="116"/>
      <c r="FO170" s="116"/>
      <c r="FP170" s="116"/>
      <c r="FQ170" s="116"/>
      <c r="FR170" s="116"/>
      <c r="FS170" s="116"/>
      <c r="FT170" s="116"/>
      <c r="FU170" s="116"/>
      <c r="FV170" s="116"/>
      <c r="FW170" s="116"/>
      <c r="FX170" s="116"/>
      <c r="FY170" s="116"/>
      <c r="FZ170" s="116"/>
      <c r="GA170" s="116"/>
      <c r="GB170" s="116"/>
      <c r="GC170" s="116"/>
      <c r="GD170" s="116"/>
      <c r="GE170" s="116"/>
      <c r="GF170" s="116"/>
      <c r="GG170" s="116"/>
      <c r="GH170" s="116"/>
      <c r="GI170" s="116"/>
      <c r="GJ170" s="116"/>
      <c r="GK170" s="116"/>
      <c r="GL170" s="116"/>
      <c r="GM170" s="116"/>
      <c r="GN170" s="116"/>
      <c r="GO170" s="116"/>
      <c r="GP170" s="116"/>
      <c r="GQ170" s="116"/>
      <c r="GR170" s="116"/>
      <c r="GS170" s="116"/>
      <c r="GT170" s="116"/>
      <c r="GU170" s="116"/>
      <c r="GV170" s="116"/>
      <c r="GW170" s="116"/>
      <c r="GX170" s="116"/>
      <c r="GY170" s="116"/>
      <c r="GZ170" s="116"/>
      <c r="HA170" s="116"/>
      <c r="HB170" s="116"/>
      <c r="HC170" s="116"/>
      <c r="HD170" s="116"/>
      <c r="HE170" s="116"/>
      <c r="HF170" s="116"/>
      <c r="HG170" s="116"/>
      <c r="HH170" s="116"/>
      <c r="HI170" s="116"/>
      <c r="HJ170" s="116"/>
      <c r="HK170" s="116"/>
      <c r="HL170" s="116"/>
      <c r="HM170" s="116"/>
      <c r="HN170" s="116"/>
      <c r="HO170" s="116"/>
      <c r="HP170" s="116"/>
      <c r="HQ170" s="116"/>
      <c r="HR170" s="116"/>
      <c r="HS170" s="116"/>
      <c r="HT170" s="116"/>
      <c r="HU170" s="116"/>
      <c r="HV170" s="116"/>
      <c r="HW170" s="116"/>
      <c r="HX170" s="116"/>
      <c r="HY170" s="116"/>
      <c r="HZ170" s="116"/>
      <c r="IA170" s="116"/>
      <c r="IB170" s="116"/>
      <c r="IC170" s="116"/>
      <c r="ID170" s="116"/>
      <c r="IE170" s="116"/>
      <c r="IF170" s="116"/>
      <c r="IG170" s="116"/>
      <c r="IH170" s="116"/>
      <c r="II170" s="116"/>
      <c r="IJ170" s="116"/>
      <c r="IK170" s="116"/>
      <c r="IL170" s="116"/>
      <c r="IM170" s="116"/>
      <c r="IN170" s="116"/>
      <c r="IO170" s="116"/>
      <c r="IP170" s="116"/>
      <c r="IQ170" s="116"/>
      <c r="IR170" s="116"/>
      <c r="IS170" s="116"/>
      <c r="IT170" s="116"/>
      <c r="IU170" s="116"/>
      <c r="IV170" s="116"/>
      <c r="IW170" s="116"/>
      <c r="IX170" s="116"/>
      <c r="IY170" s="116"/>
      <c r="IZ170" s="116"/>
      <c r="JA170" s="116"/>
      <c r="JB170" s="116"/>
      <c r="JC170" s="116"/>
      <c r="JD170" s="116"/>
      <c r="JE170" s="116"/>
      <c r="JF170" s="116"/>
      <c r="JG170" s="116"/>
      <c r="JH170" s="116"/>
      <c r="JI170" s="116"/>
      <c r="JJ170" s="116"/>
      <c r="JK170" s="116"/>
      <c r="JL170" s="116"/>
      <c r="JM170" s="116"/>
      <c r="JN170" s="116"/>
      <c r="JO170" s="116"/>
      <c r="JP170" s="116"/>
      <c r="JQ170" s="116"/>
      <c r="JR170" s="116"/>
      <c r="JS170" s="116"/>
      <c r="JT170" s="116"/>
      <c r="JU170" s="116"/>
      <c r="JV170" s="116"/>
      <c r="JW170" s="116"/>
      <c r="JX170" s="116"/>
      <c r="JY170" s="116"/>
      <c r="JZ170" s="116"/>
      <c r="KA170" s="116"/>
      <c r="KB170" s="116"/>
      <c r="KC170" s="116"/>
      <c r="KD170" s="116"/>
      <c r="KE170" s="116"/>
      <c r="KF170" s="116"/>
      <c r="KG170" s="116"/>
      <c r="KH170" s="116"/>
      <c r="KI170" s="116"/>
      <c r="KJ170" s="116"/>
      <c r="KK170" s="116"/>
      <c r="KL170" s="116"/>
      <c r="KM170" s="116"/>
      <c r="KN170" s="116"/>
      <c r="KO170" s="116"/>
      <c r="KP170" s="116"/>
      <c r="KQ170" s="116"/>
      <c r="KR170" s="116"/>
      <c r="KS170" s="116"/>
      <c r="KT170" s="116"/>
      <c r="KU170" s="116"/>
      <c r="KV170" s="116"/>
      <c r="KW170" s="116"/>
      <c r="KX170" s="116"/>
      <c r="KY170" s="116"/>
      <c r="KZ170" s="116"/>
      <c r="LA170" s="116"/>
      <c r="LB170" s="116"/>
      <c r="LC170" s="116"/>
      <c r="LD170" s="116"/>
      <c r="LE170" s="116"/>
      <c r="LF170" s="116"/>
      <c r="LG170" s="116"/>
      <c r="LH170" s="116"/>
      <c r="LI170" s="116"/>
      <c r="LJ170" s="116"/>
    </row>
    <row r="171" spans="1:322" x14ac:dyDescent="0.3">
      <c r="A171" s="108">
        <v>43344</v>
      </c>
      <c r="B171" s="117">
        <v>0.91221064814814801</v>
      </c>
      <c r="C171" s="114">
        <v>14328.333000000001</v>
      </c>
      <c r="D171" s="114">
        <v>102199.997</v>
      </c>
      <c r="E171" s="114">
        <v>25174.36</v>
      </c>
      <c r="F171" s="114">
        <v>35009.146000000001</v>
      </c>
      <c r="G171" s="114">
        <v>30.016999999999999</v>
      </c>
      <c r="H171" s="73">
        <v>12.5</v>
      </c>
      <c r="I171" s="73">
        <v>17.5292207792208</v>
      </c>
      <c r="J171" s="111"/>
      <c r="K171" s="111"/>
      <c r="L171" s="119">
        <f t="shared" si="41"/>
        <v>8.3099999999996648</v>
      </c>
      <c r="M171" s="115">
        <f t="shared" si="42"/>
        <v>-2.3850000000002183</v>
      </c>
      <c r="N171" s="115">
        <f t="shared" si="43"/>
        <v>-19.322000000000116</v>
      </c>
      <c r="O171" s="115">
        <f t="shared" si="44"/>
        <v>24.006000000001222</v>
      </c>
      <c r="P171" s="120">
        <f t="shared" si="45"/>
        <v>6.0109999999987771</v>
      </c>
      <c r="Q171" s="30">
        <f t="shared" si="46"/>
        <v>0.79974681014096083</v>
      </c>
      <c r="R171" s="123"/>
      <c r="S171" s="124"/>
      <c r="T171" s="124"/>
      <c r="U171" s="124"/>
      <c r="V171" s="124"/>
      <c r="W171" s="124"/>
      <c r="X171" s="124"/>
      <c r="Y171" s="124"/>
      <c r="Z171" s="124"/>
      <c r="AA171" s="124"/>
      <c r="AB171" s="124"/>
      <c r="AC171" s="116"/>
      <c r="AD171" s="116"/>
      <c r="AE171" s="116"/>
      <c r="AF171" s="116"/>
      <c r="AG171" s="116"/>
      <c r="AH171" s="116"/>
      <c r="AI171" s="116"/>
      <c r="AJ171" s="33" t="str">
        <f t="shared" si="32"/>
        <v/>
      </c>
      <c r="AK171" s="33">
        <f t="shared" si="33"/>
        <v>116107.416</v>
      </c>
      <c r="AL171" s="33" t="str">
        <f t="shared" si="34"/>
        <v/>
      </c>
      <c r="AM171" s="33" t="str">
        <f t="shared" si="35"/>
        <v/>
      </c>
      <c r="AN171" s="33" t="str">
        <f t="shared" si="36"/>
        <v/>
      </c>
      <c r="AO171" s="33" t="str">
        <f t="shared" si="37"/>
        <v/>
      </c>
      <c r="AP171" s="33" t="str">
        <f t="shared" si="38"/>
        <v/>
      </c>
      <c r="AQ171" s="33" t="str">
        <f t="shared" si="39"/>
        <v/>
      </c>
      <c r="AR171" s="33" t="str">
        <f t="shared" si="40"/>
        <v/>
      </c>
      <c r="AS171" s="116">
        <v>43604</v>
      </c>
      <c r="AT171" s="116">
        <v>3.2615740740740744E-2</v>
      </c>
      <c r="AU171" s="116" t="s">
        <v>59</v>
      </c>
      <c r="AV171" s="116" t="s">
        <v>61</v>
      </c>
      <c r="AW171" s="116">
        <v>116107.416</v>
      </c>
      <c r="AX171" s="116"/>
      <c r="AY171" s="116"/>
      <c r="AZ171" s="116"/>
      <c r="BA171" s="116"/>
      <c r="BB171" s="116"/>
      <c r="BC171" s="116"/>
      <c r="BD171" s="116"/>
      <c r="BE171" s="116"/>
      <c r="BF171" s="116"/>
      <c r="BG171" s="116"/>
      <c r="BH171" s="116"/>
      <c r="BI171" s="116"/>
      <c r="BJ171" s="116"/>
      <c r="BK171" s="116"/>
      <c r="BL171" s="116"/>
      <c r="BM171" s="116"/>
      <c r="BN171" s="116"/>
      <c r="BO171" s="116"/>
      <c r="BP171" s="116"/>
      <c r="BQ171" s="116"/>
      <c r="BR171" s="116"/>
      <c r="BS171" s="116"/>
      <c r="BT171" s="116"/>
      <c r="BU171" s="116"/>
      <c r="BV171" s="116"/>
      <c r="BW171" s="116"/>
      <c r="BX171" s="116"/>
      <c r="BY171" s="116"/>
      <c r="BZ171" s="116"/>
      <c r="CA171" s="116"/>
      <c r="CB171" s="116"/>
      <c r="CC171" s="116"/>
      <c r="CD171" s="116"/>
      <c r="CE171" s="116"/>
      <c r="CF171" s="116"/>
      <c r="CG171" s="116"/>
      <c r="CH171" s="116"/>
      <c r="CI171" s="116"/>
      <c r="CJ171" s="116"/>
      <c r="CK171" s="116"/>
      <c r="CL171" s="116"/>
      <c r="CM171" s="116"/>
      <c r="CN171" s="116"/>
      <c r="CO171" s="116"/>
      <c r="CP171" s="116"/>
      <c r="CQ171" s="116"/>
      <c r="CR171" s="116"/>
      <c r="CS171" s="116"/>
      <c r="CT171" s="116"/>
      <c r="CU171" s="116"/>
      <c r="CV171" s="116"/>
      <c r="CW171" s="116"/>
      <c r="CX171" s="116"/>
      <c r="CY171" s="116"/>
      <c r="CZ171" s="116"/>
      <c r="DA171" s="116"/>
      <c r="DB171" s="116"/>
      <c r="DC171" s="116"/>
      <c r="DD171" s="116"/>
      <c r="DE171" s="116"/>
      <c r="DF171" s="116"/>
      <c r="DG171" s="116"/>
      <c r="DH171" s="116"/>
      <c r="DI171" s="116"/>
      <c r="DJ171" s="116"/>
      <c r="DK171" s="116"/>
      <c r="DL171" s="116"/>
      <c r="DM171" s="116"/>
      <c r="DN171" s="116"/>
      <c r="DO171" s="116"/>
      <c r="DP171" s="116"/>
      <c r="DQ171" s="116"/>
      <c r="DR171" s="116"/>
      <c r="DS171" s="116"/>
      <c r="DT171" s="116"/>
      <c r="DU171" s="116"/>
      <c r="DV171" s="116"/>
      <c r="DW171" s="116"/>
      <c r="DX171" s="116"/>
      <c r="DY171" s="116"/>
      <c r="DZ171" s="116"/>
      <c r="EA171" s="116"/>
      <c r="EB171" s="116"/>
      <c r="EC171" s="116"/>
      <c r="ED171" s="116"/>
      <c r="EE171" s="116"/>
      <c r="EF171" s="116"/>
      <c r="EG171" s="116"/>
      <c r="EH171" s="116"/>
      <c r="EI171" s="116"/>
      <c r="EJ171" s="116"/>
      <c r="EK171" s="116"/>
      <c r="EL171" s="116"/>
      <c r="EM171" s="116"/>
      <c r="EN171" s="116"/>
      <c r="EO171" s="116"/>
      <c r="EP171" s="116"/>
      <c r="EQ171" s="116"/>
      <c r="ER171" s="116"/>
      <c r="ES171" s="116"/>
      <c r="ET171" s="116"/>
      <c r="EU171" s="116"/>
      <c r="EV171" s="116"/>
      <c r="EW171" s="116"/>
      <c r="EX171" s="116"/>
      <c r="EY171" s="116"/>
      <c r="EZ171" s="116"/>
      <c r="FA171" s="116"/>
      <c r="FB171" s="116"/>
      <c r="FC171" s="116"/>
      <c r="FD171" s="116"/>
      <c r="FE171" s="116"/>
      <c r="FF171" s="116"/>
      <c r="FG171" s="116"/>
      <c r="FH171" s="116"/>
      <c r="FI171" s="116"/>
      <c r="FJ171" s="116"/>
      <c r="FK171" s="116"/>
      <c r="FL171" s="116"/>
      <c r="FM171" s="116"/>
      <c r="FN171" s="116"/>
      <c r="FO171" s="116"/>
      <c r="FP171" s="116"/>
      <c r="FQ171" s="116"/>
      <c r="FR171" s="116"/>
      <c r="FS171" s="116"/>
      <c r="FT171" s="116"/>
      <c r="FU171" s="116"/>
      <c r="FV171" s="116"/>
      <c r="FW171" s="116"/>
      <c r="FX171" s="116"/>
      <c r="FY171" s="116"/>
      <c r="FZ171" s="116"/>
      <c r="GA171" s="116"/>
      <c r="GB171" s="116"/>
      <c r="GC171" s="116"/>
      <c r="GD171" s="116"/>
      <c r="GE171" s="116"/>
      <c r="GF171" s="116"/>
      <c r="GG171" s="116"/>
      <c r="GH171" s="116"/>
      <c r="GI171" s="116"/>
      <c r="GJ171" s="116"/>
      <c r="GK171" s="116"/>
      <c r="GL171" s="116"/>
      <c r="GM171" s="116"/>
      <c r="GN171" s="116"/>
      <c r="GO171" s="116"/>
      <c r="GP171" s="116"/>
      <c r="GQ171" s="116"/>
      <c r="GR171" s="116"/>
      <c r="GS171" s="116"/>
      <c r="GT171" s="116"/>
      <c r="GU171" s="116"/>
      <c r="GV171" s="116"/>
      <c r="GW171" s="116"/>
      <c r="GX171" s="116"/>
      <c r="GY171" s="116"/>
      <c r="GZ171" s="116"/>
      <c r="HA171" s="116"/>
      <c r="HB171" s="116"/>
      <c r="HC171" s="116"/>
      <c r="HD171" s="116"/>
      <c r="HE171" s="116"/>
      <c r="HF171" s="116"/>
      <c r="HG171" s="116"/>
      <c r="HH171" s="116"/>
      <c r="HI171" s="116"/>
      <c r="HJ171" s="116"/>
      <c r="HK171" s="116"/>
      <c r="HL171" s="116"/>
      <c r="HM171" s="116"/>
      <c r="HN171" s="116"/>
      <c r="HO171" s="116"/>
      <c r="HP171" s="116"/>
      <c r="HQ171" s="116"/>
      <c r="HR171" s="116"/>
      <c r="HS171" s="116"/>
      <c r="HT171" s="116"/>
      <c r="HU171" s="116"/>
      <c r="HV171" s="116"/>
      <c r="HW171" s="116"/>
      <c r="HX171" s="116"/>
      <c r="HY171" s="116"/>
      <c r="HZ171" s="116"/>
      <c r="IA171" s="116"/>
      <c r="IB171" s="116"/>
      <c r="IC171" s="116"/>
      <c r="ID171" s="116"/>
      <c r="IE171" s="116"/>
      <c r="IF171" s="116"/>
      <c r="IG171" s="116"/>
      <c r="IH171" s="116"/>
      <c r="II171" s="116"/>
      <c r="IJ171" s="116"/>
      <c r="IK171" s="116"/>
      <c r="IL171" s="116"/>
      <c r="IM171" s="116"/>
      <c r="IN171" s="116"/>
      <c r="IO171" s="116"/>
      <c r="IP171" s="116"/>
      <c r="IQ171" s="116"/>
      <c r="IR171" s="116"/>
      <c r="IS171" s="116"/>
      <c r="IT171" s="116"/>
      <c r="IU171" s="116"/>
      <c r="IV171" s="116"/>
      <c r="IW171" s="116"/>
      <c r="IX171" s="116"/>
      <c r="IY171" s="116"/>
      <c r="IZ171" s="116"/>
      <c r="JA171" s="116"/>
      <c r="JB171" s="116"/>
      <c r="JC171" s="116"/>
      <c r="JD171" s="116"/>
      <c r="JE171" s="116"/>
      <c r="JF171" s="116"/>
      <c r="JG171" s="116"/>
      <c r="JH171" s="116"/>
      <c r="JI171" s="116"/>
      <c r="JJ171" s="116"/>
      <c r="JK171" s="116"/>
      <c r="JL171" s="116"/>
      <c r="JM171" s="116"/>
      <c r="JN171" s="116"/>
      <c r="JO171" s="116"/>
      <c r="JP171" s="116"/>
      <c r="JQ171" s="116"/>
      <c r="JR171" s="116"/>
      <c r="JS171" s="116"/>
      <c r="JT171" s="116"/>
      <c r="JU171" s="116"/>
      <c r="JV171" s="116"/>
      <c r="JW171" s="116"/>
      <c r="JX171" s="116"/>
      <c r="JY171" s="116"/>
      <c r="JZ171" s="116"/>
      <c r="KA171" s="116"/>
      <c r="KB171" s="116"/>
      <c r="KC171" s="116"/>
      <c r="KD171" s="116"/>
      <c r="KE171" s="116"/>
      <c r="KF171" s="116"/>
      <c r="KG171" s="116"/>
      <c r="KH171" s="116"/>
      <c r="KI171" s="116"/>
      <c r="KJ171" s="116"/>
      <c r="KK171" s="116"/>
      <c r="KL171" s="116"/>
      <c r="KM171" s="116"/>
      <c r="KN171" s="116"/>
      <c r="KO171" s="116"/>
      <c r="KP171" s="116"/>
      <c r="KQ171" s="116"/>
      <c r="KR171" s="116"/>
      <c r="KS171" s="116"/>
      <c r="KT171" s="116"/>
      <c r="KU171" s="116"/>
      <c r="KV171" s="116"/>
      <c r="KW171" s="116"/>
      <c r="KX171" s="116"/>
      <c r="KY171" s="116"/>
      <c r="KZ171" s="116"/>
      <c r="LA171" s="116"/>
      <c r="LB171" s="116"/>
      <c r="LC171" s="116"/>
      <c r="LD171" s="116"/>
      <c r="LE171" s="116"/>
      <c r="LF171" s="116"/>
      <c r="LG171" s="116"/>
      <c r="LH171" s="116"/>
      <c r="LI171" s="116"/>
      <c r="LJ171" s="116"/>
    </row>
    <row r="172" spans="1:322" x14ac:dyDescent="0.3">
      <c r="A172" s="108">
        <v>43345</v>
      </c>
      <c r="B172" s="117">
        <v>0.91510416666666705</v>
      </c>
      <c r="C172" s="114">
        <v>14334.536</v>
      </c>
      <c r="D172" s="114">
        <v>102221.742</v>
      </c>
      <c r="E172" s="114">
        <v>25176.670999999998</v>
      </c>
      <c r="F172" s="114">
        <v>35015.627</v>
      </c>
      <c r="G172" s="114">
        <v>6.48</v>
      </c>
      <c r="H172" s="73">
        <v>14</v>
      </c>
      <c r="I172" s="73">
        <v>14.9010989010989</v>
      </c>
      <c r="J172" s="111"/>
      <c r="K172" s="111"/>
      <c r="L172" s="119">
        <f t="shared" si="41"/>
        <v>-21.467999999994863</v>
      </c>
      <c r="M172" s="115">
        <f t="shared" si="42"/>
        <v>-6.2029999999995198</v>
      </c>
      <c r="N172" s="115">
        <f t="shared" si="43"/>
        <v>-21.744999999995343</v>
      </c>
      <c r="O172" s="115">
        <f t="shared" si="44"/>
        <v>2.3109999999978754</v>
      </c>
      <c r="P172" s="120">
        <f t="shared" si="45"/>
        <v>4.169000000002125</v>
      </c>
      <c r="Q172" s="30">
        <f t="shared" si="46"/>
        <v>0.35663580246880794</v>
      </c>
      <c r="R172" s="123"/>
      <c r="S172" s="124"/>
      <c r="T172" s="124"/>
      <c r="U172" s="124"/>
      <c r="V172" s="124"/>
      <c r="W172" s="124"/>
      <c r="X172" s="124"/>
      <c r="Y172" s="124"/>
      <c r="Z172" s="124"/>
      <c r="AA172" s="124"/>
      <c r="AB172" s="124"/>
      <c r="AC172" s="116"/>
      <c r="AD172" s="116"/>
      <c r="AE172" s="116"/>
      <c r="AF172" s="116"/>
      <c r="AG172" s="116"/>
      <c r="AH172" s="116"/>
      <c r="AI172" s="116"/>
      <c r="AJ172" s="33" t="str">
        <f t="shared" si="32"/>
        <v/>
      </c>
      <c r="AK172" s="33" t="str">
        <f t="shared" si="33"/>
        <v/>
      </c>
      <c r="AL172" s="33" t="str">
        <f t="shared" si="34"/>
        <v/>
      </c>
      <c r="AM172" s="33" t="str">
        <f t="shared" si="35"/>
        <v/>
      </c>
      <c r="AN172" s="33" t="str">
        <f t="shared" si="36"/>
        <v/>
      </c>
      <c r="AO172" s="33">
        <f t="shared" si="37"/>
        <v>12</v>
      </c>
      <c r="AP172" s="33" t="str">
        <f t="shared" si="38"/>
        <v/>
      </c>
      <c r="AQ172" s="33" t="str">
        <f t="shared" si="39"/>
        <v/>
      </c>
      <c r="AR172" s="33" t="str">
        <f t="shared" si="40"/>
        <v/>
      </c>
      <c r="AS172" s="116">
        <v>43604</v>
      </c>
      <c r="AT172" s="116">
        <v>3.2615740740740744E-2</v>
      </c>
      <c r="AU172" s="116" t="s">
        <v>62</v>
      </c>
      <c r="AV172" s="116" t="s">
        <v>63</v>
      </c>
      <c r="AW172" s="116">
        <v>12</v>
      </c>
      <c r="AX172" s="116"/>
      <c r="AY172" s="116"/>
      <c r="AZ172" s="116"/>
      <c r="BA172" s="116"/>
      <c r="BB172" s="116"/>
      <c r="BC172" s="116"/>
      <c r="BD172" s="116"/>
      <c r="BE172" s="116"/>
      <c r="BF172" s="116"/>
      <c r="BG172" s="116"/>
      <c r="BH172" s="116"/>
      <c r="BI172" s="116"/>
      <c r="BJ172" s="116"/>
      <c r="BK172" s="116"/>
      <c r="BL172" s="116"/>
      <c r="BM172" s="116"/>
      <c r="BN172" s="116"/>
      <c r="BO172" s="116"/>
      <c r="BP172" s="116"/>
      <c r="BQ172" s="116"/>
      <c r="BR172" s="116"/>
      <c r="BS172" s="116"/>
      <c r="BT172" s="116"/>
      <c r="BU172" s="116"/>
      <c r="BV172" s="116"/>
      <c r="BW172" s="116"/>
      <c r="BX172" s="116"/>
      <c r="BY172" s="116"/>
      <c r="BZ172" s="116"/>
      <c r="CA172" s="116"/>
      <c r="CB172" s="116"/>
      <c r="CC172" s="116"/>
      <c r="CD172" s="116"/>
      <c r="CE172" s="116"/>
      <c r="CF172" s="116"/>
      <c r="CG172" s="116"/>
      <c r="CH172" s="116"/>
      <c r="CI172" s="116"/>
      <c r="CJ172" s="116"/>
      <c r="CK172" s="116"/>
      <c r="CL172" s="116"/>
      <c r="CM172" s="116"/>
      <c r="CN172" s="116"/>
      <c r="CO172" s="116"/>
      <c r="CP172" s="116"/>
      <c r="CQ172" s="116"/>
      <c r="CR172" s="116"/>
      <c r="CS172" s="116"/>
      <c r="CT172" s="116"/>
      <c r="CU172" s="116"/>
      <c r="CV172" s="116"/>
      <c r="CW172" s="116"/>
      <c r="CX172" s="116"/>
      <c r="CY172" s="116"/>
      <c r="CZ172" s="116"/>
      <c r="DA172" s="116"/>
      <c r="DB172" s="116"/>
      <c r="DC172" s="116"/>
      <c r="DD172" s="116"/>
      <c r="DE172" s="116"/>
      <c r="DF172" s="116"/>
      <c r="DG172" s="116"/>
      <c r="DH172" s="116"/>
      <c r="DI172" s="116"/>
      <c r="DJ172" s="116"/>
      <c r="DK172" s="116"/>
      <c r="DL172" s="116"/>
      <c r="DM172" s="116"/>
      <c r="DN172" s="116"/>
      <c r="DO172" s="116"/>
      <c r="DP172" s="116"/>
      <c r="DQ172" s="116"/>
      <c r="DR172" s="116"/>
      <c r="DS172" s="116"/>
      <c r="DT172" s="116"/>
      <c r="DU172" s="116"/>
      <c r="DV172" s="116"/>
      <c r="DW172" s="116"/>
      <c r="DX172" s="116"/>
      <c r="DY172" s="116"/>
      <c r="DZ172" s="116"/>
      <c r="EA172" s="116"/>
      <c r="EB172" s="116"/>
      <c r="EC172" s="116"/>
      <c r="ED172" s="116"/>
      <c r="EE172" s="116"/>
      <c r="EF172" s="116"/>
      <c r="EG172" s="116"/>
      <c r="EH172" s="116"/>
      <c r="EI172" s="116"/>
      <c r="EJ172" s="116"/>
      <c r="EK172" s="116"/>
      <c r="EL172" s="116"/>
      <c r="EM172" s="116"/>
      <c r="EN172" s="116"/>
      <c r="EO172" s="116"/>
      <c r="EP172" s="116"/>
      <c r="EQ172" s="116"/>
      <c r="ER172" s="116"/>
      <c r="ES172" s="116"/>
      <c r="ET172" s="116"/>
      <c r="EU172" s="116"/>
      <c r="EV172" s="116"/>
      <c r="EW172" s="116"/>
      <c r="EX172" s="116"/>
      <c r="EY172" s="116"/>
      <c r="EZ172" s="116"/>
      <c r="FA172" s="116"/>
      <c r="FB172" s="116"/>
      <c r="FC172" s="116"/>
      <c r="FD172" s="116"/>
      <c r="FE172" s="116"/>
      <c r="FF172" s="116"/>
      <c r="FG172" s="116"/>
      <c r="FH172" s="116"/>
      <c r="FI172" s="116"/>
      <c r="FJ172" s="116"/>
      <c r="FK172" s="116"/>
      <c r="FL172" s="116"/>
      <c r="FM172" s="116"/>
      <c r="FN172" s="116"/>
      <c r="FO172" s="116"/>
      <c r="FP172" s="116"/>
      <c r="FQ172" s="116"/>
      <c r="FR172" s="116"/>
      <c r="FS172" s="116"/>
      <c r="FT172" s="116"/>
      <c r="FU172" s="116"/>
      <c r="FV172" s="116"/>
      <c r="FW172" s="116"/>
      <c r="FX172" s="116"/>
      <c r="FY172" s="116"/>
      <c r="FZ172" s="116"/>
      <c r="GA172" s="116"/>
      <c r="GB172" s="116"/>
      <c r="GC172" s="116"/>
      <c r="GD172" s="116"/>
      <c r="GE172" s="116"/>
      <c r="GF172" s="116"/>
      <c r="GG172" s="116"/>
      <c r="GH172" s="116"/>
      <c r="GI172" s="116"/>
      <c r="GJ172" s="116"/>
      <c r="GK172" s="116"/>
      <c r="GL172" s="116"/>
      <c r="GM172" s="116"/>
      <c r="GN172" s="116"/>
      <c r="GO172" s="116"/>
      <c r="GP172" s="116"/>
      <c r="GQ172" s="116"/>
      <c r="GR172" s="116"/>
      <c r="GS172" s="116"/>
      <c r="GT172" s="116"/>
      <c r="GU172" s="116"/>
      <c r="GV172" s="116"/>
      <c r="GW172" s="116"/>
      <c r="GX172" s="116"/>
      <c r="GY172" s="116"/>
      <c r="GZ172" s="116"/>
      <c r="HA172" s="116"/>
      <c r="HB172" s="116"/>
      <c r="HC172" s="116"/>
      <c r="HD172" s="116"/>
      <c r="HE172" s="116"/>
      <c r="HF172" s="116"/>
      <c r="HG172" s="116"/>
      <c r="HH172" s="116"/>
      <c r="HI172" s="116"/>
      <c r="HJ172" s="116"/>
      <c r="HK172" s="116"/>
      <c r="HL172" s="116"/>
      <c r="HM172" s="116"/>
      <c r="HN172" s="116"/>
      <c r="HO172" s="116"/>
      <c r="HP172" s="116"/>
      <c r="HQ172" s="116"/>
      <c r="HR172" s="116"/>
      <c r="HS172" s="116"/>
      <c r="HT172" s="116"/>
      <c r="HU172" s="116"/>
      <c r="HV172" s="116"/>
      <c r="HW172" s="116"/>
      <c r="HX172" s="116"/>
      <c r="HY172" s="116"/>
      <c r="HZ172" s="116"/>
      <c r="IA172" s="116"/>
      <c r="IB172" s="116"/>
      <c r="IC172" s="116"/>
      <c r="ID172" s="116"/>
      <c r="IE172" s="116"/>
      <c r="IF172" s="116"/>
      <c r="IG172" s="116"/>
      <c r="IH172" s="116"/>
      <c r="II172" s="116"/>
      <c r="IJ172" s="116"/>
      <c r="IK172" s="116"/>
      <c r="IL172" s="116"/>
      <c r="IM172" s="116"/>
      <c r="IN172" s="116"/>
      <c r="IO172" s="116"/>
      <c r="IP172" s="116"/>
      <c r="IQ172" s="116"/>
      <c r="IR172" s="116"/>
      <c r="IS172" s="116"/>
      <c r="IT172" s="116"/>
      <c r="IU172" s="116"/>
      <c r="IV172" s="116"/>
      <c r="IW172" s="116"/>
      <c r="IX172" s="116"/>
      <c r="IY172" s="116"/>
      <c r="IZ172" s="116"/>
      <c r="JA172" s="116"/>
      <c r="JB172" s="116"/>
      <c r="JC172" s="116"/>
      <c r="JD172" s="116"/>
      <c r="JE172" s="116"/>
      <c r="JF172" s="116"/>
      <c r="JG172" s="116"/>
      <c r="JH172" s="116"/>
      <c r="JI172" s="116"/>
      <c r="JJ172" s="116"/>
      <c r="JK172" s="116"/>
      <c r="JL172" s="116"/>
      <c r="JM172" s="116"/>
      <c r="JN172" s="116"/>
      <c r="JO172" s="116"/>
      <c r="JP172" s="116"/>
      <c r="JQ172" s="116"/>
      <c r="JR172" s="116"/>
      <c r="JS172" s="116"/>
      <c r="JT172" s="116"/>
      <c r="JU172" s="116"/>
      <c r="JV172" s="116"/>
      <c r="JW172" s="116"/>
      <c r="JX172" s="116"/>
      <c r="JY172" s="116"/>
      <c r="JZ172" s="116"/>
      <c r="KA172" s="116"/>
      <c r="KB172" s="116"/>
      <c r="KC172" s="116"/>
      <c r="KD172" s="116"/>
      <c r="KE172" s="116"/>
      <c r="KF172" s="116"/>
      <c r="KG172" s="116"/>
      <c r="KH172" s="116"/>
      <c r="KI172" s="116"/>
      <c r="KJ172" s="116"/>
      <c r="KK172" s="116"/>
      <c r="KL172" s="116"/>
      <c r="KM172" s="116"/>
      <c r="KN172" s="116"/>
      <c r="KO172" s="116"/>
      <c r="KP172" s="116"/>
      <c r="KQ172" s="116"/>
      <c r="KR172" s="116"/>
      <c r="KS172" s="116"/>
      <c r="KT172" s="116"/>
      <c r="KU172" s="116"/>
      <c r="KV172" s="116"/>
      <c r="KW172" s="116"/>
      <c r="KX172" s="116"/>
      <c r="KY172" s="116"/>
      <c r="KZ172" s="116"/>
      <c r="LA172" s="116"/>
      <c r="LB172" s="116"/>
      <c r="LC172" s="116"/>
      <c r="LD172" s="116"/>
      <c r="LE172" s="116"/>
      <c r="LF172" s="116"/>
      <c r="LG172" s="116"/>
      <c r="LH172" s="116"/>
      <c r="LI172" s="116"/>
      <c r="LJ172" s="116"/>
    </row>
    <row r="173" spans="1:322" x14ac:dyDescent="0.3">
      <c r="A173" s="108">
        <v>43346</v>
      </c>
      <c r="B173" s="117">
        <v>0.91518518518518499</v>
      </c>
      <c r="C173" s="114">
        <v>14337.172</v>
      </c>
      <c r="D173" s="114">
        <v>102229.83199999999</v>
      </c>
      <c r="E173" s="114">
        <v>25187.603999999999</v>
      </c>
      <c r="F173" s="114">
        <v>35033.271999999997</v>
      </c>
      <c r="G173" s="114">
        <v>17.645</v>
      </c>
      <c r="H173" s="73">
        <v>15.5</v>
      </c>
      <c r="I173" s="73">
        <v>17.3912698412698</v>
      </c>
      <c r="J173" s="111"/>
      <c r="K173" s="111"/>
      <c r="L173" s="119">
        <f t="shared" si="41"/>
        <v>6.91900000000307</v>
      </c>
      <c r="M173" s="115">
        <f t="shared" si="42"/>
        <v>-2.636000000000422</v>
      </c>
      <c r="N173" s="115">
        <f t="shared" si="43"/>
        <v>-8.0899999999965075</v>
      </c>
      <c r="O173" s="115">
        <f t="shared" si="44"/>
        <v>10.933000000000902</v>
      </c>
      <c r="P173" s="120">
        <f t="shared" si="45"/>
        <v>6.7119999999990974</v>
      </c>
      <c r="Q173" s="30">
        <f t="shared" si="46"/>
        <v>0.61960895437806196</v>
      </c>
      <c r="R173" s="123"/>
      <c r="S173" s="124"/>
      <c r="T173" s="129"/>
      <c r="U173" s="124"/>
      <c r="V173" s="124"/>
      <c r="W173" s="124"/>
      <c r="X173" s="124"/>
      <c r="Y173" s="124"/>
      <c r="Z173" s="124"/>
      <c r="AA173" s="124"/>
      <c r="AB173" s="124"/>
      <c r="AC173" s="116"/>
      <c r="AD173" s="116"/>
      <c r="AE173" s="116"/>
      <c r="AF173" s="116"/>
      <c r="AG173" s="116"/>
      <c r="AH173" s="116"/>
      <c r="AI173" s="116"/>
      <c r="AJ173" s="33" t="str">
        <f t="shared" si="32"/>
        <v/>
      </c>
      <c r="AK173" s="33" t="str">
        <f t="shared" si="33"/>
        <v/>
      </c>
      <c r="AL173" s="33">
        <f t="shared" si="34"/>
        <v>27361.01</v>
      </c>
      <c r="AM173" s="33" t="str">
        <f t="shared" si="35"/>
        <v/>
      </c>
      <c r="AN173" s="33" t="str">
        <f t="shared" si="36"/>
        <v/>
      </c>
      <c r="AO173" s="33" t="str">
        <f t="shared" si="37"/>
        <v/>
      </c>
      <c r="AP173" s="33" t="str">
        <f t="shared" si="38"/>
        <v/>
      </c>
      <c r="AQ173" s="33" t="str">
        <f t="shared" si="39"/>
        <v/>
      </c>
      <c r="AR173" s="33" t="str">
        <f t="shared" si="40"/>
        <v/>
      </c>
      <c r="AS173" s="116">
        <v>43604</v>
      </c>
      <c r="AT173" s="116">
        <v>3.2615740740740744E-2</v>
      </c>
      <c r="AU173" s="116" t="s">
        <v>64</v>
      </c>
      <c r="AV173" s="116" t="s">
        <v>65</v>
      </c>
      <c r="AW173" s="116">
        <v>27361.01</v>
      </c>
      <c r="AX173" s="116"/>
      <c r="AY173" s="116"/>
      <c r="AZ173" s="116"/>
      <c r="BA173" s="116"/>
      <c r="BB173" s="116"/>
      <c r="BC173" s="116"/>
      <c r="BD173" s="116"/>
      <c r="BE173" s="116"/>
      <c r="BF173" s="116"/>
      <c r="BG173" s="116"/>
      <c r="BH173" s="116"/>
      <c r="BI173" s="116"/>
      <c r="BJ173" s="116"/>
      <c r="BK173" s="116"/>
      <c r="BL173" s="116"/>
      <c r="BM173" s="116"/>
      <c r="BN173" s="116"/>
      <c r="BO173" s="116"/>
      <c r="BP173" s="116"/>
      <c r="BQ173" s="116"/>
      <c r="BR173" s="116"/>
      <c r="BS173" s="116"/>
      <c r="BT173" s="116"/>
      <c r="BU173" s="116"/>
      <c r="BV173" s="116"/>
      <c r="BW173" s="116"/>
      <c r="BX173" s="116"/>
      <c r="BY173" s="116"/>
      <c r="BZ173" s="116"/>
      <c r="CA173" s="116"/>
      <c r="CB173" s="116"/>
      <c r="CC173" s="116"/>
      <c r="CD173" s="116"/>
      <c r="CE173" s="116"/>
      <c r="CF173" s="116"/>
      <c r="CG173" s="116"/>
      <c r="CH173" s="116"/>
      <c r="CI173" s="116"/>
      <c r="CJ173" s="116"/>
      <c r="CK173" s="116"/>
      <c r="CL173" s="116"/>
      <c r="CM173" s="116"/>
      <c r="CN173" s="116"/>
      <c r="CO173" s="116"/>
      <c r="CP173" s="116"/>
      <c r="CQ173" s="116"/>
      <c r="CR173" s="116"/>
      <c r="CS173" s="116"/>
      <c r="CT173" s="116"/>
      <c r="CU173" s="116"/>
      <c r="CV173" s="116"/>
      <c r="CW173" s="116"/>
      <c r="CX173" s="116"/>
      <c r="CY173" s="116"/>
      <c r="CZ173" s="116"/>
      <c r="DA173" s="116"/>
      <c r="DB173" s="116"/>
      <c r="DC173" s="116"/>
      <c r="DD173" s="116"/>
      <c r="DE173" s="116"/>
      <c r="DF173" s="116"/>
      <c r="DG173" s="116"/>
      <c r="DH173" s="116"/>
      <c r="DI173" s="116"/>
      <c r="DJ173" s="116"/>
      <c r="DK173" s="116"/>
      <c r="DL173" s="116"/>
      <c r="DM173" s="116"/>
      <c r="DN173" s="116"/>
      <c r="DO173" s="116"/>
      <c r="DP173" s="116"/>
      <c r="DQ173" s="116"/>
      <c r="DR173" s="116"/>
      <c r="DS173" s="116"/>
      <c r="DT173" s="116"/>
      <c r="DU173" s="116"/>
      <c r="DV173" s="116"/>
      <c r="DW173" s="116"/>
      <c r="DX173" s="116"/>
      <c r="DY173" s="116"/>
      <c r="DZ173" s="116"/>
      <c r="EA173" s="116"/>
      <c r="EB173" s="116"/>
      <c r="EC173" s="116"/>
      <c r="ED173" s="116"/>
      <c r="EE173" s="116"/>
      <c r="EF173" s="116"/>
      <c r="EG173" s="116"/>
      <c r="EH173" s="116"/>
      <c r="EI173" s="116"/>
      <c r="EJ173" s="116"/>
      <c r="EK173" s="116"/>
      <c r="EL173" s="116"/>
      <c r="EM173" s="116"/>
      <c r="EN173" s="116"/>
      <c r="EO173" s="116"/>
      <c r="EP173" s="116"/>
      <c r="EQ173" s="116"/>
      <c r="ER173" s="116"/>
      <c r="ES173" s="116"/>
      <c r="ET173" s="116"/>
      <c r="EU173" s="116"/>
      <c r="EV173" s="116"/>
      <c r="EW173" s="116"/>
      <c r="EX173" s="116"/>
      <c r="EY173" s="116"/>
      <c r="EZ173" s="116"/>
      <c r="FA173" s="116"/>
      <c r="FB173" s="116"/>
      <c r="FC173" s="116"/>
      <c r="FD173" s="116"/>
      <c r="FE173" s="116"/>
      <c r="FF173" s="116"/>
      <c r="FG173" s="116"/>
      <c r="FH173" s="116"/>
      <c r="FI173" s="116"/>
      <c r="FJ173" s="116"/>
      <c r="FK173" s="116"/>
      <c r="FL173" s="116"/>
      <c r="FM173" s="116"/>
      <c r="FN173" s="116"/>
      <c r="FO173" s="116"/>
      <c r="FP173" s="116"/>
      <c r="FQ173" s="116"/>
      <c r="FR173" s="116"/>
      <c r="FS173" s="116"/>
      <c r="FT173" s="116"/>
      <c r="FU173" s="116"/>
      <c r="FV173" s="116"/>
      <c r="FW173" s="116"/>
      <c r="FX173" s="116"/>
      <c r="FY173" s="116"/>
      <c r="FZ173" s="116"/>
      <c r="GA173" s="116"/>
      <c r="GB173" s="116"/>
      <c r="GC173" s="116"/>
      <c r="GD173" s="116"/>
      <c r="GE173" s="116"/>
      <c r="GF173" s="116"/>
      <c r="GG173" s="116"/>
      <c r="GH173" s="116"/>
      <c r="GI173" s="116"/>
      <c r="GJ173" s="116"/>
      <c r="GK173" s="116"/>
      <c r="GL173" s="116"/>
      <c r="GM173" s="116"/>
      <c r="GN173" s="116"/>
      <c r="GO173" s="116"/>
      <c r="GP173" s="116"/>
      <c r="GQ173" s="116"/>
      <c r="GR173" s="116"/>
      <c r="GS173" s="116"/>
      <c r="GT173" s="116"/>
      <c r="GU173" s="116"/>
      <c r="GV173" s="116"/>
      <c r="GW173" s="116"/>
      <c r="GX173" s="116"/>
      <c r="GY173" s="116"/>
      <c r="GZ173" s="116"/>
      <c r="HA173" s="116"/>
      <c r="HB173" s="116"/>
      <c r="HC173" s="116"/>
      <c r="HD173" s="116"/>
      <c r="HE173" s="116"/>
      <c r="HF173" s="116"/>
      <c r="HG173" s="116"/>
      <c r="HH173" s="116"/>
      <c r="HI173" s="116"/>
      <c r="HJ173" s="116"/>
      <c r="HK173" s="116"/>
      <c r="HL173" s="116"/>
      <c r="HM173" s="116"/>
      <c r="HN173" s="116"/>
      <c r="HO173" s="116"/>
      <c r="HP173" s="116"/>
      <c r="HQ173" s="116"/>
      <c r="HR173" s="116"/>
      <c r="HS173" s="116"/>
      <c r="HT173" s="116"/>
      <c r="HU173" s="116"/>
      <c r="HV173" s="116"/>
      <c r="HW173" s="116"/>
      <c r="HX173" s="116"/>
      <c r="HY173" s="116"/>
      <c r="HZ173" s="116"/>
      <c r="IA173" s="116"/>
      <c r="IB173" s="116"/>
      <c r="IC173" s="116"/>
      <c r="ID173" s="116"/>
      <c r="IE173" s="116"/>
      <c r="IF173" s="116"/>
      <c r="IG173" s="116"/>
      <c r="IH173" s="116"/>
      <c r="II173" s="116"/>
      <c r="IJ173" s="116"/>
      <c r="IK173" s="116"/>
      <c r="IL173" s="116"/>
      <c r="IM173" s="116"/>
      <c r="IN173" s="116"/>
      <c r="IO173" s="116"/>
      <c r="IP173" s="116"/>
      <c r="IQ173" s="116"/>
      <c r="IR173" s="116"/>
      <c r="IS173" s="116"/>
      <c r="IT173" s="116"/>
      <c r="IU173" s="116"/>
      <c r="IV173" s="116"/>
      <c r="IW173" s="116"/>
      <c r="IX173" s="116"/>
      <c r="IY173" s="116"/>
      <c r="IZ173" s="116"/>
      <c r="JA173" s="116"/>
      <c r="JB173" s="116"/>
      <c r="JC173" s="116"/>
      <c r="JD173" s="116"/>
      <c r="JE173" s="116"/>
      <c r="JF173" s="116"/>
      <c r="JG173" s="116"/>
      <c r="JH173" s="116"/>
      <c r="JI173" s="116"/>
      <c r="JJ173" s="116"/>
      <c r="JK173" s="116"/>
      <c r="JL173" s="116"/>
      <c r="JM173" s="116"/>
      <c r="JN173" s="116"/>
      <c r="JO173" s="116"/>
      <c r="JP173" s="116"/>
      <c r="JQ173" s="116"/>
      <c r="JR173" s="116"/>
      <c r="JS173" s="116"/>
      <c r="JT173" s="116"/>
      <c r="JU173" s="116"/>
      <c r="JV173" s="116"/>
      <c r="JW173" s="116"/>
      <c r="JX173" s="116"/>
      <c r="JY173" s="116"/>
      <c r="JZ173" s="116"/>
      <c r="KA173" s="116"/>
      <c r="KB173" s="116"/>
      <c r="KC173" s="116"/>
      <c r="KD173" s="116"/>
      <c r="KE173" s="116"/>
      <c r="KF173" s="116"/>
      <c r="KG173" s="116"/>
      <c r="KH173" s="116"/>
      <c r="KI173" s="116"/>
      <c r="KJ173" s="116"/>
      <c r="KK173" s="116"/>
      <c r="KL173" s="116"/>
      <c r="KM173" s="116"/>
      <c r="KN173" s="116"/>
      <c r="KO173" s="116"/>
      <c r="KP173" s="116"/>
      <c r="KQ173" s="116"/>
      <c r="KR173" s="116"/>
      <c r="KS173" s="116"/>
      <c r="KT173" s="116"/>
      <c r="KU173" s="116"/>
      <c r="KV173" s="116"/>
      <c r="KW173" s="116"/>
      <c r="KX173" s="116"/>
      <c r="KY173" s="116"/>
      <c r="KZ173" s="116"/>
      <c r="LA173" s="116"/>
      <c r="LB173" s="116"/>
      <c r="LC173" s="116"/>
      <c r="LD173" s="116"/>
      <c r="LE173" s="116"/>
      <c r="LF173" s="116"/>
      <c r="LG173" s="116"/>
      <c r="LH173" s="116"/>
      <c r="LI173" s="116"/>
      <c r="LJ173" s="116"/>
    </row>
    <row r="174" spans="1:322" x14ac:dyDescent="0.3">
      <c r="A174" s="108">
        <v>43347</v>
      </c>
      <c r="B174" s="117">
        <v>0.91603009259259205</v>
      </c>
      <c r="C174" s="114">
        <v>14339.808000000001</v>
      </c>
      <c r="D174" s="114">
        <v>102237.49800000001</v>
      </c>
      <c r="E174" s="114">
        <v>25203.217000000001</v>
      </c>
      <c r="F174" s="114">
        <v>35055.284</v>
      </c>
      <c r="G174" s="114">
        <v>22.012</v>
      </c>
      <c r="H174" s="73">
        <v>17</v>
      </c>
      <c r="I174" s="73">
        <v>18.203743315508</v>
      </c>
      <c r="J174" s="111"/>
      <c r="K174" s="111"/>
      <c r="L174" s="119">
        <f t="shared" si="41"/>
        <v>11.709999999987588</v>
      </c>
      <c r="M174" s="115">
        <f t="shared" si="42"/>
        <v>-2.636000000000422</v>
      </c>
      <c r="N174" s="115">
        <f t="shared" si="43"/>
        <v>-7.6660000000119908</v>
      </c>
      <c r="O174" s="115">
        <f t="shared" si="44"/>
        <v>15.613000000001193</v>
      </c>
      <c r="P174" s="120">
        <f t="shared" si="45"/>
        <v>6.3989999999988072</v>
      </c>
      <c r="Q174" s="30">
        <f t="shared" si="46"/>
        <v>0.7092949300382152</v>
      </c>
      <c r="R174" s="123"/>
      <c r="S174" s="124"/>
      <c r="T174" s="124"/>
      <c r="U174" s="124"/>
      <c r="V174" s="124"/>
      <c r="W174" s="124"/>
      <c r="X174" s="124"/>
      <c r="Y174" s="124"/>
      <c r="Z174" s="124"/>
      <c r="AA174" s="124"/>
      <c r="AB174" s="124"/>
      <c r="AC174" s="116"/>
      <c r="AD174" s="116"/>
      <c r="AE174" s="116"/>
      <c r="AF174" s="116"/>
      <c r="AG174" s="116"/>
      <c r="AH174" s="116"/>
      <c r="AI174" s="116"/>
      <c r="AJ174" s="33" t="str">
        <f t="shared" si="32"/>
        <v/>
      </c>
      <c r="AK174" s="33" t="str">
        <f t="shared" si="33"/>
        <v/>
      </c>
      <c r="AL174" s="33" t="str">
        <f t="shared" si="34"/>
        <v/>
      </c>
      <c r="AM174" s="33">
        <f t="shared" si="35"/>
        <v>37916.536</v>
      </c>
      <c r="AN174" s="33" t="str">
        <f t="shared" si="36"/>
        <v/>
      </c>
      <c r="AO174" s="33" t="str">
        <f t="shared" si="37"/>
        <v/>
      </c>
      <c r="AP174" s="33" t="str">
        <f t="shared" si="38"/>
        <v/>
      </c>
      <c r="AQ174" s="33" t="str">
        <f t="shared" si="39"/>
        <v/>
      </c>
      <c r="AR174" s="33" t="str">
        <f t="shared" si="40"/>
        <v/>
      </c>
      <c r="AS174" s="116">
        <v>43604</v>
      </c>
      <c r="AT174" s="116">
        <v>3.2615740740740744E-2</v>
      </c>
      <c r="AU174" s="116" t="s">
        <v>64</v>
      </c>
      <c r="AV174" s="116" t="s">
        <v>66</v>
      </c>
      <c r="AW174" s="116" t="s">
        <v>67</v>
      </c>
      <c r="AX174" s="116">
        <v>37916.536</v>
      </c>
      <c r="AY174" s="116"/>
      <c r="AZ174" s="116"/>
      <c r="BA174" s="116"/>
      <c r="BB174" s="116"/>
      <c r="BC174" s="116"/>
      <c r="BD174" s="116"/>
      <c r="BE174" s="116"/>
      <c r="BF174" s="116"/>
      <c r="BG174" s="116"/>
      <c r="BH174" s="116"/>
      <c r="BI174" s="116"/>
      <c r="BJ174" s="116"/>
      <c r="BK174" s="116"/>
      <c r="BL174" s="116"/>
      <c r="BM174" s="116"/>
      <c r="BN174" s="116"/>
      <c r="BO174" s="116"/>
      <c r="BP174" s="116"/>
      <c r="BQ174" s="116"/>
      <c r="BR174" s="116"/>
      <c r="BS174" s="116"/>
      <c r="BT174" s="116"/>
      <c r="BU174" s="116"/>
      <c r="BV174" s="116"/>
      <c r="BW174" s="116"/>
      <c r="BX174" s="116"/>
      <c r="BY174" s="116"/>
      <c r="BZ174" s="116"/>
      <c r="CA174" s="116"/>
      <c r="CB174" s="116"/>
      <c r="CC174" s="116"/>
      <c r="CD174" s="116"/>
      <c r="CE174" s="116"/>
      <c r="CF174" s="116"/>
      <c r="CG174" s="116"/>
      <c r="CH174" s="116"/>
      <c r="CI174" s="116"/>
      <c r="CJ174" s="116"/>
      <c r="CK174" s="116"/>
      <c r="CL174" s="116"/>
      <c r="CM174" s="116"/>
      <c r="CN174" s="116"/>
      <c r="CO174" s="116"/>
      <c r="CP174" s="116"/>
      <c r="CQ174" s="116"/>
      <c r="CR174" s="116"/>
      <c r="CS174" s="116"/>
      <c r="CT174" s="116"/>
      <c r="CU174" s="116"/>
      <c r="CV174" s="116"/>
      <c r="CW174" s="116"/>
      <c r="CX174" s="116"/>
      <c r="CY174" s="116"/>
      <c r="CZ174" s="116"/>
      <c r="DA174" s="116"/>
      <c r="DB174" s="116"/>
      <c r="DC174" s="116"/>
      <c r="DD174" s="116"/>
      <c r="DE174" s="116"/>
      <c r="DF174" s="116"/>
      <c r="DG174" s="116"/>
      <c r="DH174" s="116"/>
      <c r="DI174" s="116"/>
      <c r="DJ174" s="116"/>
      <c r="DK174" s="116"/>
      <c r="DL174" s="116"/>
      <c r="DM174" s="116"/>
      <c r="DN174" s="116"/>
      <c r="DO174" s="116"/>
      <c r="DP174" s="116"/>
      <c r="DQ174" s="116"/>
      <c r="DR174" s="116"/>
      <c r="DS174" s="116"/>
      <c r="DT174" s="116"/>
      <c r="DU174" s="116"/>
      <c r="DV174" s="116"/>
      <c r="DW174" s="116"/>
      <c r="DX174" s="116"/>
      <c r="DY174" s="116"/>
      <c r="DZ174" s="116"/>
      <c r="EA174" s="116"/>
      <c r="EB174" s="116"/>
      <c r="EC174" s="116"/>
      <c r="ED174" s="116"/>
      <c r="EE174" s="116"/>
      <c r="EF174" s="116"/>
      <c r="EG174" s="116"/>
      <c r="EH174" s="116"/>
      <c r="EI174" s="116"/>
      <c r="EJ174" s="116"/>
      <c r="EK174" s="116"/>
      <c r="EL174" s="116"/>
      <c r="EM174" s="116"/>
      <c r="EN174" s="116"/>
      <c r="EO174" s="116"/>
      <c r="EP174" s="116"/>
      <c r="EQ174" s="116"/>
      <c r="ER174" s="116"/>
      <c r="ES174" s="116"/>
      <c r="ET174" s="116"/>
      <c r="EU174" s="116"/>
      <c r="EV174" s="116"/>
      <c r="EW174" s="116"/>
      <c r="EX174" s="116"/>
      <c r="EY174" s="116"/>
      <c r="EZ174" s="116"/>
      <c r="FA174" s="116"/>
      <c r="FB174" s="116"/>
      <c r="FC174" s="116"/>
      <c r="FD174" s="116"/>
      <c r="FE174" s="116"/>
      <c r="FF174" s="116"/>
      <c r="FG174" s="116"/>
      <c r="FH174" s="116"/>
      <c r="FI174" s="116"/>
      <c r="FJ174" s="116"/>
      <c r="FK174" s="116"/>
      <c r="FL174" s="116"/>
      <c r="FM174" s="116"/>
      <c r="FN174" s="116"/>
      <c r="FO174" s="116"/>
      <c r="FP174" s="116"/>
      <c r="FQ174" s="116"/>
      <c r="FR174" s="116"/>
      <c r="FS174" s="116"/>
      <c r="FT174" s="116"/>
      <c r="FU174" s="116"/>
      <c r="FV174" s="116"/>
      <c r="FW174" s="116"/>
      <c r="FX174" s="116"/>
      <c r="FY174" s="116"/>
      <c r="FZ174" s="116"/>
      <c r="GA174" s="116"/>
      <c r="GB174" s="116"/>
      <c r="GC174" s="116"/>
      <c r="GD174" s="116"/>
      <c r="GE174" s="116"/>
      <c r="GF174" s="116"/>
      <c r="GG174" s="116"/>
      <c r="GH174" s="116"/>
      <c r="GI174" s="116"/>
      <c r="GJ174" s="116"/>
      <c r="GK174" s="116"/>
      <c r="GL174" s="116"/>
      <c r="GM174" s="116"/>
      <c r="GN174" s="116"/>
      <c r="GO174" s="116"/>
      <c r="GP174" s="116"/>
      <c r="GQ174" s="116"/>
      <c r="GR174" s="116"/>
      <c r="GS174" s="116"/>
      <c r="GT174" s="116"/>
      <c r="GU174" s="116"/>
      <c r="GV174" s="116"/>
      <c r="GW174" s="116"/>
      <c r="GX174" s="116"/>
      <c r="GY174" s="116"/>
      <c r="GZ174" s="116"/>
      <c r="HA174" s="116"/>
      <c r="HB174" s="116"/>
      <c r="HC174" s="116"/>
      <c r="HD174" s="116"/>
      <c r="HE174" s="116"/>
      <c r="HF174" s="116"/>
      <c r="HG174" s="116"/>
      <c r="HH174" s="116"/>
      <c r="HI174" s="116"/>
      <c r="HJ174" s="116"/>
      <c r="HK174" s="116"/>
      <c r="HL174" s="116"/>
      <c r="HM174" s="116"/>
      <c r="HN174" s="116"/>
      <c r="HO174" s="116"/>
      <c r="HP174" s="116"/>
      <c r="HQ174" s="116"/>
      <c r="HR174" s="116"/>
      <c r="HS174" s="116"/>
      <c r="HT174" s="116"/>
      <c r="HU174" s="116"/>
      <c r="HV174" s="116"/>
      <c r="HW174" s="116"/>
      <c r="HX174" s="116"/>
      <c r="HY174" s="116"/>
      <c r="HZ174" s="116"/>
      <c r="IA174" s="116"/>
      <c r="IB174" s="116"/>
      <c r="IC174" s="116"/>
      <c r="ID174" s="116"/>
      <c r="IE174" s="116"/>
      <c r="IF174" s="116"/>
      <c r="IG174" s="116"/>
      <c r="IH174" s="116"/>
      <c r="II174" s="116"/>
      <c r="IJ174" s="116"/>
      <c r="IK174" s="116"/>
      <c r="IL174" s="116"/>
      <c r="IM174" s="116"/>
      <c r="IN174" s="116"/>
      <c r="IO174" s="116"/>
      <c r="IP174" s="116"/>
      <c r="IQ174" s="116"/>
      <c r="IR174" s="116"/>
      <c r="IS174" s="116"/>
      <c r="IT174" s="116"/>
      <c r="IU174" s="116"/>
      <c r="IV174" s="116"/>
      <c r="IW174" s="116"/>
      <c r="IX174" s="116"/>
      <c r="IY174" s="116"/>
      <c r="IZ174" s="116"/>
      <c r="JA174" s="116"/>
      <c r="JB174" s="116"/>
      <c r="JC174" s="116"/>
      <c r="JD174" s="116"/>
      <c r="JE174" s="116"/>
      <c r="JF174" s="116"/>
      <c r="JG174" s="116"/>
      <c r="JH174" s="116"/>
      <c r="JI174" s="116"/>
      <c r="JJ174" s="116"/>
      <c r="JK174" s="116"/>
      <c r="JL174" s="116"/>
      <c r="JM174" s="116"/>
      <c r="JN174" s="116"/>
      <c r="JO174" s="116"/>
      <c r="JP174" s="116"/>
      <c r="JQ174" s="116"/>
      <c r="JR174" s="116"/>
      <c r="JS174" s="116"/>
      <c r="JT174" s="116"/>
      <c r="JU174" s="116"/>
      <c r="JV174" s="116"/>
      <c r="JW174" s="116"/>
      <c r="JX174" s="116"/>
      <c r="JY174" s="116"/>
      <c r="JZ174" s="116"/>
      <c r="KA174" s="116"/>
      <c r="KB174" s="116"/>
      <c r="KC174" s="116"/>
      <c r="KD174" s="116"/>
      <c r="KE174" s="116"/>
      <c r="KF174" s="116"/>
      <c r="KG174" s="116"/>
      <c r="KH174" s="116"/>
      <c r="KI174" s="116"/>
      <c r="KJ174" s="116"/>
      <c r="KK174" s="116"/>
      <c r="KL174" s="116"/>
      <c r="KM174" s="116"/>
      <c r="KN174" s="116"/>
      <c r="KO174" s="116"/>
      <c r="KP174" s="116"/>
      <c r="KQ174" s="116"/>
      <c r="KR174" s="116"/>
      <c r="KS174" s="116"/>
      <c r="KT174" s="116"/>
      <c r="KU174" s="116"/>
      <c r="KV174" s="116"/>
      <c r="KW174" s="116"/>
      <c r="KX174" s="116"/>
      <c r="KY174" s="116"/>
      <c r="KZ174" s="116"/>
      <c r="LA174" s="116"/>
      <c r="LB174" s="116"/>
      <c r="LC174" s="116"/>
      <c r="LD174" s="116"/>
      <c r="LE174" s="116"/>
      <c r="LF174" s="116"/>
      <c r="LG174" s="116"/>
      <c r="LH174" s="116"/>
      <c r="LI174" s="116"/>
      <c r="LJ174" s="116"/>
    </row>
    <row r="175" spans="1:322" x14ac:dyDescent="0.3">
      <c r="A175" s="108">
        <v>43348</v>
      </c>
      <c r="B175" s="117">
        <v>0.91478009259259296</v>
      </c>
      <c r="C175" s="114">
        <v>14341.833000000001</v>
      </c>
      <c r="D175" s="114">
        <v>102245.552</v>
      </c>
      <c r="E175" s="114">
        <v>25229.554</v>
      </c>
      <c r="F175" s="114">
        <v>35087.256000000001</v>
      </c>
      <c r="G175" s="114">
        <v>31.972000000000001</v>
      </c>
      <c r="H175" s="73">
        <v>17.5</v>
      </c>
      <c r="I175" s="73">
        <v>21.210330578512401</v>
      </c>
      <c r="J175" s="111"/>
      <c r="K175" s="111"/>
      <c r="L175" s="119">
        <f t="shared" si="41"/>
        <v>21.893000000011192</v>
      </c>
      <c r="M175" s="115">
        <f t="shared" si="42"/>
        <v>-2.0249999999996362</v>
      </c>
      <c r="N175" s="115">
        <f t="shared" si="43"/>
        <v>-8.0539999999891734</v>
      </c>
      <c r="O175" s="115">
        <f t="shared" si="44"/>
        <v>26.336999999999534</v>
      </c>
      <c r="P175" s="120">
        <f t="shared" si="45"/>
        <v>5.635000000000467</v>
      </c>
      <c r="Q175" s="30">
        <f t="shared" si="46"/>
        <v>0.82375203302888567</v>
      </c>
      <c r="R175" s="123"/>
      <c r="S175" s="124"/>
      <c r="T175" s="124"/>
      <c r="U175" s="124"/>
      <c r="V175" s="124"/>
      <c r="W175" s="124"/>
      <c r="X175" s="124"/>
      <c r="Y175" s="124"/>
      <c r="Z175" s="124"/>
      <c r="AA175" s="124"/>
      <c r="AB175" s="124"/>
      <c r="AC175" s="116"/>
      <c r="AD175" s="116"/>
      <c r="AE175" s="116"/>
      <c r="AF175" s="116"/>
      <c r="AG175" s="116"/>
      <c r="AH175" s="116"/>
      <c r="AI175" s="116"/>
      <c r="AJ175" s="33" t="str">
        <f t="shared" si="32"/>
        <v/>
      </c>
      <c r="AK175" s="33" t="str">
        <f t="shared" si="33"/>
        <v/>
      </c>
      <c r="AL175" s="33" t="str">
        <f t="shared" si="34"/>
        <v/>
      </c>
      <c r="AM175" s="33" t="str">
        <f t="shared" si="35"/>
        <v/>
      </c>
      <c r="AN175" s="33">
        <f t="shared" si="36"/>
        <v>0</v>
      </c>
      <c r="AO175" s="33" t="str">
        <f t="shared" si="37"/>
        <v/>
      </c>
      <c r="AP175" s="33" t="str">
        <f t="shared" si="38"/>
        <v/>
      </c>
      <c r="AQ175" s="33" t="str">
        <f t="shared" si="39"/>
        <v/>
      </c>
      <c r="AR175" s="33" t="str">
        <f t="shared" si="40"/>
        <v/>
      </c>
      <c r="AS175" s="116">
        <v>43604</v>
      </c>
      <c r="AT175" s="116">
        <v>3.2615740740740744E-2</v>
      </c>
      <c r="AU175" s="116" t="s">
        <v>64</v>
      </c>
      <c r="AV175" s="116" t="s">
        <v>68</v>
      </c>
      <c r="AW175" s="116">
        <v>0</v>
      </c>
      <c r="AX175" s="116"/>
      <c r="AY175" s="116"/>
      <c r="AZ175" s="116"/>
      <c r="BA175" s="116"/>
      <c r="BB175" s="116"/>
      <c r="BC175" s="116"/>
      <c r="BD175" s="116"/>
      <c r="BE175" s="116"/>
      <c r="BF175" s="116"/>
      <c r="BG175" s="116"/>
      <c r="BH175" s="116"/>
      <c r="BI175" s="116"/>
      <c r="BJ175" s="116"/>
      <c r="BK175" s="116"/>
      <c r="BL175" s="116"/>
      <c r="BM175" s="116"/>
      <c r="BN175" s="116"/>
      <c r="BO175" s="116"/>
      <c r="BP175" s="116"/>
      <c r="BQ175" s="116"/>
      <c r="BR175" s="116"/>
      <c r="BS175" s="116"/>
      <c r="BT175" s="116"/>
      <c r="BU175" s="116"/>
      <c r="BV175" s="116"/>
      <c r="BW175" s="116"/>
      <c r="BX175" s="116"/>
      <c r="BY175" s="116"/>
      <c r="BZ175" s="116"/>
      <c r="CA175" s="116"/>
      <c r="CB175" s="116"/>
      <c r="CC175" s="116"/>
      <c r="CD175" s="116"/>
      <c r="CE175" s="116"/>
      <c r="CF175" s="116"/>
      <c r="CG175" s="116"/>
      <c r="CH175" s="116"/>
      <c r="CI175" s="116"/>
      <c r="CJ175" s="116"/>
      <c r="CK175" s="116"/>
      <c r="CL175" s="116"/>
      <c r="CM175" s="116"/>
      <c r="CN175" s="116"/>
      <c r="CO175" s="116"/>
      <c r="CP175" s="116"/>
      <c r="CQ175" s="116"/>
      <c r="CR175" s="116"/>
      <c r="CS175" s="116"/>
      <c r="CT175" s="116"/>
      <c r="CU175" s="116"/>
      <c r="CV175" s="116"/>
      <c r="CW175" s="116"/>
      <c r="CX175" s="116"/>
      <c r="CY175" s="116"/>
      <c r="CZ175" s="116"/>
      <c r="DA175" s="116"/>
      <c r="DB175" s="116"/>
      <c r="DC175" s="116"/>
      <c r="DD175" s="116"/>
      <c r="DE175" s="116"/>
      <c r="DF175" s="116"/>
      <c r="DG175" s="116"/>
      <c r="DH175" s="116"/>
      <c r="DI175" s="116"/>
      <c r="DJ175" s="116"/>
      <c r="DK175" s="116"/>
      <c r="DL175" s="116"/>
      <c r="DM175" s="116"/>
      <c r="DN175" s="116"/>
      <c r="DO175" s="116"/>
      <c r="DP175" s="116"/>
      <c r="DQ175" s="116"/>
      <c r="DR175" s="116"/>
      <c r="DS175" s="116"/>
      <c r="DT175" s="116"/>
      <c r="DU175" s="116"/>
      <c r="DV175" s="116"/>
      <c r="DW175" s="116"/>
      <c r="DX175" s="116"/>
      <c r="DY175" s="116"/>
      <c r="DZ175" s="116"/>
      <c r="EA175" s="116"/>
      <c r="EB175" s="116"/>
      <c r="EC175" s="116"/>
      <c r="ED175" s="116"/>
      <c r="EE175" s="116"/>
      <c r="EF175" s="116"/>
      <c r="EG175" s="116"/>
      <c r="EH175" s="116"/>
      <c r="EI175" s="116"/>
      <c r="EJ175" s="116"/>
      <c r="EK175" s="116"/>
      <c r="EL175" s="116"/>
      <c r="EM175" s="116"/>
      <c r="EN175" s="116"/>
      <c r="EO175" s="116"/>
      <c r="EP175" s="116"/>
      <c r="EQ175" s="116"/>
      <c r="ER175" s="116"/>
      <c r="ES175" s="116"/>
      <c r="ET175" s="116"/>
      <c r="EU175" s="116"/>
      <c r="EV175" s="116"/>
      <c r="EW175" s="116"/>
      <c r="EX175" s="116"/>
      <c r="EY175" s="116"/>
      <c r="EZ175" s="116"/>
      <c r="FA175" s="116"/>
      <c r="FB175" s="116"/>
      <c r="FC175" s="116"/>
      <c r="FD175" s="116"/>
      <c r="FE175" s="116"/>
      <c r="FF175" s="116"/>
      <c r="FG175" s="116"/>
      <c r="FH175" s="116"/>
      <c r="FI175" s="116"/>
      <c r="FJ175" s="116"/>
      <c r="FK175" s="116"/>
      <c r="FL175" s="116"/>
      <c r="FM175" s="116"/>
      <c r="FN175" s="116"/>
      <c r="FO175" s="116"/>
      <c r="FP175" s="116"/>
      <c r="FQ175" s="116"/>
      <c r="FR175" s="116"/>
      <c r="FS175" s="116"/>
      <c r="FT175" s="116"/>
      <c r="FU175" s="116"/>
      <c r="FV175" s="116"/>
      <c r="FW175" s="116"/>
      <c r="FX175" s="116"/>
      <c r="FY175" s="116"/>
      <c r="FZ175" s="116"/>
      <c r="GA175" s="116"/>
      <c r="GB175" s="116"/>
      <c r="GC175" s="116"/>
      <c r="GD175" s="116"/>
      <c r="GE175" s="116"/>
      <c r="GF175" s="116"/>
      <c r="GG175" s="116"/>
      <c r="GH175" s="116"/>
      <c r="GI175" s="116"/>
      <c r="GJ175" s="116"/>
      <c r="GK175" s="116"/>
      <c r="GL175" s="116"/>
      <c r="GM175" s="116"/>
      <c r="GN175" s="116"/>
      <c r="GO175" s="116"/>
      <c r="GP175" s="116"/>
      <c r="GQ175" s="116"/>
      <c r="GR175" s="116"/>
      <c r="GS175" s="116"/>
      <c r="GT175" s="116"/>
      <c r="GU175" s="116"/>
      <c r="GV175" s="116"/>
      <c r="GW175" s="116"/>
      <c r="GX175" s="116"/>
      <c r="GY175" s="116"/>
      <c r="GZ175" s="116"/>
      <c r="HA175" s="116"/>
      <c r="HB175" s="116"/>
      <c r="HC175" s="116"/>
      <c r="HD175" s="116"/>
      <c r="HE175" s="116"/>
      <c r="HF175" s="116"/>
      <c r="HG175" s="116"/>
      <c r="HH175" s="116"/>
      <c r="HI175" s="116"/>
      <c r="HJ175" s="116"/>
      <c r="HK175" s="116"/>
      <c r="HL175" s="116"/>
      <c r="HM175" s="116"/>
      <c r="HN175" s="116"/>
      <c r="HO175" s="116"/>
      <c r="HP175" s="116"/>
      <c r="HQ175" s="116"/>
      <c r="HR175" s="116"/>
      <c r="HS175" s="116"/>
      <c r="HT175" s="116"/>
      <c r="HU175" s="116"/>
      <c r="HV175" s="116"/>
      <c r="HW175" s="116"/>
      <c r="HX175" s="116"/>
      <c r="HY175" s="116"/>
      <c r="HZ175" s="116"/>
      <c r="IA175" s="116"/>
      <c r="IB175" s="116"/>
      <c r="IC175" s="116"/>
      <c r="ID175" s="116"/>
      <c r="IE175" s="116"/>
      <c r="IF175" s="116"/>
      <c r="IG175" s="116"/>
      <c r="IH175" s="116"/>
      <c r="II175" s="116"/>
      <c r="IJ175" s="116"/>
      <c r="IK175" s="116"/>
      <c r="IL175" s="116"/>
      <c r="IM175" s="116"/>
      <c r="IN175" s="116"/>
      <c r="IO175" s="116"/>
      <c r="IP175" s="116"/>
      <c r="IQ175" s="116"/>
      <c r="IR175" s="116"/>
      <c r="IS175" s="116"/>
      <c r="IT175" s="116"/>
      <c r="IU175" s="116"/>
      <c r="IV175" s="116"/>
      <c r="IW175" s="116"/>
      <c r="IX175" s="116"/>
      <c r="IY175" s="116"/>
      <c r="IZ175" s="116"/>
      <c r="JA175" s="116"/>
      <c r="JB175" s="116"/>
      <c r="JC175" s="116"/>
      <c r="JD175" s="116"/>
      <c r="JE175" s="116"/>
      <c r="JF175" s="116"/>
      <c r="JG175" s="116"/>
      <c r="JH175" s="116"/>
      <c r="JI175" s="116"/>
      <c r="JJ175" s="116"/>
      <c r="JK175" s="116"/>
      <c r="JL175" s="116"/>
      <c r="JM175" s="116"/>
      <c r="JN175" s="116"/>
      <c r="JO175" s="116"/>
      <c r="JP175" s="116"/>
      <c r="JQ175" s="116"/>
      <c r="JR175" s="116"/>
      <c r="JS175" s="116"/>
      <c r="JT175" s="116"/>
      <c r="JU175" s="116"/>
      <c r="JV175" s="116"/>
      <c r="JW175" s="116"/>
      <c r="JX175" s="116"/>
      <c r="JY175" s="116"/>
      <c r="JZ175" s="116"/>
      <c r="KA175" s="116"/>
      <c r="KB175" s="116"/>
      <c r="KC175" s="116"/>
      <c r="KD175" s="116"/>
      <c r="KE175" s="116"/>
      <c r="KF175" s="116"/>
      <c r="KG175" s="116"/>
      <c r="KH175" s="116"/>
      <c r="KI175" s="116"/>
      <c r="KJ175" s="116"/>
      <c r="KK175" s="116"/>
      <c r="KL175" s="116"/>
      <c r="KM175" s="116"/>
      <c r="KN175" s="116"/>
      <c r="KO175" s="116"/>
      <c r="KP175" s="116"/>
      <c r="KQ175" s="116"/>
      <c r="KR175" s="116"/>
      <c r="KS175" s="116"/>
      <c r="KT175" s="116"/>
      <c r="KU175" s="116"/>
      <c r="KV175" s="116"/>
      <c r="KW175" s="116"/>
      <c r="KX175" s="116"/>
      <c r="KY175" s="116"/>
      <c r="KZ175" s="116"/>
      <c r="LA175" s="116"/>
      <c r="LB175" s="116"/>
      <c r="LC175" s="116"/>
      <c r="LD175" s="116"/>
      <c r="LE175" s="116"/>
      <c r="LF175" s="116"/>
      <c r="LG175" s="116"/>
      <c r="LH175" s="116"/>
      <c r="LI175" s="116"/>
      <c r="LJ175" s="116"/>
    </row>
    <row r="176" spans="1:322" x14ac:dyDescent="0.3">
      <c r="A176" s="108">
        <v>43349</v>
      </c>
      <c r="B176" s="117">
        <v>0.91203703703703698</v>
      </c>
      <c r="C176" s="114">
        <v>14345.182000000001</v>
      </c>
      <c r="D176" s="114">
        <v>102254.031</v>
      </c>
      <c r="E176" s="114">
        <v>25245.812999999998</v>
      </c>
      <c r="F176" s="114">
        <v>35108.31</v>
      </c>
      <c r="G176" s="114">
        <v>21.053999999999998</v>
      </c>
      <c r="H176" s="73">
        <v>17</v>
      </c>
      <c r="I176" s="73">
        <v>19.8318181818182</v>
      </c>
      <c r="J176" s="111"/>
      <c r="K176" s="111"/>
      <c r="L176" s="119">
        <f t="shared" si="41"/>
        <v>9.2259999999932027</v>
      </c>
      <c r="M176" s="115">
        <f t="shared" si="42"/>
        <v>-3.3490000000001601</v>
      </c>
      <c r="N176" s="115">
        <f t="shared" si="43"/>
        <v>-8.4790000000066357</v>
      </c>
      <c r="O176" s="115">
        <f t="shared" si="44"/>
        <v>16.258999999998196</v>
      </c>
      <c r="P176" s="120">
        <f t="shared" si="45"/>
        <v>4.7950000000018029</v>
      </c>
      <c r="Q176" s="30">
        <f t="shared" si="46"/>
        <v>0.77225230360018038</v>
      </c>
      <c r="R176" s="123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16"/>
      <c r="AD176" s="116"/>
      <c r="AE176" s="116"/>
      <c r="AF176" s="116"/>
      <c r="AG176" s="116"/>
      <c r="AH176" s="116"/>
      <c r="AI176" s="116"/>
      <c r="AJ176" s="33" t="str">
        <f t="shared" si="32"/>
        <v/>
      </c>
      <c r="AK176" s="33" t="str">
        <f t="shared" si="33"/>
        <v/>
      </c>
      <c r="AL176" s="33" t="str">
        <f t="shared" si="34"/>
        <v/>
      </c>
      <c r="AM176" s="33" t="str">
        <f t="shared" si="35"/>
        <v/>
      </c>
      <c r="AN176" s="33" t="str">
        <f t="shared" si="36"/>
        <v/>
      </c>
      <c r="AO176" s="33" t="str">
        <f t="shared" si="37"/>
        <v/>
      </c>
      <c r="AP176" s="33">
        <f t="shared" si="38"/>
        <v>0.22500000000000001</v>
      </c>
      <c r="AQ176" s="33" t="str">
        <f t="shared" si="39"/>
        <v/>
      </c>
      <c r="AR176" s="33" t="str">
        <f t="shared" si="40"/>
        <v/>
      </c>
      <c r="AS176" s="116">
        <v>43604</v>
      </c>
      <c r="AT176" s="116">
        <v>3.3969907407407407E-2</v>
      </c>
      <c r="AU176" s="116" t="s">
        <v>70</v>
      </c>
      <c r="AV176" s="116" t="s">
        <v>71</v>
      </c>
      <c r="AW176" s="116">
        <v>43604</v>
      </c>
      <c r="AX176" s="116">
        <v>0.22500000000000001</v>
      </c>
      <c r="AY176" s="116" t="s">
        <v>72</v>
      </c>
      <c r="AZ176" s="116" t="s">
        <v>73</v>
      </c>
      <c r="BA176" s="116"/>
      <c r="BB176" s="116"/>
      <c r="BC176" s="116"/>
      <c r="BD176" s="116"/>
      <c r="BE176" s="116"/>
      <c r="BF176" s="116"/>
      <c r="BG176" s="116"/>
      <c r="BH176" s="116"/>
      <c r="BI176" s="116"/>
      <c r="BJ176" s="116"/>
      <c r="BK176" s="116"/>
      <c r="BL176" s="116"/>
      <c r="BM176" s="116"/>
      <c r="BN176" s="116"/>
      <c r="BO176" s="116"/>
      <c r="BP176" s="116"/>
      <c r="BQ176" s="116"/>
      <c r="BR176" s="116"/>
      <c r="BS176" s="116"/>
      <c r="BT176" s="116"/>
      <c r="BU176" s="116"/>
      <c r="BV176" s="116"/>
      <c r="BW176" s="116"/>
      <c r="BX176" s="116"/>
      <c r="BY176" s="116"/>
      <c r="BZ176" s="116"/>
      <c r="CA176" s="116"/>
      <c r="CB176" s="116"/>
      <c r="CC176" s="116"/>
      <c r="CD176" s="116"/>
      <c r="CE176" s="116"/>
      <c r="CF176" s="116"/>
      <c r="CG176" s="116"/>
      <c r="CH176" s="116"/>
      <c r="CI176" s="116"/>
      <c r="CJ176" s="116"/>
      <c r="CK176" s="116"/>
      <c r="CL176" s="116"/>
      <c r="CM176" s="116"/>
      <c r="CN176" s="116"/>
      <c r="CO176" s="116"/>
      <c r="CP176" s="116"/>
      <c r="CQ176" s="116"/>
      <c r="CR176" s="116"/>
      <c r="CS176" s="116"/>
      <c r="CT176" s="116"/>
      <c r="CU176" s="116"/>
      <c r="CV176" s="116"/>
      <c r="CW176" s="116"/>
      <c r="CX176" s="116"/>
      <c r="CY176" s="116"/>
      <c r="CZ176" s="116"/>
      <c r="DA176" s="116"/>
      <c r="DB176" s="116"/>
      <c r="DC176" s="116"/>
      <c r="DD176" s="116"/>
      <c r="DE176" s="116"/>
      <c r="DF176" s="116"/>
      <c r="DG176" s="116"/>
      <c r="DH176" s="116"/>
      <c r="DI176" s="116"/>
      <c r="DJ176" s="116"/>
      <c r="DK176" s="116"/>
      <c r="DL176" s="116"/>
      <c r="DM176" s="116"/>
      <c r="DN176" s="116"/>
      <c r="DO176" s="116"/>
      <c r="DP176" s="116"/>
      <c r="DQ176" s="116"/>
      <c r="DR176" s="116"/>
      <c r="DS176" s="116"/>
      <c r="DT176" s="116"/>
      <c r="DU176" s="116"/>
      <c r="DV176" s="116"/>
      <c r="DW176" s="116"/>
      <c r="DX176" s="116"/>
      <c r="DY176" s="116"/>
      <c r="DZ176" s="116"/>
      <c r="EA176" s="116"/>
      <c r="EB176" s="116"/>
      <c r="EC176" s="116"/>
      <c r="ED176" s="116"/>
      <c r="EE176" s="116"/>
      <c r="EF176" s="116"/>
      <c r="EG176" s="116"/>
      <c r="EH176" s="116"/>
      <c r="EI176" s="116"/>
      <c r="EJ176" s="116"/>
      <c r="EK176" s="116"/>
      <c r="EL176" s="116"/>
      <c r="EM176" s="116"/>
      <c r="EN176" s="116"/>
      <c r="EO176" s="116"/>
      <c r="EP176" s="116"/>
      <c r="EQ176" s="116"/>
      <c r="ER176" s="116"/>
      <c r="ES176" s="116"/>
      <c r="ET176" s="116"/>
      <c r="EU176" s="116"/>
      <c r="EV176" s="116"/>
      <c r="EW176" s="116"/>
      <c r="EX176" s="116"/>
      <c r="EY176" s="116"/>
      <c r="EZ176" s="116"/>
      <c r="FA176" s="116"/>
      <c r="FB176" s="116"/>
      <c r="FC176" s="116"/>
      <c r="FD176" s="116"/>
      <c r="FE176" s="116"/>
      <c r="FF176" s="116"/>
      <c r="FG176" s="116"/>
      <c r="FH176" s="116"/>
      <c r="FI176" s="116"/>
      <c r="FJ176" s="116"/>
      <c r="FK176" s="116"/>
      <c r="FL176" s="116"/>
      <c r="FM176" s="116"/>
      <c r="FN176" s="116"/>
      <c r="FO176" s="116"/>
      <c r="FP176" s="116"/>
      <c r="FQ176" s="116"/>
      <c r="FR176" s="116"/>
      <c r="FS176" s="116"/>
      <c r="FT176" s="116"/>
      <c r="FU176" s="116"/>
      <c r="FV176" s="116"/>
      <c r="FW176" s="116"/>
      <c r="FX176" s="116"/>
      <c r="FY176" s="116"/>
      <c r="FZ176" s="116"/>
      <c r="GA176" s="116"/>
      <c r="GB176" s="116"/>
      <c r="GC176" s="116"/>
      <c r="GD176" s="116"/>
      <c r="GE176" s="116"/>
      <c r="GF176" s="116"/>
      <c r="GG176" s="116"/>
      <c r="GH176" s="116"/>
      <c r="GI176" s="116"/>
      <c r="GJ176" s="116"/>
      <c r="GK176" s="116"/>
      <c r="GL176" s="116"/>
      <c r="GM176" s="116"/>
      <c r="GN176" s="116"/>
      <c r="GO176" s="116"/>
      <c r="GP176" s="116"/>
      <c r="GQ176" s="116"/>
      <c r="GR176" s="116"/>
      <c r="GS176" s="116"/>
      <c r="GT176" s="116"/>
      <c r="GU176" s="116"/>
      <c r="GV176" s="116"/>
      <c r="GW176" s="116"/>
      <c r="GX176" s="116"/>
      <c r="GY176" s="116"/>
      <c r="GZ176" s="116"/>
      <c r="HA176" s="116"/>
      <c r="HB176" s="116"/>
      <c r="HC176" s="116"/>
      <c r="HD176" s="116"/>
      <c r="HE176" s="116"/>
      <c r="HF176" s="116"/>
      <c r="HG176" s="116"/>
      <c r="HH176" s="116"/>
      <c r="HI176" s="116"/>
      <c r="HJ176" s="116"/>
      <c r="HK176" s="116"/>
      <c r="HL176" s="116"/>
      <c r="HM176" s="116"/>
      <c r="HN176" s="116"/>
      <c r="HO176" s="116"/>
      <c r="HP176" s="116"/>
      <c r="HQ176" s="116"/>
      <c r="HR176" s="116"/>
      <c r="HS176" s="116"/>
      <c r="HT176" s="116"/>
      <c r="HU176" s="116"/>
      <c r="HV176" s="116"/>
      <c r="HW176" s="116"/>
      <c r="HX176" s="116"/>
      <c r="HY176" s="116"/>
      <c r="HZ176" s="116"/>
      <c r="IA176" s="116"/>
      <c r="IB176" s="116"/>
      <c r="IC176" s="116"/>
      <c r="ID176" s="116"/>
      <c r="IE176" s="116"/>
      <c r="IF176" s="116"/>
      <c r="IG176" s="116"/>
      <c r="IH176" s="116"/>
      <c r="II176" s="116"/>
      <c r="IJ176" s="116"/>
      <c r="IK176" s="116"/>
      <c r="IL176" s="116"/>
      <c r="IM176" s="116"/>
      <c r="IN176" s="116"/>
      <c r="IO176" s="116"/>
      <c r="IP176" s="116"/>
      <c r="IQ176" s="116"/>
      <c r="IR176" s="116"/>
      <c r="IS176" s="116"/>
      <c r="IT176" s="116"/>
      <c r="IU176" s="116"/>
      <c r="IV176" s="116"/>
      <c r="IW176" s="116"/>
      <c r="IX176" s="116"/>
      <c r="IY176" s="116"/>
      <c r="IZ176" s="116"/>
      <c r="JA176" s="116"/>
      <c r="JB176" s="116"/>
      <c r="JC176" s="116"/>
      <c r="JD176" s="116"/>
      <c r="JE176" s="116"/>
      <c r="JF176" s="116"/>
      <c r="JG176" s="116"/>
      <c r="JH176" s="116"/>
      <c r="JI176" s="116"/>
      <c r="JJ176" s="116"/>
      <c r="JK176" s="116"/>
      <c r="JL176" s="116"/>
      <c r="JM176" s="116"/>
      <c r="JN176" s="116"/>
      <c r="JO176" s="116"/>
      <c r="JP176" s="116"/>
      <c r="JQ176" s="116"/>
      <c r="JR176" s="116"/>
      <c r="JS176" s="116"/>
      <c r="JT176" s="116"/>
      <c r="JU176" s="116"/>
      <c r="JV176" s="116"/>
      <c r="JW176" s="116"/>
      <c r="JX176" s="116"/>
      <c r="JY176" s="116"/>
      <c r="JZ176" s="116"/>
      <c r="KA176" s="116"/>
      <c r="KB176" s="116"/>
      <c r="KC176" s="116"/>
      <c r="KD176" s="116"/>
      <c r="KE176" s="116"/>
      <c r="KF176" s="116"/>
      <c r="KG176" s="116"/>
      <c r="KH176" s="116"/>
      <c r="KI176" s="116"/>
      <c r="KJ176" s="116"/>
      <c r="KK176" s="116"/>
      <c r="KL176" s="116"/>
      <c r="KM176" s="116"/>
      <c r="KN176" s="116"/>
      <c r="KO176" s="116"/>
      <c r="KP176" s="116"/>
      <c r="KQ176" s="116"/>
      <c r="KR176" s="116"/>
      <c r="KS176" s="116"/>
      <c r="KT176" s="116"/>
      <c r="KU176" s="116"/>
      <c r="KV176" s="116"/>
      <c r="KW176" s="116"/>
      <c r="KX176" s="116"/>
      <c r="KY176" s="116"/>
      <c r="KZ176" s="116"/>
      <c r="LA176" s="116"/>
      <c r="LB176" s="116"/>
      <c r="LC176" s="116"/>
      <c r="LD176" s="116"/>
      <c r="LE176" s="116"/>
      <c r="LF176" s="116"/>
      <c r="LG176" s="116"/>
      <c r="LH176" s="116"/>
      <c r="LI176" s="116"/>
      <c r="LJ176" s="116"/>
    </row>
    <row r="177" spans="1:322" x14ac:dyDescent="0.3">
      <c r="A177" s="108">
        <v>43350</v>
      </c>
      <c r="B177" s="117">
        <v>0.91211805555555603</v>
      </c>
      <c r="C177" s="114">
        <v>14348.57</v>
      </c>
      <c r="D177" s="114">
        <v>102262.345</v>
      </c>
      <c r="E177" s="114">
        <v>25263.432000000001</v>
      </c>
      <c r="F177" s="114">
        <v>35132.714999999997</v>
      </c>
      <c r="G177" s="114">
        <v>24.405000000000001</v>
      </c>
      <c r="H177" s="73">
        <v>14</v>
      </c>
      <c r="I177" s="73">
        <v>17.996744186046499</v>
      </c>
      <c r="J177" s="111"/>
      <c r="K177" s="111"/>
      <c r="L177" s="119">
        <f t="shared" si="41"/>
        <v>12.703000000002504</v>
      </c>
      <c r="M177" s="115">
        <f t="shared" si="42"/>
        <v>-3.3879999999990105</v>
      </c>
      <c r="N177" s="115">
        <f t="shared" si="43"/>
        <v>-8.3139999999984866</v>
      </c>
      <c r="O177" s="115">
        <f t="shared" si="44"/>
        <v>17.619000000002416</v>
      </c>
      <c r="P177" s="120">
        <f t="shared" si="45"/>
        <v>6.7859999999975855</v>
      </c>
      <c r="Q177" s="30">
        <f t="shared" si="46"/>
        <v>0.72194222495400184</v>
      </c>
      <c r="R177" s="123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16"/>
      <c r="AD177" s="116"/>
      <c r="AE177" s="116"/>
      <c r="AF177" s="116"/>
      <c r="AG177" s="116"/>
      <c r="AH177" s="116"/>
      <c r="AI177" s="116"/>
      <c r="AJ177" s="33" t="str">
        <f t="shared" si="32"/>
        <v/>
      </c>
      <c r="AK177" s="33" t="str">
        <f t="shared" si="33"/>
        <v/>
      </c>
      <c r="AL177" s="33" t="str">
        <f t="shared" si="34"/>
        <v/>
      </c>
      <c r="AM177" s="33" t="str">
        <f t="shared" si="35"/>
        <v/>
      </c>
      <c r="AN177" s="33" t="str">
        <f t="shared" si="36"/>
        <v/>
      </c>
      <c r="AO177" s="33" t="str">
        <f t="shared" si="37"/>
        <v/>
      </c>
      <c r="AP177" s="33" t="str">
        <f t="shared" si="38"/>
        <v/>
      </c>
      <c r="AQ177" s="33" t="str">
        <f t="shared" si="39"/>
        <v/>
      </c>
      <c r="AR177" s="33">
        <f t="shared" si="40"/>
        <v>33.700000000000003</v>
      </c>
      <c r="AS177" s="116">
        <v>43604</v>
      </c>
      <c r="AT177" s="116">
        <v>3.3969907407407407E-2</v>
      </c>
      <c r="AU177" s="116" t="s">
        <v>74</v>
      </c>
      <c r="AV177" s="116" t="s">
        <v>75</v>
      </c>
      <c r="AW177" s="116">
        <v>33.700000000000003</v>
      </c>
      <c r="AX177" s="116" t="s">
        <v>72</v>
      </c>
      <c r="AY177" s="116" t="s">
        <v>73</v>
      </c>
      <c r="AZ177" s="116"/>
      <c r="BA177" s="116"/>
      <c r="BB177" s="116"/>
      <c r="BC177" s="116"/>
      <c r="BD177" s="116"/>
      <c r="BE177" s="116"/>
      <c r="BF177" s="116"/>
      <c r="BG177" s="116"/>
      <c r="BH177" s="116"/>
      <c r="BI177" s="116"/>
      <c r="BJ177" s="116"/>
      <c r="BK177" s="116"/>
      <c r="BL177" s="116"/>
      <c r="BM177" s="116"/>
      <c r="BN177" s="116"/>
      <c r="BO177" s="116"/>
      <c r="BP177" s="116"/>
      <c r="BQ177" s="116"/>
      <c r="BR177" s="116"/>
      <c r="BS177" s="116"/>
      <c r="BT177" s="116"/>
      <c r="BU177" s="116"/>
      <c r="BV177" s="116"/>
      <c r="BW177" s="116"/>
      <c r="BX177" s="116"/>
      <c r="BY177" s="116"/>
      <c r="BZ177" s="116"/>
      <c r="CA177" s="116"/>
      <c r="CB177" s="116"/>
      <c r="CC177" s="116"/>
      <c r="CD177" s="116"/>
      <c r="CE177" s="116"/>
      <c r="CF177" s="116"/>
      <c r="CG177" s="116"/>
      <c r="CH177" s="116"/>
      <c r="CI177" s="116"/>
      <c r="CJ177" s="116"/>
      <c r="CK177" s="116"/>
      <c r="CL177" s="116"/>
      <c r="CM177" s="116"/>
      <c r="CN177" s="116"/>
      <c r="CO177" s="116"/>
      <c r="CP177" s="116"/>
      <c r="CQ177" s="116"/>
      <c r="CR177" s="116"/>
      <c r="CS177" s="116"/>
      <c r="CT177" s="116"/>
      <c r="CU177" s="116"/>
      <c r="CV177" s="116"/>
      <c r="CW177" s="116"/>
      <c r="CX177" s="116"/>
      <c r="CY177" s="116"/>
      <c r="CZ177" s="116"/>
      <c r="DA177" s="116"/>
      <c r="DB177" s="116"/>
      <c r="DC177" s="116"/>
      <c r="DD177" s="116"/>
      <c r="DE177" s="116"/>
      <c r="DF177" s="116"/>
      <c r="DG177" s="116"/>
      <c r="DH177" s="116"/>
      <c r="DI177" s="116"/>
      <c r="DJ177" s="116"/>
      <c r="DK177" s="116"/>
      <c r="DL177" s="116"/>
      <c r="DM177" s="116"/>
      <c r="DN177" s="116"/>
      <c r="DO177" s="116"/>
      <c r="DP177" s="116"/>
      <c r="DQ177" s="116"/>
      <c r="DR177" s="116"/>
      <c r="DS177" s="116"/>
      <c r="DT177" s="116"/>
      <c r="DU177" s="116"/>
      <c r="DV177" s="116"/>
      <c r="DW177" s="116"/>
      <c r="DX177" s="116"/>
      <c r="DY177" s="116"/>
      <c r="DZ177" s="116"/>
      <c r="EA177" s="116"/>
      <c r="EB177" s="116"/>
      <c r="EC177" s="116"/>
      <c r="ED177" s="116"/>
      <c r="EE177" s="116"/>
      <c r="EF177" s="116"/>
      <c r="EG177" s="116"/>
      <c r="EH177" s="116"/>
      <c r="EI177" s="116"/>
      <c r="EJ177" s="116"/>
      <c r="EK177" s="116"/>
      <c r="EL177" s="116"/>
      <c r="EM177" s="116"/>
      <c r="EN177" s="116"/>
      <c r="EO177" s="116"/>
      <c r="EP177" s="116"/>
      <c r="EQ177" s="116"/>
      <c r="ER177" s="116"/>
      <c r="ES177" s="116"/>
      <c r="ET177" s="116"/>
      <c r="EU177" s="116"/>
      <c r="EV177" s="116"/>
      <c r="EW177" s="116"/>
      <c r="EX177" s="116"/>
      <c r="EY177" s="116"/>
      <c r="EZ177" s="116"/>
      <c r="FA177" s="116"/>
      <c r="FB177" s="116"/>
      <c r="FC177" s="116"/>
      <c r="FD177" s="116"/>
      <c r="FE177" s="116"/>
      <c r="FF177" s="116"/>
      <c r="FG177" s="116"/>
      <c r="FH177" s="116"/>
      <c r="FI177" s="116"/>
      <c r="FJ177" s="116"/>
      <c r="FK177" s="116"/>
      <c r="FL177" s="116"/>
      <c r="FM177" s="116"/>
      <c r="FN177" s="116"/>
      <c r="FO177" s="116"/>
      <c r="FP177" s="116"/>
      <c r="FQ177" s="116"/>
      <c r="FR177" s="116"/>
      <c r="FS177" s="116"/>
      <c r="FT177" s="116"/>
      <c r="FU177" s="116"/>
      <c r="FV177" s="116"/>
      <c r="FW177" s="116"/>
      <c r="FX177" s="116"/>
      <c r="FY177" s="116"/>
      <c r="FZ177" s="116"/>
      <c r="GA177" s="116"/>
      <c r="GB177" s="116"/>
      <c r="GC177" s="116"/>
      <c r="GD177" s="116"/>
      <c r="GE177" s="116"/>
      <c r="GF177" s="116"/>
      <c r="GG177" s="116"/>
      <c r="GH177" s="116"/>
      <c r="GI177" s="116"/>
      <c r="GJ177" s="116"/>
      <c r="GK177" s="116"/>
      <c r="GL177" s="116"/>
      <c r="GM177" s="116"/>
      <c r="GN177" s="116"/>
      <c r="GO177" s="116"/>
      <c r="GP177" s="116"/>
      <c r="GQ177" s="116"/>
      <c r="GR177" s="116"/>
      <c r="GS177" s="116"/>
      <c r="GT177" s="116"/>
      <c r="GU177" s="116"/>
      <c r="GV177" s="116"/>
      <c r="GW177" s="116"/>
      <c r="GX177" s="116"/>
      <c r="GY177" s="116"/>
      <c r="GZ177" s="116"/>
      <c r="HA177" s="116"/>
      <c r="HB177" s="116"/>
      <c r="HC177" s="116"/>
      <c r="HD177" s="116"/>
      <c r="HE177" s="116"/>
      <c r="HF177" s="116"/>
      <c r="HG177" s="116"/>
      <c r="HH177" s="116"/>
      <c r="HI177" s="116"/>
      <c r="HJ177" s="116"/>
      <c r="HK177" s="116"/>
      <c r="HL177" s="116"/>
      <c r="HM177" s="116"/>
      <c r="HN177" s="116"/>
      <c r="HO177" s="116"/>
      <c r="HP177" s="116"/>
      <c r="HQ177" s="116"/>
      <c r="HR177" s="116"/>
      <c r="HS177" s="116"/>
      <c r="HT177" s="116"/>
      <c r="HU177" s="116"/>
      <c r="HV177" s="116"/>
      <c r="HW177" s="116"/>
      <c r="HX177" s="116"/>
      <c r="HY177" s="116"/>
      <c r="HZ177" s="116"/>
      <c r="IA177" s="116"/>
      <c r="IB177" s="116"/>
      <c r="IC177" s="116"/>
      <c r="ID177" s="116"/>
      <c r="IE177" s="116"/>
      <c r="IF177" s="116"/>
      <c r="IG177" s="116"/>
      <c r="IH177" s="116"/>
      <c r="II177" s="116"/>
      <c r="IJ177" s="116"/>
      <c r="IK177" s="116"/>
      <c r="IL177" s="116"/>
      <c r="IM177" s="116"/>
      <c r="IN177" s="116"/>
      <c r="IO177" s="116"/>
      <c r="IP177" s="116"/>
      <c r="IQ177" s="116"/>
      <c r="IR177" s="116"/>
      <c r="IS177" s="116"/>
      <c r="IT177" s="116"/>
      <c r="IU177" s="116"/>
      <c r="IV177" s="116"/>
      <c r="IW177" s="116"/>
      <c r="IX177" s="116"/>
      <c r="IY177" s="116"/>
      <c r="IZ177" s="116"/>
      <c r="JA177" s="116"/>
      <c r="JB177" s="116"/>
      <c r="JC177" s="116"/>
      <c r="JD177" s="116"/>
      <c r="JE177" s="116"/>
      <c r="JF177" s="116"/>
      <c r="JG177" s="116"/>
      <c r="JH177" s="116"/>
      <c r="JI177" s="116"/>
      <c r="JJ177" s="116"/>
      <c r="JK177" s="116"/>
      <c r="JL177" s="116"/>
      <c r="JM177" s="116"/>
      <c r="JN177" s="116"/>
      <c r="JO177" s="116"/>
      <c r="JP177" s="116"/>
      <c r="JQ177" s="116"/>
      <c r="JR177" s="116"/>
      <c r="JS177" s="116"/>
      <c r="JT177" s="116"/>
      <c r="JU177" s="116"/>
      <c r="JV177" s="116"/>
      <c r="JW177" s="116"/>
      <c r="JX177" s="116"/>
      <c r="JY177" s="116"/>
      <c r="JZ177" s="116"/>
      <c r="KA177" s="116"/>
      <c r="KB177" s="116"/>
      <c r="KC177" s="116"/>
      <c r="KD177" s="116"/>
      <c r="KE177" s="116"/>
      <c r="KF177" s="116"/>
      <c r="KG177" s="116"/>
      <c r="KH177" s="116"/>
      <c r="KI177" s="116"/>
      <c r="KJ177" s="116"/>
      <c r="KK177" s="116"/>
      <c r="KL177" s="116"/>
      <c r="KM177" s="116"/>
      <c r="KN177" s="116"/>
      <c r="KO177" s="116"/>
      <c r="KP177" s="116"/>
      <c r="KQ177" s="116"/>
      <c r="KR177" s="116"/>
      <c r="KS177" s="116"/>
      <c r="KT177" s="116"/>
      <c r="KU177" s="116"/>
      <c r="KV177" s="116"/>
      <c r="KW177" s="116"/>
      <c r="KX177" s="116"/>
      <c r="KY177" s="116"/>
      <c r="KZ177" s="116"/>
      <c r="LA177" s="116"/>
      <c r="LB177" s="116"/>
      <c r="LC177" s="116"/>
      <c r="LD177" s="116"/>
      <c r="LE177" s="116"/>
      <c r="LF177" s="116"/>
      <c r="LG177" s="116"/>
      <c r="LH177" s="116"/>
      <c r="LI177" s="116"/>
      <c r="LJ177" s="116"/>
    </row>
    <row r="178" spans="1:322" x14ac:dyDescent="0.3">
      <c r="A178" s="108">
        <v>43351</v>
      </c>
      <c r="B178" s="117">
        <v>0.912175925925926</v>
      </c>
      <c r="C178" s="114">
        <v>14352.004000000001</v>
      </c>
      <c r="D178" s="114">
        <v>102287.462</v>
      </c>
      <c r="E178" s="114">
        <v>25290.368999999999</v>
      </c>
      <c r="F178" s="114">
        <v>35165.334999999999</v>
      </c>
      <c r="G178" s="114">
        <v>32.619999999999997</v>
      </c>
      <c r="H178" s="73">
        <v>15.5</v>
      </c>
      <c r="I178" s="73">
        <v>17.428750000000001</v>
      </c>
      <c r="J178" s="111"/>
      <c r="K178" s="111"/>
      <c r="L178" s="119">
        <f t="shared" si="41"/>
        <v>4.0690000000005213</v>
      </c>
      <c r="M178" s="115">
        <f t="shared" si="42"/>
        <v>-3.4340000000011059</v>
      </c>
      <c r="N178" s="115">
        <f t="shared" si="43"/>
        <v>-25.11699999999837</v>
      </c>
      <c r="O178" s="115">
        <f t="shared" si="44"/>
        <v>26.936999999998079</v>
      </c>
      <c r="P178" s="120">
        <f t="shared" si="45"/>
        <v>5.6830000000019183</v>
      </c>
      <c r="Q178" s="30">
        <f t="shared" si="46"/>
        <v>0.82578172900055435</v>
      </c>
      <c r="R178" s="123"/>
      <c r="S178" s="124"/>
      <c r="T178" s="124"/>
      <c r="U178" s="124"/>
      <c r="V178" s="124"/>
      <c r="W178" s="124"/>
      <c r="X178" s="124"/>
      <c r="Y178" s="124"/>
      <c r="Z178" s="124"/>
      <c r="AA178" s="124"/>
      <c r="AB178" s="124"/>
      <c r="AC178" s="116"/>
      <c r="AD178" s="116"/>
      <c r="AE178" s="116"/>
      <c r="AF178" s="116"/>
      <c r="AG178" s="116"/>
      <c r="AH178" s="116"/>
      <c r="AI178" s="116"/>
      <c r="AJ178" s="33" t="str">
        <f t="shared" si="32"/>
        <v/>
      </c>
      <c r="AK178" s="33" t="str">
        <f t="shared" si="33"/>
        <v/>
      </c>
      <c r="AL178" s="33" t="str">
        <f t="shared" si="34"/>
        <v/>
      </c>
      <c r="AM178" s="33" t="str">
        <f t="shared" si="35"/>
        <v/>
      </c>
      <c r="AN178" s="33" t="str">
        <f t="shared" si="36"/>
        <v/>
      </c>
      <c r="AO178" s="33" t="str">
        <f t="shared" si="37"/>
        <v/>
      </c>
      <c r="AP178" s="33" t="str">
        <f t="shared" si="38"/>
        <v/>
      </c>
      <c r="AQ178" s="33">
        <f t="shared" si="39"/>
        <v>41.5</v>
      </c>
      <c r="AR178" s="33" t="str">
        <f t="shared" si="40"/>
        <v/>
      </c>
      <c r="AS178" s="116">
        <v>43604</v>
      </c>
      <c r="AT178" s="116">
        <v>3.3969907407407407E-2</v>
      </c>
      <c r="AU178" s="116" t="s">
        <v>74</v>
      </c>
      <c r="AV178" s="116" t="s">
        <v>76</v>
      </c>
      <c r="AW178" s="116">
        <v>41.5</v>
      </c>
      <c r="AX178" s="116" t="s">
        <v>72</v>
      </c>
      <c r="AY178" s="116" t="s">
        <v>73</v>
      </c>
      <c r="AZ178" s="116"/>
      <c r="BA178" s="116"/>
      <c r="BB178" s="116"/>
      <c r="BC178" s="116"/>
      <c r="BD178" s="116"/>
      <c r="BE178" s="116"/>
      <c r="BF178" s="116"/>
      <c r="BG178" s="116"/>
      <c r="BH178" s="116"/>
      <c r="BI178" s="116"/>
      <c r="BJ178" s="116"/>
      <c r="BK178" s="116"/>
      <c r="BL178" s="116"/>
      <c r="BM178" s="116"/>
      <c r="BN178" s="116"/>
      <c r="BO178" s="116"/>
      <c r="BP178" s="116"/>
      <c r="BQ178" s="116"/>
      <c r="BR178" s="116"/>
      <c r="BS178" s="116"/>
      <c r="BT178" s="116"/>
      <c r="BU178" s="116"/>
      <c r="BV178" s="116"/>
      <c r="BW178" s="116"/>
      <c r="BX178" s="116"/>
      <c r="BY178" s="116"/>
      <c r="BZ178" s="116"/>
      <c r="CA178" s="116"/>
      <c r="CB178" s="116"/>
      <c r="CC178" s="116"/>
      <c r="CD178" s="116"/>
      <c r="CE178" s="116"/>
      <c r="CF178" s="116"/>
      <c r="CG178" s="116"/>
      <c r="CH178" s="116"/>
      <c r="CI178" s="116"/>
      <c r="CJ178" s="116"/>
      <c r="CK178" s="116"/>
      <c r="CL178" s="116"/>
      <c r="CM178" s="116"/>
      <c r="CN178" s="116"/>
      <c r="CO178" s="116"/>
      <c r="CP178" s="116"/>
      <c r="CQ178" s="116"/>
      <c r="CR178" s="116"/>
      <c r="CS178" s="116"/>
      <c r="CT178" s="116"/>
      <c r="CU178" s="116"/>
      <c r="CV178" s="116"/>
      <c r="CW178" s="116"/>
      <c r="CX178" s="116"/>
      <c r="CY178" s="116"/>
      <c r="CZ178" s="116"/>
      <c r="DA178" s="116"/>
      <c r="DB178" s="116"/>
      <c r="DC178" s="116"/>
      <c r="DD178" s="116"/>
      <c r="DE178" s="116"/>
      <c r="DF178" s="116"/>
      <c r="DG178" s="116"/>
      <c r="DH178" s="116"/>
      <c r="DI178" s="116"/>
      <c r="DJ178" s="116"/>
      <c r="DK178" s="116"/>
      <c r="DL178" s="116"/>
      <c r="DM178" s="116"/>
      <c r="DN178" s="116"/>
      <c r="DO178" s="116"/>
      <c r="DP178" s="116"/>
      <c r="DQ178" s="116"/>
      <c r="DR178" s="116"/>
      <c r="DS178" s="116"/>
      <c r="DT178" s="116"/>
      <c r="DU178" s="116"/>
      <c r="DV178" s="116"/>
      <c r="DW178" s="116"/>
      <c r="DX178" s="116"/>
      <c r="DY178" s="116"/>
      <c r="DZ178" s="116"/>
      <c r="EA178" s="116"/>
      <c r="EB178" s="116"/>
      <c r="EC178" s="116"/>
      <c r="ED178" s="116"/>
      <c r="EE178" s="116"/>
      <c r="EF178" s="116"/>
      <c r="EG178" s="116"/>
      <c r="EH178" s="116"/>
      <c r="EI178" s="116"/>
      <c r="EJ178" s="116"/>
      <c r="EK178" s="116"/>
      <c r="EL178" s="116"/>
      <c r="EM178" s="116"/>
      <c r="EN178" s="116"/>
      <c r="EO178" s="116"/>
      <c r="EP178" s="116"/>
      <c r="EQ178" s="116"/>
      <c r="ER178" s="116"/>
      <c r="ES178" s="116"/>
      <c r="ET178" s="116"/>
      <c r="EU178" s="116"/>
      <c r="EV178" s="116"/>
      <c r="EW178" s="116"/>
      <c r="EX178" s="116"/>
      <c r="EY178" s="116"/>
      <c r="EZ178" s="116"/>
      <c r="FA178" s="116"/>
      <c r="FB178" s="116"/>
      <c r="FC178" s="116"/>
      <c r="FD178" s="116"/>
      <c r="FE178" s="116"/>
      <c r="FF178" s="116"/>
      <c r="FG178" s="116"/>
      <c r="FH178" s="116"/>
      <c r="FI178" s="116"/>
      <c r="FJ178" s="116"/>
      <c r="FK178" s="116"/>
      <c r="FL178" s="116"/>
      <c r="FM178" s="116"/>
      <c r="FN178" s="116"/>
      <c r="FO178" s="116"/>
      <c r="FP178" s="116"/>
      <c r="FQ178" s="116"/>
      <c r="FR178" s="116"/>
      <c r="FS178" s="116"/>
      <c r="FT178" s="116"/>
      <c r="FU178" s="116"/>
      <c r="FV178" s="116"/>
      <c r="FW178" s="116"/>
      <c r="FX178" s="116"/>
      <c r="FY178" s="116"/>
      <c r="FZ178" s="116"/>
      <c r="GA178" s="116"/>
      <c r="GB178" s="116"/>
      <c r="GC178" s="116"/>
      <c r="GD178" s="116"/>
      <c r="GE178" s="116"/>
      <c r="GF178" s="116"/>
      <c r="GG178" s="116"/>
      <c r="GH178" s="116"/>
      <c r="GI178" s="116"/>
      <c r="GJ178" s="116"/>
      <c r="GK178" s="116"/>
      <c r="GL178" s="116"/>
      <c r="GM178" s="116"/>
      <c r="GN178" s="116"/>
      <c r="GO178" s="116"/>
      <c r="GP178" s="116"/>
      <c r="GQ178" s="116"/>
      <c r="GR178" s="116"/>
      <c r="GS178" s="116"/>
      <c r="GT178" s="116"/>
      <c r="GU178" s="116"/>
      <c r="GV178" s="116"/>
      <c r="GW178" s="116"/>
      <c r="GX178" s="116"/>
      <c r="GY178" s="116"/>
      <c r="GZ178" s="116"/>
      <c r="HA178" s="116"/>
      <c r="HB178" s="116"/>
      <c r="HC178" s="116"/>
      <c r="HD178" s="116"/>
      <c r="HE178" s="116"/>
      <c r="HF178" s="116"/>
      <c r="HG178" s="116"/>
      <c r="HH178" s="116"/>
      <c r="HI178" s="116"/>
      <c r="HJ178" s="116"/>
      <c r="HK178" s="116"/>
      <c r="HL178" s="116"/>
      <c r="HM178" s="116"/>
      <c r="HN178" s="116"/>
      <c r="HO178" s="116"/>
      <c r="HP178" s="116"/>
      <c r="HQ178" s="116"/>
      <c r="HR178" s="116"/>
      <c r="HS178" s="116"/>
      <c r="HT178" s="116"/>
      <c r="HU178" s="116"/>
      <c r="HV178" s="116"/>
      <c r="HW178" s="116"/>
      <c r="HX178" s="116"/>
      <c r="HY178" s="116"/>
      <c r="HZ178" s="116"/>
      <c r="IA178" s="116"/>
      <c r="IB178" s="116"/>
      <c r="IC178" s="116"/>
      <c r="ID178" s="116"/>
      <c r="IE178" s="116"/>
      <c r="IF178" s="116"/>
      <c r="IG178" s="116"/>
      <c r="IH178" s="116"/>
      <c r="II178" s="116"/>
      <c r="IJ178" s="116"/>
      <c r="IK178" s="116"/>
      <c r="IL178" s="116"/>
      <c r="IM178" s="116"/>
      <c r="IN178" s="116"/>
      <c r="IO178" s="116"/>
      <c r="IP178" s="116"/>
      <c r="IQ178" s="116"/>
      <c r="IR178" s="116"/>
      <c r="IS178" s="116"/>
      <c r="IT178" s="116"/>
      <c r="IU178" s="116"/>
      <c r="IV178" s="116"/>
      <c r="IW178" s="116"/>
      <c r="IX178" s="116"/>
      <c r="IY178" s="116"/>
      <c r="IZ178" s="116"/>
      <c r="JA178" s="116"/>
      <c r="JB178" s="116"/>
      <c r="JC178" s="116"/>
      <c r="JD178" s="116"/>
      <c r="JE178" s="116"/>
      <c r="JF178" s="116"/>
      <c r="JG178" s="116"/>
      <c r="JH178" s="116"/>
      <c r="JI178" s="116"/>
      <c r="JJ178" s="116"/>
      <c r="JK178" s="116"/>
      <c r="JL178" s="116"/>
      <c r="JM178" s="116"/>
      <c r="JN178" s="116"/>
      <c r="JO178" s="116"/>
      <c r="JP178" s="116"/>
      <c r="JQ178" s="116"/>
      <c r="JR178" s="116"/>
      <c r="JS178" s="116"/>
      <c r="JT178" s="116"/>
      <c r="JU178" s="116"/>
      <c r="JV178" s="116"/>
      <c r="JW178" s="116"/>
      <c r="JX178" s="116"/>
      <c r="JY178" s="116"/>
      <c r="JZ178" s="116"/>
      <c r="KA178" s="116"/>
      <c r="KB178" s="116"/>
      <c r="KC178" s="116"/>
      <c r="KD178" s="116"/>
      <c r="KE178" s="116"/>
      <c r="KF178" s="116"/>
      <c r="KG178" s="116"/>
      <c r="KH178" s="116"/>
      <c r="KI178" s="116"/>
      <c r="KJ178" s="116"/>
      <c r="KK178" s="116"/>
      <c r="KL178" s="116"/>
      <c r="KM178" s="116"/>
      <c r="KN178" s="116"/>
      <c r="KO178" s="116"/>
      <c r="KP178" s="116"/>
      <c r="KQ178" s="116"/>
      <c r="KR178" s="116"/>
      <c r="KS178" s="116"/>
      <c r="KT178" s="116"/>
      <c r="KU178" s="116"/>
      <c r="KV178" s="116"/>
      <c r="KW178" s="116"/>
      <c r="KX178" s="116"/>
      <c r="KY178" s="116"/>
      <c r="KZ178" s="116"/>
      <c r="LA178" s="116"/>
      <c r="LB178" s="116"/>
      <c r="LC178" s="116"/>
      <c r="LD178" s="116"/>
      <c r="LE178" s="116"/>
      <c r="LF178" s="116"/>
      <c r="LG178" s="116"/>
      <c r="LH178" s="116"/>
      <c r="LI178" s="116"/>
      <c r="LJ178" s="116"/>
    </row>
    <row r="179" spans="1:322" x14ac:dyDescent="0.3">
      <c r="A179" s="108">
        <v>43352</v>
      </c>
      <c r="B179" s="117">
        <v>0.91535879629629602</v>
      </c>
      <c r="C179" s="114">
        <v>14354.263000000001</v>
      </c>
      <c r="D179" s="114">
        <v>102295.87699999999</v>
      </c>
      <c r="E179" s="114">
        <v>25313.179</v>
      </c>
      <c r="F179" s="114">
        <v>35196.542999999998</v>
      </c>
      <c r="G179" s="114">
        <v>31.207999999999998</v>
      </c>
      <c r="H179" s="73">
        <v>17.5</v>
      </c>
      <c r="I179" s="73">
        <v>19.266541353383499</v>
      </c>
      <c r="J179" s="111"/>
      <c r="K179" s="111"/>
      <c r="L179" s="119">
        <f t="shared" si="41"/>
        <v>20.534000000006387</v>
      </c>
      <c r="M179" s="115">
        <f t="shared" si="42"/>
        <v>-2.2590000000000146</v>
      </c>
      <c r="N179" s="115">
        <f t="shared" si="43"/>
        <v>-8.4149999999935972</v>
      </c>
      <c r="O179" s="115">
        <f t="shared" si="44"/>
        <v>22.81000000000131</v>
      </c>
      <c r="P179" s="120">
        <f t="shared" si="45"/>
        <v>8.3979999999986887</v>
      </c>
      <c r="Q179" s="30">
        <f t="shared" si="46"/>
        <v>0.73090233273523808</v>
      </c>
      <c r="R179" s="123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16"/>
      <c r="AD179" s="116"/>
      <c r="AE179" s="116"/>
      <c r="AF179" s="116"/>
      <c r="AG179" s="116"/>
      <c r="AH179" s="116"/>
      <c r="AI179" s="116"/>
      <c r="AJ179" s="33">
        <f t="shared" si="32"/>
        <v>15736.174999999999</v>
      </c>
      <c r="AK179" s="33" t="str">
        <f t="shared" si="33"/>
        <v/>
      </c>
      <c r="AL179" s="33" t="str">
        <f t="shared" si="34"/>
        <v/>
      </c>
      <c r="AM179" s="33" t="str">
        <f t="shared" si="35"/>
        <v/>
      </c>
      <c r="AN179" s="33" t="str">
        <f t="shared" si="36"/>
        <v/>
      </c>
      <c r="AO179" s="33" t="str">
        <f t="shared" si="37"/>
        <v/>
      </c>
      <c r="AP179" s="33" t="str">
        <f t="shared" si="38"/>
        <v/>
      </c>
      <c r="AQ179" s="33" t="str">
        <f t="shared" si="39"/>
        <v/>
      </c>
      <c r="AR179" s="33" t="str">
        <f t="shared" si="40"/>
        <v/>
      </c>
      <c r="AS179" s="116">
        <v>43604</v>
      </c>
      <c r="AT179" s="116">
        <v>3.4004629629629628E-2</v>
      </c>
      <c r="AU179" s="116" t="s">
        <v>59</v>
      </c>
      <c r="AV179" s="116" t="s">
        <v>60</v>
      </c>
      <c r="AW179" s="116">
        <v>15736.174999999999</v>
      </c>
      <c r="AX179" s="116"/>
      <c r="AY179" s="116"/>
      <c r="AZ179" s="116"/>
      <c r="BA179" s="116"/>
      <c r="BB179" s="116"/>
      <c r="BC179" s="116"/>
      <c r="BD179" s="116"/>
      <c r="BE179" s="116"/>
      <c r="BF179" s="116"/>
      <c r="BG179" s="116"/>
      <c r="BH179" s="116"/>
      <c r="BI179" s="116"/>
      <c r="BJ179" s="116"/>
      <c r="BK179" s="116"/>
      <c r="BL179" s="116"/>
      <c r="BM179" s="116"/>
      <c r="BN179" s="116"/>
      <c r="BO179" s="116"/>
      <c r="BP179" s="116"/>
      <c r="BQ179" s="116"/>
      <c r="BR179" s="116"/>
      <c r="BS179" s="116"/>
      <c r="BT179" s="116"/>
      <c r="BU179" s="116"/>
      <c r="BV179" s="116"/>
      <c r="BW179" s="116"/>
      <c r="BX179" s="116"/>
      <c r="BY179" s="116"/>
      <c r="BZ179" s="116"/>
      <c r="CA179" s="116"/>
      <c r="CB179" s="116"/>
      <c r="CC179" s="116"/>
      <c r="CD179" s="116"/>
      <c r="CE179" s="116"/>
      <c r="CF179" s="116"/>
      <c r="CG179" s="116"/>
      <c r="CH179" s="116"/>
      <c r="CI179" s="116"/>
      <c r="CJ179" s="116"/>
      <c r="CK179" s="116"/>
      <c r="CL179" s="116"/>
      <c r="CM179" s="116"/>
      <c r="CN179" s="116"/>
      <c r="CO179" s="116"/>
      <c r="CP179" s="116"/>
      <c r="CQ179" s="116"/>
      <c r="CR179" s="116"/>
      <c r="CS179" s="116"/>
      <c r="CT179" s="116"/>
      <c r="CU179" s="116"/>
      <c r="CV179" s="116"/>
      <c r="CW179" s="116"/>
      <c r="CX179" s="116"/>
      <c r="CY179" s="116"/>
      <c r="CZ179" s="116"/>
      <c r="DA179" s="116"/>
      <c r="DB179" s="116"/>
      <c r="DC179" s="116"/>
      <c r="DD179" s="116"/>
      <c r="DE179" s="116"/>
      <c r="DF179" s="116"/>
      <c r="DG179" s="116"/>
      <c r="DH179" s="116"/>
      <c r="DI179" s="116"/>
      <c r="DJ179" s="116"/>
      <c r="DK179" s="116"/>
      <c r="DL179" s="116"/>
      <c r="DM179" s="116"/>
      <c r="DN179" s="116"/>
      <c r="DO179" s="116"/>
      <c r="DP179" s="116"/>
      <c r="DQ179" s="116"/>
      <c r="DR179" s="116"/>
      <c r="DS179" s="116"/>
      <c r="DT179" s="116"/>
      <c r="DU179" s="116"/>
      <c r="DV179" s="116"/>
      <c r="DW179" s="116"/>
      <c r="DX179" s="116"/>
      <c r="DY179" s="116"/>
      <c r="DZ179" s="116"/>
      <c r="EA179" s="116"/>
      <c r="EB179" s="116"/>
      <c r="EC179" s="116"/>
      <c r="ED179" s="116"/>
      <c r="EE179" s="116"/>
      <c r="EF179" s="116"/>
      <c r="EG179" s="116"/>
      <c r="EH179" s="116"/>
      <c r="EI179" s="116"/>
      <c r="EJ179" s="116"/>
      <c r="EK179" s="116"/>
      <c r="EL179" s="116"/>
      <c r="EM179" s="116"/>
      <c r="EN179" s="116"/>
      <c r="EO179" s="116"/>
      <c r="EP179" s="116"/>
      <c r="EQ179" s="116"/>
      <c r="ER179" s="116"/>
      <c r="ES179" s="116"/>
      <c r="ET179" s="116"/>
      <c r="EU179" s="116"/>
      <c r="EV179" s="116"/>
      <c r="EW179" s="116"/>
      <c r="EX179" s="116"/>
      <c r="EY179" s="116"/>
      <c r="EZ179" s="116"/>
      <c r="FA179" s="116"/>
      <c r="FB179" s="116"/>
      <c r="FC179" s="116"/>
      <c r="FD179" s="116"/>
      <c r="FE179" s="116"/>
      <c r="FF179" s="116"/>
      <c r="FG179" s="116"/>
      <c r="FH179" s="116"/>
      <c r="FI179" s="116"/>
      <c r="FJ179" s="116"/>
      <c r="FK179" s="116"/>
      <c r="FL179" s="116"/>
      <c r="FM179" s="116"/>
      <c r="FN179" s="116"/>
      <c r="FO179" s="116"/>
      <c r="FP179" s="116"/>
      <c r="FQ179" s="116"/>
      <c r="FR179" s="116"/>
      <c r="FS179" s="116"/>
      <c r="FT179" s="116"/>
      <c r="FU179" s="116"/>
      <c r="FV179" s="116"/>
      <c r="FW179" s="116"/>
      <c r="FX179" s="116"/>
      <c r="FY179" s="116"/>
      <c r="FZ179" s="116"/>
      <c r="GA179" s="116"/>
      <c r="GB179" s="116"/>
      <c r="GC179" s="116"/>
      <c r="GD179" s="116"/>
      <c r="GE179" s="116"/>
      <c r="GF179" s="116"/>
      <c r="GG179" s="116"/>
      <c r="GH179" s="116"/>
      <c r="GI179" s="116"/>
      <c r="GJ179" s="116"/>
      <c r="GK179" s="116"/>
      <c r="GL179" s="116"/>
      <c r="GM179" s="116"/>
      <c r="GN179" s="116"/>
      <c r="GO179" s="116"/>
      <c r="GP179" s="116"/>
      <c r="GQ179" s="116"/>
      <c r="GR179" s="116"/>
      <c r="GS179" s="116"/>
      <c r="GT179" s="116"/>
      <c r="GU179" s="116"/>
      <c r="GV179" s="116"/>
      <c r="GW179" s="116"/>
      <c r="GX179" s="116"/>
      <c r="GY179" s="116"/>
      <c r="GZ179" s="116"/>
      <c r="HA179" s="116"/>
      <c r="HB179" s="116"/>
      <c r="HC179" s="116"/>
      <c r="HD179" s="116"/>
      <c r="HE179" s="116"/>
      <c r="HF179" s="116"/>
      <c r="HG179" s="116"/>
      <c r="HH179" s="116"/>
      <c r="HI179" s="116"/>
      <c r="HJ179" s="116"/>
      <c r="HK179" s="116"/>
      <c r="HL179" s="116"/>
      <c r="HM179" s="116"/>
      <c r="HN179" s="116"/>
      <c r="HO179" s="116"/>
      <c r="HP179" s="116"/>
      <c r="HQ179" s="116"/>
      <c r="HR179" s="116"/>
      <c r="HS179" s="116"/>
      <c r="HT179" s="116"/>
      <c r="HU179" s="116"/>
      <c r="HV179" s="116"/>
      <c r="HW179" s="116"/>
      <c r="HX179" s="116"/>
      <c r="HY179" s="116"/>
      <c r="HZ179" s="116"/>
      <c r="IA179" s="116"/>
      <c r="IB179" s="116"/>
      <c r="IC179" s="116"/>
      <c r="ID179" s="116"/>
      <c r="IE179" s="116"/>
      <c r="IF179" s="116"/>
      <c r="IG179" s="116"/>
      <c r="IH179" s="116"/>
      <c r="II179" s="116"/>
      <c r="IJ179" s="116"/>
      <c r="IK179" s="116"/>
      <c r="IL179" s="116"/>
      <c r="IM179" s="116"/>
      <c r="IN179" s="116"/>
      <c r="IO179" s="116"/>
      <c r="IP179" s="116"/>
      <c r="IQ179" s="116"/>
      <c r="IR179" s="116"/>
      <c r="IS179" s="116"/>
      <c r="IT179" s="116"/>
      <c r="IU179" s="116"/>
      <c r="IV179" s="116"/>
      <c r="IW179" s="116"/>
      <c r="IX179" s="116"/>
      <c r="IY179" s="116"/>
      <c r="IZ179" s="116"/>
      <c r="JA179" s="116"/>
      <c r="JB179" s="116"/>
      <c r="JC179" s="116"/>
      <c r="JD179" s="116"/>
      <c r="JE179" s="116"/>
      <c r="JF179" s="116"/>
      <c r="JG179" s="116"/>
      <c r="JH179" s="116"/>
      <c r="JI179" s="116"/>
      <c r="JJ179" s="116"/>
      <c r="JK179" s="116"/>
      <c r="JL179" s="116"/>
      <c r="JM179" s="116"/>
      <c r="JN179" s="116"/>
      <c r="JO179" s="116"/>
      <c r="JP179" s="116"/>
      <c r="JQ179" s="116"/>
      <c r="JR179" s="116"/>
      <c r="JS179" s="116"/>
      <c r="JT179" s="116"/>
      <c r="JU179" s="116"/>
      <c r="JV179" s="116"/>
      <c r="JW179" s="116"/>
      <c r="JX179" s="116"/>
      <c r="JY179" s="116"/>
      <c r="JZ179" s="116"/>
      <c r="KA179" s="116"/>
      <c r="KB179" s="116"/>
      <c r="KC179" s="116"/>
      <c r="KD179" s="116"/>
      <c r="KE179" s="116"/>
      <c r="KF179" s="116"/>
      <c r="KG179" s="116"/>
      <c r="KH179" s="116"/>
      <c r="KI179" s="116"/>
      <c r="KJ179" s="116"/>
      <c r="KK179" s="116"/>
      <c r="KL179" s="116"/>
      <c r="KM179" s="116"/>
      <c r="KN179" s="116"/>
      <c r="KO179" s="116"/>
      <c r="KP179" s="116"/>
      <c r="KQ179" s="116"/>
      <c r="KR179" s="116"/>
      <c r="KS179" s="116"/>
      <c r="KT179" s="116"/>
      <c r="KU179" s="116"/>
      <c r="KV179" s="116"/>
      <c r="KW179" s="116"/>
      <c r="KX179" s="116"/>
      <c r="KY179" s="116"/>
      <c r="KZ179" s="116"/>
      <c r="LA179" s="116"/>
      <c r="LB179" s="116"/>
      <c r="LC179" s="116"/>
      <c r="LD179" s="116"/>
      <c r="LE179" s="116"/>
      <c r="LF179" s="116"/>
      <c r="LG179" s="116"/>
      <c r="LH179" s="116"/>
      <c r="LI179" s="116"/>
      <c r="LJ179" s="116"/>
    </row>
    <row r="180" spans="1:322" x14ac:dyDescent="0.3">
      <c r="A180" s="108">
        <v>43353</v>
      </c>
      <c r="B180" s="117">
        <v>0.90855324074074095</v>
      </c>
      <c r="C180" s="114">
        <v>14356.278</v>
      </c>
      <c r="D180" s="114">
        <v>102304.974</v>
      </c>
      <c r="E180" s="114">
        <v>25336.789000000001</v>
      </c>
      <c r="F180" s="114">
        <v>35226.044000000002</v>
      </c>
      <c r="G180" s="114">
        <v>29.501000000000001</v>
      </c>
      <c r="H180" s="73">
        <v>18</v>
      </c>
      <c r="I180" s="73">
        <v>19.885294117647099</v>
      </c>
      <c r="J180" s="111"/>
      <c r="K180" s="111"/>
      <c r="L180" s="119">
        <f t="shared" si="41"/>
        <v>18.388999999991736</v>
      </c>
      <c r="M180" s="115">
        <f t="shared" si="42"/>
        <v>-2.0149999999994179</v>
      </c>
      <c r="N180" s="115">
        <f t="shared" si="43"/>
        <v>-9.0970000000088476</v>
      </c>
      <c r="O180" s="115">
        <f t="shared" si="44"/>
        <v>23.610000000000582</v>
      </c>
      <c r="P180" s="120">
        <f t="shared" si="45"/>
        <v>5.8909999999994191</v>
      </c>
      <c r="Q180" s="30">
        <f t="shared" si="46"/>
        <v>0.80031185383548287</v>
      </c>
      <c r="R180" s="123"/>
      <c r="S180" s="124"/>
      <c r="T180" s="124"/>
      <c r="U180" s="124"/>
      <c r="V180" s="124"/>
      <c r="W180" s="124"/>
      <c r="X180" s="124"/>
      <c r="Y180" s="124"/>
      <c r="Z180" s="124"/>
      <c r="AA180" s="124"/>
      <c r="AB180" s="124"/>
      <c r="AC180" s="116"/>
      <c r="AD180" s="116"/>
      <c r="AE180" s="116"/>
      <c r="AF180" s="116"/>
      <c r="AG180" s="116"/>
      <c r="AH180" s="116"/>
      <c r="AI180" s="116"/>
      <c r="AJ180" s="33" t="str">
        <f t="shared" si="32"/>
        <v/>
      </c>
      <c r="AK180" s="33">
        <f t="shared" si="33"/>
        <v>116107.416</v>
      </c>
      <c r="AL180" s="33" t="str">
        <f t="shared" si="34"/>
        <v/>
      </c>
      <c r="AM180" s="33" t="str">
        <f t="shared" si="35"/>
        <v/>
      </c>
      <c r="AN180" s="33" t="str">
        <f t="shared" si="36"/>
        <v/>
      </c>
      <c r="AO180" s="33" t="str">
        <f t="shared" si="37"/>
        <v/>
      </c>
      <c r="AP180" s="33" t="str">
        <f t="shared" si="38"/>
        <v/>
      </c>
      <c r="AQ180" s="33" t="str">
        <f t="shared" si="39"/>
        <v/>
      </c>
      <c r="AR180" s="33" t="str">
        <f t="shared" si="40"/>
        <v/>
      </c>
      <c r="AS180" s="116">
        <v>43604</v>
      </c>
      <c r="AT180" s="116">
        <v>3.4004629629629628E-2</v>
      </c>
      <c r="AU180" s="116" t="s">
        <v>59</v>
      </c>
      <c r="AV180" s="116" t="s">
        <v>61</v>
      </c>
      <c r="AW180" s="116">
        <v>116107.416</v>
      </c>
      <c r="AX180" s="116"/>
      <c r="AY180" s="116"/>
      <c r="AZ180" s="116"/>
      <c r="BA180" s="116"/>
      <c r="BB180" s="116"/>
      <c r="BC180" s="116"/>
      <c r="BD180" s="116"/>
      <c r="BE180" s="116"/>
      <c r="BF180" s="116"/>
      <c r="BG180" s="116"/>
      <c r="BH180" s="116"/>
      <c r="BI180" s="116"/>
      <c r="BJ180" s="116"/>
      <c r="BK180" s="116"/>
      <c r="BL180" s="116"/>
      <c r="BM180" s="116"/>
      <c r="BN180" s="116"/>
      <c r="BO180" s="116"/>
      <c r="BP180" s="116"/>
      <c r="BQ180" s="116"/>
      <c r="BR180" s="116"/>
      <c r="BS180" s="116"/>
      <c r="BT180" s="116"/>
      <c r="BU180" s="116"/>
      <c r="BV180" s="116"/>
      <c r="BW180" s="116"/>
      <c r="BX180" s="116"/>
      <c r="BY180" s="116"/>
      <c r="BZ180" s="116"/>
      <c r="CA180" s="116"/>
      <c r="CB180" s="116"/>
      <c r="CC180" s="116"/>
      <c r="CD180" s="116"/>
      <c r="CE180" s="116"/>
      <c r="CF180" s="116"/>
      <c r="CG180" s="116"/>
      <c r="CH180" s="116"/>
      <c r="CI180" s="116"/>
      <c r="CJ180" s="116"/>
      <c r="CK180" s="116"/>
      <c r="CL180" s="116"/>
      <c r="CM180" s="116"/>
      <c r="CN180" s="116"/>
      <c r="CO180" s="116"/>
      <c r="CP180" s="116"/>
      <c r="CQ180" s="116"/>
      <c r="CR180" s="116"/>
      <c r="CS180" s="116"/>
      <c r="CT180" s="116"/>
      <c r="CU180" s="116"/>
      <c r="CV180" s="116"/>
      <c r="CW180" s="116"/>
      <c r="CX180" s="116"/>
      <c r="CY180" s="116"/>
      <c r="CZ180" s="116"/>
      <c r="DA180" s="116"/>
      <c r="DB180" s="116"/>
      <c r="DC180" s="116"/>
      <c r="DD180" s="116"/>
      <c r="DE180" s="116"/>
      <c r="DF180" s="116"/>
      <c r="DG180" s="116"/>
      <c r="DH180" s="116"/>
      <c r="DI180" s="116"/>
      <c r="DJ180" s="116"/>
      <c r="DK180" s="116"/>
      <c r="DL180" s="116"/>
      <c r="DM180" s="116"/>
      <c r="DN180" s="116"/>
      <c r="DO180" s="116"/>
      <c r="DP180" s="116"/>
      <c r="DQ180" s="116"/>
      <c r="DR180" s="116"/>
      <c r="DS180" s="116"/>
      <c r="DT180" s="116"/>
      <c r="DU180" s="116"/>
      <c r="DV180" s="116"/>
      <c r="DW180" s="116"/>
      <c r="DX180" s="116"/>
      <c r="DY180" s="116"/>
      <c r="DZ180" s="116"/>
      <c r="EA180" s="116"/>
      <c r="EB180" s="116"/>
      <c r="EC180" s="116"/>
      <c r="ED180" s="116"/>
      <c r="EE180" s="116"/>
      <c r="EF180" s="116"/>
      <c r="EG180" s="116"/>
      <c r="EH180" s="116"/>
      <c r="EI180" s="116"/>
      <c r="EJ180" s="116"/>
      <c r="EK180" s="116"/>
      <c r="EL180" s="116"/>
      <c r="EM180" s="116"/>
      <c r="EN180" s="116"/>
      <c r="EO180" s="116"/>
      <c r="EP180" s="116"/>
      <c r="EQ180" s="116"/>
      <c r="ER180" s="116"/>
      <c r="ES180" s="116"/>
      <c r="ET180" s="116"/>
      <c r="EU180" s="116"/>
      <c r="EV180" s="116"/>
      <c r="EW180" s="116"/>
      <c r="EX180" s="116"/>
      <c r="EY180" s="116"/>
      <c r="EZ180" s="116"/>
      <c r="FA180" s="116"/>
      <c r="FB180" s="116"/>
      <c r="FC180" s="116"/>
      <c r="FD180" s="116"/>
      <c r="FE180" s="116"/>
      <c r="FF180" s="116"/>
      <c r="FG180" s="116"/>
      <c r="FH180" s="116"/>
      <c r="FI180" s="116"/>
      <c r="FJ180" s="116"/>
      <c r="FK180" s="116"/>
      <c r="FL180" s="116"/>
      <c r="FM180" s="116"/>
      <c r="FN180" s="116"/>
      <c r="FO180" s="116"/>
      <c r="FP180" s="116"/>
      <c r="FQ180" s="116"/>
      <c r="FR180" s="116"/>
      <c r="FS180" s="116"/>
      <c r="FT180" s="116"/>
      <c r="FU180" s="116"/>
      <c r="FV180" s="116"/>
      <c r="FW180" s="116"/>
      <c r="FX180" s="116"/>
      <c r="FY180" s="116"/>
      <c r="FZ180" s="116"/>
      <c r="GA180" s="116"/>
      <c r="GB180" s="116"/>
      <c r="GC180" s="116"/>
      <c r="GD180" s="116"/>
      <c r="GE180" s="116"/>
      <c r="GF180" s="116"/>
      <c r="GG180" s="116"/>
      <c r="GH180" s="116"/>
      <c r="GI180" s="116"/>
      <c r="GJ180" s="116"/>
      <c r="GK180" s="116"/>
      <c r="GL180" s="116"/>
      <c r="GM180" s="116"/>
      <c r="GN180" s="116"/>
      <c r="GO180" s="116"/>
      <c r="GP180" s="116"/>
      <c r="GQ180" s="116"/>
      <c r="GR180" s="116"/>
      <c r="GS180" s="116"/>
      <c r="GT180" s="116"/>
      <c r="GU180" s="116"/>
      <c r="GV180" s="116"/>
      <c r="GW180" s="116"/>
      <c r="GX180" s="116"/>
      <c r="GY180" s="116"/>
      <c r="GZ180" s="116"/>
      <c r="HA180" s="116"/>
      <c r="HB180" s="116"/>
      <c r="HC180" s="116"/>
      <c r="HD180" s="116"/>
      <c r="HE180" s="116"/>
      <c r="HF180" s="116"/>
      <c r="HG180" s="116"/>
      <c r="HH180" s="116"/>
      <c r="HI180" s="116"/>
      <c r="HJ180" s="116"/>
      <c r="HK180" s="116"/>
      <c r="HL180" s="116"/>
      <c r="HM180" s="116"/>
      <c r="HN180" s="116"/>
      <c r="HO180" s="116"/>
      <c r="HP180" s="116"/>
      <c r="HQ180" s="116"/>
      <c r="HR180" s="116"/>
      <c r="HS180" s="116"/>
      <c r="HT180" s="116"/>
      <c r="HU180" s="116"/>
      <c r="HV180" s="116"/>
      <c r="HW180" s="116"/>
      <c r="HX180" s="116"/>
      <c r="HY180" s="116"/>
      <c r="HZ180" s="116"/>
      <c r="IA180" s="116"/>
      <c r="IB180" s="116"/>
      <c r="IC180" s="116"/>
      <c r="ID180" s="116"/>
      <c r="IE180" s="116"/>
      <c r="IF180" s="116"/>
      <c r="IG180" s="116"/>
      <c r="IH180" s="116"/>
      <c r="II180" s="116"/>
      <c r="IJ180" s="116"/>
      <c r="IK180" s="116"/>
      <c r="IL180" s="116"/>
      <c r="IM180" s="116"/>
      <c r="IN180" s="116"/>
      <c r="IO180" s="116"/>
      <c r="IP180" s="116"/>
      <c r="IQ180" s="116"/>
      <c r="IR180" s="116"/>
      <c r="IS180" s="116"/>
      <c r="IT180" s="116"/>
      <c r="IU180" s="116"/>
      <c r="IV180" s="116"/>
      <c r="IW180" s="116"/>
      <c r="IX180" s="116"/>
      <c r="IY180" s="116"/>
      <c r="IZ180" s="116"/>
      <c r="JA180" s="116"/>
      <c r="JB180" s="116"/>
      <c r="JC180" s="116"/>
      <c r="JD180" s="116"/>
      <c r="JE180" s="116"/>
      <c r="JF180" s="116"/>
      <c r="JG180" s="116"/>
      <c r="JH180" s="116"/>
      <c r="JI180" s="116"/>
      <c r="JJ180" s="116"/>
      <c r="JK180" s="116"/>
      <c r="JL180" s="116"/>
      <c r="JM180" s="116"/>
      <c r="JN180" s="116"/>
      <c r="JO180" s="116"/>
      <c r="JP180" s="116"/>
      <c r="JQ180" s="116"/>
      <c r="JR180" s="116"/>
      <c r="JS180" s="116"/>
      <c r="JT180" s="116"/>
      <c r="JU180" s="116"/>
      <c r="JV180" s="116"/>
      <c r="JW180" s="116"/>
      <c r="JX180" s="116"/>
      <c r="JY180" s="116"/>
      <c r="JZ180" s="116"/>
      <c r="KA180" s="116"/>
      <c r="KB180" s="116"/>
      <c r="KC180" s="116"/>
      <c r="KD180" s="116"/>
      <c r="KE180" s="116"/>
      <c r="KF180" s="116"/>
      <c r="KG180" s="116"/>
      <c r="KH180" s="116"/>
      <c r="KI180" s="116"/>
      <c r="KJ180" s="116"/>
      <c r="KK180" s="116"/>
      <c r="KL180" s="116"/>
      <c r="KM180" s="116"/>
      <c r="KN180" s="116"/>
      <c r="KO180" s="116"/>
      <c r="KP180" s="116"/>
      <c r="KQ180" s="116"/>
      <c r="KR180" s="116"/>
      <c r="KS180" s="116"/>
      <c r="KT180" s="116"/>
      <c r="KU180" s="116"/>
      <c r="KV180" s="116"/>
      <c r="KW180" s="116"/>
      <c r="KX180" s="116"/>
      <c r="KY180" s="116"/>
      <c r="KZ180" s="116"/>
      <c r="LA180" s="116"/>
      <c r="LB180" s="116"/>
      <c r="LC180" s="116"/>
      <c r="LD180" s="116"/>
      <c r="LE180" s="116"/>
      <c r="LF180" s="116"/>
      <c r="LG180" s="116"/>
      <c r="LH180" s="116"/>
      <c r="LI180" s="116"/>
      <c r="LJ180" s="116"/>
    </row>
    <row r="181" spans="1:322" x14ac:dyDescent="0.3">
      <c r="A181" s="108">
        <v>43354</v>
      </c>
      <c r="B181" s="117">
        <v>0.91135416666666602</v>
      </c>
      <c r="C181" s="114">
        <v>14358.567999999999</v>
      </c>
      <c r="D181" s="114">
        <v>102313.228</v>
      </c>
      <c r="E181" s="114">
        <v>25362.734</v>
      </c>
      <c r="F181" s="114">
        <v>35258.125</v>
      </c>
      <c r="G181" s="114">
        <v>32.076000000000001</v>
      </c>
      <c r="H181" s="73">
        <v>18.5</v>
      </c>
      <c r="I181" s="73">
        <v>22.096603773584899</v>
      </c>
      <c r="J181" s="111"/>
      <c r="K181" s="111"/>
      <c r="L181" s="119">
        <f t="shared" si="41"/>
        <v>21.532000000000131</v>
      </c>
      <c r="M181" s="115">
        <f t="shared" si="42"/>
        <v>-2.2899999999990541</v>
      </c>
      <c r="N181" s="115">
        <f t="shared" si="43"/>
        <v>-8.2540000000008149</v>
      </c>
      <c r="O181" s="115">
        <f t="shared" si="44"/>
        <v>25.944999999999709</v>
      </c>
      <c r="P181" s="120">
        <f t="shared" si="45"/>
        <v>6.1310000000002915</v>
      </c>
      <c r="Q181" s="30">
        <f t="shared" si="46"/>
        <v>0.80886020700834604</v>
      </c>
      <c r="R181" s="123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16"/>
      <c r="AD181" s="116"/>
      <c r="AE181" s="116"/>
      <c r="AF181" s="116"/>
      <c r="AG181" s="116"/>
      <c r="AH181" s="116"/>
      <c r="AI181" s="116"/>
      <c r="AJ181" s="33" t="str">
        <f t="shared" si="32"/>
        <v/>
      </c>
      <c r="AK181" s="33" t="str">
        <f t="shared" si="33"/>
        <v/>
      </c>
      <c r="AL181" s="33" t="str">
        <f t="shared" si="34"/>
        <v/>
      </c>
      <c r="AM181" s="33" t="str">
        <f t="shared" si="35"/>
        <v/>
      </c>
      <c r="AN181" s="33" t="str">
        <f t="shared" si="36"/>
        <v/>
      </c>
      <c r="AO181" s="33">
        <f t="shared" si="37"/>
        <v>12</v>
      </c>
      <c r="AP181" s="33" t="str">
        <f t="shared" si="38"/>
        <v/>
      </c>
      <c r="AQ181" s="33" t="str">
        <f t="shared" si="39"/>
        <v/>
      </c>
      <c r="AR181" s="33" t="str">
        <f t="shared" si="40"/>
        <v/>
      </c>
      <c r="AS181" s="116">
        <v>43604</v>
      </c>
      <c r="AT181" s="116">
        <v>3.4004629629629628E-2</v>
      </c>
      <c r="AU181" s="116" t="s">
        <v>62</v>
      </c>
      <c r="AV181" s="116" t="s">
        <v>63</v>
      </c>
      <c r="AW181" s="116">
        <v>12</v>
      </c>
      <c r="AX181" s="116"/>
      <c r="AY181" s="116"/>
      <c r="AZ181" s="116"/>
      <c r="BA181" s="116"/>
      <c r="BB181" s="116"/>
      <c r="BC181" s="116"/>
      <c r="BD181" s="116"/>
      <c r="BE181" s="116"/>
      <c r="BF181" s="116"/>
      <c r="BG181" s="116"/>
      <c r="BH181" s="116"/>
      <c r="BI181" s="116"/>
      <c r="BJ181" s="116"/>
      <c r="BK181" s="116"/>
      <c r="BL181" s="116"/>
      <c r="BM181" s="116"/>
      <c r="BN181" s="116"/>
      <c r="BO181" s="116"/>
      <c r="BP181" s="116"/>
      <c r="BQ181" s="116"/>
      <c r="BR181" s="116"/>
      <c r="BS181" s="116"/>
      <c r="BT181" s="116"/>
      <c r="BU181" s="116"/>
      <c r="BV181" s="116"/>
      <c r="BW181" s="116"/>
      <c r="BX181" s="116"/>
      <c r="BY181" s="116"/>
      <c r="BZ181" s="116"/>
      <c r="CA181" s="116"/>
      <c r="CB181" s="116"/>
      <c r="CC181" s="116"/>
      <c r="CD181" s="116"/>
      <c r="CE181" s="116"/>
      <c r="CF181" s="116"/>
      <c r="CG181" s="116"/>
      <c r="CH181" s="116"/>
      <c r="CI181" s="116"/>
      <c r="CJ181" s="116"/>
      <c r="CK181" s="116"/>
      <c r="CL181" s="116"/>
      <c r="CM181" s="116"/>
      <c r="CN181" s="116"/>
      <c r="CO181" s="116"/>
      <c r="CP181" s="116"/>
      <c r="CQ181" s="116"/>
      <c r="CR181" s="116"/>
      <c r="CS181" s="116"/>
      <c r="CT181" s="116"/>
      <c r="CU181" s="116"/>
      <c r="CV181" s="116"/>
      <c r="CW181" s="116"/>
      <c r="CX181" s="116"/>
      <c r="CY181" s="116"/>
      <c r="CZ181" s="116"/>
      <c r="DA181" s="116"/>
      <c r="DB181" s="116"/>
      <c r="DC181" s="116"/>
      <c r="DD181" s="116"/>
      <c r="DE181" s="116"/>
      <c r="DF181" s="116"/>
      <c r="DG181" s="116"/>
      <c r="DH181" s="116"/>
      <c r="DI181" s="116"/>
      <c r="DJ181" s="116"/>
      <c r="DK181" s="116"/>
      <c r="DL181" s="116"/>
      <c r="DM181" s="116"/>
      <c r="DN181" s="116"/>
      <c r="DO181" s="116"/>
      <c r="DP181" s="116"/>
      <c r="DQ181" s="116"/>
      <c r="DR181" s="116"/>
      <c r="DS181" s="116"/>
      <c r="DT181" s="116"/>
      <c r="DU181" s="116"/>
      <c r="DV181" s="116"/>
      <c r="DW181" s="116"/>
      <c r="DX181" s="116"/>
      <c r="DY181" s="116"/>
      <c r="DZ181" s="116"/>
      <c r="EA181" s="116"/>
      <c r="EB181" s="116"/>
      <c r="EC181" s="116"/>
      <c r="ED181" s="116"/>
      <c r="EE181" s="116"/>
      <c r="EF181" s="116"/>
      <c r="EG181" s="116"/>
      <c r="EH181" s="116"/>
      <c r="EI181" s="116"/>
      <c r="EJ181" s="116"/>
      <c r="EK181" s="116"/>
      <c r="EL181" s="116"/>
      <c r="EM181" s="116"/>
      <c r="EN181" s="116"/>
      <c r="EO181" s="116"/>
      <c r="EP181" s="116"/>
      <c r="EQ181" s="116"/>
      <c r="ER181" s="116"/>
      <c r="ES181" s="116"/>
      <c r="ET181" s="116"/>
      <c r="EU181" s="116"/>
      <c r="EV181" s="116"/>
      <c r="EW181" s="116"/>
      <c r="EX181" s="116"/>
      <c r="EY181" s="116"/>
      <c r="EZ181" s="116"/>
      <c r="FA181" s="116"/>
      <c r="FB181" s="116"/>
      <c r="FC181" s="116"/>
      <c r="FD181" s="116"/>
      <c r="FE181" s="116"/>
      <c r="FF181" s="116"/>
      <c r="FG181" s="116"/>
      <c r="FH181" s="116"/>
      <c r="FI181" s="116"/>
      <c r="FJ181" s="116"/>
      <c r="FK181" s="116"/>
      <c r="FL181" s="116"/>
      <c r="FM181" s="116"/>
      <c r="FN181" s="116"/>
      <c r="FO181" s="116"/>
      <c r="FP181" s="116"/>
      <c r="FQ181" s="116"/>
      <c r="FR181" s="116"/>
      <c r="FS181" s="116"/>
      <c r="FT181" s="116"/>
      <c r="FU181" s="116"/>
      <c r="FV181" s="116"/>
      <c r="FW181" s="116"/>
      <c r="FX181" s="116"/>
      <c r="FY181" s="116"/>
      <c r="FZ181" s="116"/>
      <c r="GA181" s="116"/>
      <c r="GB181" s="116"/>
      <c r="GC181" s="116"/>
      <c r="GD181" s="116"/>
      <c r="GE181" s="116"/>
      <c r="GF181" s="116"/>
      <c r="GG181" s="116"/>
      <c r="GH181" s="116"/>
      <c r="GI181" s="116"/>
      <c r="GJ181" s="116"/>
      <c r="GK181" s="116"/>
      <c r="GL181" s="116"/>
      <c r="GM181" s="116"/>
      <c r="GN181" s="116"/>
      <c r="GO181" s="116"/>
      <c r="GP181" s="116"/>
      <c r="GQ181" s="116"/>
      <c r="GR181" s="116"/>
      <c r="GS181" s="116"/>
      <c r="GT181" s="116"/>
      <c r="GU181" s="116"/>
      <c r="GV181" s="116"/>
      <c r="GW181" s="116"/>
      <c r="GX181" s="116"/>
      <c r="GY181" s="116"/>
      <c r="GZ181" s="116"/>
      <c r="HA181" s="116"/>
      <c r="HB181" s="116"/>
      <c r="HC181" s="116"/>
      <c r="HD181" s="116"/>
      <c r="HE181" s="116"/>
      <c r="HF181" s="116"/>
      <c r="HG181" s="116"/>
      <c r="HH181" s="116"/>
      <c r="HI181" s="116"/>
      <c r="HJ181" s="116"/>
      <c r="HK181" s="116"/>
      <c r="HL181" s="116"/>
      <c r="HM181" s="116"/>
      <c r="HN181" s="116"/>
      <c r="HO181" s="116"/>
      <c r="HP181" s="116"/>
      <c r="HQ181" s="116"/>
      <c r="HR181" s="116"/>
      <c r="HS181" s="116"/>
      <c r="HT181" s="116"/>
      <c r="HU181" s="116"/>
      <c r="HV181" s="116"/>
      <c r="HW181" s="116"/>
      <c r="HX181" s="116"/>
      <c r="HY181" s="116"/>
      <c r="HZ181" s="116"/>
      <c r="IA181" s="116"/>
      <c r="IB181" s="116"/>
      <c r="IC181" s="116"/>
      <c r="ID181" s="116"/>
      <c r="IE181" s="116"/>
      <c r="IF181" s="116"/>
      <c r="IG181" s="116"/>
      <c r="IH181" s="116"/>
      <c r="II181" s="116"/>
      <c r="IJ181" s="116"/>
      <c r="IK181" s="116"/>
      <c r="IL181" s="116"/>
      <c r="IM181" s="116"/>
      <c r="IN181" s="116"/>
      <c r="IO181" s="116"/>
      <c r="IP181" s="116"/>
      <c r="IQ181" s="116"/>
      <c r="IR181" s="116"/>
      <c r="IS181" s="116"/>
      <c r="IT181" s="116"/>
      <c r="IU181" s="116"/>
      <c r="IV181" s="116"/>
      <c r="IW181" s="116"/>
      <c r="IX181" s="116"/>
      <c r="IY181" s="116"/>
      <c r="IZ181" s="116"/>
      <c r="JA181" s="116"/>
      <c r="JB181" s="116"/>
      <c r="JC181" s="116"/>
      <c r="JD181" s="116"/>
      <c r="JE181" s="116"/>
      <c r="JF181" s="116"/>
      <c r="JG181" s="116"/>
      <c r="JH181" s="116"/>
      <c r="JI181" s="116"/>
      <c r="JJ181" s="116"/>
      <c r="JK181" s="116"/>
      <c r="JL181" s="116"/>
      <c r="JM181" s="116"/>
      <c r="JN181" s="116"/>
      <c r="JO181" s="116"/>
      <c r="JP181" s="116"/>
      <c r="JQ181" s="116"/>
      <c r="JR181" s="116"/>
      <c r="JS181" s="116"/>
      <c r="JT181" s="116"/>
      <c r="JU181" s="116"/>
      <c r="JV181" s="116"/>
      <c r="JW181" s="116"/>
      <c r="JX181" s="116"/>
      <c r="JY181" s="116"/>
      <c r="JZ181" s="116"/>
      <c r="KA181" s="116"/>
      <c r="KB181" s="116"/>
      <c r="KC181" s="116"/>
      <c r="KD181" s="116"/>
      <c r="KE181" s="116"/>
      <c r="KF181" s="116"/>
      <c r="KG181" s="116"/>
      <c r="KH181" s="116"/>
      <c r="KI181" s="116"/>
      <c r="KJ181" s="116"/>
      <c r="KK181" s="116"/>
      <c r="KL181" s="116"/>
      <c r="KM181" s="116"/>
      <c r="KN181" s="116"/>
      <c r="KO181" s="116"/>
      <c r="KP181" s="116"/>
      <c r="KQ181" s="116"/>
      <c r="KR181" s="116"/>
      <c r="KS181" s="116"/>
      <c r="KT181" s="116"/>
      <c r="KU181" s="116"/>
      <c r="KV181" s="116"/>
      <c r="KW181" s="116"/>
      <c r="KX181" s="116"/>
      <c r="KY181" s="116"/>
      <c r="KZ181" s="116"/>
      <c r="LA181" s="116"/>
      <c r="LB181" s="116"/>
      <c r="LC181" s="116"/>
      <c r="LD181" s="116"/>
      <c r="LE181" s="116"/>
      <c r="LF181" s="116"/>
      <c r="LG181" s="116"/>
      <c r="LH181" s="116"/>
      <c r="LI181" s="116"/>
      <c r="LJ181" s="116"/>
    </row>
    <row r="182" spans="1:322" x14ac:dyDescent="0.3">
      <c r="A182" s="108">
        <v>43355</v>
      </c>
      <c r="B182" s="117">
        <v>0.90447916666666694</v>
      </c>
      <c r="C182" s="114">
        <v>14360.795</v>
      </c>
      <c r="D182" s="114">
        <v>102321.38800000001</v>
      </c>
      <c r="E182" s="114">
        <v>25386.739000000001</v>
      </c>
      <c r="F182" s="114">
        <v>35290.332999999999</v>
      </c>
      <c r="G182" s="114">
        <v>32.207999999999998</v>
      </c>
      <c r="H182" s="73">
        <v>18.5</v>
      </c>
      <c r="I182" s="73">
        <v>23.089961389961399</v>
      </c>
      <c r="J182" s="111"/>
      <c r="K182" s="111"/>
      <c r="L182" s="119">
        <f t="shared" si="41"/>
        <v>21.820999999995735</v>
      </c>
      <c r="M182" s="115">
        <f t="shared" si="42"/>
        <v>-2.2270000000007713</v>
      </c>
      <c r="N182" s="115">
        <f t="shared" si="43"/>
        <v>-8.1600000000034925</v>
      </c>
      <c r="O182" s="115">
        <f t="shared" si="44"/>
        <v>24.005000000001019</v>
      </c>
      <c r="P182" s="120">
        <f t="shared" si="45"/>
        <v>8.2029999999989798</v>
      </c>
      <c r="Q182" s="30">
        <f t="shared" si="46"/>
        <v>0.74531172379536204</v>
      </c>
      <c r="R182" s="123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16"/>
      <c r="AD182" s="116"/>
      <c r="AE182" s="116"/>
      <c r="AF182" s="116"/>
      <c r="AG182" s="116"/>
      <c r="AH182" s="116"/>
      <c r="AI182" s="116"/>
      <c r="AJ182" s="33" t="str">
        <f t="shared" si="32"/>
        <v/>
      </c>
      <c r="AK182" s="33" t="str">
        <f t="shared" si="33"/>
        <v/>
      </c>
      <c r="AL182" s="33">
        <f t="shared" si="34"/>
        <v>27361.01</v>
      </c>
      <c r="AM182" s="33" t="str">
        <f t="shared" si="35"/>
        <v/>
      </c>
      <c r="AN182" s="33" t="str">
        <f t="shared" si="36"/>
        <v/>
      </c>
      <c r="AO182" s="33" t="str">
        <f t="shared" si="37"/>
        <v/>
      </c>
      <c r="AP182" s="33" t="str">
        <f t="shared" si="38"/>
        <v/>
      </c>
      <c r="AQ182" s="33" t="str">
        <f t="shared" si="39"/>
        <v/>
      </c>
      <c r="AR182" s="33" t="str">
        <f t="shared" si="40"/>
        <v/>
      </c>
      <c r="AS182" s="116">
        <v>43604</v>
      </c>
      <c r="AT182" s="116">
        <v>3.4004629629629628E-2</v>
      </c>
      <c r="AU182" s="116" t="s">
        <v>64</v>
      </c>
      <c r="AV182" s="116" t="s">
        <v>65</v>
      </c>
      <c r="AW182" s="116">
        <v>27361.01</v>
      </c>
      <c r="AX182" s="116"/>
      <c r="AY182" s="116"/>
      <c r="AZ182" s="116"/>
      <c r="BA182" s="116"/>
      <c r="BB182" s="116"/>
      <c r="BC182" s="116"/>
      <c r="BD182" s="116"/>
      <c r="BE182" s="116"/>
      <c r="BF182" s="116"/>
      <c r="BG182" s="116"/>
      <c r="BH182" s="116"/>
      <c r="BI182" s="116"/>
      <c r="BJ182" s="116"/>
      <c r="BK182" s="116"/>
      <c r="BL182" s="116"/>
      <c r="BM182" s="116"/>
      <c r="BN182" s="116"/>
      <c r="BO182" s="116"/>
      <c r="BP182" s="116"/>
      <c r="BQ182" s="116"/>
      <c r="BR182" s="116"/>
      <c r="BS182" s="116"/>
      <c r="BT182" s="116"/>
      <c r="BU182" s="116"/>
      <c r="BV182" s="116"/>
      <c r="BW182" s="116"/>
      <c r="BX182" s="116"/>
      <c r="BY182" s="116"/>
      <c r="BZ182" s="116"/>
      <c r="CA182" s="116"/>
      <c r="CB182" s="116"/>
      <c r="CC182" s="116"/>
      <c r="CD182" s="116"/>
      <c r="CE182" s="116"/>
      <c r="CF182" s="116"/>
      <c r="CG182" s="116"/>
      <c r="CH182" s="116"/>
      <c r="CI182" s="116"/>
      <c r="CJ182" s="116"/>
      <c r="CK182" s="116"/>
      <c r="CL182" s="116"/>
      <c r="CM182" s="116"/>
      <c r="CN182" s="116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6"/>
      <c r="DC182" s="116"/>
      <c r="DD182" s="116"/>
      <c r="DE182" s="116"/>
      <c r="DF182" s="116"/>
      <c r="DG182" s="116"/>
      <c r="DH182" s="116"/>
      <c r="DI182" s="116"/>
      <c r="DJ182" s="116"/>
      <c r="DK182" s="116"/>
      <c r="DL182" s="116"/>
      <c r="DM182" s="116"/>
      <c r="DN182" s="116"/>
      <c r="DO182" s="116"/>
      <c r="DP182" s="116"/>
      <c r="DQ182" s="116"/>
      <c r="DR182" s="116"/>
      <c r="DS182" s="116"/>
      <c r="DT182" s="116"/>
      <c r="DU182" s="116"/>
      <c r="DV182" s="116"/>
      <c r="DW182" s="116"/>
      <c r="DX182" s="116"/>
      <c r="DY182" s="116"/>
      <c r="DZ182" s="116"/>
      <c r="EA182" s="116"/>
      <c r="EB182" s="116"/>
      <c r="EC182" s="116"/>
      <c r="ED182" s="116"/>
      <c r="EE182" s="116"/>
      <c r="EF182" s="116"/>
      <c r="EG182" s="116"/>
      <c r="EH182" s="116"/>
      <c r="EI182" s="116"/>
      <c r="EJ182" s="116"/>
      <c r="EK182" s="116"/>
      <c r="EL182" s="116"/>
      <c r="EM182" s="116"/>
      <c r="EN182" s="116"/>
      <c r="EO182" s="116"/>
      <c r="EP182" s="116"/>
      <c r="EQ182" s="116"/>
      <c r="ER182" s="116"/>
      <c r="ES182" s="116"/>
      <c r="ET182" s="116"/>
      <c r="EU182" s="116"/>
      <c r="EV182" s="116"/>
      <c r="EW182" s="116"/>
      <c r="EX182" s="116"/>
      <c r="EY182" s="116"/>
      <c r="EZ182" s="116"/>
      <c r="FA182" s="116"/>
      <c r="FB182" s="116"/>
      <c r="FC182" s="116"/>
      <c r="FD182" s="116"/>
      <c r="FE182" s="116"/>
      <c r="FF182" s="116"/>
      <c r="FG182" s="116"/>
      <c r="FH182" s="116"/>
      <c r="FI182" s="116"/>
      <c r="FJ182" s="116"/>
      <c r="FK182" s="116"/>
      <c r="FL182" s="116"/>
      <c r="FM182" s="116"/>
      <c r="FN182" s="116"/>
      <c r="FO182" s="116"/>
      <c r="FP182" s="116"/>
      <c r="FQ182" s="116"/>
      <c r="FR182" s="116"/>
      <c r="FS182" s="116"/>
      <c r="FT182" s="116"/>
      <c r="FU182" s="116"/>
      <c r="FV182" s="116"/>
      <c r="FW182" s="116"/>
      <c r="FX182" s="116"/>
      <c r="FY182" s="116"/>
      <c r="FZ182" s="116"/>
      <c r="GA182" s="116"/>
      <c r="GB182" s="116"/>
      <c r="GC182" s="116"/>
      <c r="GD182" s="116"/>
      <c r="GE182" s="116"/>
      <c r="GF182" s="116"/>
      <c r="GG182" s="116"/>
      <c r="GH182" s="116"/>
      <c r="GI182" s="116"/>
      <c r="GJ182" s="116"/>
      <c r="GK182" s="116"/>
      <c r="GL182" s="116"/>
      <c r="GM182" s="116"/>
      <c r="GN182" s="116"/>
      <c r="GO182" s="116"/>
      <c r="GP182" s="116"/>
      <c r="GQ182" s="116"/>
      <c r="GR182" s="116"/>
      <c r="GS182" s="116"/>
      <c r="GT182" s="116"/>
      <c r="GU182" s="116"/>
      <c r="GV182" s="116"/>
      <c r="GW182" s="116"/>
      <c r="GX182" s="116"/>
      <c r="GY182" s="116"/>
      <c r="GZ182" s="116"/>
      <c r="HA182" s="116"/>
      <c r="HB182" s="116"/>
      <c r="HC182" s="116"/>
      <c r="HD182" s="116"/>
      <c r="HE182" s="116"/>
      <c r="HF182" s="116"/>
      <c r="HG182" s="116"/>
      <c r="HH182" s="116"/>
      <c r="HI182" s="116"/>
      <c r="HJ182" s="116"/>
      <c r="HK182" s="116"/>
      <c r="HL182" s="116"/>
      <c r="HM182" s="116"/>
      <c r="HN182" s="116"/>
      <c r="HO182" s="116"/>
      <c r="HP182" s="116"/>
      <c r="HQ182" s="116"/>
      <c r="HR182" s="116"/>
      <c r="HS182" s="116"/>
      <c r="HT182" s="116"/>
      <c r="HU182" s="116"/>
      <c r="HV182" s="116"/>
      <c r="HW182" s="116"/>
      <c r="HX182" s="116"/>
      <c r="HY182" s="116"/>
      <c r="HZ182" s="116"/>
      <c r="IA182" s="116"/>
      <c r="IB182" s="116"/>
      <c r="IC182" s="116"/>
      <c r="ID182" s="116"/>
      <c r="IE182" s="116"/>
      <c r="IF182" s="116"/>
      <c r="IG182" s="116"/>
      <c r="IH182" s="116"/>
      <c r="II182" s="116"/>
      <c r="IJ182" s="116"/>
      <c r="IK182" s="116"/>
      <c r="IL182" s="116"/>
      <c r="IM182" s="116"/>
      <c r="IN182" s="116"/>
      <c r="IO182" s="116"/>
      <c r="IP182" s="116"/>
      <c r="IQ182" s="116"/>
      <c r="IR182" s="116"/>
      <c r="IS182" s="116"/>
      <c r="IT182" s="116"/>
      <c r="IU182" s="116"/>
      <c r="IV182" s="116"/>
      <c r="IW182" s="116"/>
      <c r="IX182" s="116"/>
      <c r="IY182" s="116"/>
      <c r="IZ182" s="116"/>
      <c r="JA182" s="116"/>
      <c r="JB182" s="116"/>
      <c r="JC182" s="116"/>
      <c r="JD182" s="116"/>
      <c r="JE182" s="116"/>
      <c r="JF182" s="116"/>
      <c r="JG182" s="116"/>
      <c r="JH182" s="116"/>
      <c r="JI182" s="116"/>
      <c r="JJ182" s="116"/>
      <c r="JK182" s="116"/>
      <c r="JL182" s="116"/>
      <c r="JM182" s="116"/>
      <c r="JN182" s="116"/>
      <c r="JO182" s="116"/>
      <c r="JP182" s="116"/>
      <c r="JQ182" s="116"/>
      <c r="JR182" s="116"/>
      <c r="JS182" s="116"/>
      <c r="JT182" s="116"/>
      <c r="JU182" s="116"/>
      <c r="JV182" s="116"/>
      <c r="JW182" s="116"/>
      <c r="JX182" s="116"/>
      <c r="JY182" s="116"/>
      <c r="JZ182" s="116"/>
      <c r="KA182" s="116"/>
      <c r="KB182" s="116"/>
      <c r="KC182" s="116"/>
      <c r="KD182" s="116"/>
      <c r="KE182" s="116"/>
      <c r="KF182" s="116"/>
      <c r="KG182" s="116"/>
      <c r="KH182" s="116"/>
      <c r="KI182" s="116"/>
      <c r="KJ182" s="116"/>
      <c r="KK182" s="116"/>
      <c r="KL182" s="116"/>
      <c r="KM182" s="116"/>
      <c r="KN182" s="116"/>
      <c r="KO182" s="116"/>
      <c r="KP182" s="116"/>
      <c r="KQ182" s="116"/>
      <c r="KR182" s="116"/>
      <c r="KS182" s="116"/>
      <c r="KT182" s="116"/>
      <c r="KU182" s="116"/>
      <c r="KV182" s="116"/>
      <c r="KW182" s="116"/>
      <c r="KX182" s="116"/>
      <c r="KY182" s="116"/>
      <c r="KZ182" s="116"/>
      <c r="LA182" s="116"/>
      <c r="LB182" s="116"/>
      <c r="LC182" s="116"/>
      <c r="LD182" s="116"/>
      <c r="LE182" s="116"/>
      <c r="LF182" s="116"/>
      <c r="LG182" s="116"/>
      <c r="LH182" s="116"/>
      <c r="LI182" s="116"/>
      <c r="LJ182" s="116"/>
    </row>
    <row r="183" spans="1:322" x14ac:dyDescent="0.3">
      <c r="A183" s="108">
        <v>43356</v>
      </c>
      <c r="B183" s="117">
        <v>0.91564814814814799</v>
      </c>
      <c r="C183" s="114">
        <v>14364.406000000001</v>
      </c>
      <c r="D183" s="114">
        <v>102330.325</v>
      </c>
      <c r="E183" s="114">
        <v>25402.894</v>
      </c>
      <c r="F183" s="114">
        <v>35311.158000000003</v>
      </c>
      <c r="G183" s="114">
        <v>20.824999999999999</v>
      </c>
      <c r="H183" s="73">
        <v>15.5</v>
      </c>
      <c r="I183" s="73">
        <v>20.6228855721393</v>
      </c>
      <c r="J183" s="111"/>
      <c r="K183" s="111"/>
      <c r="L183" s="119">
        <f t="shared" si="41"/>
        <v>8.2770000000084103</v>
      </c>
      <c r="M183" s="115">
        <f t="shared" si="42"/>
        <v>-3.6110000000007858</v>
      </c>
      <c r="N183" s="115">
        <f t="shared" si="43"/>
        <v>-8.9369999999908032</v>
      </c>
      <c r="O183" s="115">
        <f t="shared" si="44"/>
        <v>16.154999999998836</v>
      </c>
      <c r="P183" s="120">
        <f t="shared" si="45"/>
        <v>4.6700000000011634</v>
      </c>
      <c r="Q183" s="30">
        <f t="shared" si="46"/>
        <v>0.77575030011999213</v>
      </c>
      <c r="R183" s="123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16"/>
      <c r="AD183" s="116"/>
      <c r="AE183" s="116"/>
      <c r="AF183" s="116"/>
      <c r="AG183" s="116"/>
      <c r="AH183" s="116"/>
      <c r="AI183" s="116"/>
      <c r="AJ183" s="33" t="str">
        <f t="shared" si="32"/>
        <v/>
      </c>
      <c r="AK183" s="33" t="str">
        <f t="shared" si="33"/>
        <v/>
      </c>
      <c r="AL183" s="33" t="str">
        <f t="shared" si="34"/>
        <v/>
      </c>
      <c r="AM183" s="33">
        <f t="shared" si="35"/>
        <v>37916.536</v>
      </c>
      <c r="AN183" s="33" t="str">
        <f t="shared" si="36"/>
        <v/>
      </c>
      <c r="AO183" s="33" t="str">
        <f t="shared" si="37"/>
        <v/>
      </c>
      <c r="AP183" s="33" t="str">
        <f t="shared" si="38"/>
        <v/>
      </c>
      <c r="AQ183" s="33" t="str">
        <f t="shared" si="39"/>
        <v/>
      </c>
      <c r="AR183" s="33" t="str">
        <f t="shared" si="40"/>
        <v/>
      </c>
      <c r="AS183" s="116">
        <v>43604</v>
      </c>
      <c r="AT183" s="116">
        <v>3.4004629629629628E-2</v>
      </c>
      <c r="AU183" s="116" t="s">
        <v>64</v>
      </c>
      <c r="AV183" s="116" t="s">
        <v>66</v>
      </c>
      <c r="AW183" s="116" t="s">
        <v>67</v>
      </c>
      <c r="AX183" s="116">
        <v>37916.536</v>
      </c>
      <c r="AY183" s="116"/>
      <c r="AZ183" s="116"/>
      <c r="BA183" s="116"/>
      <c r="BB183" s="116"/>
      <c r="BC183" s="116"/>
      <c r="BD183" s="116"/>
      <c r="BE183" s="116"/>
      <c r="BF183" s="116"/>
      <c r="BG183" s="116"/>
      <c r="BH183" s="116"/>
      <c r="BI183" s="116"/>
      <c r="BJ183" s="116"/>
      <c r="BK183" s="116"/>
      <c r="BL183" s="116"/>
      <c r="BM183" s="116"/>
      <c r="BN183" s="116"/>
      <c r="BO183" s="116"/>
      <c r="BP183" s="116"/>
      <c r="BQ183" s="116"/>
      <c r="BR183" s="116"/>
      <c r="BS183" s="116"/>
      <c r="BT183" s="116"/>
      <c r="BU183" s="116"/>
      <c r="BV183" s="116"/>
      <c r="BW183" s="116"/>
      <c r="BX183" s="116"/>
      <c r="BY183" s="116"/>
      <c r="BZ183" s="116"/>
      <c r="CA183" s="116"/>
      <c r="CB183" s="116"/>
      <c r="CC183" s="116"/>
      <c r="CD183" s="116"/>
      <c r="CE183" s="116"/>
      <c r="CF183" s="116"/>
      <c r="CG183" s="116"/>
      <c r="CH183" s="116"/>
      <c r="CI183" s="116"/>
      <c r="CJ183" s="116"/>
      <c r="CK183" s="116"/>
      <c r="CL183" s="116"/>
      <c r="CM183" s="116"/>
      <c r="CN183" s="116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6"/>
      <c r="DC183" s="116"/>
      <c r="DD183" s="116"/>
      <c r="DE183" s="116"/>
      <c r="DF183" s="116"/>
      <c r="DG183" s="116"/>
      <c r="DH183" s="116"/>
      <c r="DI183" s="116"/>
      <c r="DJ183" s="116"/>
      <c r="DK183" s="116"/>
      <c r="DL183" s="116"/>
      <c r="DM183" s="116"/>
      <c r="DN183" s="116"/>
      <c r="DO183" s="116"/>
      <c r="DP183" s="116"/>
      <c r="DQ183" s="116"/>
      <c r="DR183" s="116"/>
      <c r="DS183" s="116"/>
      <c r="DT183" s="116"/>
      <c r="DU183" s="116"/>
      <c r="DV183" s="116"/>
      <c r="DW183" s="116"/>
      <c r="DX183" s="116"/>
      <c r="DY183" s="116"/>
      <c r="DZ183" s="116"/>
      <c r="EA183" s="116"/>
      <c r="EB183" s="116"/>
      <c r="EC183" s="116"/>
      <c r="ED183" s="116"/>
      <c r="EE183" s="116"/>
      <c r="EF183" s="116"/>
      <c r="EG183" s="116"/>
      <c r="EH183" s="116"/>
      <c r="EI183" s="116"/>
      <c r="EJ183" s="116"/>
      <c r="EK183" s="116"/>
      <c r="EL183" s="116"/>
      <c r="EM183" s="116"/>
      <c r="EN183" s="116"/>
      <c r="EO183" s="116"/>
      <c r="EP183" s="116"/>
      <c r="EQ183" s="116"/>
      <c r="ER183" s="116"/>
      <c r="ES183" s="116"/>
      <c r="ET183" s="116"/>
      <c r="EU183" s="116"/>
      <c r="EV183" s="116"/>
      <c r="EW183" s="116"/>
      <c r="EX183" s="116"/>
      <c r="EY183" s="116"/>
      <c r="EZ183" s="116"/>
      <c r="FA183" s="116"/>
      <c r="FB183" s="116"/>
      <c r="FC183" s="116"/>
      <c r="FD183" s="116"/>
      <c r="FE183" s="116"/>
      <c r="FF183" s="116"/>
      <c r="FG183" s="116"/>
      <c r="FH183" s="116"/>
      <c r="FI183" s="116"/>
      <c r="FJ183" s="116"/>
      <c r="FK183" s="116"/>
      <c r="FL183" s="116"/>
      <c r="FM183" s="116"/>
      <c r="FN183" s="116"/>
      <c r="FO183" s="116"/>
      <c r="FP183" s="116"/>
      <c r="FQ183" s="116"/>
      <c r="FR183" s="116"/>
      <c r="FS183" s="116"/>
      <c r="FT183" s="116"/>
      <c r="FU183" s="116"/>
      <c r="FV183" s="116"/>
      <c r="FW183" s="116"/>
      <c r="FX183" s="116"/>
      <c r="FY183" s="116"/>
      <c r="FZ183" s="116"/>
      <c r="GA183" s="116"/>
      <c r="GB183" s="116"/>
      <c r="GC183" s="116"/>
      <c r="GD183" s="116"/>
      <c r="GE183" s="116"/>
      <c r="GF183" s="116"/>
      <c r="GG183" s="116"/>
      <c r="GH183" s="116"/>
      <c r="GI183" s="116"/>
      <c r="GJ183" s="116"/>
      <c r="GK183" s="116"/>
      <c r="GL183" s="116"/>
      <c r="GM183" s="116"/>
      <c r="GN183" s="116"/>
      <c r="GO183" s="116"/>
      <c r="GP183" s="116"/>
      <c r="GQ183" s="116"/>
      <c r="GR183" s="116"/>
      <c r="GS183" s="116"/>
      <c r="GT183" s="116"/>
      <c r="GU183" s="116"/>
      <c r="GV183" s="116"/>
      <c r="GW183" s="116"/>
      <c r="GX183" s="116"/>
      <c r="GY183" s="116"/>
      <c r="GZ183" s="116"/>
      <c r="HA183" s="116"/>
      <c r="HB183" s="116"/>
      <c r="HC183" s="116"/>
      <c r="HD183" s="116"/>
      <c r="HE183" s="116"/>
      <c r="HF183" s="116"/>
      <c r="HG183" s="116"/>
      <c r="HH183" s="116"/>
      <c r="HI183" s="116"/>
      <c r="HJ183" s="116"/>
      <c r="HK183" s="116"/>
      <c r="HL183" s="116"/>
      <c r="HM183" s="116"/>
      <c r="HN183" s="116"/>
      <c r="HO183" s="116"/>
      <c r="HP183" s="116"/>
      <c r="HQ183" s="116"/>
      <c r="HR183" s="116"/>
      <c r="HS183" s="116"/>
      <c r="HT183" s="116"/>
      <c r="HU183" s="116"/>
      <c r="HV183" s="116"/>
      <c r="HW183" s="116"/>
      <c r="HX183" s="116"/>
      <c r="HY183" s="116"/>
      <c r="HZ183" s="116"/>
      <c r="IA183" s="116"/>
      <c r="IB183" s="116"/>
      <c r="IC183" s="116"/>
      <c r="ID183" s="116"/>
      <c r="IE183" s="116"/>
      <c r="IF183" s="116"/>
      <c r="IG183" s="116"/>
      <c r="IH183" s="116"/>
      <c r="II183" s="116"/>
      <c r="IJ183" s="116"/>
      <c r="IK183" s="116"/>
      <c r="IL183" s="116"/>
      <c r="IM183" s="116"/>
      <c r="IN183" s="116"/>
      <c r="IO183" s="116"/>
      <c r="IP183" s="116"/>
      <c r="IQ183" s="116"/>
      <c r="IR183" s="116"/>
      <c r="IS183" s="116"/>
      <c r="IT183" s="116"/>
      <c r="IU183" s="116"/>
      <c r="IV183" s="116"/>
      <c r="IW183" s="116"/>
      <c r="IX183" s="116"/>
      <c r="IY183" s="116"/>
      <c r="IZ183" s="116"/>
      <c r="JA183" s="116"/>
      <c r="JB183" s="116"/>
      <c r="JC183" s="116"/>
      <c r="JD183" s="116"/>
      <c r="JE183" s="116"/>
      <c r="JF183" s="116"/>
      <c r="JG183" s="116"/>
      <c r="JH183" s="116"/>
      <c r="JI183" s="116"/>
      <c r="JJ183" s="116"/>
      <c r="JK183" s="116"/>
      <c r="JL183" s="116"/>
      <c r="JM183" s="116"/>
      <c r="JN183" s="116"/>
      <c r="JO183" s="116"/>
      <c r="JP183" s="116"/>
      <c r="JQ183" s="116"/>
      <c r="JR183" s="116"/>
      <c r="JS183" s="116"/>
      <c r="JT183" s="116"/>
      <c r="JU183" s="116"/>
      <c r="JV183" s="116"/>
      <c r="JW183" s="116"/>
      <c r="JX183" s="116"/>
      <c r="JY183" s="116"/>
      <c r="JZ183" s="116"/>
      <c r="KA183" s="116"/>
      <c r="KB183" s="116"/>
      <c r="KC183" s="116"/>
      <c r="KD183" s="116"/>
      <c r="KE183" s="116"/>
      <c r="KF183" s="116"/>
      <c r="KG183" s="116"/>
      <c r="KH183" s="116"/>
      <c r="KI183" s="116"/>
      <c r="KJ183" s="116"/>
      <c r="KK183" s="116"/>
      <c r="KL183" s="116"/>
      <c r="KM183" s="116"/>
      <c r="KN183" s="116"/>
      <c r="KO183" s="116"/>
      <c r="KP183" s="116"/>
      <c r="KQ183" s="116"/>
      <c r="KR183" s="116"/>
      <c r="KS183" s="116"/>
      <c r="KT183" s="116"/>
      <c r="KU183" s="116"/>
      <c r="KV183" s="116"/>
      <c r="KW183" s="116"/>
      <c r="KX183" s="116"/>
      <c r="KY183" s="116"/>
      <c r="KZ183" s="116"/>
      <c r="LA183" s="116"/>
      <c r="LB183" s="116"/>
      <c r="LC183" s="116"/>
      <c r="LD183" s="116"/>
      <c r="LE183" s="116"/>
      <c r="LF183" s="116"/>
      <c r="LG183" s="116"/>
      <c r="LH183" s="116"/>
      <c r="LI183" s="116"/>
      <c r="LJ183" s="116"/>
    </row>
    <row r="184" spans="1:322" x14ac:dyDescent="0.3">
      <c r="A184" s="108">
        <v>43357</v>
      </c>
      <c r="B184" s="117">
        <v>0.91150462962962997</v>
      </c>
      <c r="C184" s="114">
        <v>14366.861000000001</v>
      </c>
      <c r="D184" s="114">
        <v>102344.739</v>
      </c>
      <c r="E184" s="114">
        <v>25414.253000000001</v>
      </c>
      <c r="F184" s="114">
        <v>35327.695</v>
      </c>
      <c r="G184" s="114">
        <v>16.536999999999999</v>
      </c>
      <c r="H184" s="73">
        <v>14</v>
      </c>
      <c r="I184" s="73">
        <v>17.6834437086093</v>
      </c>
      <c r="J184" s="111"/>
      <c r="K184" s="111"/>
      <c r="L184" s="119">
        <f t="shared" si="41"/>
        <v>-0.33200000000423557</v>
      </c>
      <c r="M184" s="115">
        <f t="shared" si="42"/>
        <v>-2.4549999999999272</v>
      </c>
      <c r="N184" s="115">
        <f t="shared" si="43"/>
        <v>-14.414000000004307</v>
      </c>
      <c r="O184" s="115">
        <f t="shared" si="44"/>
        <v>11.359000000000378</v>
      </c>
      <c r="P184" s="120">
        <f t="shared" si="45"/>
        <v>5.1779999999996207</v>
      </c>
      <c r="Q184" s="30">
        <f t="shared" si="46"/>
        <v>0.68688395718693707</v>
      </c>
      <c r="R184" s="123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16"/>
      <c r="AD184" s="116"/>
      <c r="AE184" s="116"/>
      <c r="AF184" s="116"/>
      <c r="AG184" s="116"/>
      <c r="AH184" s="116"/>
      <c r="AI184" s="116"/>
      <c r="AJ184" s="33" t="str">
        <f t="shared" si="32"/>
        <v/>
      </c>
      <c r="AK184" s="33" t="str">
        <f t="shared" si="33"/>
        <v/>
      </c>
      <c r="AL184" s="33" t="str">
        <f t="shared" si="34"/>
        <v/>
      </c>
      <c r="AM184" s="33" t="str">
        <f t="shared" si="35"/>
        <v/>
      </c>
      <c r="AN184" s="33">
        <f t="shared" si="36"/>
        <v>0</v>
      </c>
      <c r="AO184" s="33" t="str">
        <f t="shared" si="37"/>
        <v/>
      </c>
      <c r="AP184" s="33" t="str">
        <f t="shared" si="38"/>
        <v/>
      </c>
      <c r="AQ184" s="33" t="str">
        <f t="shared" si="39"/>
        <v/>
      </c>
      <c r="AR184" s="33" t="str">
        <f t="shared" si="40"/>
        <v/>
      </c>
      <c r="AS184" s="116">
        <v>43604</v>
      </c>
      <c r="AT184" s="116">
        <v>3.4004629629629628E-2</v>
      </c>
      <c r="AU184" s="116" t="s">
        <v>64</v>
      </c>
      <c r="AV184" s="116" t="s">
        <v>68</v>
      </c>
      <c r="AW184" s="116">
        <v>0</v>
      </c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  <c r="DH184" s="116"/>
      <c r="DI184" s="116"/>
      <c r="DJ184" s="116"/>
      <c r="DK184" s="116"/>
      <c r="DL184" s="116"/>
      <c r="DM184" s="116"/>
      <c r="DN184" s="116"/>
      <c r="DO184" s="116"/>
      <c r="DP184" s="116"/>
      <c r="DQ184" s="116"/>
      <c r="DR184" s="116"/>
      <c r="DS184" s="116"/>
      <c r="DT184" s="116"/>
      <c r="DU184" s="116"/>
      <c r="DV184" s="116"/>
      <c r="DW184" s="116"/>
      <c r="DX184" s="116"/>
      <c r="DY184" s="116"/>
      <c r="DZ184" s="116"/>
      <c r="EA184" s="116"/>
      <c r="EB184" s="116"/>
      <c r="EC184" s="116"/>
      <c r="ED184" s="116"/>
      <c r="EE184" s="116"/>
      <c r="EF184" s="116"/>
      <c r="EG184" s="116"/>
      <c r="EH184" s="116"/>
      <c r="EI184" s="116"/>
      <c r="EJ184" s="116"/>
      <c r="EK184" s="116"/>
      <c r="EL184" s="116"/>
      <c r="EM184" s="116"/>
      <c r="EN184" s="116"/>
      <c r="EO184" s="116"/>
      <c r="EP184" s="116"/>
      <c r="EQ184" s="116"/>
      <c r="ER184" s="116"/>
      <c r="ES184" s="116"/>
      <c r="ET184" s="116"/>
      <c r="EU184" s="116"/>
      <c r="EV184" s="116"/>
      <c r="EW184" s="116"/>
      <c r="EX184" s="116"/>
      <c r="EY184" s="116"/>
      <c r="EZ184" s="116"/>
      <c r="FA184" s="116"/>
      <c r="FB184" s="116"/>
      <c r="FC184" s="116"/>
      <c r="FD184" s="116"/>
      <c r="FE184" s="116"/>
      <c r="FF184" s="116"/>
      <c r="FG184" s="116"/>
      <c r="FH184" s="116"/>
      <c r="FI184" s="116"/>
      <c r="FJ184" s="116"/>
      <c r="FK184" s="116"/>
      <c r="FL184" s="116"/>
      <c r="FM184" s="116"/>
      <c r="FN184" s="116"/>
      <c r="FO184" s="116"/>
      <c r="FP184" s="116"/>
      <c r="FQ184" s="116"/>
      <c r="FR184" s="116"/>
      <c r="FS184" s="116"/>
      <c r="FT184" s="116"/>
      <c r="FU184" s="116"/>
      <c r="FV184" s="116"/>
      <c r="FW184" s="116"/>
      <c r="FX184" s="116"/>
      <c r="FY184" s="116"/>
      <c r="FZ184" s="116"/>
      <c r="GA184" s="116"/>
      <c r="GB184" s="116"/>
      <c r="GC184" s="116"/>
      <c r="GD184" s="116"/>
      <c r="GE184" s="116"/>
      <c r="GF184" s="116"/>
      <c r="GG184" s="116"/>
      <c r="GH184" s="116"/>
      <c r="GI184" s="116"/>
      <c r="GJ184" s="116"/>
      <c r="GK184" s="116"/>
      <c r="GL184" s="116"/>
      <c r="GM184" s="116"/>
      <c r="GN184" s="116"/>
      <c r="GO184" s="116"/>
      <c r="GP184" s="116"/>
      <c r="GQ184" s="116"/>
      <c r="GR184" s="116"/>
      <c r="GS184" s="116"/>
      <c r="GT184" s="116"/>
      <c r="GU184" s="116"/>
      <c r="GV184" s="116"/>
      <c r="GW184" s="116"/>
      <c r="GX184" s="116"/>
      <c r="GY184" s="116"/>
      <c r="GZ184" s="116"/>
      <c r="HA184" s="116"/>
      <c r="HB184" s="116"/>
      <c r="HC184" s="116"/>
      <c r="HD184" s="116"/>
      <c r="HE184" s="116"/>
      <c r="HF184" s="116"/>
      <c r="HG184" s="116"/>
      <c r="HH184" s="116"/>
      <c r="HI184" s="116"/>
      <c r="HJ184" s="116"/>
      <c r="HK184" s="116"/>
      <c r="HL184" s="116"/>
      <c r="HM184" s="116"/>
      <c r="HN184" s="116"/>
      <c r="HO184" s="116"/>
      <c r="HP184" s="116"/>
      <c r="HQ184" s="116"/>
      <c r="HR184" s="116"/>
      <c r="HS184" s="116"/>
      <c r="HT184" s="116"/>
      <c r="HU184" s="116"/>
      <c r="HV184" s="116"/>
      <c r="HW184" s="116"/>
      <c r="HX184" s="116"/>
      <c r="HY184" s="116"/>
      <c r="HZ184" s="116"/>
      <c r="IA184" s="116"/>
      <c r="IB184" s="116"/>
      <c r="IC184" s="116"/>
      <c r="ID184" s="116"/>
      <c r="IE184" s="116"/>
      <c r="IF184" s="116"/>
      <c r="IG184" s="116"/>
      <c r="IH184" s="116"/>
      <c r="II184" s="116"/>
      <c r="IJ184" s="116"/>
      <c r="IK184" s="116"/>
      <c r="IL184" s="116"/>
      <c r="IM184" s="116"/>
      <c r="IN184" s="116"/>
      <c r="IO184" s="116"/>
      <c r="IP184" s="116"/>
      <c r="IQ184" s="116"/>
      <c r="IR184" s="116"/>
      <c r="IS184" s="116"/>
      <c r="IT184" s="116"/>
      <c r="IU184" s="116"/>
      <c r="IV184" s="116"/>
      <c r="IW184" s="116"/>
      <c r="IX184" s="116"/>
      <c r="IY184" s="116"/>
      <c r="IZ184" s="116"/>
      <c r="JA184" s="116"/>
      <c r="JB184" s="116"/>
      <c r="JC184" s="116"/>
      <c r="JD184" s="116"/>
      <c r="JE184" s="116"/>
      <c r="JF184" s="116"/>
      <c r="JG184" s="116"/>
      <c r="JH184" s="116"/>
      <c r="JI184" s="116"/>
      <c r="JJ184" s="116"/>
      <c r="JK184" s="116"/>
      <c r="JL184" s="116"/>
      <c r="JM184" s="116"/>
      <c r="JN184" s="116"/>
      <c r="JO184" s="116"/>
      <c r="JP184" s="116"/>
      <c r="JQ184" s="116"/>
      <c r="JR184" s="116"/>
      <c r="JS184" s="116"/>
      <c r="JT184" s="116"/>
      <c r="JU184" s="116"/>
      <c r="JV184" s="116"/>
      <c r="JW184" s="116"/>
      <c r="JX184" s="116"/>
      <c r="JY184" s="116"/>
      <c r="JZ184" s="116"/>
      <c r="KA184" s="116"/>
      <c r="KB184" s="116"/>
      <c r="KC184" s="116"/>
      <c r="KD184" s="116"/>
      <c r="KE184" s="116"/>
      <c r="KF184" s="116"/>
      <c r="KG184" s="116"/>
      <c r="KH184" s="116"/>
      <c r="KI184" s="116"/>
      <c r="KJ184" s="116"/>
      <c r="KK184" s="116"/>
      <c r="KL184" s="116"/>
      <c r="KM184" s="116"/>
      <c r="KN184" s="116"/>
      <c r="KO184" s="116"/>
      <c r="KP184" s="116"/>
      <c r="KQ184" s="116"/>
      <c r="KR184" s="116"/>
      <c r="KS184" s="116"/>
      <c r="KT184" s="116"/>
      <c r="KU184" s="116"/>
      <c r="KV184" s="116"/>
      <c r="KW184" s="116"/>
      <c r="KX184" s="116"/>
      <c r="KY184" s="116"/>
      <c r="KZ184" s="116"/>
      <c r="LA184" s="116"/>
      <c r="LB184" s="116"/>
      <c r="LC184" s="116"/>
      <c r="LD184" s="116"/>
      <c r="LE184" s="116"/>
      <c r="LF184" s="116"/>
      <c r="LG184" s="116"/>
      <c r="LH184" s="116"/>
      <c r="LI184" s="116"/>
      <c r="LJ184" s="116"/>
    </row>
    <row r="185" spans="1:322" x14ac:dyDescent="0.3">
      <c r="A185" s="108">
        <v>43358</v>
      </c>
      <c r="B185" s="117">
        <v>0.91152777777777805</v>
      </c>
      <c r="C185" s="114">
        <v>14368.89</v>
      </c>
      <c r="D185" s="114">
        <v>102365.8</v>
      </c>
      <c r="E185" s="114">
        <v>25437.94</v>
      </c>
      <c r="F185" s="114">
        <v>35356.606</v>
      </c>
      <c r="G185" s="114">
        <v>28.911000000000001</v>
      </c>
      <c r="H185" s="73">
        <v>14.5</v>
      </c>
      <c r="I185" s="73">
        <v>18.293162393162401</v>
      </c>
      <c r="J185" s="111"/>
      <c r="K185" s="111"/>
      <c r="L185" s="119">
        <f t="shared" si="41"/>
        <v>5.8209999999998558</v>
      </c>
      <c r="M185" s="115">
        <f t="shared" si="42"/>
        <v>-2.0289999999986321</v>
      </c>
      <c r="N185" s="115">
        <f t="shared" si="43"/>
        <v>-21.061000000001513</v>
      </c>
      <c r="O185" s="115">
        <f t="shared" si="44"/>
        <v>23.686999999998079</v>
      </c>
      <c r="P185" s="120">
        <f t="shared" si="45"/>
        <v>5.2240000000019222</v>
      </c>
      <c r="Q185" s="30">
        <f t="shared" si="46"/>
        <v>0.81930753000581369</v>
      </c>
      <c r="R185" s="123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16"/>
      <c r="AD185" s="116"/>
      <c r="AE185" s="116"/>
      <c r="AF185" s="116"/>
      <c r="AG185" s="116"/>
      <c r="AH185" s="116"/>
      <c r="AI185" s="116"/>
      <c r="AJ185" s="33">
        <f t="shared" si="32"/>
        <v>15736.174999999999</v>
      </c>
      <c r="AK185" s="33" t="str">
        <f t="shared" si="33"/>
        <v/>
      </c>
      <c r="AL185" s="33" t="str">
        <f t="shared" si="34"/>
        <v/>
      </c>
      <c r="AM185" s="33" t="str">
        <f t="shared" si="35"/>
        <v/>
      </c>
      <c r="AN185" s="33" t="str">
        <f t="shared" si="36"/>
        <v/>
      </c>
      <c r="AO185" s="33" t="str">
        <f t="shared" si="37"/>
        <v/>
      </c>
      <c r="AP185" s="33" t="str">
        <f t="shared" si="38"/>
        <v/>
      </c>
      <c r="AQ185" s="33" t="str">
        <f t="shared" si="39"/>
        <v/>
      </c>
      <c r="AR185" s="33" t="str">
        <f t="shared" si="40"/>
        <v/>
      </c>
      <c r="AS185" s="116">
        <v>43604</v>
      </c>
      <c r="AT185" s="116">
        <v>3.5393518518518519E-2</v>
      </c>
      <c r="AU185" s="116" t="s">
        <v>59</v>
      </c>
      <c r="AV185" s="116" t="s">
        <v>60</v>
      </c>
      <c r="AW185" s="116">
        <v>15736.174999999999</v>
      </c>
      <c r="AX185" s="116"/>
      <c r="AY185" s="116"/>
      <c r="AZ185" s="116"/>
      <c r="BA185" s="116"/>
      <c r="BB185" s="116"/>
      <c r="BC185" s="116"/>
      <c r="BD185" s="116"/>
      <c r="BE185" s="116"/>
      <c r="BF185" s="116"/>
      <c r="BG185" s="116"/>
      <c r="BH185" s="116"/>
      <c r="BI185" s="116"/>
      <c r="BJ185" s="116"/>
      <c r="BK185" s="116"/>
      <c r="BL185" s="116"/>
      <c r="BM185" s="116"/>
      <c r="BN185" s="116"/>
      <c r="BO185" s="116"/>
      <c r="BP185" s="116"/>
      <c r="BQ185" s="116"/>
      <c r="BR185" s="116"/>
      <c r="BS185" s="116"/>
      <c r="BT185" s="116"/>
      <c r="BU185" s="116"/>
      <c r="BV185" s="116"/>
      <c r="BW185" s="116"/>
      <c r="BX185" s="116"/>
      <c r="BY185" s="116"/>
      <c r="BZ185" s="116"/>
      <c r="CA185" s="116"/>
      <c r="CB185" s="116"/>
      <c r="CC185" s="116"/>
      <c r="CD185" s="116"/>
      <c r="CE185" s="116"/>
      <c r="CF185" s="116"/>
      <c r="CG185" s="116"/>
      <c r="CH185" s="116"/>
      <c r="CI185" s="116"/>
      <c r="CJ185" s="116"/>
      <c r="CK185" s="116"/>
      <c r="CL185" s="116"/>
      <c r="CM185" s="116"/>
      <c r="CN185" s="116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6"/>
      <c r="DC185" s="116"/>
      <c r="DD185" s="116"/>
      <c r="DE185" s="116"/>
      <c r="DF185" s="116"/>
      <c r="DG185" s="116"/>
      <c r="DH185" s="116"/>
      <c r="DI185" s="116"/>
      <c r="DJ185" s="116"/>
      <c r="DK185" s="116"/>
      <c r="DL185" s="116"/>
      <c r="DM185" s="116"/>
      <c r="DN185" s="116"/>
      <c r="DO185" s="116"/>
      <c r="DP185" s="116"/>
      <c r="DQ185" s="116"/>
      <c r="DR185" s="116"/>
      <c r="DS185" s="116"/>
      <c r="DT185" s="116"/>
      <c r="DU185" s="116"/>
      <c r="DV185" s="116"/>
      <c r="DW185" s="116"/>
      <c r="DX185" s="116"/>
      <c r="DY185" s="116"/>
      <c r="DZ185" s="116"/>
      <c r="EA185" s="116"/>
      <c r="EB185" s="116"/>
      <c r="EC185" s="116"/>
      <c r="ED185" s="116"/>
      <c r="EE185" s="116"/>
      <c r="EF185" s="116"/>
      <c r="EG185" s="116"/>
      <c r="EH185" s="116"/>
      <c r="EI185" s="116"/>
      <c r="EJ185" s="116"/>
      <c r="EK185" s="116"/>
      <c r="EL185" s="116"/>
      <c r="EM185" s="116"/>
      <c r="EN185" s="116"/>
      <c r="EO185" s="116"/>
      <c r="EP185" s="116"/>
      <c r="EQ185" s="116"/>
      <c r="ER185" s="116"/>
      <c r="ES185" s="116"/>
      <c r="ET185" s="116"/>
      <c r="EU185" s="116"/>
      <c r="EV185" s="116"/>
      <c r="EW185" s="116"/>
      <c r="EX185" s="116"/>
      <c r="EY185" s="116"/>
      <c r="EZ185" s="116"/>
      <c r="FA185" s="116"/>
      <c r="FB185" s="116"/>
      <c r="FC185" s="116"/>
      <c r="FD185" s="116"/>
      <c r="FE185" s="116"/>
      <c r="FF185" s="116"/>
      <c r="FG185" s="116"/>
      <c r="FH185" s="116"/>
      <c r="FI185" s="116"/>
      <c r="FJ185" s="116"/>
      <c r="FK185" s="116"/>
      <c r="FL185" s="116"/>
      <c r="FM185" s="116"/>
      <c r="FN185" s="116"/>
      <c r="FO185" s="116"/>
      <c r="FP185" s="116"/>
      <c r="FQ185" s="116"/>
      <c r="FR185" s="116"/>
      <c r="FS185" s="116"/>
      <c r="FT185" s="116"/>
      <c r="FU185" s="116"/>
      <c r="FV185" s="116"/>
      <c r="FW185" s="116"/>
      <c r="FX185" s="116"/>
      <c r="FY185" s="116"/>
      <c r="FZ185" s="116"/>
      <c r="GA185" s="116"/>
      <c r="GB185" s="116"/>
      <c r="GC185" s="116"/>
      <c r="GD185" s="116"/>
      <c r="GE185" s="116"/>
      <c r="GF185" s="116"/>
      <c r="GG185" s="116"/>
      <c r="GH185" s="116"/>
      <c r="GI185" s="116"/>
      <c r="GJ185" s="116"/>
      <c r="GK185" s="116"/>
      <c r="GL185" s="116"/>
      <c r="GM185" s="116"/>
      <c r="GN185" s="116"/>
      <c r="GO185" s="116"/>
      <c r="GP185" s="116"/>
      <c r="GQ185" s="116"/>
      <c r="GR185" s="116"/>
      <c r="GS185" s="116"/>
      <c r="GT185" s="116"/>
      <c r="GU185" s="116"/>
      <c r="GV185" s="116"/>
      <c r="GW185" s="116"/>
      <c r="GX185" s="116"/>
      <c r="GY185" s="116"/>
      <c r="GZ185" s="116"/>
      <c r="HA185" s="116"/>
      <c r="HB185" s="116"/>
      <c r="HC185" s="116"/>
      <c r="HD185" s="116"/>
      <c r="HE185" s="116"/>
      <c r="HF185" s="116"/>
      <c r="HG185" s="116"/>
      <c r="HH185" s="116"/>
      <c r="HI185" s="116"/>
      <c r="HJ185" s="116"/>
      <c r="HK185" s="116"/>
      <c r="HL185" s="116"/>
      <c r="HM185" s="116"/>
      <c r="HN185" s="116"/>
      <c r="HO185" s="116"/>
      <c r="HP185" s="116"/>
      <c r="HQ185" s="116"/>
      <c r="HR185" s="116"/>
      <c r="HS185" s="116"/>
      <c r="HT185" s="116"/>
      <c r="HU185" s="116"/>
      <c r="HV185" s="116"/>
      <c r="HW185" s="116"/>
      <c r="HX185" s="116"/>
      <c r="HY185" s="116"/>
      <c r="HZ185" s="116"/>
      <c r="IA185" s="116"/>
      <c r="IB185" s="116"/>
      <c r="IC185" s="116"/>
      <c r="ID185" s="116"/>
      <c r="IE185" s="116"/>
      <c r="IF185" s="116"/>
      <c r="IG185" s="116"/>
      <c r="IH185" s="116"/>
      <c r="II185" s="116"/>
      <c r="IJ185" s="116"/>
      <c r="IK185" s="116"/>
      <c r="IL185" s="116"/>
      <c r="IM185" s="116"/>
      <c r="IN185" s="116"/>
      <c r="IO185" s="116"/>
      <c r="IP185" s="116"/>
      <c r="IQ185" s="116"/>
      <c r="IR185" s="116"/>
      <c r="IS185" s="116"/>
      <c r="IT185" s="116"/>
      <c r="IU185" s="116"/>
      <c r="IV185" s="116"/>
      <c r="IW185" s="116"/>
      <c r="IX185" s="116"/>
      <c r="IY185" s="116"/>
      <c r="IZ185" s="116"/>
      <c r="JA185" s="116"/>
      <c r="JB185" s="116"/>
      <c r="JC185" s="116"/>
      <c r="JD185" s="116"/>
      <c r="JE185" s="116"/>
      <c r="JF185" s="116"/>
      <c r="JG185" s="116"/>
      <c r="JH185" s="116"/>
      <c r="JI185" s="116"/>
      <c r="JJ185" s="116"/>
      <c r="JK185" s="116"/>
      <c r="JL185" s="116"/>
      <c r="JM185" s="116"/>
      <c r="JN185" s="116"/>
      <c r="JO185" s="116"/>
      <c r="JP185" s="116"/>
      <c r="JQ185" s="116"/>
      <c r="JR185" s="116"/>
      <c r="JS185" s="116"/>
      <c r="JT185" s="116"/>
      <c r="JU185" s="116"/>
      <c r="JV185" s="116"/>
      <c r="JW185" s="116"/>
      <c r="JX185" s="116"/>
      <c r="JY185" s="116"/>
      <c r="JZ185" s="116"/>
      <c r="KA185" s="116"/>
      <c r="KB185" s="116"/>
      <c r="KC185" s="116"/>
      <c r="KD185" s="116"/>
      <c r="KE185" s="116"/>
      <c r="KF185" s="116"/>
      <c r="KG185" s="116"/>
      <c r="KH185" s="116"/>
      <c r="KI185" s="116"/>
      <c r="KJ185" s="116"/>
      <c r="KK185" s="116"/>
      <c r="KL185" s="116"/>
      <c r="KM185" s="116"/>
      <c r="KN185" s="116"/>
      <c r="KO185" s="116"/>
      <c r="KP185" s="116"/>
      <c r="KQ185" s="116"/>
      <c r="KR185" s="116"/>
      <c r="KS185" s="116"/>
      <c r="KT185" s="116"/>
      <c r="KU185" s="116"/>
      <c r="KV185" s="116"/>
      <c r="KW185" s="116"/>
      <c r="KX185" s="116"/>
      <c r="KY185" s="116"/>
      <c r="KZ185" s="116"/>
      <c r="LA185" s="116"/>
      <c r="LB185" s="116"/>
      <c r="LC185" s="116"/>
      <c r="LD185" s="116"/>
      <c r="LE185" s="116"/>
      <c r="LF185" s="116"/>
      <c r="LG185" s="116"/>
      <c r="LH185" s="116"/>
      <c r="LI185" s="116"/>
      <c r="LJ185" s="116"/>
    </row>
    <row r="186" spans="1:322" x14ac:dyDescent="0.3">
      <c r="A186" s="108">
        <v>43359</v>
      </c>
      <c r="B186" s="117">
        <v>0.91576388888888904</v>
      </c>
      <c r="C186" s="114">
        <v>14371.290999999999</v>
      </c>
      <c r="D186" s="114">
        <v>102373.42200000001</v>
      </c>
      <c r="E186" s="114">
        <v>25462.79</v>
      </c>
      <c r="F186" s="114">
        <v>35386.832999999999</v>
      </c>
      <c r="G186" s="114">
        <v>30.227</v>
      </c>
      <c r="H186" s="73">
        <v>17.5</v>
      </c>
      <c r="I186" s="73">
        <v>17.5614173228346</v>
      </c>
      <c r="J186" s="111"/>
      <c r="K186" s="111"/>
      <c r="L186" s="119">
        <f t="shared" si="41"/>
        <v>20.203999999997134</v>
      </c>
      <c r="M186" s="115">
        <f t="shared" si="42"/>
        <v>-2.4009999999998399</v>
      </c>
      <c r="N186" s="115">
        <f t="shared" si="43"/>
        <v>-7.6220000000030268</v>
      </c>
      <c r="O186" s="115">
        <f t="shared" si="44"/>
        <v>24.850000000002183</v>
      </c>
      <c r="P186" s="120">
        <f t="shared" si="45"/>
        <v>5.3769999999978175</v>
      </c>
      <c r="Q186" s="30">
        <f t="shared" si="46"/>
        <v>0.82211268071598842</v>
      </c>
      <c r="R186" s="123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16"/>
      <c r="AD186" s="116"/>
      <c r="AE186" s="116"/>
      <c r="AF186" s="116"/>
      <c r="AG186" s="116"/>
      <c r="AH186" s="116"/>
      <c r="AI186" s="116"/>
      <c r="AJ186" s="33" t="str">
        <f t="shared" si="32"/>
        <v/>
      </c>
      <c r="AK186" s="33">
        <f t="shared" si="33"/>
        <v>116107.416</v>
      </c>
      <c r="AL186" s="33" t="str">
        <f t="shared" si="34"/>
        <v/>
      </c>
      <c r="AM186" s="33" t="str">
        <f t="shared" si="35"/>
        <v/>
      </c>
      <c r="AN186" s="33" t="str">
        <f t="shared" si="36"/>
        <v/>
      </c>
      <c r="AO186" s="33" t="str">
        <f t="shared" si="37"/>
        <v/>
      </c>
      <c r="AP186" s="33" t="str">
        <f t="shared" si="38"/>
        <v/>
      </c>
      <c r="AQ186" s="33" t="str">
        <f t="shared" si="39"/>
        <v/>
      </c>
      <c r="AR186" s="33" t="str">
        <f t="shared" si="40"/>
        <v/>
      </c>
      <c r="AS186" s="116">
        <v>43604</v>
      </c>
      <c r="AT186" s="116">
        <v>3.5393518518518519E-2</v>
      </c>
      <c r="AU186" s="116" t="s">
        <v>59</v>
      </c>
      <c r="AV186" s="116" t="s">
        <v>61</v>
      </c>
      <c r="AW186" s="116">
        <v>116107.416</v>
      </c>
      <c r="AX186" s="116"/>
      <c r="AY186" s="116"/>
      <c r="AZ186" s="116"/>
      <c r="BA186" s="116"/>
      <c r="BB186" s="116"/>
      <c r="BC186" s="116"/>
      <c r="BD186" s="116"/>
      <c r="BE186" s="116"/>
      <c r="BF186" s="116"/>
      <c r="BG186" s="116"/>
      <c r="BH186" s="116"/>
      <c r="BI186" s="116"/>
      <c r="BJ186" s="116"/>
      <c r="BK186" s="116"/>
      <c r="BL186" s="116"/>
      <c r="BM186" s="116"/>
      <c r="BN186" s="116"/>
      <c r="BO186" s="116"/>
      <c r="BP186" s="116"/>
      <c r="BQ186" s="116"/>
      <c r="BR186" s="116"/>
      <c r="BS186" s="116"/>
      <c r="BT186" s="116"/>
      <c r="BU186" s="116"/>
      <c r="BV186" s="116"/>
      <c r="BW186" s="116"/>
      <c r="BX186" s="116"/>
      <c r="BY186" s="116"/>
      <c r="BZ186" s="116"/>
      <c r="CA186" s="116"/>
      <c r="CB186" s="116"/>
      <c r="CC186" s="116"/>
      <c r="CD186" s="116"/>
      <c r="CE186" s="116"/>
      <c r="CF186" s="116"/>
      <c r="CG186" s="116"/>
      <c r="CH186" s="116"/>
      <c r="CI186" s="116"/>
      <c r="CJ186" s="116"/>
      <c r="CK186" s="116"/>
      <c r="CL186" s="116"/>
      <c r="CM186" s="116"/>
      <c r="CN186" s="116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6"/>
      <c r="DC186" s="116"/>
      <c r="DD186" s="116"/>
      <c r="DE186" s="116"/>
      <c r="DF186" s="116"/>
      <c r="DG186" s="116"/>
      <c r="DH186" s="116"/>
      <c r="DI186" s="116"/>
      <c r="DJ186" s="116"/>
      <c r="DK186" s="116"/>
      <c r="DL186" s="116"/>
      <c r="DM186" s="116"/>
      <c r="DN186" s="116"/>
      <c r="DO186" s="116"/>
      <c r="DP186" s="116"/>
      <c r="DQ186" s="116"/>
      <c r="DR186" s="116"/>
      <c r="DS186" s="116"/>
      <c r="DT186" s="116"/>
      <c r="DU186" s="116"/>
      <c r="DV186" s="116"/>
      <c r="DW186" s="116"/>
      <c r="DX186" s="116"/>
      <c r="DY186" s="116"/>
      <c r="DZ186" s="116"/>
      <c r="EA186" s="116"/>
      <c r="EB186" s="116"/>
      <c r="EC186" s="116"/>
      <c r="ED186" s="116"/>
      <c r="EE186" s="116"/>
      <c r="EF186" s="116"/>
      <c r="EG186" s="116"/>
      <c r="EH186" s="116"/>
      <c r="EI186" s="116"/>
      <c r="EJ186" s="116"/>
      <c r="EK186" s="116"/>
      <c r="EL186" s="116"/>
      <c r="EM186" s="116"/>
      <c r="EN186" s="116"/>
      <c r="EO186" s="116"/>
      <c r="EP186" s="116"/>
      <c r="EQ186" s="116"/>
      <c r="ER186" s="116"/>
      <c r="ES186" s="116"/>
      <c r="ET186" s="116"/>
      <c r="EU186" s="116"/>
      <c r="EV186" s="116"/>
      <c r="EW186" s="116"/>
      <c r="EX186" s="116"/>
      <c r="EY186" s="116"/>
      <c r="EZ186" s="116"/>
      <c r="FA186" s="116"/>
      <c r="FB186" s="116"/>
      <c r="FC186" s="116"/>
      <c r="FD186" s="116"/>
      <c r="FE186" s="116"/>
      <c r="FF186" s="116"/>
      <c r="FG186" s="116"/>
      <c r="FH186" s="116"/>
      <c r="FI186" s="116"/>
      <c r="FJ186" s="116"/>
      <c r="FK186" s="116"/>
      <c r="FL186" s="116"/>
      <c r="FM186" s="116"/>
      <c r="FN186" s="116"/>
      <c r="FO186" s="116"/>
      <c r="FP186" s="116"/>
      <c r="FQ186" s="116"/>
      <c r="FR186" s="116"/>
      <c r="FS186" s="116"/>
      <c r="FT186" s="116"/>
      <c r="FU186" s="116"/>
      <c r="FV186" s="116"/>
      <c r="FW186" s="116"/>
      <c r="FX186" s="116"/>
      <c r="FY186" s="116"/>
      <c r="FZ186" s="116"/>
      <c r="GA186" s="116"/>
      <c r="GB186" s="116"/>
      <c r="GC186" s="116"/>
      <c r="GD186" s="116"/>
      <c r="GE186" s="116"/>
      <c r="GF186" s="116"/>
      <c r="GG186" s="116"/>
      <c r="GH186" s="116"/>
      <c r="GI186" s="116"/>
      <c r="GJ186" s="116"/>
      <c r="GK186" s="116"/>
      <c r="GL186" s="116"/>
      <c r="GM186" s="116"/>
      <c r="GN186" s="116"/>
      <c r="GO186" s="116"/>
      <c r="GP186" s="116"/>
      <c r="GQ186" s="116"/>
      <c r="GR186" s="116"/>
      <c r="GS186" s="116"/>
      <c r="GT186" s="116"/>
      <c r="GU186" s="116"/>
      <c r="GV186" s="116"/>
      <c r="GW186" s="116"/>
      <c r="GX186" s="116"/>
      <c r="GY186" s="116"/>
      <c r="GZ186" s="116"/>
      <c r="HA186" s="116"/>
      <c r="HB186" s="116"/>
      <c r="HC186" s="116"/>
      <c r="HD186" s="116"/>
      <c r="HE186" s="116"/>
      <c r="HF186" s="116"/>
      <c r="HG186" s="116"/>
      <c r="HH186" s="116"/>
      <c r="HI186" s="116"/>
      <c r="HJ186" s="116"/>
      <c r="HK186" s="116"/>
      <c r="HL186" s="116"/>
      <c r="HM186" s="116"/>
      <c r="HN186" s="116"/>
      <c r="HO186" s="116"/>
      <c r="HP186" s="116"/>
      <c r="HQ186" s="116"/>
      <c r="HR186" s="116"/>
      <c r="HS186" s="116"/>
      <c r="HT186" s="116"/>
      <c r="HU186" s="116"/>
      <c r="HV186" s="116"/>
      <c r="HW186" s="116"/>
      <c r="HX186" s="116"/>
      <c r="HY186" s="116"/>
      <c r="HZ186" s="116"/>
      <c r="IA186" s="116"/>
      <c r="IB186" s="116"/>
      <c r="IC186" s="116"/>
      <c r="ID186" s="116"/>
      <c r="IE186" s="116"/>
      <c r="IF186" s="116"/>
      <c r="IG186" s="116"/>
      <c r="IH186" s="116"/>
      <c r="II186" s="116"/>
      <c r="IJ186" s="116"/>
      <c r="IK186" s="116"/>
      <c r="IL186" s="116"/>
      <c r="IM186" s="116"/>
      <c r="IN186" s="116"/>
      <c r="IO186" s="116"/>
      <c r="IP186" s="116"/>
      <c r="IQ186" s="116"/>
      <c r="IR186" s="116"/>
      <c r="IS186" s="116"/>
      <c r="IT186" s="116"/>
      <c r="IU186" s="116"/>
      <c r="IV186" s="116"/>
      <c r="IW186" s="116"/>
      <c r="IX186" s="116"/>
      <c r="IY186" s="116"/>
      <c r="IZ186" s="116"/>
      <c r="JA186" s="116"/>
      <c r="JB186" s="116"/>
      <c r="JC186" s="116"/>
      <c r="JD186" s="116"/>
      <c r="JE186" s="116"/>
      <c r="JF186" s="116"/>
      <c r="JG186" s="116"/>
      <c r="JH186" s="116"/>
      <c r="JI186" s="116"/>
      <c r="JJ186" s="116"/>
      <c r="JK186" s="116"/>
      <c r="JL186" s="116"/>
      <c r="JM186" s="116"/>
      <c r="JN186" s="116"/>
      <c r="JO186" s="116"/>
      <c r="JP186" s="116"/>
      <c r="JQ186" s="116"/>
      <c r="JR186" s="116"/>
      <c r="JS186" s="116"/>
      <c r="JT186" s="116"/>
      <c r="JU186" s="116"/>
      <c r="JV186" s="116"/>
      <c r="JW186" s="116"/>
      <c r="JX186" s="116"/>
      <c r="JY186" s="116"/>
      <c r="JZ186" s="116"/>
      <c r="KA186" s="116"/>
      <c r="KB186" s="116"/>
      <c r="KC186" s="116"/>
      <c r="KD186" s="116"/>
      <c r="KE186" s="116"/>
      <c r="KF186" s="116"/>
      <c r="KG186" s="116"/>
      <c r="KH186" s="116"/>
      <c r="KI186" s="116"/>
      <c r="KJ186" s="116"/>
      <c r="KK186" s="116"/>
      <c r="KL186" s="116"/>
      <c r="KM186" s="116"/>
      <c r="KN186" s="116"/>
      <c r="KO186" s="116"/>
      <c r="KP186" s="116"/>
      <c r="KQ186" s="116"/>
      <c r="KR186" s="116"/>
      <c r="KS186" s="116"/>
      <c r="KT186" s="116"/>
      <c r="KU186" s="116"/>
      <c r="KV186" s="116"/>
      <c r="KW186" s="116"/>
      <c r="KX186" s="116"/>
      <c r="KY186" s="116"/>
      <c r="KZ186" s="116"/>
      <c r="LA186" s="116"/>
      <c r="LB186" s="116"/>
      <c r="LC186" s="116"/>
      <c r="LD186" s="116"/>
      <c r="LE186" s="116"/>
      <c r="LF186" s="116"/>
      <c r="LG186" s="116"/>
      <c r="LH186" s="116"/>
      <c r="LI186" s="116"/>
      <c r="LJ186" s="116"/>
    </row>
    <row r="187" spans="1:322" x14ac:dyDescent="0.3">
      <c r="A187" s="108">
        <v>43360</v>
      </c>
      <c r="B187" s="117">
        <v>0.91506944444444405</v>
      </c>
      <c r="C187" s="114">
        <v>14374.231</v>
      </c>
      <c r="D187" s="114">
        <v>102381.357</v>
      </c>
      <c r="E187" s="114">
        <v>25488.192999999999</v>
      </c>
      <c r="F187" s="114">
        <v>35417.785000000003</v>
      </c>
      <c r="G187" s="114">
        <v>30.952000000000002</v>
      </c>
      <c r="H187" s="73">
        <v>18.5</v>
      </c>
      <c r="I187" s="73">
        <v>20.287725631769</v>
      </c>
      <c r="J187" s="111"/>
      <c r="K187" s="111"/>
      <c r="L187" s="119">
        <f t="shared" si="41"/>
        <v>20.077000000001821</v>
      </c>
      <c r="M187" s="115">
        <f t="shared" si="42"/>
        <v>-2.9400000000005093</v>
      </c>
      <c r="N187" s="115">
        <f t="shared" si="43"/>
        <v>-7.9349999999976717</v>
      </c>
      <c r="O187" s="115">
        <f t="shared" si="44"/>
        <v>25.402999999998428</v>
      </c>
      <c r="P187" s="120">
        <f t="shared" si="45"/>
        <v>5.5490000000015733</v>
      </c>
      <c r="Q187" s="30">
        <f t="shared" si="46"/>
        <v>0.82072240889113557</v>
      </c>
      <c r="R187" s="123"/>
      <c r="S187" s="124"/>
      <c r="T187" s="124"/>
      <c r="U187" s="124"/>
      <c r="V187" s="124"/>
      <c r="W187" s="124"/>
      <c r="X187" s="124"/>
      <c r="Y187" s="124"/>
      <c r="Z187" s="124"/>
      <c r="AA187" s="124"/>
      <c r="AB187" s="124"/>
      <c r="AC187" s="116"/>
      <c r="AD187" s="116"/>
      <c r="AE187" s="116"/>
      <c r="AF187" s="116"/>
      <c r="AG187" s="116"/>
      <c r="AH187" s="116"/>
      <c r="AI187" s="116"/>
      <c r="AJ187" s="33" t="str">
        <f t="shared" si="32"/>
        <v/>
      </c>
      <c r="AK187" s="33" t="str">
        <f t="shared" si="33"/>
        <v/>
      </c>
      <c r="AL187" s="33" t="str">
        <f t="shared" si="34"/>
        <v/>
      </c>
      <c r="AM187" s="33" t="str">
        <f t="shared" si="35"/>
        <v/>
      </c>
      <c r="AN187" s="33" t="str">
        <f t="shared" si="36"/>
        <v/>
      </c>
      <c r="AO187" s="33">
        <f t="shared" si="37"/>
        <v>12</v>
      </c>
      <c r="AP187" s="33" t="str">
        <f t="shared" si="38"/>
        <v/>
      </c>
      <c r="AQ187" s="33" t="str">
        <f t="shared" si="39"/>
        <v/>
      </c>
      <c r="AR187" s="33" t="str">
        <f t="shared" si="40"/>
        <v/>
      </c>
      <c r="AS187" s="116">
        <v>43604</v>
      </c>
      <c r="AT187" s="116">
        <v>3.5393518518518519E-2</v>
      </c>
      <c r="AU187" s="116" t="s">
        <v>62</v>
      </c>
      <c r="AV187" s="116" t="s">
        <v>63</v>
      </c>
      <c r="AW187" s="116">
        <v>12</v>
      </c>
      <c r="AX187" s="116"/>
      <c r="AY187" s="116"/>
      <c r="AZ187" s="116"/>
      <c r="BA187" s="116"/>
      <c r="BB187" s="116"/>
      <c r="BC187" s="116"/>
      <c r="BD187" s="116"/>
      <c r="BE187" s="116"/>
      <c r="BF187" s="116"/>
      <c r="BG187" s="116"/>
      <c r="BH187" s="116"/>
      <c r="BI187" s="116"/>
      <c r="BJ187" s="116"/>
      <c r="BK187" s="116"/>
      <c r="BL187" s="116"/>
      <c r="BM187" s="116"/>
      <c r="BN187" s="116"/>
      <c r="BO187" s="116"/>
      <c r="BP187" s="116"/>
      <c r="BQ187" s="116"/>
      <c r="BR187" s="116"/>
      <c r="BS187" s="116"/>
      <c r="BT187" s="116"/>
      <c r="BU187" s="116"/>
      <c r="BV187" s="116"/>
      <c r="BW187" s="116"/>
      <c r="BX187" s="116"/>
      <c r="BY187" s="116"/>
      <c r="BZ187" s="116"/>
      <c r="CA187" s="116"/>
      <c r="CB187" s="116"/>
      <c r="CC187" s="116"/>
      <c r="CD187" s="116"/>
      <c r="CE187" s="116"/>
      <c r="CF187" s="116"/>
      <c r="CG187" s="116"/>
      <c r="CH187" s="116"/>
      <c r="CI187" s="116"/>
      <c r="CJ187" s="116"/>
      <c r="CK187" s="116"/>
      <c r="CL187" s="116"/>
      <c r="CM187" s="116"/>
      <c r="CN187" s="116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6"/>
      <c r="DC187" s="116"/>
      <c r="DD187" s="116"/>
      <c r="DE187" s="116"/>
      <c r="DF187" s="116"/>
      <c r="DG187" s="116"/>
      <c r="DH187" s="116"/>
      <c r="DI187" s="116"/>
      <c r="DJ187" s="116"/>
      <c r="DK187" s="116"/>
      <c r="DL187" s="116"/>
      <c r="DM187" s="116"/>
      <c r="DN187" s="116"/>
      <c r="DO187" s="116"/>
      <c r="DP187" s="116"/>
      <c r="DQ187" s="116"/>
      <c r="DR187" s="116"/>
      <c r="DS187" s="116"/>
      <c r="DT187" s="116"/>
      <c r="DU187" s="116"/>
      <c r="DV187" s="116"/>
      <c r="DW187" s="116"/>
      <c r="DX187" s="116"/>
      <c r="DY187" s="116"/>
      <c r="DZ187" s="116"/>
      <c r="EA187" s="116"/>
      <c r="EB187" s="116"/>
      <c r="EC187" s="116"/>
      <c r="ED187" s="116"/>
      <c r="EE187" s="116"/>
      <c r="EF187" s="116"/>
      <c r="EG187" s="116"/>
      <c r="EH187" s="116"/>
      <c r="EI187" s="116"/>
      <c r="EJ187" s="116"/>
      <c r="EK187" s="116"/>
      <c r="EL187" s="116"/>
      <c r="EM187" s="116"/>
      <c r="EN187" s="116"/>
      <c r="EO187" s="116"/>
      <c r="EP187" s="116"/>
      <c r="EQ187" s="116"/>
      <c r="ER187" s="116"/>
      <c r="ES187" s="116"/>
      <c r="ET187" s="116"/>
      <c r="EU187" s="116"/>
      <c r="EV187" s="116"/>
      <c r="EW187" s="116"/>
      <c r="EX187" s="116"/>
      <c r="EY187" s="116"/>
      <c r="EZ187" s="116"/>
      <c r="FA187" s="116"/>
      <c r="FB187" s="116"/>
      <c r="FC187" s="116"/>
      <c r="FD187" s="116"/>
      <c r="FE187" s="116"/>
      <c r="FF187" s="116"/>
      <c r="FG187" s="116"/>
      <c r="FH187" s="116"/>
      <c r="FI187" s="116"/>
      <c r="FJ187" s="116"/>
      <c r="FK187" s="116"/>
      <c r="FL187" s="116"/>
      <c r="FM187" s="116"/>
      <c r="FN187" s="116"/>
      <c r="FO187" s="116"/>
      <c r="FP187" s="116"/>
      <c r="FQ187" s="116"/>
      <c r="FR187" s="116"/>
      <c r="FS187" s="116"/>
      <c r="FT187" s="116"/>
      <c r="FU187" s="116"/>
      <c r="FV187" s="116"/>
      <c r="FW187" s="116"/>
      <c r="FX187" s="116"/>
      <c r="FY187" s="116"/>
      <c r="FZ187" s="116"/>
      <c r="GA187" s="116"/>
      <c r="GB187" s="116"/>
      <c r="GC187" s="116"/>
      <c r="GD187" s="116"/>
      <c r="GE187" s="116"/>
      <c r="GF187" s="116"/>
      <c r="GG187" s="116"/>
      <c r="GH187" s="116"/>
      <c r="GI187" s="116"/>
      <c r="GJ187" s="116"/>
      <c r="GK187" s="116"/>
      <c r="GL187" s="116"/>
      <c r="GM187" s="116"/>
      <c r="GN187" s="116"/>
      <c r="GO187" s="116"/>
      <c r="GP187" s="116"/>
      <c r="GQ187" s="116"/>
      <c r="GR187" s="116"/>
      <c r="GS187" s="116"/>
      <c r="GT187" s="116"/>
      <c r="GU187" s="116"/>
      <c r="GV187" s="116"/>
      <c r="GW187" s="116"/>
      <c r="GX187" s="116"/>
      <c r="GY187" s="116"/>
      <c r="GZ187" s="116"/>
      <c r="HA187" s="116"/>
      <c r="HB187" s="116"/>
      <c r="HC187" s="116"/>
      <c r="HD187" s="116"/>
      <c r="HE187" s="116"/>
      <c r="HF187" s="116"/>
      <c r="HG187" s="116"/>
      <c r="HH187" s="116"/>
      <c r="HI187" s="116"/>
      <c r="HJ187" s="116"/>
      <c r="HK187" s="116"/>
      <c r="HL187" s="116"/>
      <c r="HM187" s="116"/>
      <c r="HN187" s="116"/>
      <c r="HO187" s="116"/>
      <c r="HP187" s="116"/>
      <c r="HQ187" s="116"/>
      <c r="HR187" s="116"/>
      <c r="HS187" s="116"/>
      <c r="HT187" s="116"/>
      <c r="HU187" s="116"/>
      <c r="HV187" s="116"/>
      <c r="HW187" s="116"/>
      <c r="HX187" s="116"/>
      <c r="HY187" s="116"/>
      <c r="HZ187" s="116"/>
      <c r="IA187" s="116"/>
      <c r="IB187" s="116"/>
      <c r="IC187" s="116"/>
      <c r="ID187" s="116"/>
      <c r="IE187" s="116"/>
      <c r="IF187" s="116"/>
      <c r="IG187" s="116"/>
      <c r="IH187" s="116"/>
      <c r="II187" s="116"/>
      <c r="IJ187" s="116"/>
      <c r="IK187" s="116"/>
      <c r="IL187" s="116"/>
      <c r="IM187" s="116"/>
      <c r="IN187" s="116"/>
      <c r="IO187" s="116"/>
      <c r="IP187" s="116"/>
      <c r="IQ187" s="116"/>
      <c r="IR187" s="116"/>
      <c r="IS187" s="116"/>
      <c r="IT187" s="116"/>
      <c r="IU187" s="116"/>
      <c r="IV187" s="116"/>
      <c r="IW187" s="116"/>
      <c r="IX187" s="116"/>
      <c r="IY187" s="116"/>
      <c r="IZ187" s="116"/>
      <c r="JA187" s="116"/>
      <c r="JB187" s="116"/>
      <c r="JC187" s="116"/>
      <c r="JD187" s="116"/>
      <c r="JE187" s="116"/>
      <c r="JF187" s="116"/>
      <c r="JG187" s="116"/>
      <c r="JH187" s="116"/>
      <c r="JI187" s="116"/>
      <c r="JJ187" s="116"/>
      <c r="JK187" s="116"/>
      <c r="JL187" s="116"/>
      <c r="JM187" s="116"/>
      <c r="JN187" s="116"/>
      <c r="JO187" s="116"/>
      <c r="JP187" s="116"/>
      <c r="JQ187" s="116"/>
      <c r="JR187" s="116"/>
      <c r="JS187" s="116"/>
      <c r="JT187" s="116"/>
      <c r="JU187" s="116"/>
      <c r="JV187" s="116"/>
      <c r="JW187" s="116"/>
      <c r="JX187" s="116"/>
      <c r="JY187" s="116"/>
      <c r="JZ187" s="116"/>
      <c r="KA187" s="116"/>
      <c r="KB187" s="116"/>
      <c r="KC187" s="116"/>
      <c r="KD187" s="116"/>
      <c r="KE187" s="116"/>
      <c r="KF187" s="116"/>
      <c r="KG187" s="116"/>
      <c r="KH187" s="116"/>
      <c r="KI187" s="116"/>
      <c r="KJ187" s="116"/>
      <c r="KK187" s="116"/>
      <c r="KL187" s="116"/>
      <c r="KM187" s="116"/>
      <c r="KN187" s="116"/>
      <c r="KO187" s="116"/>
      <c r="KP187" s="116"/>
      <c r="KQ187" s="116"/>
      <c r="KR187" s="116"/>
      <c r="KS187" s="116"/>
      <c r="KT187" s="116"/>
      <c r="KU187" s="116"/>
      <c r="KV187" s="116"/>
      <c r="KW187" s="116"/>
      <c r="KX187" s="116"/>
      <c r="KY187" s="116"/>
      <c r="KZ187" s="116"/>
      <c r="LA187" s="116"/>
      <c r="LB187" s="116"/>
      <c r="LC187" s="116"/>
      <c r="LD187" s="116"/>
      <c r="LE187" s="116"/>
      <c r="LF187" s="116"/>
      <c r="LG187" s="116"/>
      <c r="LH187" s="116"/>
      <c r="LI187" s="116"/>
      <c r="LJ187" s="116"/>
    </row>
    <row r="188" spans="1:322" x14ac:dyDescent="0.3">
      <c r="A188" s="108">
        <v>43361</v>
      </c>
      <c r="B188" s="117">
        <v>0.91509259259259301</v>
      </c>
      <c r="C188" s="114">
        <v>14377.826999999999</v>
      </c>
      <c r="D188" s="114">
        <v>102389.561</v>
      </c>
      <c r="E188" s="114">
        <v>25507.028999999999</v>
      </c>
      <c r="F188" s="114">
        <v>35441.474999999999</v>
      </c>
      <c r="G188" s="114">
        <v>23.69</v>
      </c>
      <c r="H188" s="73">
        <v>19.5</v>
      </c>
      <c r="I188" s="73">
        <v>20.6003921568627</v>
      </c>
      <c r="J188" s="111"/>
      <c r="K188" s="111"/>
      <c r="L188" s="119">
        <f t="shared" si="41"/>
        <v>11.890000000002548</v>
      </c>
      <c r="M188" s="115">
        <f t="shared" si="42"/>
        <v>-3.5959999999995489</v>
      </c>
      <c r="N188" s="115">
        <f t="shared" si="43"/>
        <v>-8.2039999999979045</v>
      </c>
      <c r="O188" s="115">
        <f t="shared" si="44"/>
        <v>18.835999999999331</v>
      </c>
      <c r="P188" s="120">
        <f t="shared" si="45"/>
        <v>4.8540000000006707</v>
      </c>
      <c r="Q188" s="30">
        <f t="shared" si="46"/>
        <v>0.79510341916417604</v>
      </c>
      <c r="R188" s="123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16"/>
      <c r="AD188" s="116"/>
      <c r="AE188" s="116"/>
      <c r="AF188" s="116"/>
      <c r="AG188" s="116"/>
      <c r="AH188" s="116"/>
      <c r="AI188" s="116"/>
      <c r="AJ188" s="33" t="str">
        <f t="shared" si="32"/>
        <v/>
      </c>
      <c r="AK188" s="33" t="str">
        <f t="shared" si="33"/>
        <v/>
      </c>
      <c r="AL188" s="33">
        <f t="shared" si="34"/>
        <v>27361.01</v>
      </c>
      <c r="AM188" s="33" t="str">
        <f t="shared" si="35"/>
        <v/>
      </c>
      <c r="AN188" s="33" t="str">
        <f t="shared" si="36"/>
        <v/>
      </c>
      <c r="AO188" s="33" t="str">
        <f t="shared" si="37"/>
        <v/>
      </c>
      <c r="AP188" s="33" t="str">
        <f t="shared" si="38"/>
        <v/>
      </c>
      <c r="AQ188" s="33" t="str">
        <f t="shared" si="39"/>
        <v/>
      </c>
      <c r="AR188" s="33" t="str">
        <f t="shared" si="40"/>
        <v/>
      </c>
      <c r="AS188" s="116">
        <v>43604</v>
      </c>
      <c r="AT188" s="116">
        <v>3.5393518518518519E-2</v>
      </c>
      <c r="AU188" s="116" t="s">
        <v>64</v>
      </c>
      <c r="AV188" s="116" t="s">
        <v>65</v>
      </c>
      <c r="AW188" s="116">
        <v>27361.01</v>
      </c>
      <c r="AX188" s="116"/>
      <c r="AY188" s="116"/>
      <c r="AZ188" s="116"/>
      <c r="BA188" s="116"/>
      <c r="BB188" s="116"/>
      <c r="BC188" s="116"/>
      <c r="BD188" s="116"/>
      <c r="BE188" s="116"/>
      <c r="BF188" s="116"/>
      <c r="BG188" s="116"/>
      <c r="BH188" s="116"/>
      <c r="BI188" s="116"/>
      <c r="BJ188" s="116"/>
      <c r="BK188" s="116"/>
      <c r="BL188" s="116"/>
      <c r="BM188" s="116"/>
      <c r="BN188" s="116"/>
      <c r="BO188" s="116"/>
      <c r="BP188" s="116"/>
      <c r="BQ188" s="116"/>
      <c r="BR188" s="116"/>
      <c r="BS188" s="116"/>
      <c r="BT188" s="116"/>
      <c r="BU188" s="116"/>
      <c r="BV188" s="116"/>
      <c r="BW188" s="116"/>
      <c r="BX188" s="116"/>
      <c r="BY188" s="116"/>
      <c r="BZ188" s="116"/>
      <c r="CA188" s="116"/>
      <c r="CB188" s="116"/>
      <c r="CC188" s="116"/>
      <c r="CD188" s="116"/>
      <c r="CE188" s="116"/>
      <c r="CF188" s="116"/>
      <c r="CG188" s="116"/>
      <c r="CH188" s="116"/>
      <c r="CI188" s="116"/>
      <c r="CJ188" s="116"/>
      <c r="CK188" s="116"/>
      <c r="CL188" s="116"/>
      <c r="CM188" s="116"/>
      <c r="CN188" s="116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6"/>
      <c r="DC188" s="116"/>
      <c r="DD188" s="116"/>
      <c r="DE188" s="116"/>
      <c r="DF188" s="116"/>
      <c r="DG188" s="116"/>
      <c r="DH188" s="116"/>
      <c r="DI188" s="116"/>
      <c r="DJ188" s="116"/>
      <c r="DK188" s="116"/>
      <c r="DL188" s="116"/>
      <c r="DM188" s="116"/>
      <c r="DN188" s="116"/>
      <c r="DO188" s="116"/>
      <c r="DP188" s="116"/>
      <c r="DQ188" s="116"/>
      <c r="DR188" s="116"/>
      <c r="DS188" s="116"/>
      <c r="DT188" s="116"/>
      <c r="DU188" s="116"/>
      <c r="DV188" s="116"/>
      <c r="DW188" s="116"/>
      <c r="DX188" s="116"/>
      <c r="DY188" s="116"/>
      <c r="DZ188" s="116"/>
      <c r="EA188" s="116"/>
      <c r="EB188" s="116"/>
      <c r="EC188" s="116"/>
      <c r="ED188" s="116"/>
      <c r="EE188" s="116"/>
      <c r="EF188" s="116"/>
      <c r="EG188" s="116"/>
      <c r="EH188" s="116"/>
      <c r="EI188" s="116"/>
      <c r="EJ188" s="116"/>
      <c r="EK188" s="116"/>
      <c r="EL188" s="116"/>
      <c r="EM188" s="116"/>
      <c r="EN188" s="116"/>
      <c r="EO188" s="116"/>
      <c r="EP188" s="116"/>
      <c r="EQ188" s="116"/>
      <c r="ER188" s="116"/>
      <c r="ES188" s="116"/>
      <c r="ET188" s="116"/>
      <c r="EU188" s="116"/>
      <c r="EV188" s="116"/>
      <c r="EW188" s="116"/>
      <c r="EX188" s="116"/>
      <c r="EY188" s="116"/>
      <c r="EZ188" s="116"/>
      <c r="FA188" s="116"/>
      <c r="FB188" s="116"/>
      <c r="FC188" s="116"/>
      <c r="FD188" s="116"/>
      <c r="FE188" s="116"/>
      <c r="FF188" s="116"/>
      <c r="FG188" s="116"/>
      <c r="FH188" s="116"/>
      <c r="FI188" s="116"/>
      <c r="FJ188" s="116"/>
      <c r="FK188" s="116"/>
      <c r="FL188" s="116"/>
      <c r="FM188" s="116"/>
      <c r="FN188" s="116"/>
      <c r="FO188" s="116"/>
      <c r="FP188" s="116"/>
      <c r="FQ188" s="116"/>
      <c r="FR188" s="116"/>
      <c r="FS188" s="116"/>
      <c r="FT188" s="116"/>
      <c r="FU188" s="116"/>
      <c r="FV188" s="116"/>
      <c r="FW188" s="116"/>
      <c r="FX188" s="116"/>
      <c r="FY188" s="116"/>
      <c r="FZ188" s="116"/>
      <c r="GA188" s="116"/>
      <c r="GB188" s="116"/>
      <c r="GC188" s="116"/>
      <c r="GD188" s="116"/>
      <c r="GE188" s="116"/>
      <c r="GF188" s="116"/>
      <c r="GG188" s="116"/>
      <c r="GH188" s="116"/>
      <c r="GI188" s="116"/>
      <c r="GJ188" s="116"/>
      <c r="GK188" s="116"/>
      <c r="GL188" s="116"/>
      <c r="GM188" s="116"/>
      <c r="GN188" s="116"/>
      <c r="GO188" s="116"/>
      <c r="GP188" s="116"/>
      <c r="GQ188" s="116"/>
      <c r="GR188" s="116"/>
      <c r="GS188" s="116"/>
      <c r="GT188" s="116"/>
      <c r="GU188" s="116"/>
      <c r="GV188" s="116"/>
      <c r="GW188" s="116"/>
      <c r="GX188" s="116"/>
      <c r="GY188" s="116"/>
      <c r="GZ188" s="116"/>
      <c r="HA188" s="116"/>
      <c r="HB188" s="116"/>
      <c r="HC188" s="116"/>
      <c r="HD188" s="116"/>
      <c r="HE188" s="116"/>
      <c r="HF188" s="116"/>
      <c r="HG188" s="116"/>
      <c r="HH188" s="116"/>
      <c r="HI188" s="116"/>
      <c r="HJ188" s="116"/>
      <c r="HK188" s="116"/>
      <c r="HL188" s="116"/>
      <c r="HM188" s="116"/>
      <c r="HN188" s="116"/>
      <c r="HO188" s="116"/>
      <c r="HP188" s="116"/>
      <c r="HQ188" s="116"/>
      <c r="HR188" s="116"/>
      <c r="HS188" s="116"/>
      <c r="HT188" s="116"/>
      <c r="HU188" s="116"/>
      <c r="HV188" s="116"/>
      <c r="HW188" s="116"/>
      <c r="HX188" s="116"/>
      <c r="HY188" s="116"/>
      <c r="HZ188" s="116"/>
      <c r="IA188" s="116"/>
      <c r="IB188" s="116"/>
      <c r="IC188" s="116"/>
      <c r="ID188" s="116"/>
      <c r="IE188" s="116"/>
      <c r="IF188" s="116"/>
      <c r="IG188" s="116"/>
      <c r="IH188" s="116"/>
      <c r="II188" s="116"/>
      <c r="IJ188" s="116"/>
      <c r="IK188" s="116"/>
      <c r="IL188" s="116"/>
      <c r="IM188" s="116"/>
      <c r="IN188" s="116"/>
      <c r="IO188" s="116"/>
      <c r="IP188" s="116"/>
      <c r="IQ188" s="116"/>
      <c r="IR188" s="116"/>
      <c r="IS188" s="116"/>
      <c r="IT188" s="116"/>
      <c r="IU188" s="116"/>
      <c r="IV188" s="116"/>
      <c r="IW188" s="116"/>
      <c r="IX188" s="116"/>
      <c r="IY188" s="116"/>
      <c r="IZ188" s="116"/>
      <c r="JA188" s="116"/>
      <c r="JB188" s="116"/>
      <c r="JC188" s="116"/>
      <c r="JD188" s="116"/>
      <c r="JE188" s="116"/>
      <c r="JF188" s="116"/>
      <c r="JG188" s="116"/>
      <c r="JH188" s="116"/>
      <c r="JI188" s="116"/>
      <c r="JJ188" s="116"/>
      <c r="JK188" s="116"/>
      <c r="JL188" s="116"/>
      <c r="JM188" s="116"/>
      <c r="JN188" s="116"/>
      <c r="JO188" s="116"/>
      <c r="JP188" s="116"/>
      <c r="JQ188" s="116"/>
      <c r="JR188" s="116"/>
      <c r="JS188" s="116"/>
      <c r="JT188" s="116"/>
      <c r="JU188" s="116"/>
      <c r="JV188" s="116"/>
      <c r="JW188" s="116"/>
      <c r="JX188" s="116"/>
      <c r="JY188" s="116"/>
      <c r="JZ188" s="116"/>
      <c r="KA188" s="116"/>
      <c r="KB188" s="116"/>
      <c r="KC188" s="116"/>
      <c r="KD188" s="116"/>
      <c r="KE188" s="116"/>
      <c r="KF188" s="116"/>
      <c r="KG188" s="116"/>
      <c r="KH188" s="116"/>
      <c r="KI188" s="116"/>
      <c r="KJ188" s="116"/>
      <c r="KK188" s="116"/>
      <c r="KL188" s="116"/>
      <c r="KM188" s="116"/>
      <c r="KN188" s="116"/>
      <c r="KO188" s="116"/>
      <c r="KP188" s="116"/>
      <c r="KQ188" s="116"/>
      <c r="KR188" s="116"/>
      <c r="KS188" s="116"/>
      <c r="KT188" s="116"/>
      <c r="KU188" s="116"/>
      <c r="KV188" s="116"/>
      <c r="KW188" s="116"/>
      <c r="KX188" s="116"/>
      <c r="KY188" s="116"/>
      <c r="KZ188" s="116"/>
      <c r="LA188" s="116"/>
      <c r="LB188" s="116"/>
      <c r="LC188" s="116"/>
      <c r="LD188" s="116"/>
      <c r="LE188" s="116"/>
      <c r="LF188" s="116"/>
      <c r="LG188" s="116"/>
      <c r="LH188" s="116"/>
      <c r="LI188" s="116"/>
      <c r="LJ188" s="116"/>
    </row>
    <row r="189" spans="1:322" x14ac:dyDescent="0.3">
      <c r="A189" s="108">
        <v>43362</v>
      </c>
      <c r="B189" s="117">
        <v>0.915219907407407</v>
      </c>
      <c r="C189" s="114">
        <v>14380.359</v>
      </c>
      <c r="D189" s="114">
        <v>102396.75599999999</v>
      </c>
      <c r="E189" s="114">
        <v>25526.282999999999</v>
      </c>
      <c r="F189" s="114">
        <v>35466.627999999997</v>
      </c>
      <c r="G189" s="114">
        <v>25.152999999999999</v>
      </c>
      <c r="H189" s="73">
        <v>19.5</v>
      </c>
      <c r="I189" s="73">
        <v>21.171841155234699</v>
      </c>
      <c r="J189" s="111"/>
      <c r="K189" s="111"/>
      <c r="L189" s="119">
        <f t="shared" si="41"/>
        <v>15.426000000006503</v>
      </c>
      <c r="M189" s="115">
        <f t="shared" si="42"/>
        <v>-2.5320000000010623</v>
      </c>
      <c r="N189" s="115">
        <f t="shared" si="43"/>
        <v>-7.194999999992433</v>
      </c>
      <c r="O189" s="115">
        <f t="shared" si="44"/>
        <v>19.254000000000815</v>
      </c>
      <c r="P189" s="120">
        <f t="shared" si="45"/>
        <v>5.8989999999991838</v>
      </c>
      <c r="Q189" s="30">
        <f t="shared" si="46"/>
        <v>0.7654752912177798</v>
      </c>
      <c r="R189" s="123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16"/>
      <c r="AD189" s="116"/>
      <c r="AE189" s="116"/>
      <c r="AF189" s="116"/>
      <c r="AG189" s="116"/>
      <c r="AH189" s="116"/>
      <c r="AI189" s="116"/>
      <c r="AJ189" s="33" t="str">
        <f t="shared" si="32"/>
        <v/>
      </c>
      <c r="AK189" s="33" t="str">
        <f t="shared" si="33"/>
        <v/>
      </c>
      <c r="AL189" s="33" t="str">
        <f t="shared" si="34"/>
        <v/>
      </c>
      <c r="AM189" s="33">
        <f t="shared" si="35"/>
        <v>37916.536</v>
      </c>
      <c r="AN189" s="33" t="str">
        <f t="shared" si="36"/>
        <v/>
      </c>
      <c r="AO189" s="33" t="str">
        <f t="shared" si="37"/>
        <v/>
      </c>
      <c r="AP189" s="33" t="str">
        <f t="shared" si="38"/>
        <v/>
      </c>
      <c r="AQ189" s="33" t="str">
        <f t="shared" si="39"/>
        <v/>
      </c>
      <c r="AR189" s="33" t="str">
        <f t="shared" si="40"/>
        <v/>
      </c>
      <c r="AS189" s="116">
        <v>43604</v>
      </c>
      <c r="AT189" s="116">
        <v>3.5393518518518519E-2</v>
      </c>
      <c r="AU189" s="116" t="s">
        <v>64</v>
      </c>
      <c r="AV189" s="116" t="s">
        <v>66</v>
      </c>
      <c r="AW189" s="116" t="s">
        <v>67</v>
      </c>
      <c r="AX189" s="116">
        <v>37916.536</v>
      </c>
      <c r="AY189" s="116"/>
      <c r="AZ189" s="116"/>
      <c r="BA189" s="116"/>
      <c r="BB189" s="116"/>
      <c r="BC189" s="116"/>
      <c r="BD189" s="116"/>
      <c r="BE189" s="116"/>
      <c r="BF189" s="116"/>
      <c r="BG189" s="116"/>
      <c r="BH189" s="116"/>
      <c r="BI189" s="116"/>
      <c r="BJ189" s="116"/>
      <c r="BK189" s="116"/>
      <c r="BL189" s="116"/>
      <c r="BM189" s="116"/>
      <c r="BN189" s="116"/>
      <c r="BO189" s="116"/>
      <c r="BP189" s="116"/>
      <c r="BQ189" s="116"/>
      <c r="BR189" s="116"/>
      <c r="BS189" s="116"/>
      <c r="BT189" s="116"/>
      <c r="BU189" s="116"/>
      <c r="BV189" s="116"/>
      <c r="BW189" s="116"/>
      <c r="BX189" s="116"/>
      <c r="BY189" s="116"/>
      <c r="BZ189" s="116"/>
      <c r="CA189" s="116"/>
      <c r="CB189" s="116"/>
      <c r="CC189" s="116"/>
      <c r="CD189" s="116"/>
      <c r="CE189" s="116"/>
      <c r="CF189" s="116"/>
      <c r="CG189" s="116"/>
      <c r="CH189" s="116"/>
      <c r="CI189" s="116"/>
      <c r="CJ189" s="116"/>
      <c r="CK189" s="116"/>
      <c r="CL189" s="116"/>
      <c r="CM189" s="116"/>
      <c r="CN189" s="116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6"/>
      <c r="DC189" s="116"/>
      <c r="DD189" s="116"/>
      <c r="DE189" s="116"/>
      <c r="DF189" s="116"/>
      <c r="DG189" s="116"/>
      <c r="DH189" s="116"/>
      <c r="DI189" s="116"/>
      <c r="DJ189" s="116"/>
      <c r="DK189" s="116"/>
      <c r="DL189" s="116"/>
      <c r="DM189" s="116"/>
      <c r="DN189" s="116"/>
      <c r="DO189" s="116"/>
      <c r="DP189" s="116"/>
      <c r="DQ189" s="116"/>
      <c r="DR189" s="116"/>
      <c r="DS189" s="116"/>
      <c r="DT189" s="116"/>
      <c r="DU189" s="116"/>
      <c r="DV189" s="116"/>
      <c r="DW189" s="116"/>
      <c r="DX189" s="116"/>
      <c r="DY189" s="116"/>
      <c r="DZ189" s="116"/>
      <c r="EA189" s="116"/>
      <c r="EB189" s="116"/>
      <c r="EC189" s="116"/>
      <c r="ED189" s="116"/>
      <c r="EE189" s="116"/>
      <c r="EF189" s="116"/>
      <c r="EG189" s="116"/>
      <c r="EH189" s="116"/>
      <c r="EI189" s="116"/>
      <c r="EJ189" s="116"/>
      <c r="EK189" s="116"/>
      <c r="EL189" s="116"/>
      <c r="EM189" s="116"/>
      <c r="EN189" s="116"/>
      <c r="EO189" s="116"/>
      <c r="EP189" s="116"/>
      <c r="EQ189" s="116"/>
      <c r="ER189" s="116"/>
      <c r="ES189" s="116"/>
      <c r="ET189" s="116"/>
      <c r="EU189" s="116"/>
      <c r="EV189" s="116"/>
      <c r="EW189" s="116"/>
      <c r="EX189" s="116"/>
      <c r="EY189" s="116"/>
      <c r="EZ189" s="116"/>
      <c r="FA189" s="116"/>
      <c r="FB189" s="116"/>
      <c r="FC189" s="116"/>
      <c r="FD189" s="116"/>
      <c r="FE189" s="116"/>
      <c r="FF189" s="116"/>
      <c r="FG189" s="116"/>
      <c r="FH189" s="116"/>
      <c r="FI189" s="116"/>
      <c r="FJ189" s="116"/>
      <c r="FK189" s="116"/>
      <c r="FL189" s="116"/>
      <c r="FM189" s="116"/>
      <c r="FN189" s="116"/>
      <c r="FO189" s="116"/>
      <c r="FP189" s="116"/>
      <c r="FQ189" s="116"/>
      <c r="FR189" s="116"/>
      <c r="FS189" s="116"/>
      <c r="FT189" s="116"/>
      <c r="FU189" s="116"/>
      <c r="FV189" s="116"/>
      <c r="FW189" s="116"/>
      <c r="FX189" s="116"/>
      <c r="FY189" s="116"/>
      <c r="FZ189" s="116"/>
      <c r="GA189" s="116"/>
      <c r="GB189" s="116"/>
      <c r="GC189" s="116"/>
      <c r="GD189" s="116"/>
      <c r="GE189" s="116"/>
      <c r="GF189" s="116"/>
      <c r="GG189" s="116"/>
      <c r="GH189" s="116"/>
      <c r="GI189" s="116"/>
      <c r="GJ189" s="116"/>
      <c r="GK189" s="116"/>
      <c r="GL189" s="116"/>
      <c r="GM189" s="116"/>
      <c r="GN189" s="116"/>
      <c r="GO189" s="116"/>
      <c r="GP189" s="116"/>
      <c r="GQ189" s="116"/>
      <c r="GR189" s="116"/>
      <c r="GS189" s="116"/>
      <c r="GT189" s="116"/>
      <c r="GU189" s="116"/>
      <c r="GV189" s="116"/>
      <c r="GW189" s="116"/>
      <c r="GX189" s="116"/>
      <c r="GY189" s="116"/>
      <c r="GZ189" s="116"/>
      <c r="HA189" s="116"/>
      <c r="HB189" s="116"/>
      <c r="HC189" s="116"/>
      <c r="HD189" s="116"/>
      <c r="HE189" s="116"/>
      <c r="HF189" s="116"/>
      <c r="HG189" s="116"/>
      <c r="HH189" s="116"/>
      <c r="HI189" s="116"/>
      <c r="HJ189" s="116"/>
      <c r="HK189" s="116"/>
      <c r="HL189" s="116"/>
      <c r="HM189" s="116"/>
      <c r="HN189" s="116"/>
      <c r="HO189" s="116"/>
      <c r="HP189" s="116"/>
      <c r="HQ189" s="116"/>
      <c r="HR189" s="116"/>
      <c r="HS189" s="116"/>
      <c r="HT189" s="116"/>
      <c r="HU189" s="116"/>
      <c r="HV189" s="116"/>
      <c r="HW189" s="116"/>
      <c r="HX189" s="116"/>
      <c r="HY189" s="116"/>
      <c r="HZ189" s="116"/>
      <c r="IA189" s="116"/>
      <c r="IB189" s="116"/>
      <c r="IC189" s="116"/>
      <c r="ID189" s="116"/>
      <c r="IE189" s="116"/>
      <c r="IF189" s="116"/>
      <c r="IG189" s="116"/>
      <c r="IH189" s="116"/>
      <c r="II189" s="116"/>
      <c r="IJ189" s="116"/>
      <c r="IK189" s="116"/>
      <c r="IL189" s="116"/>
      <c r="IM189" s="116"/>
      <c r="IN189" s="116"/>
      <c r="IO189" s="116"/>
      <c r="IP189" s="116"/>
      <c r="IQ189" s="116"/>
      <c r="IR189" s="116"/>
      <c r="IS189" s="116"/>
      <c r="IT189" s="116"/>
      <c r="IU189" s="116"/>
      <c r="IV189" s="116"/>
      <c r="IW189" s="116"/>
      <c r="IX189" s="116"/>
      <c r="IY189" s="116"/>
      <c r="IZ189" s="116"/>
      <c r="JA189" s="116"/>
      <c r="JB189" s="116"/>
      <c r="JC189" s="116"/>
      <c r="JD189" s="116"/>
      <c r="JE189" s="116"/>
      <c r="JF189" s="116"/>
      <c r="JG189" s="116"/>
      <c r="JH189" s="116"/>
      <c r="JI189" s="116"/>
      <c r="JJ189" s="116"/>
      <c r="JK189" s="116"/>
      <c r="JL189" s="116"/>
      <c r="JM189" s="116"/>
      <c r="JN189" s="116"/>
      <c r="JO189" s="116"/>
      <c r="JP189" s="116"/>
      <c r="JQ189" s="116"/>
      <c r="JR189" s="116"/>
      <c r="JS189" s="116"/>
      <c r="JT189" s="116"/>
      <c r="JU189" s="116"/>
      <c r="JV189" s="116"/>
      <c r="JW189" s="116"/>
      <c r="JX189" s="116"/>
      <c r="JY189" s="116"/>
      <c r="JZ189" s="116"/>
      <c r="KA189" s="116"/>
      <c r="KB189" s="116"/>
      <c r="KC189" s="116"/>
      <c r="KD189" s="116"/>
      <c r="KE189" s="116"/>
      <c r="KF189" s="116"/>
      <c r="KG189" s="116"/>
      <c r="KH189" s="116"/>
      <c r="KI189" s="116"/>
      <c r="KJ189" s="116"/>
      <c r="KK189" s="116"/>
      <c r="KL189" s="116"/>
      <c r="KM189" s="116"/>
      <c r="KN189" s="116"/>
      <c r="KO189" s="116"/>
      <c r="KP189" s="116"/>
      <c r="KQ189" s="116"/>
      <c r="KR189" s="116"/>
      <c r="KS189" s="116"/>
      <c r="KT189" s="116"/>
      <c r="KU189" s="116"/>
      <c r="KV189" s="116"/>
      <c r="KW189" s="116"/>
      <c r="KX189" s="116"/>
      <c r="KY189" s="116"/>
      <c r="KZ189" s="116"/>
      <c r="LA189" s="116"/>
      <c r="LB189" s="116"/>
      <c r="LC189" s="116"/>
      <c r="LD189" s="116"/>
      <c r="LE189" s="116"/>
      <c r="LF189" s="116"/>
      <c r="LG189" s="116"/>
      <c r="LH189" s="116"/>
      <c r="LI189" s="116"/>
      <c r="LJ189" s="116"/>
    </row>
    <row r="190" spans="1:322" x14ac:dyDescent="0.3">
      <c r="A190" s="108">
        <v>43363</v>
      </c>
      <c r="B190" s="117">
        <v>0.91525462962963</v>
      </c>
      <c r="C190" s="114">
        <v>14383.168</v>
      </c>
      <c r="D190" s="114">
        <v>102405.777</v>
      </c>
      <c r="E190" s="114">
        <v>25549.228999999999</v>
      </c>
      <c r="F190" s="114">
        <v>35496.241999999998</v>
      </c>
      <c r="G190" s="114">
        <v>29.608000000000001</v>
      </c>
      <c r="H190" s="73">
        <v>17</v>
      </c>
      <c r="I190" s="73">
        <v>22.788715953307399</v>
      </c>
      <c r="J190" s="111"/>
      <c r="K190" s="111"/>
      <c r="L190" s="119">
        <f t="shared" si="41"/>
        <v>17.777999999992797</v>
      </c>
      <c r="M190" s="115">
        <f t="shared" si="42"/>
        <v>-2.808999999999287</v>
      </c>
      <c r="N190" s="115">
        <f t="shared" si="43"/>
        <v>-9.0210000000079162</v>
      </c>
      <c r="O190" s="115">
        <f t="shared" si="44"/>
        <v>22.945999999999913</v>
      </c>
      <c r="P190" s="120">
        <f t="shared" si="45"/>
        <v>6.6620000000000879</v>
      </c>
      <c r="Q190" s="30">
        <f t="shared" si="46"/>
        <v>0.77499324506889733</v>
      </c>
      <c r="R190" s="123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16"/>
      <c r="AD190" s="116"/>
      <c r="AE190" s="116"/>
      <c r="AF190" s="116"/>
      <c r="AG190" s="116"/>
      <c r="AH190" s="116"/>
      <c r="AI190" s="116"/>
      <c r="AJ190" s="33" t="str">
        <f t="shared" si="32"/>
        <v/>
      </c>
      <c r="AK190" s="33" t="str">
        <f t="shared" si="33"/>
        <v/>
      </c>
      <c r="AL190" s="33" t="str">
        <f t="shared" si="34"/>
        <v/>
      </c>
      <c r="AM190" s="33" t="str">
        <f t="shared" si="35"/>
        <v/>
      </c>
      <c r="AN190" s="33">
        <f t="shared" si="36"/>
        <v>0</v>
      </c>
      <c r="AO190" s="33" t="str">
        <f t="shared" si="37"/>
        <v/>
      </c>
      <c r="AP190" s="33" t="str">
        <f t="shared" si="38"/>
        <v/>
      </c>
      <c r="AQ190" s="33" t="str">
        <f t="shared" si="39"/>
        <v/>
      </c>
      <c r="AR190" s="33" t="str">
        <f t="shared" si="40"/>
        <v/>
      </c>
      <c r="AS190" s="116">
        <v>43604</v>
      </c>
      <c r="AT190" s="116">
        <v>3.5393518518518519E-2</v>
      </c>
      <c r="AU190" s="116" t="s">
        <v>64</v>
      </c>
      <c r="AV190" s="116" t="s">
        <v>68</v>
      </c>
      <c r="AW190" s="116">
        <v>0</v>
      </c>
      <c r="AX190" s="116"/>
      <c r="AY190" s="116"/>
      <c r="AZ190" s="116"/>
      <c r="BA190" s="116"/>
      <c r="BB190" s="116"/>
      <c r="BC190" s="116"/>
      <c r="BD190" s="116"/>
      <c r="BE190" s="116"/>
      <c r="BF190" s="116"/>
      <c r="BG190" s="116"/>
      <c r="BH190" s="116"/>
      <c r="BI190" s="116"/>
      <c r="BJ190" s="116"/>
      <c r="BK190" s="116"/>
      <c r="BL190" s="116"/>
      <c r="BM190" s="116"/>
      <c r="BN190" s="116"/>
      <c r="BO190" s="116"/>
      <c r="BP190" s="116"/>
      <c r="BQ190" s="116"/>
      <c r="BR190" s="116"/>
      <c r="BS190" s="116"/>
      <c r="BT190" s="116"/>
      <c r="BU190" s="116"/>
      <c r="BV190" s="116"/>
      <c r="BW190" s="116"/>
      <c r="BX190" s="116"/>
      <c r="BY190" s="116"/>
      <c r="BZ190" s="116"/>
      <c r="CA190" s="116"/>
      <c r="CB190" s="116"/>
      <c r="CC190" s="116"/>
      <c r="CD190" s="116"/>
      <c r="CE190" s="116"/>
      <c r="CF190" s="116"/>
      <c r="CG190" s="116"/>
      <c r="CH190" s="116"/>
      <c r="CI190" s="116"/>
      <c r="CJ190" s="116"/>
      <c r="CK190" s="116"/>
      <c r="CL190" s="116"/>
      <c r="CM190" s="116"/>
      <c r="CN190" s="116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6"/>
      <c r="DC190" s="116"/>
      <c r="DD190" s="116"/>
      <c r="DE190" s="116"/>
      <c r="DF190" s="116"/>
      <c r="DG190" s="116"/>
      <c r="DH190" s="116"/>
      <c r="DI190" s="116"/>
      <c r="DJ190" s="116"/>
      <c r="DK190" s="116"/>
      <c r="DL190" s="116"/>
      <c r="DM190" s="116"/>
      <c r="DN190" s="116"/>
      <c r="DO190" s="116"/>
      <c r="DP190" s="116"/>
      <c r="DQ190" s="116"/>
      <c r="DR190" s="116"/>
      <c r="DS190" s="116"/>
      <c r="DT190" s="116"/>
      <c r="DU190" s="116"/>
      <c r="DV190" s="116"/>
      <c r="DW190" s="116"/>
      <c r="DX190" s="116"/>
      <c r="DY190" s="116"/>
      <c r="DZ190" s="116"/>
      <c r="EA190" s="116"/>
      <c r="EB190" s="116"/>
      <c r="EC190" s="116"/>
      <c r="ED190" s="116"/>
      <c r="EE190" s="116"/>
      <c r="EF190" s="116"/>
      <c r="EG190" s="116"/>
      <c r="EH190" s="116"/>
      <c r="EI190" s="116"/>
      <c r="EJ190" s="116"/>
      <c r="EK190" s="116"/>
      <c r="EL190" s="116"/>
      <c r="EM190" s="116"/>
      <c r="EN190" s="116"/>
      <c r="EO190" s="116"/>
      <c r="EP190" s="116"/>
      <c r="EQ190" s="116"/>
      <c r="ER190" s="116"/>
      <c r="ES190" s="116"/>
      <c r="ET190" s="116"/>
      <c r="EU190" s="116"/>
      <c r="EV190" s="116"/>
      <c r="EW190" s="116"/>
      <c r="EX190" s="116"/>
      <c r="EY190" s="116"/>
      <c r="EZ190" s="116"/>
      <c r="FA190" s="116"/>
      <c r="FB190" s="116"/>
      <c r="FC190" s="116"/>
      <c r="FD190" s="116"/>
      <c r="FE190" s="116"/>
      <c r="FF190" s="116"/>
      <c r="FG190" s="116"/>
      <c r="FH190" s="116"/>
      <c r="FI190" s="116"/>
      <c r="FJ190" s="116"/>
      <c r="FK190" s="116"/>
      <c r="FL190" s="116"/>
      <c r="FM190" s="116"/>
      <c r="FN190" s="116"/>
      <c r="FO190" s="116"/>
      <c r="FP190" s="116"/>
      <c r="FQ190" s="116"/>
      <c r="FR190" s="116"/>
      <c r="FS190" s="116"/>
      <c r="FT190" s="116"/>
      <c r="FU190" s="116"/>
      <c r="FV190" s="116"/>
      <c r="FW190" s="116"/>
      <c r="FX190" s="116"/>
      <c r="FY190" s="116"/>
      <c r="FZ190" s="116"/>
      <c r="GA190" s="116"/>
      <c r="GB190" s="116"/>
      <c r="GC190" s="116"/>
      <c r="GD190" s="116"/>
      <c r="GE190" s="116"/>
      <c r="GF190" s="116"/>
      <c r="GG190" s="116"/>
      <c r="GH190" s="116"/>
      <c r="GI190" s="116"/>
      <c r="GJ190" s="116"/>
      <c r="GK190" s="116"/>
      <c r="GL190" s="116"/>
      <c r="GM190" s="116"/>
      <c r="GN190" s="116"/>
      <c r="GO190" s="116"/>
      <c r="GP190" s="116"/>
      <c r="GQ190" s="116"/>
      <c r="GR190" s="116"/>
      <c r="GS190" s="116"/>
      <c r="GT190" s="116"/>
      <c r="GU190" s="116"/>
      <c r="GV190" s="116"/>
      <c r="GW190" s="116"/>
      <c r="GX190" s="116"/>
      <c r="GY190" s="116"/>
      <c r="GZ190" s="116"/>
      <c r="HA190" s="116"/>
      <c r="HB190" s="116"/>
      <c r="HC190" s="116"/>
      <c r="HD190" s="116"/>
      <c r="HE190" s="116"/>
      <c r="HF190" s="116"/>
      <c r="HG190" s="116"/>
      <c r="HH190" s="116"/>
      <c r="HI190" s="116"/>
      <c r="HJ190" s="116"/>
      <c r="HK190" s="116"/>
      <c r="HL190" s="116"/>
      <c r="HM190" s="116"/>
      <c r="HN190" s="116"/>
      <c r="HO190" s="116"/>
      <c r="HP190" s="116"/>
      <c r="HQ190" s="116"/>
      <c r="HR190" s="116"/>
      <c r="HS190" s="116"/>
      <c r="HT190" s="116"/>
      <c r="HU190" s="116"/>
      <c r="HV190" s="116"/>
      <c r="HW190" s="116"/>
      <c r="HX190" s="116"/>
      <c r="HY190" s="116"/>
      <c r="HZ190" s="116"/>
      <c r="IA190" s="116"/>
      <c r="IB190" s="116"/>
      <c r="IC190" s="116"/>
      <c r="ID190" s="116"/>
      <c r="IE190" s="116"/>
      <c r="IF190" s="116"/>
      <c r="IG190" s="116"/>
      <c r="IH190" s="116"/>
      <c r="II190" s="116"/>
      <c r="IJ190" s="116"/>
      <c r="IK190" s="116"/>
      <c r="IL190" s="116"/>
      <c r="IM190" s="116"/>
      <c r="IN190" s="116"/>
      <c r="IO190" s="116"/>
      <c r="IP190" s="116"/>
      <c r="IQ190" s="116"/>
      <c r="IR190" s="116"/>
      <c r="IS190" s="116"/>
      <c r="IT190" s="116"/>
      <c r="IU190" s="116"/>
      <c r="IV190" s="116"/>
      <c r="IW190" s="116"/>
      <c r="IX190" s="116"/>
      <c r="IY190" s="116"/>
      <c r="IZ190" s="116"/>
      <c r="JA190" s="116"/>
      <c r="JB190" s="116"/>
      <c r="JC190" s="116"/>
      <c r="JD190" s="116"/>
      <c r="JE190" s="116"/>
      <c r="JF190" s="116"/>
      <c r="JG190" s="116"/>
      <c r="JH190" s="116"/>
      <c r="JI190" s="116"/>
      <c r="JJ190" s="116"/>
      <c r="JK190" s="116"/>
      <c r="JL190" s="116"/>
      <c r="JM190" s="116"/>
      <c r="JN190" s="116"/>
      <c r="JO190" s="116"/>
      <c r="JP190" s="116"/>
      <c r="JQ190" s="116"/>
      <c r="JR190" s="116"/>
      <c r="JS190" s="116"/>
      <c r="JT190" s="116"/>
      <c r="JU190" s="116"/>
      <c r="JV190" s="116"/>
      <c r="JW190" s="116"/>
      <c r="JX190" s="116"/>
      <c r="JY190" s="116"/>
      <c r="JZ190" s="116"/>
      <c r="KA190" s="116"/>
      <c r="KB190" s="116"/>
      <c r="KC190" s="116"/>
      <c r="KD190" s="116"/>
      <c r="KE190" s="116"/>
      <c r="KF190" s="116"/>
      <c r="KG190" s="116"/>
      <c r="KH190" s="116"/>
      <c r="KI190" s="116"/>
      <c r="KJ190" s="116"/>
      <c r="KK190" s="116"/>
      <c r="KL190" s="116"/>
      <c r="KM190" s="116"/>
      <c r="KN190" s="116"/>
      <c r="KO190" s="116"/>
      <c r="KP190" s="116"/>
      <c r="KQ190" s="116"/>
      <c r="KR190" s="116"/>
      <c r="KS190" s="116"/>
      <c r="KT190" s="116"/>
      <c r="KU190" s="116"/>
      <c r="KV190" s="116"/>
      <c r="KW190" s="116"/>
      <c r="KX190" s="116"/>
      <c r="KY190" s="116"/>
      <c r="KZ190" s="116"/>
      <c r="LA190" s="116"/>
      <c r="LB190" s="116"/>
      <c r="LC190" s="116"/>
      <c r="LD190" s="116"/>
      <c r="LE190" s="116"/>
      <c r="LF190" s="116"/>
      <c r="LG190" s="116"/>
      <c r="LH190" s="116"/>
      <c r="LI190" s="116"/>
      <c r="LJ190" s="116"/>
    </row>
    <row r="191" spans="1:322" x14ac:dyDescent="0.3">
      <c r="A191" s="108">
        <v>43364</v>
      </c>
      <c r="B191" s="117">
        <v>0.91248842592592605</v>
      </c>
      <c r="C191" s="114">
        <v>14387.22</v>
      </c>
      <c r="D191" s="114">
        <v>102414.758</v>
      </c>
      <c r="E191" s="114">
        <v>25559.832999999999</v>
      </c>
      <c r="F191" s="114">
        <v>35512.237999999998</v>
      </c>
      <c r="G191" s="114">
        <v>15.996</v>
      </c>
      <c r="H191" s="73">
        <v>11</v>
      </c>
      <c r="I191" s="73">
        <v>18.626633165829201</v>
      </c>
      <c r="J191" s="111"/>
      <c r="K191" s="111"/>
      <c r="L191" s="119">
        <f t="shared" si="41"/>
        <v>2.9630000000005534</v>
      </c>
      <c r="M191" s="115">
        <f t="shared" si="42"/>
        <v>-4.0519999999996799</v>
      </c>
      <c r="N191" s="115">
        <f t="shared" si="43"/>
        <v>-8.9809999999997672</v>
      </c>
      <c r="O191" s="115">
        <f t="shared" si="44"/>
        <v>10.60399999999936</v>
      </c>
      <c r="P191" s="120">
        <f t="shared" si="45"/>
        <v>5.3920000000006407</v>
      </c>
      <c r="Q191" s="30">
        <f t="shared" si="46"/>
        <v>0.66291572893219297</v>
      </c>
      <c r="R191" s="123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16"/>
      <c r="AD191" s="116"/>
      <c r="AE191" s="116"/>
      <c r="AF191" s="116"/>
      <c r="AG191" s="116"/>
      <c r="AH191" s="116"/>
      <c r="AI191" s="116"/>
      <c r="AJ191" s="33">
        <f t="shared" si="32"/>
        <v>15736.174999999999</v>
      </c>
      <c r="AK191" s="33" t="str">
        <f t="shared" si="33"/>
        <v/>
      </c>
      <c r="AL191" s="33" t="str">
        <f t="shared" si="34"/>
        <v/>
      </c>
      <c r="AM191" s="33" t="str">
        <f t="shared" si="35"/>
        <v/>
      </c>
      <c r="AN191" s="33" t="str">
        <f t="shared" si="36"/>
        <v/>
      </c>
      <c r="AO191" s="33" t="str">
        <f t="shared" si="37"/>
        <v/>
      </c>
      <c r="AP191" s="33" t="str">
        <f t="shared" si="38"/>
        <v/>
      </c>
      <c r="AQ191" s="33" t="str">
        <f t="shared" si="39"/>
        <v/>
      </c>
      <c r="AR191" s="33" t="str">
        <f t="shared" si="40"/>
        <v/>
      </c>
      <c r="AS191" s="116">
        <v>43604</v>
      </c>
      <c r="AT191" s="116">
        <v>3.6782407407407409E-2</v>
      </c>
      <c r="AU191" s="116" t="s">
        <v>59</v>
      </c>
      <c r="AV191" s="116" t="s">
        <v>60</v>
      </c>
      <c r="AW191" s="116">
        <v>15736.174999999999</v>
      </c>
      <c r="AX191" s="116"/>
      <c r="AY191" s="116"/>
      <c r="AZ191" s="116"/>
      <c r="BA191" s="116"/>
      <c r="BB191" s="116"/>
      <c r="BC191" s="116"/>
      <c r="BD191" s="116"/>
      <c r="BE191" s="116"/>
      <c r="BF191" s="116"/>
      <c r="BG191" s="116"/>
      <c r="BH191" s="116"/>
      <c r="BI191" s="116"/>
      <c r="BJ191" s="116"/>
      <c r="BK191" s="116"/>
      <c r="BL191" s="116"/>
      <c r="BM191" s="116"/>
      <c r="BN191" s="116"/>
      <c r="BO191" s="116"/>
      <c r="BP191" s="116"/>
      <c r="BQ191" s="116"/>
      <c r="BR191" s="116"/>
      <c r="BS191" s="116"/>
      <c r="BT191" s="116"/>
      <c r="BU191" s="116"/>
      <c r="BV191" s="116"/>
      <c r="BW191" s="116"/>
      <c r="BX191" s="116"/>
      <c r="BY191" s="116"/>
      <c r="BZ191" s="116"/>
      <c r="CA191" s="116"/>
      <c r="CB191" s="116"/>
      <c r="CC191" s="116"/>
      <c r="CD191" s="116"/>
      <c r="CE191" s="116"/>
      <c r="CF191" s="116"/>
      <c r="CG191" s="116"/>
      <c r="CH191" s="116"/>
      <c r="CI191" s="116"/>
      <c r="CJ191" s="116"/>
      <c r="CK191" s="116"/>
      <c r="CL191" s="116"/>
      <c r="CM191" s="116"/>
      <c r="CN191" s="116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6"/>
      <c r="DC191" s="116"/>
      <c r="DD191" s="116"/>
      <c r="DE191" s="116"/>
      <c r="DF191" s="116"/>
      <c r="DG191" s="116"/>
      <c r="DH191" s="116"/>
      <c r="DI191" s="116"/>
      <c r="DJ191" s="116"/>
      <c r="DK191" s="116"/>
      <c r="DL191" s="116"/>
      <c r="DM191" s="116"/>
      <c r="DN191" s="116"/>
      <c r="DO191" s="116"/>
      <c r="DP191" s="116"/>
      <c r="DQ191" s="116"/>
      <c r="DR191" s="116"/>
      <c r="DS191" s="116"/>
      <c r="DT191" s="116"/>
      <c r="DU191" s="116"/>
      <c r="DV191" s="116"/>
      <c r="DW191" s="116"/>
      <c r="DX191" s="116"/>
      <c r="DY191" s="116"/>
      <c r="DZ191" s="116"/>
      <c r="EA191" s="116"/>
      <c r="EB191" s="116"/>
      <c r="EC191" s="116"/>
      <c r="ED191" s="116"/>
      <c r="EE191" s="116"/>
      <c r="EF191" s="116"/>
      <c r="EG191" s="116"/>
      <c r="EH191" s="116"/>
      <c r="EI191" s="116"/>
      <c r="EJ191" s="116"/>
      <c r="EK191" s="116"/>
      <c r="EL191" s="116"/>
      <c r="EM191" s="116"/>
      <c r="EN191" s="116"/>
      <c r="EO191" s="116"/>
      <c r="EP191" s="116"/>
      <c r="EQ191" s="116"/>
      <c r="ER191" s="116"/>
      <c r="ES191" s="116"/>
      <c r="ET191" s="116"/>
      <c r="EU191" s="116"/>
      <c r="EV191" s="116"/>
      <c r="EW191" s="116"/>
      <c r="EX191" s="116"/>
      <c r="EY191" s="116"/>
      <c r="EZ191" s="116"/>
      <c r="FA191" s="116"/>
      <c r="FB191" s="116"/>
      <c r="FC191" s="116"/>
      <c r="FD191" s="116"/>
      <c r="FE191" s="116"/>
      <c r="FF191" s="116"/>
      <c r="FG191" s="116"/>
      <c r="FH191" s="116"/>
      <c r="FI191" s="116"/>
      <c r="FJ191" s="116"/>
      <c r="FK191" s="116"/>
      <c r="FL191" s="116"/>
      <c r="FM191" s="116"/>
      <c r="FN191" s="116"/>
      <c r="FO191" s="116"/>
      <c r="FP191" s="116"/>
      <c r="FQ191" s="116"/>
      <c r="FR191" s="116"/>
      <c r="FS191" s="116"/>
      <c r="FT191" s="116"/>
      <c r="FU191" s="116"/>
      <c r="FV191" s="116"/>
      <c r="FW191" s="116"/>
      <c r="FX191" s="116"/>
      <c r="FY191" s="116"/>
      <c r="FZ191" s="116"/>
      <c r="GA191" s="116"/>
      <c r="GB191" s="116"/>
      <c r="GC191" s="116"/>
      <c r="GD191" s="116"/>
      <c r="GE191" s="116"/>
      <c r="GF191" s="116"/>
      <c r="GG191" s="116"/>
      <c r="GH191" s="116"/>
      <c r="GI191" s="116"/>
      <c r="GJ191" s="116"/>
      <c r="GK191" s="116"/>
      <c r="GL191" s="116"/>
      <c r="GM191" s="116"/>
      <c r="GN191" s="116"/>
      <c r="GO191" s="116"/>
      <c r="GP191" s="116"/>
      <c r="GQ191" s="116"/>
      <c r="GR191" s="116"/>
      <c r="GS191" s="116"/>
      <c r="GT191" s="116"/>
      <c r="GU191" s="116"/>
      <c r="GV191" s="116"/>
      <c r="GW191" s="116"/>
      <c r="GX191" s="116"/>
      <c r="GY191" s="116"/>
      <c r="GZ191" s="116"/>
      <c r="HA191" s="116"/>
      <c r="HB191" s="116"/>
      <c r="HC191" s="116"/>
      <c r="HD191" s="116"/>
      <c r="HE191" s="116"/>
      <c r="HF191" s="116"/>
      <c r="HG191" s="116"/>
      <c r="HH191" s="116"/>
      <c r="HI191" s="116"/>
      <c r="HJ191" s="116"/>
      <c r="HK191" s="116"/>
      <c r="HL191" s="116"/>
      <c r="HM191" s="116"/>
      <c r="HN191" s="116"/>
      <c r="HO191" s="116"/>
      <c r="HP191" s="116"/>
      <c r="HQ191" s="116"/>
      <c r="HR191" s="116"/>
      <c r="HS191" s="116"/>
      <c r="HT191" s="116"/>
      <c r="HU191" s="116"/>
      <c r="HV191" s="116"/>
      <c r="HW191" s="116"/>
      <c r="HX191" s="116"/>
      <c r="HY191" s="116"/>
      <c r="HZ191" s="116"/>
      <c r="IA191" s="116"/>
      <c r="IB191" s="116"/>
      <c r="IC191" s="116"/>
      <c r="ID191" s="116"/>
      <c r="IE191" s="116"/>
      <c r="IF191" s="116"/>
      <c r="IG191" s="116"/>
      <c r="IH191" s="116"/>
      <c r="II191" s="116"/>
      <c r="IJ191" s="116"/>
      <c r="IK191" s="116"/>
      <c r="IL191" s="116"/>
      <c r="IM191" s="116"/>
      <c r="IN191" s="116"/>
      <c r="IO191" s="116"/>
      <c r="IP191" s="116"/>
      <c r="IQ191" s="116"/>
      <c r="IR191" s="116"/>
      <c r="IS191" s="116"/>
      <c r="IT191" s="116"/>
      <c r="IU191" s="116"/>
      <c r="IV191" s="116"/>
      <c r="IW191" s="116"/>
      <c r="IX191" s="116"/>
      <c r="IY191" s="116"/>
      <c r="IZ191" s="116"/>
      <c r="JA191" s="116"/>
      <c r="JB191" s="116"/>
      <c r="JC191" s="116"/>
      <c r="JD191" s="116"/>
      <c r="JE191" s="116"/>
      <c r="JF191" s="116"/>
      <c r="JG191" s="116"/>
      <c r="JH191" s="116"/>
      <c r="JI191" s="116"/>
      <c r="JJ191" s="116"/>
      <c r="JK191" s="116"/>
      <c r="JL191" s="116"/>
      <c r="JM191" s="116"/>
      <c r="JN191" s="116"/>
      <c r="JO191" s="116"/>
      <c r="JP191" s="116"/>
      <c r="JQ191" s="116"/>
      <c r="JR191" s="116"/>
      <c r="JS191" s="116"/>
      <c r="JT191" s="116"/>
      <c r="JU191" s="116"/>
      <c r="JV191" s="116"/>
      <c r="JW191" s="116"/>
      <c r="JX191" s="116"/>
      <c r="JY191" s="116"/>
      <c r="JZ191" s="116"/>
      <c r="KA191" s="116"/>
      <c r="KB191" s="116"/>
      <c r="KC191" s="116"/>
      <c r="KD191" s="116"/>
      <c r="KE191" s="116"/>
      <c r="KF191" s="116"/>
      <c r="KG191" s="116"/>
      <c r="KH191" s="116"/>
      <c r="KI191" s="116"/>
      <c r="KJ191" s="116"/>
      <c r="KK191" s="116"/>
      <c r="KL191" s="116"/>
      <c r="KM191" s="116"/>
      <c r="KN191" s="116"/>
      <c r="KO191" s="116"/>
      <c r="KP191" s="116"/>
      <c r="KQ191" s="116"/>
      <c r="KR191" s="116"/>
      <c r="KS191" s="116"/>
      <c r="KT191" s="116"/>
      <c r="KU191" s="116"/>
      <c r="KV191" s="116"/>
      <c r="KW191" s="116"/>
      <c r="KX191" s="116"/>
      <c r="KY191" s="116"/>
      <c r="KZ191" s="116"/>
      <c r="LA191" s="116"/>
      <c r="LB191" s="116"/>
      <c r="LC191" s="116"/>
      <c r="LD191" s="116"/>
      <c r="LE191" s="116"/>
      <c r="LF191" s="116"/>
      <c r="LG191" s="116"/>
      <c r="LH191" s="116"/>
      <c r="LI191" s="116"/>
      <c r="LJ191" s="116"/>
    </row>
    <row r="192" spans="1:322" x14ac:dyDescent="0.3">
      <c r="A192" s="108">
        <v>43365</v>
      </c>
      <c r="B192" s="117">
        <v>0.91123842592592597</v>
      </c>
      <c r="C192" s="114">
        <v>14390.267</v>
      </c>
      <c r="D192" s="114">
        <v>102436.22</v>
      </c>
      <c r="E192" s="114">
        <v>25576.062000000002</v>
      </c>
      <c r="F192" s="114">
        <v>35533.898999999998</v>
      </c>
      <c r="G192" s="114">
        <v>21.661000000000001</v>
      </c>
      <c r="H192" s="73">
        <v>16</v>
      </c>
      <c r="I192" s="73">
        <v>14.728648648648701</v>
      </c>
      <c r="J192" s="111"/>
      <c r="K192" s="111"/>
      <c r="L192" s="119">
        <f t="shared" si="41"/>
        <v>-2.8480000000000132</v>
      </c>
      <c r="M192" s="115">
        <f t="shared" si="42"/>
        <v>-3.0470000000004802</v>
      </c>
      <c r="N192" s="115">
        <f t="shared" si="43"/>
        <v>-21.461999999999534</v>
      </c>
      <c r="O192" s="115">
        <f t="shared" si="44"/>
        <v>16.229000000002998</v>
      </c>
      <c r="P192" s="120">
        <f t="shared" si="45"/>
        <v>5.4319999999970037</v>
      </c>
      <c r="Q192" s="30">
        <f t="shared" si="46"/>
        <v>0.74922672083481823</v>
      </c>
      <c r="R192" s="123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16"/>
      <c r="AD192" s="116"/>
      <c r="AE192" s="116"/>
      <c r="AF192" s="116"/>
      <c r="AG192" s="116"/>
      <c r="AH192" s="116"/>
      <c r="AI192" s="116"/>
      <c r="AJ192" s="33" t="str">
        <f t="shared" si="32"/>
        <v/>
      </c>
      <c r="AK192" s="33">
        <f t="shared" si="33"/>
        <v>116107.416</v>
      </c>
      <c r="AL192" s="33" t="str">
        <f t="shared" si="34"/>
        <v/>
      </c>
      <c r="AM192" s="33" t="str">
        <f t="shared" si="35"/>
        <v/>
      </c>
      <c r="AN192" s="33" t="str">
        <f t="shared" si="36"/>
        <v/>
      </c>
      <c r="AO192" s="33" t="str">
        <f t="shared" si="37"/>
        <v/>
      </c>
      <c r="AP192" s="33" t="str">
        <f t="shared" si="38"/>
        <v/>
      </c>
      <c r="AQ192" s="33" t="str">
        <f t="shared" si="39"/>
        <v/>
      </c>
      <c r="AR192" s="33" t="str">
        <f t="shared" si="40"/>
        <v/>
      </c>
      <c r="AS192" s="116">
        <v>43604</v>
      </c>
      <c r="AT192" s="116">
        <v>3.6782407407407409E-2</v>
      </c>
      <c r="AU192" s="116" t="s">
        <v>59</v>
      </c>
      <c r="AV192" s="116" t="s">
        <v>61</v>
      </c>
      <c r="AW192" s="116">
        <v>116107.416</v>
      </c>
      <c r="AX192" s="116"/>
      <c r="AY192" s="116"/>
      <c r="AZ192" s="116"/>
      <c r="BA192" s="116"/>
      <c r="BB192" s="116"/>
      <c r="BC192" s="116"/>
      <c r="BD192" s="116"/>
      <c r="BE192" s="116"/>
      <c r="BF192" s="116"/>
      <c r="BG192" s="116"/>
      <c r="BH192" s="116"/>
      <c r="BI192" s="116"/>
      <c r="BJ192" s="116"/>
      <c r="BK192" s="116"/>
      <c r="BL192" s="116"/>
      <c r="BM192" s="116"/>
      <c r="BN192" s="116"/>
      <c r="BO192" s="116"/>
      <c r="BP192" s="116"/>
      <c r="BQ192" s="116"/>
      <c r="BR192" s="116"/>
      <c r="BS192" s="116"/>
      <c r="BT192" s="116"/>
      <c r="BU192" s="116"/>
      <c r="BV192" s="116"/>
      <c r="BW192" s="116"/>
      <c r="BX192" s="116"/>
      <c r="BY192" s="116"/>
      <c r="BZ192" s="116"/>
      <c r="CA192" s="116"/>
      <c r="CB192" s="116"/>
      <c r="CC192" s="116"/>
      <c r="CD192" s="116"/>
      <c r="CE192" s="116"/>
      <c r="CF192" s="116"/>
      <c r="CG192" s="116"/>
      <c r="CH192" s="116"/>
      <c r="CI192" s="116"/>
      <c r="CJ192" s="116"/>
      <c r="CK192" s="116"/>
      <c r="CL192" s="116"/>
      <c r="CM192" s="116"/>
      <c r="CN192" s="116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6"/>
      <c r="DC192" s="116"/>
      <c r="DD192" s="116"/>
      <c r="DE192" s="116"/>
      <c r="DF192" s="116"/>
      <c r="DG192" s="116"/>
      <c r="DH192" s="116"/>
      <c r="DI192" s="116"/>
      <c r="DJ192" s="116"/>
      <c r="DK192" s="116"/>
      <c r="DL192" s="116"/>
      <c r="DM192" s="116"/>
      <c r="DN192" s="116"/>
      <c r="DO192" s="116"/>
      <c r="DP192" s="116"/>
      <c r="DQ192" s="116"/>
      <c r="DR192" s="116"/>
      <c r="DS192" s="116"/>
      <c r="DT192" s="116"/>
      <c r="DU192" s="116"/>
      <c r="DV192" s="116"/>
      <c r="DW192" s="116"/>
      <c r="DX192" s="116"/>
      <c r="DY192" s="116"/>
      <c r="DZ192" s="116"/>
      <c r="EA192" s="116"/>
      <c r="EB192" s="116"/>
      <c r="EC192" s="116"/>
      <c r="ED192" s="116"/>
      <c r="EE192" s="116"/>
      <c r="EF192" s="116"/>
      <c r="EG192" s="116"/>
      <c r="EH192" s="116"/>
      <c r="EI192" s="116"/>
      <c r="EJ192" s="116"/>
      <c r="EK192" s="116"/>
      <c r="EL192" s="116"/>
      <c r="EM192" s="116"/>
      <c r="EN192" s="116"/>
      <c r="EO192" s="116"/>
      <c r="EP192" s="116"/>
      <c r="EQ192" s="116"/>
      <c r="ER192" s="116"/>
      <c r="ES192" s="116"/>
      <c r="ET192" s="116"/>
      <c r="EU192" s="116"/>
      <c r="EV192" s="116"/>
      <c r="EW192" s="116"/>
      <c r="EX192" s="116"/>
      <c r="EY192" s="116"/>
      <c r="EZ192" s="116"/>
      <c r="FA192" s="116"/>
      <c r="FB192" s="116"/>
      <c r="FC192" s="116"/>
      <c r="FD192" s="116"/>
      <c r="FE192" s="116"/>
      <c r="FF192" s="116"/>
      <c r="FG192" s="116"/>
      <c r="FH192" s="116"/>
      <c r="FI192" s="116"/>
      <c r="FJ192" s="116"/>
      <c r="FK192" s="116"/>
      <c r="FL192" s="116"/>
      <c r="FM192" s="116"/>
      <c r="FN192" s="116"/>
      <c r="FO192" s="116"/>
      <c r="FP192" s="116"/>
      <c r="FQ192" s="116"/>
      <c r="FR192" s="116"/>
      <c r="FS192" s="116"/>
      <c r="FT192" s="116"/>
      <c r="FU192" s="116"/>
      <c r="FV192" s="116"/>
      <c r="FW192" s="116"/>
      <c r="FX192" s="116"/>
      <c r="FY192" s="116"/>
      <c r="FZ192" s="116"/>
      <c r="GA192" s="116"/>
      <c r="GB192" s="116"/>
      <c r="GC192" s="116"/>
      <c r="GD192" s="116"/>
      <c r="GE192" s="116"/>
      <c r="GF192" s="116"/>
      <c r="GG192" s="116"/>
      <c r="GH192" s="116"/>
      <c r="GI192" s="116"/>
      <c r="GJ192" s="116"/>
      <c r="GK192" s="116"/>
      <c r="GL192" s="116"/>
      <c r="GM192" s="116"/>
      <c r="GN192" s="116"/>
      <c r="GO192" s="116"/>
      <c r="GP192" s="116"/>
      <c r="GQ192" s="116"/>
      <c r="GR192" s="116"/>
      <c r="GS192" s="116"/>
      <c r="GT192" s="116"/>
      <c r="GU192" s="116"/>
      <c r="GV192" s="116"/>
      <c r="GW192" s="116"/>
      <c r="GX192" s="116"/>
      <c r="GY192" s="116"/>
      <c r="GZ192" s="116"/>
      <c r="HA192" s="116"/>
      <c r="HB192" s="116"/>
      <c r="HC192" s="116"/>
      <c r="HD192" s="116"/>
      <c r="HE192" s="116"/>
      <c r="HF192" s="116"/>
      <c r="HG192" s="116"/>
      <c r="HH192" s="116"/>
      <c r="HI192" s="116"/>
      <c r="HJ192" s="116"/>
      <c r="HK192" s="116"/>
      <c r="HL192" s="116"/>
      <c r="HM192" s="116"/>
      <c r="HN192" s="116"/>
      <c r="HO192" s="116"/>
      <c r="HP192" s="116"/>
      <c r="HQ192" s="116"/>
      <c r="HR192" s="116"/>
      <c r="HS192" s="116"/>
      <c r="HT192" s="116"/>
      <c r="HU192" s="116"/>
      <c r="HV192" s="116"/>
      <c r="HW192" s="116"/>
      <c r="HX192" s="116"/>
      <c r="HY192" s="116"/>
      <c r="HZ192" s="116"/>
      <c r="IA192" s="116"/>
      <c r="IB192" s="116"/>
      <c r="IC192" s="116"/>
      <c r="ID192" s="116"/>
      <c r="IE192" s="116"/>
      <c r="IF192" s="116"/>
      <c r="IG192" s="116"/>
      <c r="IH192" s="116"/>
      <c r="II192" s="116"/>
      <c r="IJ192" s="116"/>
      <c r="IK192" s="116"/>
      <c r="IL192" s="116"/>
      <c r="IM192" s="116"/>
      <c r="IN192" s="116"/>
      <c r="IO192" s="116"/>
      <c r="IP192" s="116"/>
      <c r="IQ192" s="116"/>
      <c r="IR192" s="116"/>
      <c r="IS192" s="116"/>
      <c r="IT192" s="116"/>
      <c r="IU192" s="116"/>
      <c r="IV192" s="116"/>
      <c r="IW192" s="116"/>
      <c r="IX192" s="116"/>
      <c r="IY192" s="116"/>
      <c r="IZ192" s="116"/>
      <c r="JA192" s="116"/>
      <c r="JB192" s="116"/>
      <c r="JC192" s="116"/>
      <c r="JD192" s="116"/>
      <c r="JE192" s="116"/>
      <c r="JF192" s="116"/>
      <c r="JG192" s="116"/>
      <c r="JH192" s="116"/>
      <c r="JI192" s="116"/>
      <c r="JJ192" s="116"/>
      <c r="JK192" s="116"/>
      <c r="JL192" s="116"/>
      <c r="JM192" s="116"/>
      <c r="JN192" s="116"/>
      <c r="JO192" s="116"/>
      <c r="JP192" s="116"/>
      <c r="JQ192" s="116"/>
      <c r="JR192" s="116"/>
      <c r="JS192" s="116"/>
      <c r="JT192" s="116"/>
      <c r="JU192" s="116"/>
      <c r="JV192" s="116"/>
      <c r="JW192" s="116"/>
      <c r="JX192" s="116"/>
      <c r="JY192" s="116"/>
      <c r="JZ192" s="116"/>
      <c r="KA192" s="116"/>
      <c r="KB192" s="116"/>
      <c r="KC192" s="116"/>
      <c r="KD192" s="116"/>
      <c r="KE192" s="116"/>
      <c r="KF192" s="116"/>
      <c r="KG192" s="116"/>
      <c r="KH192" s="116"/>
      <c r="KI192" s="116"/>
      <c r="KJ192" s="116"/>
      <c r="KK192" s="116"/>
      <c r="KL192" s="116"/>
      <c r="KM192" s="116"/>
      <c r="KN192" s="116"/>
      <c r="KO192" s="116"/>
      <c r="KP192" s="116"/>
      <c r="KQ192" s="116"/>
      <c r="KR192" s="116"/>
      <c r="KS192" s="116"/>
      <c r="KT192" s="116"/>
      <c r="KU192" s="116"/>
      <c r="KV192" s="116"/>
      <c r="KW192" s="116"/>
      <c r="KX192" s="116"/>
      <c r="KY192" s="116"/>
      <c r="KZ192" s="116"/>
      <c r="LA192" s="116"/>
      <c r="LB192" s="116"/>
      <c r="LC192" s="116"/>
      <c r="LD192" s="116"/>
      <c r="LE192" s="116"/>
      <c r="LF192" s="116"/>
      <c r="LG192" s="116"/>
      <c r="LH192" s="116"/>
      <c r="LI192" s="116"/>
      <c r="LJ192" s="116"/>
    </row>
    <row r="193" spans="1:322" x14ac:dyDescent="0.3">
      <c r="A193" s="108">
        <v>43366</v>
      </c>
      <c r="B193" s="117">
        <v>0.91513888888888895</v>
      </c>
      <c r="C193" s="114">
        <v>14393.692999999999</v>
      </c>
      <c r="D193" s="114">
        <v>102443.799</v>
      </c>
      <c r="E193" s="114">
        <v>25585.697</v>
      </c>
      <c r="F193" s="114">
        <v>35548.678999999996</v>
      </c>
      <c r="G193" s="114">
        <v>14.78</v>
      </c>
      <c r="H193" s="73">
        <v>8.5</v>
      </c>
      <c r="I193" s="73">
        <v>16.827830188679201</v>
      </c>
      <c r="J193" s="111"/>
      <c r="K193" s="111"/>
      <c r="L193" s="119">
        <f t="shared" si="41"/>
        <v>3.7750000000026187</v>
      </c>
      <c r="M193" s="115">
        <f t="shared" si="42"/>
        <v>-3.4259999999994761</v>
      </c>
      <c r="N193" s="115">
        <f t="shared" si="43"/>
        <v>-7.5789999999979045</v>
      </c>
      <c r="O193" s="115">
        <f t="shared" si="44"/>
        <v>9.6349999999983993</v>
      </c>
      <c r="P193" s="120">
        <f t="shared" si="45"/>
        <v>5.1450000000016001</v>
      </c>
      <c r="Q193" s="30">
        <f t="shared" si="46"/>
        <v>0.65189445196200269</v>
      </c>
      <c r="R193" s="123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16"/>
      <c r="AD193" s="116"/>
      <c r="AE193" s="116"/>
      <c r="AF193" s="116"/>
      <c r="AG193" s="116"/>
      <c r="AH193" s="116"/>
      <c r="AI193" s="116"/>
      <c r="AJ193" s="33" t="str">
        <f t="shared" si="32"/>
        <v/>
      </c>
      <c r="AK193" s="33" t="str">
        <f t="shared" si="33"/>
        <v/>
      </c>
      <c r="AL193" s="33" t="str">
        <f t="shared" si="34"/>
        <v/>
      </c>
      <c r="AM193" s="33" t="str">
        <f t="shared" si="35"/>
        <v/>
      </c>
      <c r="AN193" s="33" t="str">
        <f t="shared" si="36"/>
        <v/>
      </c>
      <c r="AO193" s="33">
        <f t="shared" si="37"/>
        <v>12</v>
      </c>
      <c r="AP193" s="33" t="str">
        <f t="shared" si="38"/>
        <v/>
      </c>
      <c r="AQ193" s="33" t="str">
        <f t="shared" si="39"/>
        <v/>
      </c>
      <c r="AR193" s="33" t="str">
        <f t="shared" si="40"/>
        <v/>
      </c>
      <c r="AS193" s="116">
        <v>43604</v>
      </c>
      <c r="AT193" s="116">
        <v>3.6782407407407409E-2</v>
      </c>
      <c r="AU193" s="116" t="s">
        <v>62</v>
      </c>
      <c r="AV193" s="116" t="s">
        <v>63</v>
      </c>
      <c r="AW193" s="116">
        <v>12</v>
      </c>
      <c r="AX193" s="116"/>
      <c r="AY193" s="116"/>
      <c r="AZ193" s="116"/>
      <c r="BA193" s="116"/>
      <c r="BB193" s="116"/>
      <c r="BC193" s="116"/>
      <c r="BD193" s="116"/>
      <c r="BE193" s="116"/>
      <c r="BF193" s="116"/>
      <c r="BG193" s="116"/>
      <c r="BH193" s="116"/>
      <c r="BI193" s="116"/>
      <c r="BJ193" s="116"/>
      <c r="BK193" s="116"/>
      <c r="BL193" s="116"/>
      <c r="BM193" s="116"/>
      <c r="BN193" s="116"/>
      <c r="BO193" s="116"/>
      <c r="BP193" s="116"/>
      <c r="BQ193" s="116"/>
      <c r="BR193" s="116"/>
      <c r="BS193" s="116"/>
      <c r="BT193" s="116"/>
      <c r="BU193" s="116"/>
      <c r="BV193" s="116"/>
      <c r="BW193" s="116"/>
      <c r="BX193" s="116"/>
      <c r="BY193" s="116"/>
      <c r="BZ193" s="116"/>
      <c r="CA193" s="116"/>
      <c r="CB193" s="116"/>
      <c r="CC193" s="116"/>
      <c r="CD193" s="116"/>
      <c r="CE193" s="116"/>
      <c r="CF193" s="116"/>
      <c r="CG193" s="116"/>
      <c r="CH193" s="116"/>
      <c r="CI193" s="116"/>
      <c r="CJ193" s="116"/>
      <c r="CK193" s="116"/>
      <c r="CL193" s="116"/>
      <c r="CM193" s="116"/>
      <c r="CN193" s="116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6"/>
      <c r="DC193" s="116"/>
      <c r="DD193" s="116"/>
      <c r="DE193" s="116"/>
      <c r="DF193" s="116"/>
      <c r="DG193" s="116"/>
      <c r="DH193" s="116"/>
      <c r="DI193" s="116"/>
      <c r="DJ193" s="116"/>
      <c r="DK193" s="116"/>
      <c r="DL193" s="116"/>
      <c r="DM193" s="116"/>
      <c r="DN193" s="116"/>
      <c r="DO193" s="116"/>
      <c r="DP193" s="116"/>
      <c r="DQ193" s="116"/>
      <c r="DR193" s="116"/>
      <c r="DS193" s="116"/>
      <c r="DT193" s="116"/>
      <c r="DU193" s="116"/>
      <c r="DV193" s="116"/>
      <c r="DW193" s="116"/>
      <c r="DX193" s="116"/>
      <c r="DY193" s="116"/>
      <c r="DZ193" s="116"/>
      <c r="EA193" s="116"/>
      <c r="EB193" s="116"/>
      <c r="EC193" s="116"/>
      <c r="ED193" s="116"/>
      <c r="EE193" s="116"/>
      <c r="EF193" s="116"/>
      <c r="EG193" s="116"/>
      <c r="EH193" s="116"/>
      <c r="EI193" s="116"/>
      <c r="EJ193" s="116"/>
      <c r="EK193" s="116"/>
      <c r="EL193" s="116"/>
      <c r="EM193" s="116"/>
      <c r="EN193" s="116"/>
      <c r="EO193" s="116"/>
      <c r="EP193" s="116"/>
      <c r="EQ193" s="116"/>
      <c r="ER193" s="116"/>
      <c r="ES193" s="116"/>
      <c r="ET193" s="116"/>
      <c r="EU193" s="116"/>
      <c r="EV193" s="116"/>
      <c r="EW193" s="116"/>
      <c r="EX193" s="116"/>
      <c r="EY193" s="116"/>
      <c r="EZ193" s="116"/>
      <c r="FA193" s="116"/>
      <c r="FB193" s="116"/>
      <c r="FC193" s="116"/>
      <c r="FD193" s="116"/>
      <c r="FE193" s="116"/>
      <c r="FF193" s="116"/>
      <c r="FG193" s="116"/>
      <c r="FH193" s="116"/>
      <c r="FI193" s="116"/>
      <c r="FJ193" s="116"/>
      <c r="FK193" s="116"/>
      <c r="FL193" s="116"/>
      <c r="FM193" s="116"/>
      <c r="FN193" s="116"/>
      <c r="FO193" s="116"/>
      <c r="FP193" s="116"/>
      <c r="FQ193" s="116"/>
      <c r="FR193" s="116"/>
      <c r="FS193" s="116"/>
      <c r="FT193" s="116"/>
      <c r="FU193" s="116"/>
      <c r="FV193" s="116"/>
      <c r="FW193" s="116"/>
      <c r="FX193" s="116"/>
      <c r="FY193" s="116"/>
      <c r="FZ193" s="116"/>
      <c r="GA193" s="116"/>
      <c r="GB193" s="116"/>
      <c r="GC193" s="116"/>
      <c r="GD193" s="116"/>
      <c r="GE193" s="116"/>
      <c r="GF193" s="116"/>
      <c r="GG193" s="116"/>
      <c r="GH193" s="116"/>
      <c r="GI193" s="116"/>
      <c r="GJ193" s="116"/>
      <c r="GK193" s="116"/>
      <c r="GL193" s="116"/>
      <c r="GM193" s="116"/>
      <c r="GN193" s="116"/>
      <c r="GO193" s="116"/>
      <c r="GP193" s="116"/>
      <c r="GQ193" s="116"/>
      <c r="GR193" s="116"/>
      <c r="GS193" s="116"/>
      <c r="GT193" s="116"/>
      <c r="GU193" s="116"/>
      <c r="GV193" s="116"/>
      <c r="GW193" s="116"/>
      <c r="GX193" s="116"/>
      <c r="GY193" s="116"/>
      <c r="GZ193" s="116"/>
      <c r="HA193" s="116"/>
      <c r="HB193" s="116"/>
      <c r="HC193" s="116"/>
      <c r="HD193" s="116"/>
      <c r="HE193" s="116"/>
      <c r="HF193" s="116"/>
      <c r="HG193" s="116"/>
      <c r="HH193" s="116"/>
      <c r="HI193" s="116"/>
      <c r="HJ193" s="116"/>
      <c r="HK193" s="116"/>
      <c r="HL193" s="116"/>
      <c r="HM193" s="116"/>
      <c r="HN193" s="116"/>
      <c r="HO193" s="116"/>
      <c r="HP193" s="116"/>
      <c r="HQ193" s="116"/>
      <c r="HR193" s="116"/>
      <c r="HS193" s="116"/>
      <c r="HT193" s="116"/>
      <c r="HU193" s="116"/>
      <c r="HV193" s="116"/>
      <c r="HW193" s="116"/>
      <c r="HX193" s="116"/>
      <c r="HY193" s="116"/>
      <c r="HZ193" s="116"/>
      <c r="IA193" s="116"/>
      <c r="IB193" s="116"/>
      <c r="IC193" s="116"/>
      <c r="ID193" s="116"/>
      <c r="IE193" s="116"/>
      <c r="IF193" s="116"/>
      <c r="IG193" s="116"/>
      <c r="IH193" s="116"/>
      <c r="II193" s="116"/>
      <c r="IJ193" s="116"/>
      <c r="IK193" s="116"/>
      <c r="IL193" s="116"/>
      <c r="IM193" s="116"/>
      <c r="IN193" s="116"/>
      <c r="IO193" s="116"/>
      <c r="IP193" s="116"/>
      <c r="IQ193" s="116"/>
      <c r="IR193" s="116"/>
      <c r="IS193" s="116"/>
      <c r="IT193" s="116"/>
      <c r="IU193" s="116"/>
      <c r="IV193" s="116"/>
      <c r="IW193" s="116"/>
      <c r="IX193" s="116"/>
      <c r="IY193" s="116"/>
      <c r="IZ193" s="116"/>
      <c r="JA193" s="116"/>
      <c r="JB193" s="116"/>
      <c r="JC193" s="116"/>
      <c r="JD193" s="116"/>
      <c r="JE193" s="116"/>
      <c r="JF193" s="116"/>
      <c r="JG193" s="116"/>
      <c r="JH193" s="116"/>
      <c r="JI193" s="116"/>
      <c r="JJ193" s="116"/>
      <c r="JK193" s="116"/>
      <c r="JL193" s="116"/>
      <c r="JM193" s="116"/>
      <c r="JN193" s="116"/>
      <c r="JO193" s="116"/>
      <c r="JP193" s="116"/>
      <c r="JQ193" s="116"/>
      <c r="JR193" s="116"/>
      <c r="JS193" s="116"/>
      <c r="JT193" s="116"/>
      <c r="JU193" s="116"/>
      <c r="JV193" s="116"/>
      <c r="JW193" s="116"/>
      <c r="JX193" s="116"/>
      <c r="JY193" s="116"/>
      <c r="JZ193" s="116"/>
      <c r="KA193" s="116"/>
      <c r="KB193" s="116"/>
      <c r="KC193" s="116"/>
      <c r="KD193" s="116"/>
      <c r="KE193" s="116"/>
      <c r="KF193" s="116"/>
      <c r="KG193" s="116"/>
      <c r="KH193" s="116"/>
      <c r="KI193" s="116"/>
      <c r="KJ193" s="116"/>
      <c r="KK193" s="116"/>
      <c r="KL193" s="116"/>
      <c r="KM193" s="116"/>
      <c r="KN193" s="116"/>
      <c r="KO193" s="116"/>
      <c r="KP193" s="116"/>
      <c r="KQ193" s="116"/>
      <c r="KR193" s="116"/>
      <c r="KS193" s="116"/>
      <c r="KT193" s="116"/>
      <c r="KU193" s="116"/>
      <c r="KV193" s="116"/>
      <c r="KW193" s="116"/>
      <c r="KX193" s="116"/>
      <c r="KY193" s="116"/>
      <c r="KZ193" s="116"/>
      <c r="LA193" s="116"/>
      <c r="LB193" s="116"/>
      <c r="LC193" s="116"/>
      <c r="LD193" s="116"/>
      <c r="LE193" s="116"/>
      <c r="LF193" s="116"/>
      <c r="LG193" s="116"/>
      <c r="LH193" s="116"/>
      <c r="LI193" s="116"/>
      <c r="LJ193" s="116"/>
    </row>
    <row r="194" spans="1:322" x14ac:dyDescent="0.3">
      <c r="A194" s="108">
        <v>43367</v>
      </c>
      <c r="B194" s="117">
        <v>0.90519675925925902</v>
      </c>
      <c r="C194" s="114">
        <v>14396.751</v>
      </c>
      <c r="D194" s="114">
        <v>102507.727</v>
      </c>
      <c r="E194" s="114">
        <v>25607.868999999999</v>
      </c>
      <c r="F194" s="114">
        <v>35575.678</v>
      </c>
      <c r="G194" s="114">
        <v>26.998999999999999</v>
      </c>
      <c r="H194" s="73">
        <v>7</v>
      </c>
      <c r="I194" s="73">
        <v>12.5693069306931</v>
      </c>
      <c r="J194" s="111"/>
      <c r="K194" s="111"/>
      <c r="L194" s="119">
        <f t="shared" si="41"/>
        <v>-39.987000000000791</v>
      </c>
      <c r="M194" s="115">
        <f t="shared" si="42"/>
        <v>-3.0580000000009022</v>
      </c>
      <c r="N194" s="115">
        <f t="shared" si="43"/>
        <v>-63.927999999999884</v>
      </c>
      <c r="O194" s="115">
        <f t="shared" si="44"/>
        <v>22.171999999998661</v>
      </c>
      <c r="P194" s="120">
        <f t="shared" si="45"/>
        <v>4.8270000000013376</v>
      </c>
      <c r="Q194" s="30">
        <f t="shared" si="46"/>
        <v>0.82121560057774967</v>
      </c>
      <c r="R194" s="123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16"/>
      <c r="AD194" s="116"/>
      <c r="AE194" s="116"/>
      <c r="AF194" s="116"/>
      <c r="AG194" s="116"/>
      <c r="AH194" s="116"/>
      <c r="AI194" s="116"/>
      <c r="AJ194" s="33" t="str">
        <f t="shared" si="32"/>
        <v/>
      </c>
      <c r="AK194" s="33" t="str">
        <f t="shared" si="33"/>
        <v/>
      </c>
      <c r="AL194" s="33">
        <f t="shared" si="34"/>
        <v>27361.01</v>
      </c>
      <c r="AM194" s="33" t="str">
        <f t="shared" si="35"/>
        <v/>
      </c>
      <c r="AN194" s="33" t="str">
        <f t="shared" si="36"/>
        <v/>
      </c>
      <c r="AO194" s="33" t="str">
        <f t="shared" si="37"/>
        <v/>
      </c>
      <c r="AP194" s="33" t="str">
        <f t="shared" si="38"/>
        <v/>
      </c>
      <c r="AQ194" s="33" t="str">
        <f t="shared" si="39"/>
        <v/>
      </c>
      <c r="AR194" s="33" t="str">
        <f t="shared" si="40"/>
        <v/>
      </c>
      <c r="AS194" s="116">
        <v>43604</v>
      </c>
      <c r="AT194" s="116">
        <v>3.6782407407407409E-2</v>
      </c>
      <c r="AU194" s="116" t="s">
        <v>64</v>
      </c>
      <c r="AV194" s="116" t="s">
        <v>65</v>
      </c>
      <c r="AW194" s="116">
        <v>27361.01</v>
      </c>
      <c r="AX194" s="116"/>
      <c r="AY194" s="116"/>
      <c r="AZ194" s="116"/>
      <c r="BA194" s="116"/>
      <c r="BB194" s="116"/>
      <c r="BC194" s="116"/>
      <c r="BD194" s="116"/>
      <c r="BE194" s="116"/>
      <c r="BF194" s="116"/>
      <c r="BG194" s="116"/>
      <c r="BH194" s="116"/>
      <c r="BI194" s="116"/>
      <c r="BJ194" s="116"/>
      <c r="BK194" s="116"/>
      <c r="BL194" s="116"/>
      <c r="BM194" s="116"/>
      <c r="BN194" s="116"/>
      <c r="BO194" s="116"/>
      <c r="BP194" s="116"/>
      <c r="BQ194" s="116"/>
      <c r="BR194" s="116"/>
      <c r="BS194" s="116"/>
      <c r="BT194" s="116"/>
      <c r="BU194" s="116"/>
      <c r="BV194" s="116"/>
      <c r="BW194" s="116"/>
      <c r="BX194" s="116"/>
      <c r="BY194" s="116"/>
      <c r="BZ194" s="116"/>
      <c r="CA194" s="116"/>
      <c r="CB194" s="116"/>
      <c r="CC194" s="116"/>
      <c r="CD194" s="116"/>
      <c r="CE194" s="116"/>
      <c r="CF194" s="116"/>
      <c r="CG194" s="116"/>
      <c r="CH194" s="116"/>
      <c r="CI194" s="116"/>
      <c r="CJ194" s="116"/>
      <c r="CK194" s="116"/>
      <c r="CL194" s="116"/>
      <c r="CM194" s="116"/>
      <c r="CN194" s="116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6"/>
      <c r="DC194" s="116"/>
      <c r="DD194" s="116"/>
      <c r="DE194" s="116"/>
      <c r="DF194" s="116"/>
      <c r="DG194" s="116"/>
      <c r="DH194" s="116"/>
      <c r="DI194" s="116"/>
      <c r="DJ194" s="116"/>
      <c r="DK194" s="116"/>
      <c r="DL194" s="116"/>
      <c r="DM194" s="116"/>
      <c r="DN194" s="116"/>
      <c r="DO194" s="116"/>
      <c r="DP194" s="116"/>
      <c r="DQ194" s="116"/>
      <c r="DR194" s="116"/>
      <c r="DS194" s="116"/>
      <c r="DT194" s="116"/>
      <c r="DU194" s="116"/>
      <c r="DV194" s="116"/>
      <c r="DW194" s="116"/>
      <c r="DX194" s="116"/>
      <c r="DY194" s="116"/>
      <c r="DZ194" s="116"/>
      <c r="EA194" s="116"/>
      <c r="EB194" s="116"/>
      <c r="EC194" s="116"/>
      <c r="ED194" s="116"/>
      <c r="EE194" s="116"/>
      <c r="EF194" s="116"/>
      <c r="EG194" s="116"/>
      <c r="EH194" s="116"/>
      <c r="EI194" s="116"/>
      <c r="EJ194" s="116"/>
      <c r="EK194" s="116"/>
      <c r="EL194" s="116"/>
      <c r="EM194" s="116"/>
      <c r="EN194" s="116"/>
      <c r="EO194" s="116"/>
      <c r="EP194" s="116"/>
      <c r="EQ194" s="116"/>
      <c r="ER194" s="116"/>
      <c r="ES194" s="116"/>
      <c r="ET194" s="116"/>
      <c r="EU194" s="116"/>
      <c r="EV194" s="116"/>
      <c r="EW194" s="116"/>
      <c r="EX194" s="116"/>
      <c r="EY194" s="116"/>
      <c r="EZ194" s="116"/>
      <c r="FA194" s="116"/>
      <c r="FB194" s="116"/>
      <c r="FC194" s="116"/>
      <c r="FD194" s="116"/>
      <c r="FE194" s="116"/>
      <c r="FF194" s="116"/>
      <c r="FG194" s="116"/>
      <c r="FH194" s="116"/>
      <c r="FI194" s="116"/>
      <c r="FJ194" s="116"/>
      <c r="FK194" s="116"/>
      <c r="FL194" s="116"/>
      <c r="FM194" s="116"/>
      <c r="FN194" s="116"/>
      <c r="FO194" s="116"/>
      <c r="FP194" s="116"/>
      <c r="FQ194" s="116"/>
      <c r="FR194" s="116"/>
      <c r="FS194" s="116"/>
      <c r="FT194" s="116"/>
      <c r="FU194" s="116"/>
      <c r="FV194" s="116"/>
      <c r="FW194" s="116"/>
      <c r="FX194" s="116"/>
      <c r="FY194" s="116"/>
      <c r="FZ194" s="116"/>
      <c r="GA194" s="116"/>
      <c r="GB194" s="116"/>
      <c r="GC194" s="116"/>
      <c r="GD194" s="116"/>
      <c r="GE194" s="116"/>
      <c r="GF194" s="116"/>
      <c r="GG194" s="116"/>
      <c r="GH194" s="116"/>
      <c r="GI194" s="116"/>
      <c r="GJ194" s="116"/>
      <c r="GK194" s="116"/>
      <c r="GL194" s="116"/>
      <c r="GM194" s="116"/>
      <c r="GN194" s="116"/>
      <c r="GO194" s="116"/>
      <c r="GP194" s="116"/>
      <c r="GQ194" s="116"/>
      <c r="GR194" s="116"/>
      <c r="GS194" s="116"/>
      <c r="GT194" s="116"/>
      <c r="GU194" s="116"/>
      <c r="GV194" s="116"/>
      <c r="GW194" s="116"/>
      <c r="GX194" s="116"/>
      <c r="GY194" s="116"/>
      <c r="GZ194" s="116"/>
      <c r="HA194" s="116"/>
      <c r="HB194" s="116"/>
      <c r="HC194" s="116"/>
      <c r="HD194" s="116"/>
      <c r="HE194" s="116"/>
      <c r="HF194" s="116"/>
      <c r="HG194" s="116"/>
      <c r="HH194" s="116"/>
      <c r="HI194" s="116"/>
      <c r="HJ194" s="116"/>
      <c r="HK194" s="116"/>
      <c r="HL194" s="116"/>
      <c r="HM194" s="116"/>
      <c r="HN194" s="116"/>
      <c r="HO194" s="116"/>
      <c r="HP194" s="116"/>
      <c r="HQ194" s="116"/>
      <c r="HR194" s="116"/>
      <c r="HS194" s="116"/>
      <c r="HT194" s="116"/>
      <c r="HU194" s="116"/>
      <c r="HV194" s="116"/>
      <c r="HW194" s="116"/>
      <c r="HX194" s="116"/>
      <c r="HY194" s="116"/>
      <c r="HZ194" s="116"/>
      <c r="IA194" s="116"/>
      <c r="IB194" s="116"/>
      <c r="IC194" s="116"/>
      <c r="ID194" s="116"/>
      <c r="IE194" s="116"/>
      <c r="IF194" s="116"/>
      <c r="IG194" s="116"/>
      <c r="IH194" s="116"/>
      <c r="II194" s="116"/>
      <c r="IJ194" s="116"/>
      <c r="IK194" s="116"/>
      <c r="IL194" s="116"/>
      <c r="IM194" s="116"/>
      <c r="IN194" s="116"/>
      <c r="IO194" s="116"/>
      <c r="IP194" s="116"/>
      <c r="IQ194" s="116"/>
      <c r="IR194" s="116"/>
      <c r="IS194" s="116"/>
      <c r="IT194" s="116"/>
      <c r="IU194" s="116"/>
      <c r="IV194" s="116"/>
      <c r="IW194" s="116"/>
      <c r="IX194" s="116"/>
      <c r="IY194" s="116"/>
      <c r="IZ194" s="116"/>
      <c r="JA194" s="116"/>
      <c r="JB194" s="116"/>
      <c r="JC194" s="116"/>
      <c r="JD194" s="116"/>
      <c r="JE194" s="116"/>
      <c r="JF194" s="116"/>
      <c r="JG194" s="116"/>
      <c r="JH194" s="116"/>
      <c r="JI194" s="116"/>
      <c r="JJ194" s="116"/>
      <c r="JK194" s="116"/>
      <c r="JL194" s="116"/>
      <c r="JM194" s="116"/>
      <c r="JN194" s="116"/>
      <c r="JO194" s="116"/>
      <c r="JP194" s="116"/>
      <c r="JQ194" s="116"/>
      <c r="JR194" s="116"/>
      <c r="JS194" s="116"/>
      <c r="JT194" s="116"/>
      <c r="JU194" s="116"/>
      <c r="JV194" s="116"/>
      <c r="JW194" s="116"/>
      <c r="JX194" s="116"/>
      <c r="JY194" s="116"/>
      <c r="JZ194" s="116"/>
      <c r="KA194" s="116"/>
      <c r="KB194" s="116"/>
      <c r="KC194" s="116"/>
      <c r="KD194" s="116"/>
      <c r="KE194" s="116"/>
      <c r="KF194" s="116"/>
      <c r="KG194" s="116"/>
      <c r="KH194" s="116"/>
      <c r="KI194" s="116"/>
      <c r="KJ194" s="116"/>
      <c r="KK194" s="116"/>
      <c r="KL194" s="116"/>
      <c r="KM194" s="116"/>
      <c r="KN194" s="116"/>
      <c r="KO194" s="116"/>
      <c r="KP194" s="116"/>
      <c r="KQ194" s="116"/>
      <c r="KR194" s="116"/>
      <c r="KS194" s="116"/>
      <c r="KT194" s="116"/>
      <c r="KU194" s="116"/>
      <c r="KV194" s="116"/>
      <c r="KW194" s="116"/>
      <c r="KX194" s="116"/>
      <c r="KY194" s="116"/>
      <c r="KZ194" s="116"/>
      <c r="LA194" s="116"/>
      <c r="LB194" s="116"/>
      <c r="LC194" s="116"/>
      <c r="LD194" s="116"/>
      <c r="LE194" s="116"/>
      <c r="LF194" s="116"/>
      <c r="LG194" s="116"/>
      <c r="LH194" s="116"/>
      <c r="LI194" s="116"/>
      <c r="LJ194" s="116"/>
    </row>
    <row r="195" spans="1:322" x14ac:dyDescent="0.3">
      <c r="A195" s="108">
        <v>43368</v>
      </c>
      <c r="B195" s="117">
        <v>0.90540509259259305</v>
      </c>
      <c r="C195" s="114">
        <v>14401.458000000001</v>
      </c>
      <c r="D195" s="114">
        <v>102556.545</v>
      </c>
      <c r="E195" s="114">
        <v>25623.64</v>
      </c>
      <c r="F195" s="114">
        <v>35605.512999999999</v>
      </c>
      <c r="G195" s="114">
        <v>29.835000000000001</v>
      </c>
      <c r="H195" s="73">
        <v>9</v>
      </c>
      <c r="I195" s="73">
        <v>10.5433962264151</v>
      </c>
      <c r="J195" s="111"/>
      <c r="K195" s="111"/>
      <c r="L195" s="119">
        <f t="shared" si="41"/>
        <v>-23.689999999999635</v>
      </c>
      <c r="M195" s="115">
        <f t="shared" si="42"/>
        <v>-4.7070000000003347</v>
      </c>
      <c r="N195" s="115">
        <f t="shared" si="43"/>
        <v>-48.817999999999302</v>
      </c>
      <c r="O195" s="115">
        <f t="shared" si="44"/>
        <v>15.77100000000064</v>
      </c>
      <c r="P195" s="120">
        <f t="shared" si="45"/>
        <v>14.063999999999361</v>
      </c>
      <c r="Q195" s="30">
        <f t="shared" si="46"/>
        <v>0.52860734037206769</v>
      </c>
      <c r="R195" s="123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16"/>
      <c r="AD195" s="116"/>
      <c r="AE195" s="116"/>
      <c r="AF195" s="116"/>
      <c r="AG195" s="116"/>
      <c r="AH195" s="116"/>
      <c r="AI195" s="116"/>
      <c r="AJ195" s="33" t="str">
        <f t="shared" si="32"/>
        <v/>
      </c>
      <c r="AK195" s="33" t="str">
        <f t="shared" si="33"/>
        <v/>
      </c>
      <c r="AL195" s="33" t="str">
        <f t="shared" si="34"/>
        <v/>
      </c>
      <c r="AM195" s="33">
        <f t="shared" si="35"/>
        <v>37916.536</v>
      </c>
      <c r="AN195" s="33" t="str">
        <f t="shared" si="36"/>
        <v/>
      </c>
      <c r="AO195" s="33" t="str">
        <f t="shared" si="37"/>
        <v/>
      </c>
      <c r="AP195" s="33" t="str">
        <f t="shared" si="38"/>
        <v/>
      </c>
      <c r="AQ195" s="33" t="str">
        <f t="shared" si="39"/>
        <v/>
      </c>
      <c r="AR195" s="33" t="str">
        <f t="shared" si="40"/>
        <v/>
      </c>
      <c r="AS195" s="116">
        <v>43604</v>
      </c>
      <c r="AT195" s="116">
        <v>3.6782407407407409E-2</v>
      </c>
      <c r="AU195" s="116" t="s">
        <v>64</v>
      </c>
      <c r="AV195" s="116" t="s">
        <v>66</v>
      </c>
      <c r="AW195" s="116" t="s">
        <v>67</v>
      </c>
      <c r="AX195" s="116">
        <v>37916.536</v>
      </c>
      <c r="AY195" s="116"/>
      <c r="AZ195" s="116"/>
      <c r="BA195" s="116"/>
      <c r="BB195" s="116"/>
      <c r="BC195" s="116"/>
      <c r="BD195" s="116"/>
      <c r="BE195" s="116"/>
      <c r="BF195" s="116"/>
      <c r="BG195" s="116"/>
      <c r="BH195" s="116"/>
      <c r="BI195" s="116"/>
      <c r="BJ195" s="116"/>
      <c r="BK195" s="116"/>
      <c r="BL195" s="116"/>
      <c r="BM195" s="116"/>
      <c r="BN195" s="116"/>
      <c r="BO195" s="116"/>
      <c r="BP195" s="116"/>
      <c r="BQ195" s="116"/>
      <c r="BR195" s="116"/>
      <c r="BS195" s="116"/>
      <c r="BT195" s="116"/>
      <c r="BU195" s="116"/>
      <c r="BV195" s="116"/>
      <c r="BW195" s="116"/>
      <c r="BX195" s="116"/>
      <c r="BY195" s="116"/>
      <c r="BZ195" s="116"/>
      <c r="CA195" s="116"/>
      <c r="CB195" s="116"/>
      <c r="CC195" s="116"/>
      <c r="CD195" s="116"/>
      <c r="CE195" s="116"/>
      <c r="CF195" s="116"/>
      <c r="CG195" s="116"/>
      <c r="CH195" s="116"/>
      <c r="CI195" s="116"/>
      <c r="CJ195" s="116"/>
      <c r="CK195" s="116"/>
      <c r="CL195" s="116"/>
      <c r="CM195" s="116"/>
      <c r="CN195" s="116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6"/>
      <c r="DC195" s="116"/>
      <c r="DD195" s="116"/>
      <c r="DE195" s="116"/>
      <c r="DF195" s="116"/>
      <c r="DG195" s="116"/>
      <c r="DH195" s="116"/>
      <c r="DI195" s="116"/>
      <c r="DJ195" s="116"/>
      <c r="DK195" s="116"/>
      <c r="DL195" s="116"/>
      <c r="DM195" s="116"/>
      <c r="DN195" s="116"/>
      <c r="DO195" s="116"/>
      <c r="DP195" s="116"/>
      <c r="DQ195" s="116"/>
      <c r="DR195" s="116"/>
      <c r="DS195" s="116"/>
      <c r="DT195" s="116"/>
      <c r="DU195" s="116"/>
      <c r="DV195" s="116"/>
      <c r="DW195" s="116"/>
      <c r="DX195" s="116"/>
      <c r="DY195" s="116"/>
      <c r="DZ195" s="116"/>
      <c r="EA195" s="116"/>
      <c r="EB195" s="116"/>
      <c r="EC195" s="116"/>
      <c r="ED195" s="116"/>
      <c r="EE195" s="116"/>
      <c r="EF195" s="116"/>
      <c r="EG195" s="116"/>
      <c r="EH195" s="116"/>
      <c r="EI195" s="116"/>
      <c r="EJ195" s="116"/>
      <c r="EK195" s="116"/>
      <c r="EL195" s="116"/>
      <c r="EM195" s="116"/>
      <c r="EN195" s="116"/>
      <c r="EO195" s="116"/>
      <c r="EP195" s="116"/>
      <c r="EQ195" s="116"/>
      <c r="ER195" s="116"/>
      <c r="ES195" s="116"/>
      <c r="ET195" s="116"/>
      <c r="EU195" s="116"/>
      <c r="EV195" s="116"/>
      <c r="EW195" s="116"/>
      <c r="EX195" s="116"/>
      <c r="EY195" s="116"/>
      <c r="EZ195" s="116"/>
      <c r="FA195" s="116"/>
      <c r="FB195" s="116"/>
      <c r="FC195" s="116"/>
      <c r="FD195" s="116"/>
      <c r="FE195" s="116"/>
      <c r="FF195" s="116"/>
      <c r="FG195" s="116"/>
      <c r="FH195" s="116"/>
      <c r="FI195" s="116"/>
      <c r="FJ195" s="116"/>
      <c r="FK195" s="116"/>
      <c r="FL195" s="116"/>
      <c r="FM195" s="116"/>
      <c r="FN195" s="116"/>
      <c r="FO195" s="116"/>
      <c r="FP195" s="116"/>
      <c r="FQ195" s="116"/>
      <c r="FR195" s="116"/>
      <c r="FS195" s="116"/>
      <c r="FT195" s="116"/>
      <c r="FU195" s="116"/>
      <c r="FV195" s="116"/>
      <c r="FW195" s="116"/>
      <c r="FX195" s="116"/>
      <c r="FY195" s="116"/>
      <c r="FZ195" s="116"/>
      <c r="GA195" s="116"/>
      <c r="GB195" s="116"/>
      <c r="GC195" s="116"/>
      <c r="GD195" s="116"/>
      <c r="GE195" s="116"/>
      <c r="GF195" s="116"/>
      <c r="GG195" s="116"/>
      <c r="GH195" s="116"/>
      <c r="GI195" s="116"/>
      <c r="GJ195" s="116"/>
      <c r="GK195" s="116"/>
      <c r="GL195" s="116"/>
      <c r="GM195" s="116"/>
      <c r="GN195" s="116"/>
      <c r="GO195" s="116"/>
      <c r="GP195" s="116"/>
      <c r="GQ195" s="116"/>
      <c r="GR195" s="116"/>
      <c r="GS195" s="116"/>
      <c r="GT195" s="116"/>
      <c r="GU195" s="116"/>
      <c r="GV195" s="116"/>
      <c r="GW195" s="116"/>
      <c r="GX195" s="116"/>
      <c r="GY195" s="116"/>
      <c r="GZ195" s="116"/>
      <c r="HA195" s="116"/>
      <c r="HB195" s="116"/>
      <c r="HC195" s="116"/>
      <c r="HD195" s="116"/>
      <c r="HE195" s="116"/>
      <c r="HF195" s="116"/>
      <c r="HG195" s="116"/>
      <c r="HH195" s="116"/>
      <c r="HI195" s="116"/>
      <c r="HJ195" s="116"/>
      <c r="HK195" s="116"/>
      <c r="HL195" s="116"/>
      <c r="HM195" s="116"/>
      <c r="HN195" s="116"/>
      <c r="HO195" s="116"/>
      <c r="HP195" s="116"/>
      <c r="HQ195" s="116"/>
      <c r="HR195" s="116"/>
      <c r="HS195" s="116"/>
      <c r="HT195" s="116"/>
      <c r="HU195" s="116"/>
      <c r="HV195" s="116"/>
      <c r="HW195" s="116"/>
      <c r="HX195" s="116"/>
      <c r="HY195" s="116"/>
      <c r="HZ195" s="116"/>
      <c r="IA195" s="116"/>
      <c r="IB195" s="116"/>
      <c r="IC195" s="116"/>
      <c r="ID195" s="116"/>
      <c r="IE195" s="116"/>
      <c r="IF195" s="116"/>
      <c r="IG195" s="116"/>
      <c r="IH195" s="116"/>
      <c r="II195" s="116"/>
      <c r="IJ195" s="116"/>
      <c r="IK195" s="116"/>
      <c r="IL195" s="116"/>
      <c r="IM195" s="116"/>
      <c r="IN195" s="116"/>
      <c r="IO195" s="116"/>
      <c r="IP195" s="116"/>
      <c r="IQ195" s="116"/>
      <c r="IR195" s="116"/>
      <c r="IS195" s="116"/>
      <c r="IT195" s="116"/>
      <c r="IU195" s="116"/>
      <c r="IV195" s="116"/>
      <c r="IW195" s="116"/>
      <c r="IX195" s="116"/>
      <c r="IY195" s="116"/>
      <c r="IZ195" s="116"/>
      <c r="JA195" s="116"/>
      <c r="JB195" s="116"/>
      <c r="JC195" s="116"/>
      <c r="JD195" s="116"/>
      <c r="JE195" s="116"/>
      <c r="JF195" s="116"/>
      <c r="JG195" s="116"/>
      <c r="JH195" s="116"/>
      <c r="JI195" s="116"/>
      <c r="JJ195" s="116"/>
      <c r="JK195" s="116"/>
      <c r="JL195" s="116"/>
      <c r="JM195" s="116"/>
      <c r="JN195" s="116"/>
      <c r="JO195" s="116"/>
      <c r="JP195" s="116"/>
      <c r="JQ195" s="116"/>
      <c r="JR195" s="116"/>
      <c r="JS195" s="116"/>
      <c r="JT195" s="116"/>
      <c r="JU195" s="116"/>
      <c r="JV195" s="116"/>
      <c r="JW195" s="116"/>
      <c r="JX195" s="116"/>
      <c r="JY195" s="116"/>
      <c r="JZ195" s="116"/>
      <c r="KA195" s="116"/>
      <c r="KB195" s="116"/>
      <c r="KC195" s="116"/>
      <c r="KD195" s="116"/>
      <c r="KE195" s="116"/>
      <c r="KF195" s="116"/>
      <c r="KG195" s="116"/>
      <c r="KH195" s="116"/>
      <c r="KI195" s="116"/>
      <c r="KJ195" s="116"/>
      <c r="KK195" s="116"/>
      <c r="KL195" s="116"/>
      <c r="KM195" s="116"/>
      <c r="KN195" s="116"/>
      <c r="KO195" s="116"/>
      <c r="KP195" s="116"/>
      <c r="KQ195" s="116"/>
      <c r="KR195" s="116"/>
      <c r="KS195" s="116"/>
      <c r="KT195" s="116"/>
      <c r="KU195" s="116"/>
      <c r="KV195" s="116"/>
      <c r="KW195" s="116"/>
      <c r="KX195" s="116"/>
      <c r="KY195" s="116"/>
      <c r="KZ195" s="116"/>
      <c r="LA195" s="116"/>
      <c r="LB195" s="116"/>
      <c r="LC195" s="116"/>
      <c r="LD195" s="116"/>
      <c r="LE195" s="116"/>
      <c r="LF195" s="116"/>
      <c r="LG195" s="116"/>
      <c r="LH195" s="116"/>
      <c r="LI195" s="116"/>
      <c r="LJ195" s="116"/>
    </row>
    <row r="196" spans="1:322" x14ac:dyDescent="0.3">
      <c r="A196" s="108">
        <v>43369</v>
      </c>
      <c r="B196" s="117">
        <v>0.90820601851851901</v>
      </c>
      <c r="C196" s="114">
        <v>14403.887000000001</v>
      </c>
      <c r="D196" s="114">
        <v>102563.861</v>
      </c>
      <c r="E196" s="114">
        <v>25647.504000000001</v>
      </c>
      <c r="F196" s="114">
        <v>35634.654999999999</v>
      </c>
      <c r="G196" s="114">
        <v>29.141999999999999</v>
      </c>
      <c r="H196" s="73">
        <v>13.5</v>
      </c>
      <c r="I196" s="73">
        <v>12.975665399239499</v>
      </c>
      <c r="J196" s="111"/>
      <c r="K196" s="111"/>
      <c r="L196" s="119">
        <f t="shared" si="41"/>
        <v>19.396999999993742</v>
      </c>
      <c r="M196" s="115">
        <f t="shared" si="42"/>
        <v>-2.4290000000000873</v>
      </c>
      <c r="N196" s="115">
        <f t="shared" si="43"/>
        <v>-7.31600000000617</v>
      </c>
      <c r="O196" s="115">
        <f t="shared" si="44"/>
        <v>23.864000000001397</v>
      </c>
      <c r="P196" s="120">
        <f t="shared" si="45"/>
        <v>5.2779999999986025</v>
      </c>
      <c r="Q196" s="30">
        <f t="shared" si="46"/>
        <v>0.81888683000485196</v>
      </c>
      <c r="R196" s="123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16"/>
      <c r="AD196" s="116"/>
      <c r="AE196" s="116"/>
      <c r="AF196" s="116"/>
      <c r="AG196" s="116"/>
      <c r="AH196" s="116"/>
      <c r="AI196" s="116"/>
      <c r="AJ196" s="33" t="str">
        <f t="shared" si="32"/>
        <v/>
      </c>
      <c r="AK196" s="33" t="str">
        <f t="shared" si="33"/>
        <v/>
      </c>
      <c r="AL196" s="33" t="str">
        <f t="shared" si="34"/>
        <v/>
      </c>
      <c r="AM196" s="33" t="str">
        <f t="shared" si="35"/>
        <v/>
      </c>
      <c r="AN196" s="33">
        <f t="shared" si="36"/>
        <v>0</v>
      </c>
      <c r="AO196" s="33" t="str">
        <f t="shared" si="37"/>
        <v/>
      </c>
      <c r="AP196" s="33" t="str">
        <f t="shared" si="38"/>
        <v/>
      </c>
      <c r="AQ196" s="33" t="str">
        <f t="shared" si="39"/>
        <v/>
      </c>
      <c r="AR196" s="33" t="str">
        <f t="shared" si="40"/>
        <v/>
      </c>
      <c r="AS196" s="116">
        <v>43604</v>
      </c>
      <c r="AT196" s="116">
        <v>3.6782407407407409E-2</v>
      </c>
      <c r="AU196" s="116" t="s">
        <v>64</v>
      </c>
      <c r="AV196" s="116" t="s">
        <v>68</v>
      </c>
      <c r="AW196" s="116">
        <v>0</v>
      </c>
      <c r="AX196" s="116"/>
      <c r="AY196" s="116"/>
      <c r="AZ196" s="116"/>
      <c r="BA196" s="116"/>
      <c r="BB196" s="116"/>
      <c r="BC196" s="116"/>
      <c r="BD196" s="116"/>
      <c r="BE196" s="116"/>
      <c r="BF196" s="116"/>
      <c r="BG196" s="116"/>
      <c r="BH196" s="116"/>
      <c r="BI196" s="116"/>
      <c r="BJ196" s="116"/>
      <c r="BK196" s="116"/>
      <c r="BL196" s="116"/>
      <c r="BM196" s="116"/>
      <c r="BN196" s="116"/>
      <c r="BO196" s="116"/>
      <c r="BP196" s="116"/>
      <c r="BQ196" s="116"/>
      <c r="BR196" s="116"/>
      <c r="BS196" s="116"/>
      <c r="BT196" s="116"/>
      <c r="BU196" s="116"/>
      <c r="BV196" s="116"/>
      <c r="BW196" s="116"/>
      <c r="BX196" s="116"/>
      <c r="BY196" s="116"/>
      <c r="BZ196" s="116"/>
      <c r="CA196" s="116"/>
      <c r="CB196" s="116"/>
      <c r="CC196" s="116"/>
      <c r="CD196" s="116"/>
      <c r="CE196" s="116"/>
      <c r="CF196" s="116"/>
      <c r="CG196" s="116"/>
      <c r="CH196" s="116"/>
      <c r="CI196" s="116"/>
      <c r="CJ196" s="116"/>
      <c r="CK196" s="116"/>
      <c r="CL196" s="116"/>
      <c r="CM196" s="116"/>
      <c r="CN196" s="116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6"/>
      <c r="DC196" s="116"/>
      <c r="DD196" s="116"/>
      <c r="DE196" s="116"/>
      <c r="DF196" s="116"/>
      <c r="DG196" s="116"/>
      <c r="DH196" s="116"/>
      <c r="DI196" s="116"/>
      <c r="DJ196" s="116"/>
      <c r="DK196" s="116"/>
      <c r="DL196" s="116"/>
      <c r="DM196" s="116"/>
      <c r="DN196" s="116"/>
      <c r="DO196" s="116"/>
      <c r="DP196" s="116"/>
      <c r="DQ196" s="116"/>
      <c r="DR196" s="116"/>
      <c r="DS196" s="116"/>
      <c r="DT196" s="116"/>
      <c r="DU196" s="116"/>
      <c r="DV196" s="116"/>
      <c r="DW196" s="116"/>
      <c r="DX196" s="116"/>
      <c r="DY196" s="116"/>
      <c r="DZ196" s="116"/>
      <c r="EA196" s="116"/>
      <c r="EB196" s="116"/>
      <c r="EC196" s="116"/>
      <c r="ED196" s="116"/>
      <c r="EE196" s="116"/>
      <c r="EF196" s="116"/>
      <c r="EG196" s="116"/>
      <c r="EH196" s="116"/>
      <c r="EI196" s="116"/>
      <c r="EJ196" s="116"/>
      <c r="EK196" s="116"/>
      <c r="EL196" s="116"/>
      <c r="EM196" s="116"/>
      <c r="EN196" s="116"/>
      <c r="EO196" s="116"/>
      <c r="EP196" s="116"/>
      <c r="EQ196" s="116"/>
      <c r="ER196" s="116"/>
      <c r="ES196" s="116"/>
      <c r="ET196" s="116"/>
      <c r="EU196" s="116"/>
      <c r="EV196" s="116"/>
      <c r="EW196" s="116"/>
      <c r="EX196" s="116"/>
      <c r="EY196" s="116"/>
      <c r="EZ196" s="116"/>
      <c r="FA196" s="116"/>
      <c r="FB196" s="116"/>
      <c r="FC196" s="116"/>
      <c r="FD196" s="116"/>
      <c r="FE196" s="116"/>
      <c r="FF196" s="116"/>
      <c r="FG196" s="116"/>
      <c r="FH196" s="116"/>
      <c r="FI196" s="116"/>
      <c r="FJ196" s="116"/>
      <c r="FK196" s="116"/>
      <c r="FL196" s="116"/>
      <c r="FM196" s="116"/>
      <c r="FN196" s="116"/>
      <c r="FO196" s="116"/>
      <c r="FP196" s="116"/>
      <c r="FQ196" s="116"/>
      <c r="FR196" s="116"/>
      <c r="FS196" s="116"/>
      <c r="FT196" s="116"/>
      <c r="FU196" s="116"/>
      <c r="FV196" s="116"/>
      <c r="FW196" s="116"/>
      <c r="FX196" s="116"/>
      <c r="FY196" s="116"/>
      <c r="FZ196" s="116"/>
      <c r="GA196" s="116"/>
      <c r="GB196" s="116"/>
      <c r="GC196" s="116"/>
      <c r="GD196" s="116"/>
      <c r="GE196" s="116"/>
      <c r="GF196" s="116"/>
      <c r="GG196" s="116"/>
      <c r="GH196" s="116"/>
      <c r="GI196" s="116"/>
      <c r="GJ196" s="116"/>
      <c r="GK196" s="116"/>
      <c r="GL196" s="116"/>
      <c r="GM196" s="116"/>
      <c r="GN196" s="116"/>
      <c r="GO196" s="116"/>
      <c r="GP196" s="116"/>
      <c r="GQ196" s="116"/>
      <c r="GR196" s="116"/>
      <c r="GS196" s="116"/>
      <c r="GT196" s="116"/>
      <c r="GU196" s="116"/>
      <c r="GV196" s="116"/>
      <c r="GW196" s="116"/>
      <c r="GX196" s="116"/>
      <c r="GY196" s="116"/>
      <c r="GZ196" s="116"/>
      <c r="HA196" s="116"/>
      <c r="HB196" s="116"/>
      <c r="HC196" s="116"/>
      <c r="HD196" s="116"/>
      <c r="HE196" s="116"/>
      <c r="HF196" s="116"/>
      <c r="HG196" s="116"/>
      <c r="HH196" s="116"/>
      <c r="HI196" s="116"/>
      <c r="HJ196" s="116"/>
      <c r="HK196" s="116"/>
      <c r="HL196" s="116"/>
      <c r="HM196" s="116"/>
      <c r="HN196" s="116"/>
      <c r="HO196" s="116"/>
      <c r="HP196" s="116"/>
      <c r="HQ196" s="116"/>
      <c r="HR196" s="116"/>
      <c r="HS196" s="116"/>
      <c r="HT196" s="116"/>
      <c r="HU196" s="116"/>
      <c r="HV196" s="116"/>
      <c r="HW196" s="116"/>
      <c r="HX196" s="116"/>
      <c r="HY196" s="116"/>
      <c r="HZ196" s="116"/>
      <c r="IA196" s="116"/>
      <c r="IB196" s="116"/>
      <c r="IC196" s="116"/>
      <c r="ID196" s="116"/>
      <c r="IE196" s="116"/>
      <c r="IF196" s="116"/>
      <c r="IG196" s="116"/>
      <c r="IH196" s="116"/>
      <c r="II196" s="116"/>
      <c r="IJ196" s="116"/>
      <c r="IK196" s="116"/>
      <c r="IL196" s="116"/>
      <c r="IM196" s="116"/>
      <c r="IN196" s="116"/>
      <c r="IO196" s="116"/>
      <c r="IP196" s="116"/>
      <c r="IQ196" s="116"/>
      <c r="IR196" s="116"/>
      <c r="IS196" s="116"/>
      <c r="IT196" s="116"/>
      <c r="IU196" s="116"/>
      <c r="IV196" s="116"/>
      <c r="IW196" s="116"/>
      <c r="IX196" s="116"/>
      <c r="IY196" s="116"/>
      <c r="IZ196" s="116"/>
      <c r="JA196" s="116"/>
      <c r="JB196" s="116"/>
      <c r="JC196" s="116"/>
      <c r="JD196" s="116"/>
      <c r="JE196" s="116"/>
      <c r="JF196" s="116"/>
      <c r="JG196" s="116"/>
      <c r="JH196" s="116"/>
      <c r="JI196" s="116"/>
      <c r="JJ196" s="116"/>
      <c r="JK196" s="116"/>
      <c r="JL196" s="116"/>
      <c r="JM196" s="116"/>
      <c r="JN196" s="116"/>
      <c r="JO196" s="116"/>
      <c r="JP196" s="116"/>
      <c r="JQ196" s="116"/>
      <c r="JR196" s="116"/>
      <c r="JS196" s="116"/>
      <c r="JT196" s="116"/>
      <c r="JU196" s="116"/>
      <c r="JV196" s="116"/>
      <c r="JW196" s="116"/>
      <c r="JX196" s="116"/>
      <c r="JY196" s="116"/>
      <c r="JZ196" s="116"/>
      <c r="KA196" s="116"/>
      <c r="KB196" s="116"/>
      <c r="KC196" s="116"/>
      <c r="KD196" s="116"/>
      <c r="KE196" s="116"/>
      <c r="KF196" s="116"/>
      <c r="KG196" s="116"/>
      <c r="KH196" s="116"/>
      <c r="KI196" s="116"/>
      <c r="KJ196" s="116"/>
      <c r="KK196" s="116"/>
      <c r="KL196" s="116"/>
      <c r="KM196" s="116"/>
      <c r="KN196" s="116"/>
      <c r="KO196" s="116"/>
      <c r="KP196" s="116"/>
      <c r="KQ196" s="116"/>
      <c r="KR196" s="116"/>
      <c r="KS196" s="116"/>
      <c r="KT196" s="116"/>
      <c r="KU196" s="116"/>
      <c r="KV196" s="116"/>
      <c r="KW196" s="116"/>
      <c r="KX196" s="116"/>
      <c r="KY196" s="116"/>
      <c r="KZ196" s="116"/>
      <c r="LA196" s="116"/>
      <c r="LB196" s="116"/>
      <c r="LC196" s="116"/>
      <c r="LD196" s="116"/>
      <c r="LE196" s="116"/>
      <c r="LF196" s="116"/>
      <c r="LG196" s="116"/>
      <c r="LH196" s="116"/>
      <c r="LI196" s="116"/>
      <c r="LJ196" s="116"/>
    </row>
    <row r="197" spans="1:322" x14ac:dyDescent="0.3">
      <c r="A197" s="108">
        <v>43370</v>
      </c>
      <c r="B197" s="117">
        <v>0.90831018518518503</v>
      </c>
      <c r="C197" s="114">
        <v>14406.593999999999</v>
      </c>
      <c r="D197" s="114">
        <v>102572.838</v>
      </c>
      <c r="E197" s="114">
        <v>25670.830999999998</v>
      </c>
      <c r="F197" s="114">
        <v>35663.478000000003</v>
      </c>
      <c r="G197" s="114">
        <v>28.823</v>
      </c>
      <c r="H197" s="73">
        <v>13</v>
      </c>
      <c r="I197" s="73">
        <v>16.270979020978999</v>
      </c>
      <c r="J197" s="111"/>
      <c r="K197" s="111"/>
      <c r="L197" s="119">
        <f t="shared" si="41"/>
        <v>17.139000000002532</v>
      </c>
      <c r="M197" s="115">
        <f t="shared" si="42"/>
        <v>-2.7069999999985157</v>
      </c>
      <c r="N197" s="115">
        <f t="shared" si="43"/>
        <v>-8.9769999999989523</v>
      </c>
      <c r="O197" s="115">
        <f t="shared" si="44"/>
        <v>23.326999999997497</v>
      </c>
      <c r="P197" s="120">
        <f t="shared" si="45"/>
        <v>5.4960000000025033</v>
      </c>
      <c r="Q197" s="30">
        <f t="shared" si="46"/>
        <v>0.80931894667444393</v>
      </c>
      <c r="R197" s="123"/>
      <c r="S197" s="124"/>
      <c r="T197" s="124"/>
      <c r="U197" s="124"/>
      <c r="V197" s="124"/>
      <c r="W197" s="124"/>
      <c r="X197" s="124"/>
      <c r="Y197" s="124"/>
      <c r="Z197" s="124"/>
      <c r="AA197" s="124"/>
      <c r="AB197" s="124"/>
      <c r="AC197" s="116"/>
      <c r="AD197" s="116"/>
      <c r="AE197" s="116"/>
      <c r="AF197" s="116"/>
      <c r="AG197" s="116"/>
      <c r="AH197" s="116"/>
      <c r="AI197" s="116"/>
      <c r="AJ197" s="33" t="str">
        <f t="shared" si="32"/>
        <v/>
      </c>
      <c r="AK197" s="33" t="str">
        <f t="shared" si="33"/>
        <v/>
      </c>
      <c r="AL197" s="33" t="str">
        <f t="shared" si="34"/>
        <v/>
      </c>
      <c r="AM197" s="33" t="str">
        <f t="shared" si="35"/>
        <v/>
      </c>
      <c r="AN197" s="33" t="str">
        <f t="shared" si="36"/>
        <v/>
      </c>
      <c r="AO197" s="33" t="str">
        <f t="shared" si="37"/>
        <v/>
      </c>
      <c r="AP197" s="33">
        <f t="shared" si="38"/>
        <v>0.22500000000000001</v>
      </c>
      <c r="AQ197" s="33" t="str">
        <f t="shared" si="39"/>
        <v/>
      </c>
      <c r="AR197" s="33" t="str">
        <f t="shared" si="40"/>
        <v/>
      </c>
      <c r="AS197" s="116">
        <v>43604</v>
      </c>
      <c r="AT197" s="116">
        <v>3.7442129629629624E-2</v>
      </c>
      <c r="AU197" s="116" t="s">
        <v>70</v>
      </c>
      <c r="AV197" s="116" t="s">
        <v>71</v>
      </c>
      <c r="AW197" s="116">
        <v>43604</v>
      </c>
      <c r="AX197" s="116">
        <v>0.22500000000000001</v>
      </c>
      <c r="AY197" s="116" t="s">
        <v>72</v>
      </c>
      <c r="AZ197" s="116" t="s">
        <v>73</v>
      </c>
      <c r="BA197" s="116"/>
      <c r="BB197" s="116"/>
      <c r="BC197" s="116"/>
      <c r="BD197" s="116"/>
      <c r="BE197" s="116"/>
      <c r="BF197" s="116"/>
      <c r="BG197" s="116"/>
      <c r="BH197" s="116"/>
      <c r="BI197" s="116"/>
      <c r="BJ197" s="116"/>
      <c r="BK197" s="116"/>
      <c r="BL197" s="116"/>
      <c r="BM197" s="116"/>
      <c r="BN197" s="116"/>
      <c r="BO197" s="116"/>
      <c r="BP197" s="116"/>
      <c r="BQ197" s="116"/>
      <c r="BR197" s="116"/>
      <c r="BS197" s="116"/>
      <c r="BT197" s="116"/>
      <c r="BU197" s="116"/>
      <c r="BV197" s="116"/>
      <c r="BW197" s="116"/>
      <c r="BX197" s="116"/>
      <c r="BY197" s="116"/>
      <c r="BZ197" s="116"/>
      <c r="CA197" s="116"/>
      <c r="CB197" s="116"/>
      <c r="CC197" s="116"/>
      <c r="CD197" s="116"/>
      <c r="CE197" s="116"/>
      <c r="CF197" s="116"/>
      <c r="CG197" s="116"/>
      <c r="CH197" s="116"/>
      <c r="CI197" s="116"/>
      <c r="CJ197" s="116"/>
      <c r="CK197" s="116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6"/>
      <c r="DC197" s="116"/>
      <c r="DD197" s="116"/>
      <c r="DE197" s="116"/>
      <c r="DF197" s="116"/>
      <c r="DG197" s="116"/>
      <c r="DH197" s="116"/>
      <c r="DI197" s="116"/>
      <c r="DJ197" s="116"/>
      <c r="DK197" s="116"/>
      <c r="DL197" s="116"/>
      <c r="DM197" s="116"/>
      <c r="DN197" s="116"/>
      <c r="DO197" s="116"/>
      <c r="DP197" s="116"/>
      <c r="DQ197" s="116"/>
      <c r="DR197" s="116"/>
      <c r="DS197" s="116"/>
      <c r="DT197" s="116"/>
      <c r="DU197" s="116"/>
      <c r="DV197" s="116"/>
      <c r="DW197" s="116"/>
      <c r="DX197" s="116"/>
      <c r="DY197" s="116"/>
      <c r="DZ197" s="116"/>
      <c r="EA197" s="116"/>
      <c r="EB197" s="116"/>
      <c r="EC197" s="116"/>
      <c r="ED197" s="116"/>
      <c r="EE197" s="116"/>
      <c r="EF197" s="116"/>
      <c r="EG197" s="116"/>
      <c r="EH197" s="116"/>
      <c r="EI197" s="116"/>
      <c r="EJ197" s="116"/>
      <c r="EK197" s="116"/>
      <c r="EL197" s="116"/>
      <c r="EM197" s="116"/>
      <c r="EN197" s="116"/>
      <c r="EO197" s="116"/>
      <c r="EP197" s="116"/>
      <c r="EQ197" s="116"/>
      <c r="ER197" s="116"/>
      <c r="ES197" s="116"/>
      <c r="ET197" s="116"/>
      <c r="EU197" s="116"/>
      <c r="EV197" s="116"/>
      <c r="EW197" s="116"/>
      <c r="EX197" s="116"/>
      <c r="EY197" s="116"/>
      <c r="EZ197" s="116"/>
      <c r="FA197" s="116"/>
      <c r="FB197" s="116"/>
      <c r="FC197" s="116"/>
      <c r="FD197" s="116"/>
      <c r="FE197" s="116"/>
      <c r="FF197" s="116"/>
      <c r="FG197" s="116"/>
      <c r="FH197" s="116"/>
      <c r="FI197" s="116"/>
      <c r="FJ197" s="116"/>
      <c r="FK197" s="116"/>
      <c r="FL197" s="116"/>
      <c r="FM197" s="116"/>
      <c r="FN197" s="116"/>
      <c r="FO197" s="116"/>
      <c r="FP197" s="116"/>
      <c r="FQ197" s="116"/>
      <c r="FR197" s="116"/>
      <c r="FS197" s="116"/>
      <c r="FT197" s="116"/>
      <c r="FU197" s="116"/>
      <c r="FV197" s="116"/>
      <c r="FW197" s="116"/>
      <c r="FX197" s="116"/>
      <c r="FY197" s="116"/>
      <c r="FZ197" s="116"/>
      <c r="GA197" s="116"/>
      <c r="GB197" s="116"/>
      <c r="GC197" s="116"/>
      <c r="GD197" s="116"/>
      <c r="GE197" s="116"/>
      <c r="GF197" s="116"/>
      <c r="GG197" s="116"/>
      <c r="GH197" s="116"/>
      <c r="GI197" s="116"/>
      <c r="GJ197" s="116"/>
      <c r="GK197" s="116"/>
      <c r="GL197" s="116"/>
      <c r="GM197" s="116"/>
      <c r="GN197" s="116"/>
      <c r="GO197" s="116"/>
      <c r="GP197" s="116"/>
      <c r="GQ197" s="116"/>
      <c r="GR197" s="116"/>
      <c r="GS197" s="116"/>
      <c r="GT197" s="116"/>
      <c r="GU197" s="116"/>
      <c r="GV197" s="116"/>
      <c r="GW197" s="116"/>
      <c r="GX197" s="116"/>
      <c r="GY197" s="116"/>
      <c r="GZ197" s="116"/>
      <c r="HA197" s="116"/>
      <c r="HB197" s="116"/>
      <c r="HC197" s="116"/>
      <c r="HD197" s="116"/>
      <c r="HE197" s="116"/>
      <c r="HF197" s="116"/>
      <c r="HG197" s="116"/>
      <c r="HH197" s="116"/>
      <c r="HI197" s="116"/>
      <c r="HJ197" s="116"/>
      <c r="HK197" s="116"/>
      <c r="HL197" s="116"/>
      <c r="HM197" s="116"/>
      <c r="HN197" s="116"/>
      <c r="HO197" s="116"/>
      <c r="HP197" s="116"/>
      <c r="HQ197" s="116"/>
      <c r="HR197" s="116"/>
      <c r="HS197" s="116"/>
      <c r="HT197" s="116"/>
      <c r="HU197" s="116"/>
      <c r="HV197" s="116"/>
      <c r="HW197" s="116"/>
      <c r="HX197" s="116"/>
      <c r="HY197" s="116"/>
      <c r="HZ197" s="116"/>
      <c r="IA197" s="116"/>
      <c r="IB197" s="116"/>
      <c r="IC197" s="116"/>
      <c r="ID197" s="116"/>
      <c r="IE197" s="116"/>
      <c r="IF197" s="116"/>
      <c r="IG197" s="116"/>
      <c r="IH197" s="116"/>
      <c r="II197" s="116"/>
      <c r="IJ197" s="116"/>
      <c r="IK197" s="116"/>
      <c r="IL197" s="116"/>
      <c r="IM197" s="116"/>
      <c r="IN197" s="116"/>
      <c r="IO197" s="116"/>
      <c r="IP197" s="116"/>
      <c r="IQ197" s="116"/>
      <c r="IR197" s="116"/>
      <c r="IS197" s="116"/>
      <c r="IT197" s="116"/>
      <c r="IU197" s="116"/>
      <c r="IV197" s="116"/>
      <c r="IW197" s="116"/>
      <c r="IX197" s="116"/>
      <c r="IY197" s="116"/>
      <c r="IZ197" s="116"/>
      <c r="JA197" s="116"/>
      <c r="JB197" s="116"/>
      <c r="JC197" s="116"/>
      <c r="JD197" s="116"/>
      <c r="JE197" s="116"/>
      <c r="JF197" s="116"/>
      <c r="JG197" s="116"/>
      <c r="JH197" s="116"/>
      <c r="JI197" s="116"/>
      <c r="JJ197" s="116"/>
      <c r="JK197" s="116"/>
      <c r="JL197" s="116"/>
      <c r="JM197" s="116"/>
      <c r="JN197" s="116"/>
      <c r="JO197" s="116"/>
      <c r="JP197" s="116"/>
      <c r="JQ197" s="116"/>
      <c r="JR197" s="116"/>
      <c r="JS197" s="116"/>
      <c r="JT197" s="116"/>
      <c r="JU197" s="116"/>
      <c r="JV197" s="116"/>
      <c r="JW197" s="116"/>
      <c r="JX197" s="116"/>
      <c r="JY197" s="116"/>
      <c r="JZ197" s="116"/>
      <c r="KA197" s="116"/>
      <c r="KB197" s="116"/>
      <c r="KC197" s="116"/>
      <c r="KD197" s="116"/>
      <c r="KE197" s="116"/>
      <c r="KF197" s="116"/>
      <c r="KG197" s="116"/>
      <c r="KH197" s="116"/>
      <c r="KI197" s="116"/>
      <c r="KJ197" s="116"/>
      <c r="KK197" s="116"/>
      <c r="KL197" s="116"/>
      <c r="KM197" s="116"/>
      <c r="KN197" s="116"/>
      <c r="KO197" s="116"/>
      <c r="KP197" s="116"/>
      <c r="KQ197" s="116"/>
      <c r="KR197" s="116"/>
      <c r="KS197" s="116"/>
      <c r="KT197" s="116"/>
      <c r="KU197" s="116"/>
      <c r="KV197" s="116"/>
      <c r="KW197" s="116"/>
      <c r="KX197" s="116"/>
      <c r="KY197" s="116"/>
      <c r="KZ197" s="116"/>
      <c r="LA197" s="116"/>
      <c r="LB197" s="116"/>
      <c r="LC197" s="116"/>
      <c r="LD197" s="116"/>
      <c r="LE197" s="116"/>
      <c r="LF197" s="116"/>
      <c r="LG197" s="116"/>
      <c r="LH197" s="116"/>
      <c r="LI197" s="116"/>
      <c r="LJ197" s="116"/>
    </row>
    <row r="198" spans="1:322" x14ac:dyDescent="0.3">
      <c r="A198" s="108">
        <v>43371</v>
      </c>
      <c r="B198" s="117">
        <v>0.91533564814814805</v>
      </c>
      <c r="C198" s="114">
        <v>14409.4</v>
      </c>
      <c r="D198" s="114">
        <v>102592.909</v>
      </c>
      <c r="E198" s="114">
        <v>25692.356</v>
      </c>
      <c r="F198" s="114">
        <v>35690.523000000001</v>
      </c>
      <c r="G198" s="114">
        <v>27.045000000000002</v>
      </c>
      <c r="H198" s="73">
        <v>9.5</v>
      </c>
      <c r="I198" s="73">
        <v>16.409401709401699</v>
      </c>
      <c r="J198" s="111"/>
      <c r="K198" s="111"/>
      <c r="L198" s="119">
        <f t="shared" si="41"/>
        <v>4.1680000000032322</v>
      </c>
      <c r="M198" s="115">
        <f t="shared" si="42"/>
        <v>-2.8060000000004948</v>
      </c>
      <c r="N198" s="115">
        <f t="shared" si="43"/>
        <v>-20.070999999996275</v>
      </c>
      <c r="O198" s="115">
        <f t="shared" si="44"/>
        <v>21.525000000001455</v>
      </c>
      <c r="P198" s="120">
        <f t="shared" si="45"/>
        <v>5.5199999999985465</v>
      </c>
      <c r="Q198" s="30">
        <f t="shared" si="46"/>
        <v>0.79589572934004271</v>
      </c>
      <c r="R198" s="123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116"/>
      <c r="AD198" s="116"/>
      <c r="AE198" s="116"/>
      <c r="AF198" s="116"/>
      <c r="AG198" s="116"/>
      <c r="AH198" s="116"/>
      <c r="AI198" s="116"/>
      <c r="AJ198" s="33" t="str">
        <f t="shared" si="32"/>
        <v/>
      </c>
      <c r="AK198" s="33" t="str">
        <f t="shared" si="33"/>
        <v/>
      </c>
      <c r="AL198" s="33" t="str">
        <f t="shared" si="34"/>
        <v/>
      </c>
      <c r="AM198" s="33" t="str">
        <f t="shared" si="35"/>
        <v/>
      </c>
      <c r="AN198" s="33" t="str">
        <f t="shared" si="36"/>
        <v/>
      </c>
      <c r="AO198" s="33" t="str">
        <f t="shared" si="37"/>
        <v/>
      </c>
      <c r="AP198" s="33" t="str">
        <f t="shared" si="38"/>
        <v/>
      </c>
      <c r="AQ198" s="33" t="str">
        <f t="shared" si="39"/>
        <v/>
      </c>
      <c r="AR198" s="33">
        <f t="shared" si="40"/>
        <v>33.700000000000003</v>
      </c>
      <c r="AS198" s="116">
        <v>43604</v>
      </c>
      <c r="AT198" s="116">
        <v>3.7442129629629624E-2</v>
      </c>
      <c r="AU198" s="116" t="s">
        <v>74</v>
      </c>
      <c r="AV198" s="116" t="s">
        <v>75</v>
      </c>
      <c r="AW198" s="116">
        <v>33.700000000000003</v>
      </c>
      <c r="AX198" s="116" t="s">
        <v>72</v>
      </c>
      <c r="AY198" s="116" t="s">
        <v>73</v>
      </c>
      <c r="AZ198" s="116"/>
      <c r="BA198" s="116"/>
      <c r="BB198" s="116"/>
      <c r="BC198" s="116"/>
      <c r="BD198" s="116"/>
      <c r="BE198" s="116"/>
      <c r="BF198" s="116"/>
      <c r="BG198" s="116"/>
      <c r="BH198" s="116"/>
      <c r="BI198" s="116"/>
      <c r="BJ198" s="116"/>
      <c r="BK198" s="116"/>
      <c r="BL198" s="116"/>
      <c r="BM198" s="116"/>
      <c r="BN198" s="116"/>
      <c r="BO198" s="116"/>
      <c r="BP198" s="116"/>
      <c r="BQ198" s="116"/>
      <c r="BR198" s="116"/>
      <c r="BS198" s="116"/>
      <c r="BT198" s="116"/>
      <c r="BU198" s="116"/>
      <c r="BV198" s="116"/>
      <c r="BW198" s="116"/>
      <c r="BX198" s="116"/>
      <c r="BY198" s="116"/>
      <c r="BZ198" s="116"/>
      <c r="CA198" s="116"/>
      <c r="CB198" s="116"/>
      <c r="CC198" s="116"/>
      <c r="CD198" s="116"/>
      <c r="CE198" s="116"/>
      <c r="CF198" s="116"/>
      <c r="CG198" s="116"/>
      <c r="CH198" s="116"/>
      <c r="CI198" s="116"/>
      <c r="CJ198" s="116"/>
      <c r="CK198" s="116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6"/>
      <c r="DC198" s="116"/>
      <c r="DD198" s="116"/>
      <c r="DE198" s="116"/>
      <c r="DF198" s="116"/>
      <c r="DG198" s="116"/>
      <c r="DH198" s="116"/>
      <c r="DI198" s="116"/>
      <c r="DJ198" s="116"/>
      <c r="DK198" s="116"/>
      <c r="DL198" s="116"/>
      <c r="DM198" s="116"/>
      <c r="DN198" s="116"/>
      <c r="DO198" s="116"/>
      <c r="DP198" s="116"/>
      <c r="DQ198" s="116"/>
      <c r="DR198" s="116"/>
      <c r="DS198" s="116"/>
      <c r="DT198" s="116"/>
      <c r="DU198" s="116"/>
      <c r="DV198" s="116"/>
      <c r="DW198" s="116"/>
      <c r="DX198" s="116"/>
      <c r="DY198" s="116"/>
      <c r="DZ198" s="116"/>
      <c r="EA198" s="116"/>
      <c r="EB198" s="116"/>
      <c r="EC198" s="116"/>
      <c r="ED198" s="116"/>
      <c r="EE198" s="116"/>
      <c r="EF198" s="116"/>
      <c r="EG198" s="116"/>
      <c r="EH198" s="116"/>
      <c r="EI198" s="116"/>
      <c r="EJ198" s="116"/>
      <c r="EK198" s="116"/>
      <c r="EL198" s="116"/>
      <c r="EM198" s="116"/>
      <c r="EN198" s="116"/>
      <c r="EO198" s="116"/>
      <c r="EP198" s="116"/>
      <c r="EQ198" s="116"/>
      <c r="ER198" s="116"/>
      <c r="ES198" s="116"/>
      <c r="ET198" s="116"/>
      <c r="EU198" s="116"/>
      <c r="EV198" s="116"/>
      <c r="EW198" s="116"/>
      <c r="EX198" s="116"/>
      <c r="EY198" s="116"/>
      <c r="EZ198" s="116"/>
      <c r="FA198" s="116"/>
      <c r="FB198" s="116"/>
      <c r="FC198" s="116"/>
      <c r="FD198" s="116"/>
      <c r="FE198" s="116"/>
      <c r="FF198" s="116"/>
      <c r="FG198" s="116"/>
      <c r="FH198" s="116"/>
      <c r="FI198" s="116"/>
      <c r="FJ198" s="116"/>
      <c r="FK198" s="116"/>
      <c r="FL198" s="116"/>
      <c r="FM198" s="116"/>
      <c r="FN198" s="116"/>
      <c r="FO198" s="116"/>
      <c r="FP198" s="116"/>
      <c r="FQ198" s="116"/>
      <c r="FR198" s="116"/>
      <c r="FS198" s="116"/>
      <c r="FT198" s="116"/>
      <c r="FU198" s="116"/>
      <c r="FV198" s="116"/>
      <c r="FW198" s="116"/>
      <c r="FX198" s="116"/>
      <c r="FY198" s="116"/>
      <c r="FZ198" s="116"/>
      <c r="GA198" s="116"/>
      <c r="GB198" s="116"/>
      <c r="GC198" s="116"/>
      <c r="GD198" s="116"/>
      <c r="GE198" s="116"/>
      <c r="GF198" s="116"/>
      <c r="GG198" s="116"/>
      <c r="GH198" s="116"/>
      <c r="GI198" s="116"/>
      <c r="GJ198" s="116"/>
      <c r="GK198" s="116"/>
      <c r="GL198" s="116"/>
      <c r="GM198" s="116"/>
      <c r="GN198" s="116"/>
      <c r="GO198" s="116"/>
      <c r="GP198" s="116"/>
      <c r="GQ198" s="116"/>
      <c r="GR198" s="116"/>
      <c r="GS198" s="116"/>
      <c r="GT198" s="116"/>
      <c r="GU198" s="116"/>
      <c r="GV198" s="116"/>
      <c r="GW198" s="116"/>
      <c r="GX198" s="116"/>
      <c r="GY198" s="116"/>
      <c r="GZ198" s="116"/>
      <c r="HA198" s="116"/>
      <c r="HB198" s="116"/>
      <c r="HC198" s="116"/>
      <c r="HD198" s="116"/>
      <c r="HE198" s="116"/>
      <c r="HF198" s="116"/>
      <c r="HG198" s="116"/>
      <c r="HH198" s="116"/>
      <c r="HI198" s="116"/>
      <c r="HJ198" s="116"/>
      <c r="HK198" s="116"/>
      <c r="HL198" s="116"/>
      <c r="HM198" s="116"/>
      <c r="HN198" s="116"/>
      <c r="HO198" s="116"/>
      <c r="HP198" s="116"/>
      <c r="HQ198" s="116"/>
      <c r="HR198" s="116"/>
      <c r="HS198" s="116"/>
      <c r="HT198" s="116"/>
      <c r="HU198" s="116"/>
      <c r="HV198" s="116"/>
      <c r="HW198" s="116"/>
      <c r="HX198" s="116"/>
      <c r="HY198" s="116"/>
      <c r="HZ198" s="116"/>
      <c r="IA198" s="116"/>
      <c r="IB198" s="116"/>
      <c r="IC198" s="116"/>
      <c r="ID198" s="116"/>
      <c r="IE198" s="116"/>
      <c r="IF198" s="116"/>
      <c r="IG198" s="116"/>
      <c r="IH198" s="116"/>
      <c r="II198" s="116"/>
      <c r="IJ198" s="116"/>
      <c r="IK198" s="116"/>
      <c r="IL198" s="116"/>
      <c r="IM198" s="116"/>
      <c r="IN198" s="116"/>
      <c r="IO198" s="116"/>
      <c r="IP198" s="116"/>
      <c r="IQ198" s="116"/>
      <c r="IR198" s="116"/>
      <c r="IS198" s="116"/>
      <c r="IT198" s="116"/>
      <c r="IU198" s="116"/>
      <c r="IV198" s="116"/>
      <c r="IW198" s="116"/>
      <c r="IX198" s="116"/>
      <c r="IY198" s="116"/>
      <c r="IZ198" s="116"/>
      <c r="JA198" s="116"/>
      <c r="JB198" s="116"/>
      <c r="JC198" s="116"/>
      <c r="JD198" s="116"/>
      <c r="JE198" s="116"/>
      <c r="JF198" s="116"/>
      <c r="JG198" s="116"/>
      <c r="JH198" s="116"/>
      <c r="JI198" s="116"/>
      <c r="JJ198" s="116"/>
      <c r="JK198" s="116"/>
      <c r="JL198" s="116"/>
      <c r="JM198" s="116"/>
      <c r="JN198" s="116"/>
      <c r="JO198" s="116"/>
      <c r="JP198" s="116"/>
      <c r="JQ198" s="116"/>
      <c r="JR198" s="116"/>
      <c r="JS198" s="116"/>
      <c r="JT198" s="116"/>
      <c r="JU198" s="116"/>
      <c r="JV198" s="116"/>
      <c r="JW198" s="116"/>
      <c r="JX198" s="116"/>
      <c r="JY198" s="116"/>
      <c r="JZ198" s="116"/>
      <c r="KA198" s="116"/>
      <c r="KB198" s="116"/>
      <c r="KC198" s="116"/>
      <c r="KD198" s="116"/>
      <c r="KE198" s="116"/>
      <c r="KF198" s="116"/>
      <c r="KG198" s="116"/>
      <c r="KH198" s="116"/>
      <c r="KI198" s="116"/>
      <c r="KJ198" s="116"/>
      <c r="KK198" s="116"/>
      <c r="KL198" s="116"/>
      <c r="KM198" s="116"/>
      <c r="KN198" s="116"/>
      <c r="KO198" s="116"/>
      <c r="KP198" s="116"/>
      <c r="KQ198" s="116"/>
      <c r="KR198" s="116"/>
      <c r="KS198" s="116"/>
      <c r="KT198" s="116"/>
      <c r="KU198" s="116"/>
      <c r="KV198" s="116"/>
      <c r="KW198" s="116"/>
      <c r="KX198" s="116"/>
      <c r="KY198" s="116"/>
      <c r="KZ198" s="116"/>
      <c r="LA198" s="116"/>
      <c r="LB198" s="116"/>
      <c r="LC198" s="116"/>
      <c r="LD198" s="116"/>
      <c r="LE198" s="116"/>
      <c r="LF198" s="116"/>
      <c r="LG198" s="116"/>
      <c r="LH198" s="116"/>
      <c r="LI198" s="116"/>
      <c r="LJ198" s="116"/>
    </row>
    <row r="199" spans="1:322" x14ac:dyDescent="0.3">
      <c r="A199" s="108">
        <v>43372</v>
      </c>
      <c r="B199" s="117">
        <v>0.91535879629629602</v>
      </c>
      <c r="C199" s="114">
        <v>14412.14</v>
      </c>
      <c r="D199" s="114">
        <v>102644.573</v>
      </c>
      <c r="E199" s="114">
        <v>25715.600999999999</v>
      </c>
      <c r="F199" s="114">
        <v>35718.909</v>
      </c>
      <c r="G199" s="114">
        <v>28.382999999999999</v>
      </c>
      <c r="H199" s="73">
        <v>11</v>
      </c>
      <c r="I199" s="73">
        <v>13.415207373271899</v>
      </c>
      <c r="J199" s="111"/>
      <c r="K199" s="111"/>
      <c r="L199" s="119">
        <f t="shared" si="41"/>
        <v>-26.02100000000409</v>
      </c>
      <c r="M199" s="115">
        <f t="shared" si="42"/>
        <v>-2.7399999999997817</v>
      </c>
      <c r="N199" s="115">
        <f t="shared" si="43"/>
        <v>-51.664000000004307</v>
      </c>
      <c r="O199" s="115">
        <f t="shared" si="44"/>
        <v>23.244999999998981</v>
      </c>
      <c r="P199" s="120">
        <f t="shared" si="45"/>
        <v>5.1380000000010178</v>
      </c>
      <c r="Q199" s="30">
        <f t="shared" si="46"/>
        <v>0.8189761476940064</v>
      </c>
      <c r="R199" s="123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16"/>
      <c r="AD199" s="116"/>
      <c r="AE199" s="116"/>
      <c r="AF199" s="116"/>
      <c r="AG199" s="116"/>
      <c r="AH199" s="116"/>
      <c r="AI199" s="116"/>
      <c r="AJ199" s="33" t="str">
        <f t="shared" si="32"/>
        <v/>
      </c>
      <c r="AK199" s="33" t="str">
        <f t="shared" si="33"/>
        <v/>
      </c>
      <c r="AL199" s="33" t="str">
        <f t="shared" si="34"/>
        <v/>
      </c>
      <c r="AM199" s="33" t="str">
        <f t="shared" si="35"/>
        <v/>
      </c>
      <c r="AN199" s="33" t="str">
        <f t="shared" si="36"/>
        <v/>
      </c>
      <c r="AO199" s="33" t="str">
        <f t="shared" si="37"/>
        <v/>
      </c>
      <c r="AP199" s="33" t="str">
        <f t="shared" si="38"/>
        <v/>
      </c>
      <c r="AQ199" s="33">
        <f t="shared" si="39"/>
        <v>41.5</v>
      </c>
      <c r="AR199" s="33" t="str">
        <f t="shared" si="40"/>
        <v/>
      </c>
      <c r="AS199" s="116">
        <v>43604</v>
      </c>
      <c r="AT199" s="116">
        <v>3.7442129629629624E-2</v>
      </c>
      <c r="AU199" s="116" t="s">
        <v>74</v>
      </c>
      <c r="AV199" s="116" t="s">
        <v>76</v>
      </c>
      <c r="AW199" s="116">
        <v>41.5</v>
      </c>
      <c r="AX199" s="116" t="s">
        <v>72</v>
      </c>
      <c r="AY199" s="116" t="s">
        <v>73</v>
      </c>
      <c r="AZ199" s="116"/>
      <c r="BA199" s="116"/>
      <c r="BB199" s="116"/>
      <c r="BC199" s="116"/>
      <c r="BD199" s="116"/>
      <c r="BE199" s="116"/>
      <c r="BF199" s="116"/>
      <c r="BG199" s="116"/>
      <c r="BH199" s="116"/>
      <c r="BI199" s="116"/>
      <c r="BJ199" s="116"/>
      <c r="BK199" s="116"/>
      <c r="BL199" s="116"/>
      <c r="BM199" s="116"/>
      <c r="BN199" s="116"/>
      <c r="BO199" s="116"/>
      <c r="BP199" s="116"/>
      <c r="BQ199" s="116"/>
      <c r="BR199" s="116"/>
      <c r="BS199" s="116"/>
      <c r="BT199" s="116"/>
      <c r="BU199" s="116"/>
      <c r="BV199" s="116"/>
      <c r="BW199" s="116"/>
      <c r="BX199" s="116"/>
      <c r="BY199" s="116"/>
      <c r="BZ199" s="116"/>
      <c r="CA199" s="116"/>
      <c r="CB199" s="116"/>
      <c r="CC199" s="116"/>
      <c r="CD199" s="116"/>
      <c r="CE199" s="116"/>
      <c r="CF199" s="116"/>
      <c r="CG199" s="116"/>
      <c r="CH199" s="116"/>
      <c r="CI199" s="116"/>
      <c r="CJ199" s="116"/>
      <c r="CK199" s="116"/>
      <c r="CL199" s="116"/>
      <c r="CM199" s="116"/>
      <c r="CN199" s="116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6"/>
      <c r="DC199" s="116"/>
      <c r="DD199" s="116"/>
      <c r="DE199" s="116"/>
      <c r="DF199" s="116"/>
      <c r="DG199" s="116"/>
      <c r="DH199" s="116"/>
      <c r="DI199" s="116"/>
      <c r="DJ199" s="116"/>
      <c r="DK199" s="116"/>
      <c r="DL199" s="116"/>
      <c r="DM199" s="116"/>
      <c r="DN199" s="116"/>
      <c r="DO199" s="116"/>
      <c r="DP199" s="116"/>
      <c r="DQ199" s="116"/>
      <c r="DR199" s="116"/>
      <c r="DS199" s="116"/>
      <c r="DT199" s="116"/>
      <c r="DU199" s="116"/>
      <c r="DV199" s="116"/>
      <c r="DW199" s="116"/>
      <c r="DX199" s="116"/>
      <c r="DY199" s="116"/>
      <c r="DZ199" s="116"/>
      <c r="EA199" s="116"/>
      <c r="EB199" s="116"/>
      <c r="EC199" s="116"/>
      <c r="ED199" s="116"/>
      <c r="EE199" s="116"/>
      <c r="EF199" s="116"/>
      <c r="EG199" s="116"/>
      <c r="EH199" s="116"/>
      <c r="EI199" s="116"/>
      <c r="EJ199" s="116"/>
      <c r="EK199" s="116"/>
      <c r="EL199" s="116"/>
      <c r="EM199" s="116"/>
      <c r="EN199" s="116"/>
      <c r="EO199" s="116"/>
      <c r="EP199" s="116"/>
      <c r="EQ199" s="116"/>
      <c r="ER199" s="116"/>
      <c r="ES199" s="116"/>
      <c r="ET199" s="116"/>
      <c r="EU199" s="116"/>
      <c r="EV199" s="116"/>
      <c r="EW199" s="116"/>
      <c r="EX199" s="116"/>
      <c r="EY199" s="116"/>
      <c r="EZ199" s="116"/>
      <c r="FA199" s="116"/>
      <c r="FB199" s="116"/>
      <c r="FC199" s="116"/>
      <c r="FD199" s="116"/>
      <c r="FE199" s="116"/>
      <c r="FF199" s="116"/>
      <c r="FG199" s="116"/>
      <c r="FH199" s="116"/>
      <c r="FI199" s="116"/>
      <c r="FJ199" s="116"/>
      <c r="FK199" s="116"/>
      <c r="FL199" s="116"/>
      <c r="FM199" s="116"/>
      <c r="FN199" s="116"/>
      <c r="FO199" s="116"/>
      <c r="FP199" s="116"/>
      <c r="FQ199" s="116"/>
      <c r="FR199" s="116"/>
      <c r="FS199" s="116"/>
      <c r="FT199" s="116"/>
      <c r="FU199" s="116"/>
      <c r="FV199" s="116"/>
      <c r="FW199" s="116"/>
      <c r="FX199" s="116"/>
      <c r="FY199" s="116"/>
      <c r="FZ199" s="116"/>
      <c r="GA199" s="116"/>
      <c r="GB199" s="116"/>
      <c r="GC199" s="116"/>
      <c r="GD199" s="116"/>
      <c r="GE199" s="116"/>
      <c r="GF199" s="116"/>
      <c r="GG199" s="116"/>
      <c r="GH199" s="116"/>
      <c r="GI199" s="116"/>
      <c r="GJ199" s="116"/>
      <c r="GK199" s="116"/>
      <c r="GL199" s="116"/>
      <c r="GM199" s="116"/>
      <c r="GN199" s="116"/>
      <c r="GO199" s="116"/>
      <c r="GP199" s="116"/>
      <c r="GQ199" s="116"/>
      <c r="GR199" s="116"/>
      <c r="GS199" s="116"/>
      <c r="GT199" s="116"/>
      <c r="GU199" s="116"/>
      <c r="GV199" s="116"/>
      <c r="GW199" s="116"/>
      <c r="GX199" s="116"/>
      <c r="GY199" s="116"/>
      <c r="GZ199" s="116"/>
      <c r="HA199" s="116"/>
      <c r="HB199" s="116"/>
      <c r="HC199" s="116"/>
      <c r="HD199" s="116"/>
      <c r="HE199" s="116"/>
      <c r="HF199" s="116"/>
      <c r="HG199" s="116"/>
      <c r="HH199" s="116"/>
      <c r="HI199" s="116"/>
      <c r="HJ199" s="116"/>
      <c r="HK199" s="116"/>
      <c r="HL199" s="116"/>
      <c r="HM199" s="116"/>
      <c r="HN199" s="116"/>
      <c r="HO199" s="116"/>
      <c r="HP199" s="116"/>
      <c r="HQ199" s="116"/>
      <c r="HR199" s="116"/>
      <c r="HS199" s="116"/>
      <c r="HT199" s="116"/>
      <c r="HU199" s="116"/>
      <c r="HV199" s="116"/>
      <c r="HW199" s="116"/>
      <c r="HX199" s="116"/>
      <c r="HY199" s="116"/>
      <c r="HZ199" s="116"/>
      <c r="IA199" s="116"/>
      <c r="IB199" s="116"/>
      <c r="IC199" s="116"/>
      <c r="ID199" s="116"/>
      <c r="IE199" s="116"/>
      <c r="IF199" s="116"/>
      <c r="IG199" s="116"/>
      <c r="IH199" s="116"/>
      <c r="II199" s="116"/>
      <c r="IJ199" s="116"/>
      <c r="IK199" s="116"/>
      <c r="IL199" s="116"/>
      <c r="IM199" s="116"/>
      <c r="IN199" s="116"/>
      <c r="IO199" s="116"/>
      <c r="IP199" s="116"/>
      <c r="IQ199" s="116"/>
      <c r="IR199" s="116"/>
      <c r="IS199" s="116"/>
      <c r="IT199" s="116"/>
      <c r="IU199" s="116"/>
      <c r="IV199" s="116"/>
      <c r="IW199" s="116"/>
      <c r="IX199" s="116"/>
      <c r="IY199" s="116"/>
      <c r="IZ199" s="116"/>
      <c r="JA199" s="116"/>
      <c r="JB199" s="116"/>
      <c r="JC199" s="116"/>
      <c r="JD199" s="116"/>
      <c r="JE199" s="116"/>
      <c r="JF199" s="116"/>
      <c r="JG199" s="116"/>
      <c r="JH199" s="116"/>
      <c r="JI199" s="116"/>
      <c r="JJ199" s="116"/>
      <c r="JK199" s="116"/>
      <c r="JL199" s="116"/>
      <c r="JM199" s="116"/>
      <c r="JN199" s="116"/>
      <c r="JO199" s="116"/>
      <c r="JP199" s="116"/>
      <c r="JQ199" s="116"/>
      <c r="JR199" s="116"/>
      <c r="JS199" s="116"/>
      <c r="JT199" s="116"/>
      <c r="JU199" s="116"/>
      <c r="JV199" s="116"/>
      <c r="JW199" s="116"/>
      <c r="JX199" s="116"/>
      <c r="JY199" s="116"/>
      <c r="JZ199" s="116"/>
      <c r="KA199" s="116"/>
      <c r="KB199" s="116"/>
      <c r="KC199" s="116"/>
      <c r="KD199" s="116"/>
      <c r="KE199" s="116"/>
      <c r="KF199" s="116"/>
      <c r="KG199" s="116"/>
      <c r="KH199" s="116"/>
      <c r="KI199" s="116"/>
      <c r="KJ199" s="116"/>
      <c r="KK199" s="116"/>
      <c r="KL199" s="116"/>
      <c r="KM199" s="116"/>
      <c r="KN199" s="116"/>
      <c r="KO199" s="116"/>
      <c r="KP199" s="116"/>
      <c r="KQ199" s="116"/>
      <c r="KR199" s="116"/>
      <c r="KS199" s="116"/>
      <c r="KT199" s="116"/>
      <c r="KU199" s="116"/>
      <c r="KV199" s="116"/>
      <c r="KW199" s="116"/>
      <c r="KX199" s="116"/>
      <c r="KY199" s="116"/>
      <c r="KZ199" s="116"/>
      <c r="LA199" s="116"/>
      <c r="LB199" s="116"/>
      <c r="LC199" s="116"/>
      <c r="LD199" s="116"/>
      <c r="LE199" s="116"/>
      <c r="LF199" s="116"/>
      <c r="LG199" s="116"/>
      <c r="LH199" s="116"/>
      <c r="LI199" s="116"/>
      <c r="LJ199" s="116"/>
    </row>
    <row r="200" spans="1:322" x14ac:dyDescent="0.3">
      <c r="A200" s="108">
        <v>43373</v>
      </c>
      <c r="B200" s="117">
        <v>0.911215277777778</v>
      </c>
      <c r="C200" s="114">
        <v>14414.864</v>
      </c>
      <c r="D200" s="114">
        <v>102672.552</v>
      </c>
      <c r="E200" s="114">
        <v>25734.883999999998</v>
      </c>
      <c r="F200" s="114">
        <v>35745.173999999999</v>
      </c>
      <c r="G200" s="114">
        <v>26.265000000000001</v>
      </c>
      <c r="H200" s="73">
        <v>7.5</v>
      </c>
      <c r="I200" s="73">
        <v>13.951748251748301</v>
      </c>
      <c r="J200" s="111"/>
      <c r="K200" s="111"/>
      <c r="L200" s="119">
        <f t="shared" si="41"/>
        <v>-4.4379999999922433</v>
      </c>
      <c r="M200" s="115">
        <f t="shared" si="42"/>
        <v>-2.7240000000001601</v>
      </c>
      <c r="N200" s="115">
        <f t="shared" si="43"/>
        <v>-27.978999999992084</v>
      </c>
      <c r="O200" s="115">
        <f t="shared" si="44"/>
        <v>19.282999999999447</v>
      </c>
      <c r="P200" s="120">
        <f t="shared" si="45"/>
        <v>6.9820000000005535</v>
      </c>
      <c r="Q200" s="30">
        <f t="shared" si="46"/>
        <v>0.7341709499333503</v>
      </c>
      <c r="R200" s="123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16"/>
      <c r="AD200" s="116"/>
      <c r="AE200" s="116"/>
      <c r="AF200" s="116"/>
      <c r="AG200" s="116"/>
      <c r="AH200" s="116"/>
      <c r="AI200" s="116"/>
      <c r="AJ200" s="33">
        <f t="shared" si="32"/>
        <v>15736.174999999999</v>
      </c>
      <c r="AK200" s="33" t="str">
        <f t="shared" si="33"/>
        <v/>
      </c>
      <c r="AL200" s="33" t="str">
        <f t="shared" si="34"/>
        <v/>
      </c>
      <c r="AM200" s="33" t="str">
        <f t="shared" si="35"/>
        <v/>
      </c>
      <c r="AN200" s="33" t="str">
        <f t="shared" si="36"/>
        <v/>
      </c>
      <c r="AO200" s="33" t="str">
        <f t="shared" si="37"/>
        <v/>
      </c>
      <c r="AP200" s="33" t="str">
        <f t="shared" si="38"/>
        <v/>
      </c>
      <c r="AQ200" s="33" t="str">
        <f t="shared" si="39"/>
        <v/>
      </c>
      <c r="AR200" s="33" t="str">
        <f t="shared" si="40"/>
        <v/>
      </c>
      <c r="AS200" s="116">
        <v>43604</v>
      </c>
      <c r="AT200" s="116">
        <v>3.8171296296296293E-2</v>
      </c>
      <c r="AU200" s="116" t="s">
        <v>59</v>
      </c>
      <c r="AV200" s="116" t="s">
        <v>60</v>
      </c>
      <c r="AW200" s="116">
        <v>15736.174999999999</v>
      </c>
      <c r="AX200" s="116"/>
      <c r="AY200" s="116"/>
      <c r="AZ200" s="116"/>
      <c r="BA200" s="116"/>
      <c r="BB200" s="116"/>
      <c r="BC200" s="116"/>
      <c r="BD200" s="116"/>
      <c r="BE200" s="116"/>
      <c r="BF200" s="116"/>
      <c r="BG200" s="116"/>
      <c r="BH200" s="116"/>
      <c r="BI200" s="116"/>
      <c r="BJ200" s="116"/>
      <c r="BK200" s="116"/>
      <c r="BL200" s="116"/>
      <c r="BM200" s="116"/>
      <c r="BN200" s="116"/>
      <c r="BO200" s="116"/>
      <c r="BP200" s="116"/>
      <c r="BQ200" s="116"/>
      <c r="BR200" s="116"/>
      <c r="BS200" s="116"/>
      <c r="BT200" s="116"/>
      <c r="BU200" s="116"/>
      <c r="BV200" s="116"/>
      <c r="BW200" s="116"/>
      <c r="BX200" s="116"/>
      <c r="BY200" s="116"/>
      <c r="BZ200" s="116"/>
      <c r="CA200" s="116"/>
      <c r="CB200" s="116"/>
      <c r="CC200" s="116"/>
      <c r="CD200" s="116"/>
      <c r="CE200" s="116"/>
      <c r="CF200" s="116"/>
      <c r="CG200" s="116"/>
      <c r="CH200" s="116"/>
      <c r="CI200" s="116"/>
      <c r="CJ200" s="116"/>
      <c r="CK200" s="116"/>
      <c r="CL200" s="116"/>
      <c r="CM200" s="116"/>
      <c r="CN200" s="116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6"/>
      <c r="DC200" s="116"/>
      <c r="DD200" s="116"/>
      <c r="DE200" s="116"/>
      <c r="DF200" s="116"/>
      <c r="DG200" s="116"/>
      <c r="DH200" s="116"/>
      <c r="DI200" s="116"/>
      <c r="DJ200" s="116"/>
      <c r="DK200" s="116"/>
      <c r="DL200" s="116"/>
      <c r="DM200" s="116"/>
      <c r="DN200" s="116"/>
      <c r="DO200" s="116"/>
      <c r="DP200" s="116"/>
      <c r="DQ200" s="116"/>
      <c r="DR200" s="116"/>
      <c r="DS200" s="116"/>
      <c r="DT200" s="116"/>
      <c r="DU200" s="116"/>
      <c r="DV200" s="116"/>
      <c r="DW200" s="116"/>
      <c r="DX200" s="116"/>
      <c r="DY200" s="116"/>
      <c r="DZ200" s="116"/>
      <c r="EA200" s="116"/>
      <c r="EB200" s="116"/>
      <c r="EC200" s="116"/>
      <c r="ED200" s="116"/>
      <c r="EE200" s="116"/>
      <c r="EF200" s="116"/>
      <c r="EG200" s="116"/>
      <c r="EH200" s="116"/>
      <c r="EI200" s="116"/>
      <c r="EJ200" s="116"/>
      <c r="EK200" s="116"/>
      <c r="EL200" s="116"/>
      <c r="EM200" s="116"/>
      <c r="EN200" s="116"/>
      <c r="EO200" s="116"/>
      <c r="EP200" s="116"/>
      <c r="EQ200" s="116"/>
      <c r="ER200" s="116"/>
      <c r="ES200" s="116"/>
      <c r="ET200" s="116"/>
      <c r="EU200" s="116"/>
      <c r="EV200" s="116"/>
      <c r="EW200" s="116"/>
      <c r="EX200" s="116"/>
      <c r="EY200" s="116"/>
      <c r="EZ200" s="116"/>
      <c r="FA200" s="116"/>
      <c r="FB200" s="116"/>
      <c r="FC200" s="116"/>
      <c r="FD200" s="116"/>
      <c r="FE200" s="116"/>
      <c r="FF200" s="116"/>
      <c r="FG200" s="116"/>
      <c r="FH200" s="116"/>
      <c r="FI200" s="116"/>
      <c r="FJ200" s="116"/>
      <c r="FK200" s="116"/>
      <c r="FL200" s="116"/>
      <c r="FM200" s="116"/>
      <c r="FN200" s="116"/>
      <c r="FO200" s="116"/>
      <c r="FP200" s="116"/>
      <c r="FQ200" s="116"/>
      <c r="FR200" s="116"/>
      <c r="FS200" s="116"/>
      <c r="FT200" s="116"/>
      <c r="FU200" s="116"/>
      <c r="FV200" s="116"/>
      <c r="FW200" s="116"/>
      <c r="FX200" s="116"/>
      <c r="FY200" s="116"/>
      <c r="FZ200" s="116"/>
      <c r="GA200" s="116"/>
      <c r="GB200" s="116"/>
      <c r="GC200" s="116"/>
      <c r="GD200" s="116"/>
      <c r="GE200" s="116"/>
      <c r="GF200" s="116"/>
      <c r="GG200" s="116"/>
      <c r="GH200" s="116"/>
      <c r="GI200" s="116"/>
      <c r="GJ200" s="116"/>
      <c r="GK200" s="116"/>
      <c r="GL200" s="116"/>
      <c r="GM200" s="116"/>
      <c r="GN200" s="116"/>
      <c r="GO200" s="116"/>
      <c r="GP200" s="116"/>
      <c r="GQ200" s="116"/>
      <c r="GR200" s="116"/>
      <c r="GS200" s="116"/>
      <c r="GT200" s="116"/>
      <c r="GU200" s="116"/>
      <c r="GV200" s="116"/>
      <c r="GW200" s="116"/>
      <c r="GX200" s="116"/>
      <c r="GY200" s="116"/>
      <c r="GZ200" s="116"/>
      <c r="HA200" s="116"/>
      <c r="HB200" s="116"/>
      <c r="HC200" s="116"/>
      <c r="HD200" s="116"/>
      <c r="HE200" s="116"/>
      <c r="HF200" s="116"/>
      <c r="HG200" s="116"/>
      <c r="HH200" s="116"/>
      <c r="HI200" s="116"/>
      <c r="HJ200" s="116"/>
      <c r="HK200" s="116"/>
      <c r="HL200" s="116"/>
      <c r="HM200" s="116"/>
      <c r="HN200" s="116"/>
      <c r="HO200" s="116"/>
      <c r="HP200" s="116"/>
      <c r="HQ200" s="116"/>
      <c r="HR200" s="116"/>
      <c r="HS200" s="116"/>
      <c r="HT200" s="116"/>
      <c r="HU200" s="116"/>
      <c r="HV200" s="116"/>
      <c r="HW200" s="116"/>
      <c r="HX200" s="116"/>
      <c r="HY200" s="116"/>
      <c r="HZ200" s="116"/>
      <c r="IA200" s="116"/>
      <c r="IB200" s="116"/>
      <c r="IC200" s="116"/>
      <c r="ID200" s="116"/>
      <c r="IE200" s="116"/>
      <c r="IF200" s="116"/>
      <c r="IG200" s="116"/>
      <c r="IH200" s="116"/>
      <c r="II200" s="116"/>
      <c r="IJ200" s="116"/>
      <c r="IK200" s="116"/>
      <c r="IL200" s="116"/>
      <c r="IM200" s="116"/>
      <c r="IN200" s="116"/>
      <c r="IO200" s="116"/>
      <c r="IP200" s="116"/>
      <c r="IQ200" s="116"/>
      <c r="IR200" s="116"/>
      <c r="IS200" s="116"/>
      <c r="IT200" s="116"/>
      <c r="IU200" s="116"/>
      <c r="IV200" s="116"/>
      <c r="IW200" s="116"/>
      <c r="IX200" s="116"/>
      <c r="IY200" s="116"/>
      <c r="IZ200" s="116"/>
      <c r="JA200" s="116"/>
      <c r="JB200" s="116"/>
      <c r="JC200" s="116"/>
      <c r="JD200" s="116"/>
      <c r="JE200" s="116"/>
      <c r="JF200" s="116"/>
      <c r="JG200" s="116"/>
      <c r="JH200" s="116"/>
      <c r="JI200" s="116"/>
      <c r="JJ200" s="116"/>
      <c r="JK200" s="116"/>
      <c r="JL200" s="116"/>
      <c r="JM200" s="116"/>
      <c r="JN200" s="116"/>
      <c r="JO200" s="116"/>
      <c r="JP200" s="116"/>
      <c r="JQ200" s="116"/>
      <c r="JR200" s="116"/>
      <c r="JS200" s="116"/>
      <c r="JT200" s="116"/>
      <c r="JU200" s="116"/>
      <c r="JV200" s="116"/>
      <c r="JW200" s="116"/>
      <c r="JX200" s="116"/>
      <c r="JY200" s="116"/>
      <c r="JZ200" s="116"/>
      <c r="KA200" s="116"/>
      <c r="KB200" s="116"/>
      <c r="KC200" s="116"/>
      <c r="KD200" s="116"/>
      <c r="KE200" s="116"/>
      <c r="KF200" s="116"/>
      <c r="KG200" s="116"/>
      <c r="KH200" s="116"/>
      <c r="KI200" s="116"/>
      <c r="KJ200" s="116"/>
      <c r="KK200" s="116"/>
      <c r="KL200" s="116"/>
      <c r="KM200" s="116"/>
      <c r="KN200" s="116"/>
      <c r="KO200" s="116"/>
      <c r="KP200" s="116"/>
      <c r="KQ200" s="116"/>
      <c r="KR200" s="116"/>
      <c r="KS200" s="116"/>
      <c r="KT200" s="116"/>
      <c r="KU200" s="116"/>
      <c r="KV200" s="116"/>
      <c r="KW200" s="116"/>
      <c r="KX200" s="116"/>
      <c r="KY200" s="116"/>
      <c r="KZ200" s="116"/>
      <c r="LA200" s="116"/>
      <c r="LB200" s="116"/>
      <c r="LC200" s="116"/>
      <c r="LD200" s="116"/>
      <c r="LE200" s="116"/>
      <c r="LF200" s="116"/>
      <c r="LG200" s="116"/>
      <c r="LH200" s="116"/>
      <c r="LI200" s="116"/>
      <c r="LJ200" s="116"/>
    </row>
    <row r="201" spans="1:322" x14ac:dyDescent="0.3">
      <c r="A201" s="108">
        <v>43374</v>
      </c>
      <c r="B201" s="117">
        <v>0.91127314814814797</v>
      </c>
      <c r="C201" s="114">
        <v>14418.826999999999</v>
      </c>
      <c r="D201" s="114">
        <v>102717.93</v>
      </c>
      <c r="E201" s="114">
        <v>25740.178</v>
      </c>
      <c r="F201" s="114">
        <v>35755.031999999999</v>
      </c>
      <c r="G201" s="114">
        <v>9.8580000000000005</v>
      </c>
      <c r="H201" s="73">
        <v>5.5</v>
      </c>
      <c r="I201" s="73">
        <v>10.8744</v>
      </c>
      <c r="J201" s="111"/>
      <c r="K201" s="111"/>
      <c r="L201" s="119">
        <f t="shared" si="41"/>
        <v>-39.482999999996707</v>
      </c>
      <c r="M201" s="115">
        <f t="shared" si="42"/>
        <v>-3.9629999999997381</v>
      </c>
      <c r="N201" s="115">
        <f t="shared" si="43"/>
        <v>-45.377999999996973</v>
      </c>
      <c r="O201" s="115">
        <f t="shared" si="44"/>
        <v>5.294000000001688</v>
      </c>
      <c r="P201" s="120">
        <f t="shared" si="45"/>
        <v>4.5639999999983125</v>
      </c>
      <c r="Q201" s="30">
        <f t="shared" si="46"/>
        <v>0.53702576587560236</v>
      </c>
      <c r="R201" s="123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16"/>
      <c r="AD201" s="116"/>
      <c r="AE201" s="116"/>
      <c r="AF201" s="116"/>
      <c r="AG201" s="116"/>
      <c r="AH201" s="116"/>
      <c r="AI201" s="116"/>
      <c r="AJ201" s="33" t="str">
        <f t="shared" si="32"/>
        <v/>
      </c>
      <c r="AK201" s="33">
        <f t="shared" si="33"/>
        <v>116107.416</v>
      </c>
      <c r="AL201" s="33" t="str">
        <f t="shared" si="34"/>
        <v/>
      </c>
      <c r="AM201" s="33" t="str">
        <f t="shared" si="35"/>
        <v/>
      </c>
      <c r="AN201" s="33" t="str">
        <f t="shared" si="36"/>
        <v/>
      </c>
      <c r="AO201" s="33" t="str">
        <f t="shared" si="37"/>
        <v/>
      </c>
      <c r="AP201" s="33" t="str">
        <f t="shared" si="38"/>
        <v/>
      </c>
      <c r="AQ201" s="33" t="str">
        <f t="shared" si="39"/>
        <v/>
      </c>
      <c r="AR201" s="33" t="str">
        <f t="shared" si="40"/>
        <v/>
      </c>
      <c r="AS201" s="116">
        <v>43604</v>
      </c>
      <c r="AT201" s="116">
        <v>3.8171296296296293E-2</v>
      </c>
      <c r="AU201" s="116" t="s">
        <v>59</v>
      </c>
      <c r="AV201" s="116" t="s">
        <v>61</v>
      </c>
      <c r="AW201" s="116">
        <v>116107.416</v>
      </c>
      <c r="AX201" s="116"/>
      <c r="AY201" s="116"/>
      <c r="AZ201" s="116"/>
      <c r="BA201" s="116"/>
      <c r="BB201" s="116"/>
      <c r="BC201" s="116"/>
      <c r="BD201" s="116"/>
      <c r="BE201" s="116"/>
      <c r="BF201" s="116"/>
      <c r="BG201" s="116"/>
      <c r="BH201" s="116"/>
      <c r="BI201" s="116"/>
      <c r="BJ201" s="116"/>
      <c r="BK201" s="116"/>
      <c r="BL201" s="116"/>
      <c r="BM201" s="116"/>
      <c r="BN201" s="116"/>
      <c r="BO201" s="116"/>
      <c r="BP201" s="116"/>
      <c r="BQ201" s="116"/>
      <c r="BR201" s="116"/>
      <c r="BS201" s="116"/>
      <c r="BT201" s="116"/>
      <c r="BU201" s="116"/>
      <c r="BV201" s="116"/>
      <c r="BW201" s="116"/>
      <c r="BX201" s="116"/>
      <c r="BY201" s="116"/>
      <c r="BZ201" s="116"/>
      <c r="CA201" s="116"/>
      <c r="CB201" s="116"/>
      <c r="CC201" s="116"/>
      <c r="CD201" s="116"/>
      <c r="CE201" s="116"/>
      <c r="CF201" s="116"/>
      <c r="CG201" s="116"/>
      <c r="CH201" s="116"/>
      <c r="CI201" s="116"/>
      <c r="CJ201" s="116"/>
      <c r="CK201" s="116"/>
      <c r="CL201" s="116"/>
      <c r="CM201" s="116"/>
      <c r="CN201" s="116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6"/>
      <c r="DC201" s="116"/>
      <c r="DD201" s="116"/>
      <c r="DE201" s="116"/>
      <c r="DF201" s="116"/>
      <c r="DG201" s="116"/>
      <c r="DH201" s="116"/>
      <c r="DI201" s="116"/>
      <c r="DJ201" s="116"/>
      <c r="DK201" s="116"/>
      <c r="DL201" s="116"/>
      <c r="DM201" s="116"/>
      <c r="DN201" s="116"/>
      <c r="DO201" s="116"/>
      <c r="DP201" s="116"/>
      <c r="DQ201" s="116"/>
      <c r="DR201" s="116"/>
      <c r="DS201" s="116"/>
      <c r="DT201" s="116"/>
      <c r="DU201" s="116"/>
      <c r="DV201" s="116"/>
      <c r="DW201" s="116"/>
      <c r="DX201" s="116"/>
      <c r="DY201" s="116"/>
      <c r="DZ201" s="116"/>
      <c r="EA201" s="116"/>
      <c r="EB201" s="116"/>
      <c r="EC201" s="116"/>
      <c r="ED201" s="116"/>
      <c r="EE201" s="116"/>
      <c r="EF201" s="116"/>
      <c r="EG201" s="116"/>
      <c r="EH201" s="116"/>
      <c r="EI201" s="116"/>
      <c r="EJ201" s="116"/>
      <c r="EK201" s="116"/>
      <c r="EL201" s="116"/>
      <c r="EM201" s="116"/>
      <c r="EN201" s="116"/>
      <c r="EO201" s="116"/>
      <c r="EP201" s="116"/>
      <c r="EQ201" s="116"/>
      <c r="ER201" s="116"/>
      <c r="ES201" s="116"/>
      <c r="ET201" s="116"/>
      <c r="EU201" s="116"/>
      <c r="EV201" s="116"/>
      <c r="EW201" s="116"/>
      <c r="EX201" s="116"/>
      <c r="EY201" s="116"/>
      <c r="EZ201" s="116"/>
      <c r="FA201" s="116"/>
      <c r="FB201" s="116"/>
      <c r="FC201" s="116"/>
      <c r="FD201" s="116"/>
      <c r="FE201" s="116"/>
      <c r="FF201" s="116"/>
      <c r="FG201" s="116"/>
      <c r="FH201" s="116"/>
      <c r="FI201" s="116"/>
      <c r="FJ201" s="116"/>
      <c r="FK201" s="116"/>
      <c r="FL201" s="116"/>
      <c r="FM201" s="116"/>
      <c r="FN201" s="116"/>
      <c r="FO201" s="116"/>
      <c r="FP201" s="116"/>
      <c r="FQ201" s="116"/>
      <c r="FR201" s="116"/>
      <c r="FS201" s="116"/>
      <c r="FT201" s="116"/>
      <c r="FU201" s="116"/>
      <c r="FV201" s="116"/>
      <c r="FW201" s="116"/>
      <c r="FX201" s="116"/>
      <c r="FY201" s="116"/>
      <c r="FZ201" s="116"/>
      <c r="GA201" s="116"/>
      <c r="GB201" s="116"/>
      <c r="GC201" s="116"/>
      <c r="GD201" s="116"/>
      <c r="GE201" s="116"/>
      <c r="GF201" s="116"/>
      <c r="GG201" s="116"/>
      <c r="GH201" s="116"/>
      <c r="GI201" s="116"/>
      <c r="GJ201" s="116"/>
      <c r="GK201" s="116"/>
      <c r="GL201" s="116"/>
      <c r="GM201" s="116"/>
      <c r="GN201" s="116"/>
      <c r="GO201" s="116"/>
      <c r="GP201" s="116"/>
      <c r="GQ201" s="116"/>
      <c r="GR201" s="116"/>
      <c r="GS201" s="116"/>
      <c r="GT201" s="116"/>
      <c r="GU201" s="116"/>
      <c r="GV201" s="116"/>
      <c r="GW201" s="116"/>
      <c r="GX201" s="116"/>
      <c r="GY201" s="116"/>
      <c r="GZ201" s="116"/>
      <c r="HA201" s="116"/>
      <c r="HB201" s="116"/>
      <c r="HC201" s="116"/>
      <c r="HD201" s="116"/>
      <c r="HE201" s="116"/>
      <c r="HF201" s="116"/>
      <c r="HG201" s="116"/>
      <c r="HH201" s="116"/>
      <c r="HI201" s="116"/>
      <c r="HJ201" s="116"/>
      <c r="HK201" s="116"/>
      <c r="HL201" s="116"/>
      <c r="HM201" s="116"/>
      <c r="HN201" s="116"/>
      <c r="HO201" s="116"/>
      <c r="HP201" s="116"/>
      <c r="HQ201" s="116"/>
      <c r="HR201" s="116"/>
      <c r="HS201" s="116"/>
      <c r="HT201" s="116"/>
      <c r="HU201" s="116"/>
      <c r="HV201" s="116"/>
      <c r="HW201" s="116"/>
      <c r="HX201" s="116"/>
      <c r="HY201" s="116"/>
      <c r="HZ201" s="116"/>
      <c r="IA201" s="116"/>
      <c r="IB201" s="116"/>
      <c r="IC201" s="116"/>
      <c r="ID201" s="116"/>
      <c r="IE201" s="116"/>
      <c r="IF201" s="116"/>
      <c r="IG201" s="116"/>
      <c r="IH201" s="116"/>
      <c r="II201" s="116"/>
      <c r="IJ201" s="116"/>
      <c r="IK201" s="116"/>
      <c r="IL201" s="116"/>
      <c r="IM201" s="116"/>
      <c r="IN201" s="116"/>
      <c r="IO201" s="116"/>
      <c r="IP201" s="116"/>
      <c r="IQ201" s="116"/>
      <c r="IR201" s="116"/>
      <c r="IS201" s="116"/>
      <c r="IT201" s="116"/>
      <c r="IU201" s="116"/>
      <c r="IV201" s="116"/>
      <c r="IW201" s="116"/>
      <c r="IX201" s="116"/>
      <c r="IY201" s="116"/>
      <c r="IZ201" s="116"/>
      <c r="JA201" s="116"/>
      <c r="JB201" s="116"/>
      <c r="JC201" s="116"/>
      <c r="JD201" s="116"/>
      <c r="JE201" s="116"/>
      <c r="JF201" s="116"/>
      <c r="JG201" s="116"/>
      <c r="JH201" s="116"/>
      <c r="JI201" s="116"/>
      <c r="JJ201" s="116"/>
      <c r="JK201" s="116"/>
      <c r="JL201" s="116"/>
      <c r="JM201" s="116"/>
      <c r="JN201" s="116"/>
      <c r="JO201" s="116"/>
      <c r="JP201" s="116"/>
      <c r="JQ201" s="116"/>
      <c r="JR201" s="116"/>
      <c r="JS201" s="116"/>
      <c r="JT201" s="116"/>
      <c r="JU201" s="116"/>
      <c r="JV201" s="116"/>
      <c r="JW201" s="116"/>
      <c r="JX201" s="116"/>
      <c r="JY201" s="116"/>
      <c r="JZ201" s="116"/>
      <c r="KA201" s="116"/>
      <c r="KB201" s="116"/>
      <c r="KC201" s="116"/>
      <c r="KD201" s="116"/>
      <c r="KE201" s="116"/>
      <c r="KF201" s="116"/>
      <c r="KG201" s="116"/>
      <c r="KH201" s="116"/>
      <c r="KI201" s="116"/>
      <c r="KJ201" s="116"/>
      <c r="KK201" s="116"/>
      <c r="KL201" s="116"/>
      <c r="KM201" s="116"/>
      <c r="KN201" s="116"/>
      <c r="KO201" s="116"/>
      <c r="KP201" s="116"/>
      <c r="KQ201" s="116"/>
      <c r="KR201" s="116"/>
      <c r="KS201" s="116"/>
      <c r="KT201" s="116"/>
      <c r="KU201" s="116"/>
      <c r="KV201" s="116"/>
      <c r="KW201" s="116"/>
      <c r="KX201" s="116"/>
      <c r="KY201" s="116"/>
      <c r="KZ201" s="116"/>
      <c r="LA201" s="116"/>
      <c r="LB201" s="116"/>
      <c r="LC201" s="116"/>
      <c r="LD201" s="116"/>
      <c r="LE201" s="116"/>
      <c r="LF201" s="116"/>
      <c r="LG201" s="116"/>
      <c r="LH201" s="116"/>
      <c r="LI201" s="116"/>
      <c r="LJ201" s="116"/>
    </row>
    <row r="202" spans="1:322" x14ac:dyDescent="0.3">
      <c r="A202" s="108">
        <v>43375</v>
      </c>
      <c r="B202" s="117">
        <v>0.88385416666666705</v>
      </c>
      <c r="C202" s="114">
        <v>14423.007</v>
      </c>
      <c r="D202" s="114">
        <v>102781.23699999999</v>
      </c>
      <c r="E202" s="114">
        <v>25748.907999999999</v>
      </c>
      <c r="F202" s="114">
        <v>35768.605000000003</v>
      </c>
      <c r="G202" s="114">
        <v>26.998999999999999</v>
      </c>
      <c r="H202" s="73">
        <v>10.5</v>
      </c>
      <c r="I202" s="73">
        <v>12.4706730769231</v>
      </c>
      <c r="J202" s="111"/>
      <c r="K202" s="111"/>
      <c r="L202" s="119">
        <f t="shared" si="41"/>
        <v>-40.488000000000994</v>
      </c>
      <c r="M202" s="115">
        <f t="shared" si="42"/>
        <v>-4.180000000000291</v>
      </c>
      <c r="N202" s="115">
        <f t="shared" si="43"/>
        <v>-63.307000000000698</v>
      </c>
      <c r="O202" s="115">
        <f t="shared" si="44"/>
        <v>8.7299999999995634</v>
      </c>
      <c r="P202" s="120">
        <f t="shared" si="45"/>
        <v>18.269000000000435</v>
      </c>
      <c r="Q202" s="30">
        <f t="shared" si="46"/>
        <v>0.32334530908550552</v>
      </c>
      <c r="R202" s="123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16"/>
      <c r="AD202" s="116"/>
      <c r="AE202" s="116"/>
      <c r="AF202" s="116"/>
      <c r="AG202" s="116"/>
      <c r="AH202" s="116"/>
      <c r="AI202" s="116"/>
      <c r="AJ202" s="33" t="str">
        <f t="shared" si="32"/>
        <v/>
      </c>
      <c r="AK202" s="33" t="str">
        <f t="shared" si="33"/>
        <v/>
      </c>
      <c r="AL202" s="33" t="str">
        <f t="shared" si="34"/>
        <v/>
      </c>
      <c r="AM202" s="33" t="str">
        <f t="shared" si="35"/>
        <v/>
      </c>
      <c r="AN202" s="33" t="str">
        <f t="shared" si="36"/>
        <v/>
      </c>
      <c r="AO202" s="33">
        <f t="shared" si="37"/>
        <v>12</v>
      </c>
      <c r="AP202" s="33" t="str">
        <f t="shared" si="38"/>
        <v/>
      </c>
      <c r="AQ202" s="33" t="str">
        <f t="shared" si="39"/>
        <v/>
      </c>
      <c r="AR202" s="33" t="str">
        <f t="shared" si="40"/>
        <v/>
      </c>
      <c r="AS202" s="116">
        <v>43604</v>
      </c>
      <c r="AT202" s="116">
        <v>3.8171296296296293E-2</v>
      </c>
      <c r="AU202" s="116" t="s">
        <v>62</v>
      </c>
      <c r="AV202" s="116" t="s">
        <v>63</v>
      </c>
      <c r="AW202" s="116">
        <v>12</v>
      </c>
      <c r="AX202" s="116"/>
      <c r="AY202" s="116"/>
      <c r="AZ202" s="116"/>
      <c r="BA202" s="116"/>
      <c r="BB202" s="116"/>
      <c r="BC202" s="116"/>
      <c r="BD202" s="116"/>
      <c r="BE202" s="116"/>
      <c r="BF202" s="116"/>
      <c r="BG202" s="116"/>
      <c r="BH202" s="116"/>
      <c r="BI202" s="116"/>
      <c r="BJ202" s="116"/>
      <c r="BK202" s="116"/>
      <c r="BL202" s="116"/>
      <c r="BM202" s="116"/>
      <c r="BN202" s="116"/>
      <c r="BO202" s="116"/>
      <c r="BP202" s="116"/>
      <c r="BQ202" s="116"/>
      <c r="BR202" s="116"/>
      <c r="BS202" s="116"/>
      <c r="BT202" s="116"/>
      <c r="BU202" s="116"/>
      <c r="BV202" s="116"/>
      <c r="BW202" s="116"/>
      <c r="BX202" s="116"/>
      <c r="BY202" s="116"/>
      <c r="BZ202" s="116"/>
      <c r="CA202" s="116"/>
      <c r="CB202" s="116"/>
      <c r="CC202" s="116"/>
      <c r="CD202" s="116"/>
      <c r="CE202" s="116"/>
      <c r="CF202" s="116"/>
      <c r="CG202" s="116"/>
      <c r="CH202" s="116"/>
      <c r="CI202" s="116"/>
      <c r="CJ202" s="116"/>
      <c r="CK202" s="116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6"/>
      <c r="DC202" s="116"/>
      <c r="DD202" s="116"/>
      <c r="DE202" s="116"/>
      <c r="DF202" s="116"/>
      <c r="DG202" s="116"/>
      <c r="DH202" s="116"/>
      <c r="DI202" s="116"/>
      <c r="DJ202" s="116"/>
      <c r="DK202" s="116"/>
      <c r="DL202" s="116"/>
      <c r="DM202" s="116"/>
      <c r="DN202" s="116"/>
      <c r="DO202" s="116"/>
      <c r="DP202" s="116"/>
      <c r="DQ202" s="116"/>
      <c r="DR202" s="116"/>
      <c r="DS202" s="116"/>
      <c r="DT202" s="116"/>
      <c r="DU202" s="116"/>
      <c r="DV202" s="116"/>
      <c r="DW202" s="116"/>
      <c r="DX202" s="116"/>
      <c r="DY202" s="116"/>
      <c r="DZ202" s="116"/>
      <c r="EA202" s="116"/>
      <c r="EB202" s="116"/>
      <c r="EC202" s="116"/>
      <c r="ED202" s="116"/>
      <c r="EE202" s="116"/>
      <c r="EF202" s="116"/>
      <c r="EG202" s="116"/>
      <c r="EH202" s="116"/>
      <c r="EI202" s="116"/>
      <c r="EJ202" s="116"/>
      <c r="EK202" s="116"/>
      <c r="EL202" s="116"/>
      <c r="EM202" s="116"/>
      <c r="EN202" s="116"/>
      <c r="EO202" s="116"/>
      <c r="EP202" s="116"/>
      <c r="EQ202" s="116"/>
      <c r="ER202" s="116"/>
      <c r="ES202" s="116"/>
      <c r="ET202" s="116"/>
      <c r="EU202" s="116"/>
      <c r="EV202" s="116"/>
      <c r="EW202" s="116"/>
      <c r="EX202" s="116"/>
      <c r="EY202" s="116"/>
      <c r="EZ202" s="116"/>
      <c r="FA202" s="116"/>
      <c r="FB202" s="116"/>
      <c r="FC202" s="116"/>
      <c r="FD202" s="116"/>
      <c r="FE202" s="116"/>
      <c r="FF202" s="116"/>
      <c r="FG202" s="116"/>
      <c r="FH202" s="116"/>
      <c r="FI202" s="116"/>
      <c r="FJ202" s="116"/>
      <c r="FK202" s="116"/>
      <c r="FL202" s="116"/>
      <c r="FM202" s="116"/>
      <c r="FN202" s="116"/>
      <c r="FO202" s="116"/>
      <c r="FP202" s="116"/>
      <c r="FQ202" s="116"/>
      <c r="FR202" s="116"/>
      <c r="FS202" s="116"/>
      <c r="FT202" s="116"/>
      <c r="FU202" s="116"/>
      <c r="FV202" s="116"/>
      <c r="FW202" s="116"/>
      <c r="FX202" s="116"/>
      <c r="FY202" s="116"/>
      <c r="FZ202" s="116"/>
      <c r="GA202" s="116"/>
      <c r="GB202" s="116"/>
      <c r="GC202" s="116"/>
      <c r="GD202" s="116"/>
      <c r="GE202" s="116"/>
      <c r="GF202" s="116"/>
      <c r="GG202" s="116"/>
      <c r="GH202" s="116"/>
      <c r="GI202" s="116"/>
      <c r="GJ202" s="116"/>
      <c r="GK202" s="116"/>
      <c r="GL202" s="116"/>
      <c r="GM202" s="116"/>
      <c r="GN202" s="116"/>
      <c r="GO202" s="116"/>
      <c r="GP202" s="116"/>
      <c r="GQ202" s="116"/>
      <c r="GR202" s="116"/>
      <c r="GS202" s="116"/>
      <c r="GT202" s="116"/>
      <c r="GU202" s="116"/>
      <c r="GV202" s="116"/>
      <c r="GW202" s="116"/>
      <c r="GX202" s="116"/>
      <c r="GY202" s="116"/>
      <c r="GZ202" s="116"/>
      <c r="HA202" s="116"/>
      <c r="HB202" s="116"/>
      <c r="HC202" s="116"/>
      <c r="HD202" s="116"/>
      <c r="HE202" s="116"/>
      <c r="HF202" s="116"/>
      <c r="HG202" s="116"/>
      <c r="HH202" s="116"/>
      <c r="HI202" s="116"/>
      <c r="HJ202" s="116"/>
      <c r="HK202" s="116"/>
      <c r="HL202" s="116"/>
      <c r="HM202" s="116"/>
      <c r="HN202" s="116"/>
      <c r="HO202" s="116"/>
      <c r="HP202" s="116"/>
      <c r="HQ202" s="116"/>
      <c r="HR202" s="116"/>
      <c r="HS202" s="116"/>
      <c r="HT202" s="116"/>
      <c r="HU202" s="116"/>
      <c r="HV202" s="116"/>
      <c r="HW202" s="116"/>
      <c r="HX202" s="116"/>
      <c r="HY202" s="116"/>
      <c r="HZ202" s="116"/>
      <c r="IA202" s="116"/>
      <c r="IB202" s="116"/>
      <c r="IC202" s="116"/>
      <c r="ID202" s="116"/>
      <c r="IE202" s="116"/>
      <c r="IF202" s="116"/>
      <c r="IG202" s="116"/>
      <c r="IH202" s="116"/>
      <c r="II202" s="116"/>
      <c r="IJ202" s="116"/>
      <c r="IK202" s="116"/>
      <c r="IL202" s="116"/>
      <c r="IM202" s="116"/>
      <c r="IN202" s="116"/>
      <c r="IO202" s="116"/>
      <c r="IP202" s="116"/>
      <c r="IQ202" s="116"/>
      <c r="IR202" s="116"/>
      <c r="IS202" s="116"/>
      <c r="IT202" s="116"/>
      <c r="IU202" s="116"/>
      <c r="IV202" s="116"/>
      <c r="IW202" s="116"/>
      <c r="IX202" s="116"/>
      <c r="IY202" s="116"/>
      <c r="IZ202" s="116"/>
      <c r="JA202" s="116"/>
      <c r="JB202" s="116"/>
      <c r="JC202" s="116"/>
      <c r="JD202" s="116"/>
      <c r="JE202" s="116"/>
      <c r="JF202" s="116"/>
      <c r="JG202" s="116"/>
      <c r="JH202" s="116"/>
      <c r="JI202" s="116"/>
      <c r="JJ202" s="116"/>
      <c r="JK202" s="116"/>
      <c r="JL202" s="116"/>
      <c r="JM202" s="116"/>
      <c r="JN202" s="116"/>
      <c r="JO202" s="116"/>
      <c r="JP202" s="116"/>
      <c r="JQ202" s="116"/>
      <c r="JR202" s="116"/>
      <c r="JS202" s="116"/>
      <c r="JT202" s="116"/>
      <c r="JU202" s="116"/>
      <c r="JV202" s="116"/>
      <c r="JW202" s="116"/>
      <c r="JX202" s="116"/>
      <c r="JY202" s="116"/>
      <c r="JZ202" s="116"/>
      <c r="KA202" s="116"/>
      <c r="KB202" s="116"/>
      <c r="KC202" s="116"/>
      <c r="KD202" s="116"/>
      <c r="KE202" s="116"/>
      <c r="KF202" s="116"/>
      <c r="KG202" s="116"/>
      <c r="KH202" s="116"/>
      <c r="KI202" s="116"/>
      <c r="KJ202" s="116"/>
      <c r="KK202" s="116"/>
      <c r="KL202" s="116"/>
      <c r="KM202" s="116"/>
      <c r="KN202" s="116"/>
      <c r="KO202" s="116"/>
      <c r="KP202" s="116"/>
      <c r="KQ202" s="116"/>
      <c r="KR202" s="116"/>
      <c r="KS202" s="116"/>
      <c r="KT202" s="116"/>
      <c r="KU202" s="116"/>
      <c r="KV202" s="116"/>
      <c r="KW202" s="116"/>
      <c r="KX202" s="116"/>
      <c r="KY202" s="116"/>
      <c r="KZ202" s="116"/>
      <c r="LA202" s="116"/>
      <c r="LB202" s="116"/>
      <c r="LC202" s="116"/>
      <c r="LD202" s="116"/>
      <c r="LE202" s="116"/>
      <c r="LF202" s="116"/>
      <c r="LG202" s="116"/>
      <c r="LH202" s="116"/>
      <c r="LI202" s="116"/>
      <c r="LJ202" s="116"/>
    </row>
    <row r="203" spans="1:322" x14ac:dyDescent="0.3">
      <c r="A203" s="108">
        <v>43376</v>
      </c>
      <c r="B203" s="117">
        <v>0.91582175925925902</v>
      </c>
      <c r="C203" s="114">
        <v>14429.737999999999</v>
      </c>
      <c r="D203" s="114">
        <v>102804.895</v>
      </c>
      <c r="E203" s="114">
        <v>25755.345000000001</v>
      </c>
      <c r="F203" s="114">
        <v>35780.375999999997</v>
      </c>
      <c r="G203" s="114">
        <v>11.771000000000001</v>
      </c>
      <c r="H203" s="73">
        <v>10</v>
      </c>
      <c r="I203" s="73">
        <v>12.483892617449699</v>
      </c>
      <c r="J203" s="111"/>
      <c r="K203" s="111"/>
      <c r="L203" s="119">
        <f t="shared" si="41"/>
        <v>-18.618000000010127</v>
      </c>
      <c r="M203" s="115">
        <f t="shared" si="42"/>
        <v>-6.7309999999997672</v>
      </c>
      <c r="N203" s="115">
        <f t="shared" si="43"/>
        <v>-23.658000000010361</v>
      </c>
      <c r="O203" s="115">
        <f t="shared" si="44"/>
        <v>6.4370000000017171</v>
      </c>
      <c r="P203" s="120">
        <f t="shared" si="45"/>
        <v>5.3339999999982837</v>
      </c>
      <c r="Q203" s="30">
        <f t="shared" si="46"/>
        <v>0.54685243394798377</v>
      </c>
      <c r="R203" s="123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16"/>
      <c r="AD203" s="116"/>
      <c r="AE203" s="116"/>
      <c r="AF203" s="116"/>
      <c r="AG203" s="116"/>
      <c r="AH203" s="116"/>
      <c r="AI203" s="116"/>
      <c r="AJ203" s="33" t="str">
        <f t="shared" si="32"/>
        <v/>
      </c>
      <c r="AK203" s="33" t="str">
        <f t="shared" si="33"/>
        <v/>
      </c>
      <c r="AL203" s="33">
        <f t="shared" si="34"/>
        <v>27361.01</v>
      </c>
      <c r="AM203" s="33" t="str">
        <f t="shared" si="35"/>
        <v/>
      </c>
      <c r="AN203" s="33" t="str">
        <f t="shared" si="36"/>
        <v/>
      </c>
      <c r="AO203" s="33" t="str">
        <f t="shared" si="37"/>
        <v/>
      </c>
      <c r="AP203" s="33" t="str">
        <f t="shared" si="38"/>
        <v/>
      </c>
      <c r="AQ203" s="33" t="str">
        <f t="shared" si="39"/>
        <v/>
      </c>
      <c r="AR203" s="33" t="str">
        <f t="shared" si="40"/>
        <v/>
      </c>
      <c r="AS203" s="116">
        <v>43604</v>
      </c>
      <c r="AT203" s="116">
        <v>3.8171296296296293E-2</v>
      </c>
      <c r="AU203" s="116" t="s">
        <v>64</v>
      </c>
      <c r="AV203" s="116" t="s">
        <v>65</v>
      </c>
      <c r="AW203" s="116">
        <v>27361.01</v>
      </c>
      <c r="AX203" s="116"/>
      <c r="AY203" s="116"/>
      <c r="AZ203" s="116"/>
      <c r="BA203" s="116"/>
      <c r="BB203" s="116"/>
      <c r="BC203" s="116"/>
      <c r="BD203" s="116"/>
      <c r="BE203" s="116"/>
      <c r="BF203" s="116"/>
      <c r="BG203" s="116"/>
      <c r="BH203" s="116"/>
      <c r="BI203" s="116"/>
      <c r="BJ203" s="116"/>
      <c r="BK203" s="116"/>
      <c r="BL203" s="116"/>
      <c r="BM203" s="116"/>
      <c r="BN203" s="116"/>
      <c r="BO203" s="116"/>
      <c r="BP203" s="116"/>
      <c r="BQ203" s="116"/>
      <c r="BR203" s="116"/>
      <c r="BS203" s="116"/>
      <c r="BT203" s="116"/>
      <c r="BU203" s="116"/>
      <c r="BV203" s="116"/>
      <c r="BW203" s="116"/>
      <c r="BX203" s="116"/>
      <c r="BY203" s="116"/>
      <c r="BZ203" s="116"/>
      <c r="CA203" s="116"/>
      <c r="CB203" s="116"/>
      <c r="CC203" s="116"/>
      <c r="CD203" s="116"/>
      <c r="CE203" s="116"/>
      <c r="CF203" s="116"/>
      <c r="CG203" s="116"/>
      <c r="CH203" s="116"/>
      <c r="CI203" s="116"/>
      <c r="CJ203" s="116"/>
      <c r="CK203" s="116"/>
      <c r="CL203" s="116"/>
      <c r="CM203" s="116"/>
      <c r="CN203" s="116"/>
      <c r="CO203" s="116"/>
      <c r="CP203" s="116"/>
      <c r="CQ203" s="116"/>
      <c r="CR203" s="116"/>
      <c r="CS203" s="116"/>
      <c r="CT203" s="116"/>
      <c r="CU203" s="116"/>
      <c r="CV203" s="116"/>
      <c r="CW203" s="116"/>
      <c r="CX203" s="116"/>
      <c r="CY203" s="116"/>
      <c r="CZ203" s="116"/>
      <c r="DA203" s="116"/>
      <c r="DB203" s="116"/>
      <c r="DC203" s="116"/>
      <c r="DD203" s="116"/>
      <c r="DE203" s="116"/>
      <c r="DF203" s="116"/>
      <c r="DG203" s="116"/>
      <c r="DH203" s="116"/>
      <c r="DI203" s="116"/>
      <c r="DJ203" s="116"/>
      <c r="DK203" s="116"/>
      <c r="DL203" s="116"/>
      <c r="DM203" s="116"/>
      <c r="DN203" s="116"/>
      <c r="DO203" s="116"/>
      <c r="DP203" s="116"/>
      <c r="DQ203" s="116"/>
      <c r="DR203" s="116"/>
      <c r="DS203" s="116"/>
      <c r="DT203" s="116"/>
      <c r="DU203" s="116"/>
      <c r="DV203" s="116"/>
      <c r="DW203" s="116"/>
      <c r="DX203" s="116"/>
      <c r="DY203" s="116"/>
      <c r="DZ203" s="116"/>
      <c r="EA203" s="116"/>
      <c r="EB203" s="116"/>
      <c r="EC203" s="116"/>
      <c r="ED203" s="116"/>
      <c r="EE203" s="116"/>
      <c r="EF203" s="116"/>
      <c r="EG203" s="116"/>
      <c r="EH203" s="116"/>
      <c r="EI203" s="116"/>
      <c r="EJ203" s="116"/>
      <c r="EK203" s="116"/>
      <c r="EL203" s="116"/>
      <c r="EM203" s="116"/>
      <c r="EN203" s="116"/>
      <c r="EO203" s="116"/>
      <c r="EP203" s="116"/>
      <c r="EQ203" s="116"/>
      <c r="ER203" s="116"/>
      <c r="ES203" s="116"/>
      <c r="ET203" s="116"/>
      <c r="EU203" s="116"/>
      <c r="EV203" s="116"/>
      <c r="EW203" s="116"/>
      <c r="EX203" s="116"/>
      <c r="EY203" s="116"/>
      <c r="EZ203" s="116"/>
      <c r="FA203" s="116"/>
      <c r="FB203" s="116"/>
      <c r="FC203" s="116"/>
      <c r="FD203" s="116"/>
      <c r="FE203" s="116"/>
      <c r="FF203" s="116"/>
      <c r="FG203" s="116"/>
      <c r="FH203" s="116"/>
      <c r="FI203" s="116"/>
      <c r="FJ203" s="116"/>
      <c r="FK203" s="116"/>
      <c r="FL203" s="116"/>
      <c r="FM203" s="116"/>
      <c r="FN203" s="116"/>
      <c r="FO203" s="116"/>
      <c r="FP203" s="116"/>
      <c r="FQ203" s="116"/>
      <c r="FR203" s="116"/>
      <c r="FS203" s="116"/>
      <c r="FT203" s="116"/>
      <c r="FU203" s="116"/>
      <c r="FV203" s="116"/>
      <c r="FW203" s="116"/>
      <c r="FX203" s="116"/>
      <c r="FY203" s="116"/>
      <c r="FZ203" s="116"/>
      <c r="GA203" s="116"/>
      <c r="GB203" s="116"/>
      <c r="GC203" s="116"/>
      <c r="GD203" s="116"/>
      <c r="GE203" s="116"/>
      <c r="GF203" s="116"/>
      <c r="GG203" s="116"/>
      <c r="GH203" s="116"/>
      <c r="GI203" s="116"/>
      <c r="GJ203" s="116"/>
      <c r="GK203" s="116"/>
      <c r="GL203" s="116"/>
      <c r="GM203" s="116"/>
      <c r="GN203" s="116"/>
      <c r="GO203" s="116"/>
      <c r="GP203" s="116"/>
      <c r="GQ203" s="116"/>
      <c r="GR203" s="116"/>
      <c r="GS203" s="116"/>
      <c r="GT203" s="116"/>
      <c r="GU203" s="116"/>
      <c r="GV203" s="116"/>
      <c r="GW203" s="116"/>
      <c r="GX203" s="116"/>
      <c r="GY203" s="116"/>
      <c r="GZ203" s="116"/>
      <c r="HA203" s="116"/>
      <c r="HB203" s="116"/>
      <c r="HC203" s="116"/>
      <c r="HD203" s="116"/>
      <c r="HE203" s="116"/>
      <c r="HF203" s="116"/>
      <c r="HG203" s="116"/>
      <c r="HH203" s="116"/>
      <c r="HI203" s="116"/>
      <c r="HJ203" s="116"/>
      <c r="HK203" s="116"/>
      <c r="HL203" s="116"/>
      <c r="HM203" s="116"/>
      <c r="HN203" s="116"/>
      <c r="HO203" s="116"/>
      <c r="HP203" s="116"/>
      <c r="HQ203" s="116"/>
      <c r="HR203" s="116"/>
      <c r="HS203" s="116"/>
      <c r="HT203" s="116"/>
      <c r="HU203" s="116"/>
      <c r="HV203" s="116"/>
      <c r="HW203" s="116"/>
      <c r="HX203" s="116"/>
      <c r="HY203" s="116"/>
      <c r="HZ203" s="116"/>
      <c r="IA203" s="116"/>
      <c r="IB203" s="116"/>
      <c r="IC203" s="116"/>
      <c r="ID203" s="116"/>
      <c r="IE203" s="116"/>
      <c r="IF203" s="116"/>
      <c r="IG203" s="116"/>
      <c r="IH203" s="116"/>
      <c r="II203" s="116"/>
      <c r="IJ203" s="116"/>
      <c r="IK203" s="116"/>
      <c r="IL203" s="116"/>
      <c r="IM203" s="116"/>
      <c r="IN203" s="116"/>
      <c r="IO203" s="116"/>
      <c r="IP203" s="116"/>
      <c r="IQ203" s="116"/>
      <c r="IR203" s="116"/>
      <c r="IS203" s="116"/>
      <c r="IT203" s="116"/>
      <c r="IU203" s="116"/>
      <c r="IV203" s="116"/>
      <c r="IW203" s="116"/>
      <c r="IX203" s="116"/>
      <c r="IY203" s="116"/>
      <c r="IZ203" s="116"/>
      <c r="JA203" s="116"/>
      <c r="JB203" s="116"/>
      <c r="JC203" s="116"/>
      <c r="JD203" s="116"/>
      <c r="JE203" s="116"/>
      <c r="JF203" s="116"/>
      <c r="JG203" s="116"/>
      <c r="JH203" s="116"/>
      <c r="JI203" s="116"/>
      <c r="JJ203" s="116"/>
      <c r="JK203" s="116"/>
      <c r="JL203" s="116"/>
      <c r="JM203" s="116"/>
      <c r="JN203" s="116"/>
      <c r="JO203" s="116"/>
      <c r="JP203" s="116"/>
      <c r="JQ203" s="116"/>
      <c r="JR203" s="116"/>
      <c r="JS203" s="116"/>
      <c r="JT203" s="116"/>
      <c r="JU203" s="116"/>
      <c r="JV203" s="116"/>
      <c r="JW203" s="116"/>
      <c r="JX203" s="116"/>
      <c r="JY203" s="116"/>
      <c r="JZ203" s="116"/>
      <c r="KA203" s="116"/>
      <c r="KB203" s="116"/>
      <c r="KC203" s="116"/>
      <c r="KD203" s="116"/>
      <c r="KE203" s="116"/>
      <c r="KF203" s="116"/>
      <c r="KG203" s="116"/>
      <c r="KH203" s="116"/>
      <c r="KI203" s="116"/>
      <c r="KJ203" s="116"/>
      <c r="KK203" s="116"/>
      <c r="KL203" s="116"/>
      <c r="KM203" s="116"/>
      <c r="KN203" s="116"/>
      <c r="KO203" s="116"/>
      <c r="KP203" s="116"/>
      <c r="KQ203" s="116"/>
      <c r="KR203" s="116"/>
      <c r="KS203" s="116"/>
      <c r="KT203" s="116"/>
      <c r="KU203" s="116"/>
      <c r="KV203" s="116"/>
      <c r="KW203" s="116"/>
      <c r="KX203" s="116"/>
      <c r="KY203" s="116"/>
      <c r="KZ203" s="116"/>
      <c r="LA203" s="116"/>
      <c r="LB203" s="116"/>
      <c r="LC203" s="116"/>
      <c r="LD203" s="116"/>
      <c r="LE203" s="116"/>
      <c r="LF203" s="116"/>
      <c r="LG203" s="116"/>
      <c r="LH203" s="116"/>
      <c r="LI203" s="116"/>
      <c r="LJ203" s="116"/>
    </row>
    <row r="204" spans="1:322" x14ac:dyDescent="0.3">
      <c r="A204" s="108">
        <v>43377</v>
      </c>
      <c r="B204" s="117">
        <v>0.91174768518518501</v>
      </c>
      <c r="C204" s="114">
        <v>14432.431</v>
      </c>
      <c r="D204" s="114">
        <v>102851.461</v>
      </c>
      <c r="E204" s="114">
        <v>25771.294999999998</v>
      </c>
      <c r="F204" s="114">
        <v>35801.387999999999</v>
      </c>
      <c r="G204" s="114">
        <v>21.012</v>
      </c>
      <c r="H204" s="73">
        <v>13</v>
      </c>
      <c r="I204" s="73">
        <v>13.1568702290076</v>
      </c>
      <c r="J204" s="111"/>
      <c r="K204" s="111"/>
      <c r="L204" s="119">
        <f t="shared" si="41"/>
        <v>-28.246999999992738</v>
      </c>
      <c r="M204" s="115">
        <f t="shared" si="42"/>
        <v>-2.6930000000011205</v>
      </c>
      <c r="N204" s="115">
        <f t="shared" si="43"/>
        <v>-46.565999999991618</v>
      </c>
      <c r="O204" s="115">
        <f t="shared" si="44"/>
        <v>15.94999999999709</v>
      </c>
      <c r="P204" s="120">
        <f t="shared" si="45"/>
        <v>5.0620000000029108</v>
      </c>
      <c r="Q204" s="30">
        <f t="shared" si="46"/>
        <v>0.75909004378436562</v>
      </c>
      <c r="R204" s="123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16"/>
      <c r="AD204" s="116"/>
      <c r="AE204" s="116"/>
      <c r="AF204" s="116"/>
      <c r="AG204" s="116"/>
      <c r="AH204" s="116"/>
      <c r="AI204" s="116"/>
      <c r="AJ204" s="33" t="str">
        <f t="shared" ref="AJ204:AJ267" si="47">IF(AV204="ht",AW204,"")</f>
        <v/>
      </c>
      <c r="AK204" s="33" t="str">
        <f t="shared" ref="AK204:AK267" si="48">IF($AV204="nt",$AW204,"")</f>
        <v/>
      </c>
      <c r="AL204" s="33" t="str">
        <f t="shared" ref="AL204:AL267" si="49">IF($AV204="esp",$AW204,"")</f>
        <v/>
      </c>
      <c r="AM204" s="33">
        <f t="shared" ref="AM204:AM267" si="50">IF($AV204="Ges",$AX204,"")</f>
        <v>37916.536</v>
      </c>
      <c r="AN204" s="33" t="str">
        <f t="shared" ref="AN204:AN267" si="51">IF($AV204="tag",$AW204,"")</f>
        <v/>
      </c>
      <c r="AO204" s="33" t="str">
        <f t="shared" ref="AO204:AO267" si="52">IF($AV204="vhs",$AW204,"")</f>
        <v/>
      </c>
      <c r="AP204" s="33" t="str">
        <f t="shared" ref="AP204:AP267" si="53">IF($AV204="szeit",$AX204,"")</f>
        <v/>
      </c>
      <c r="AQ204" s="33" t="str">
        <f t="shared" ref="AQ204:AQ267" si="54">IF($AV204="v06",$AW204,"")</f>
        <v/>
      </c>
      <c r="AR204" s="33" t="str">
        <f t="shared" ref="AR204:AR267" si="55">IF($AV204="v22",$AW204,"")</f>
        <v/>
      </c>
      <c r="AS204" s="116">
        <v>43604</v>
      </c>
      <c r="AT204" s="116">
        <v>3.8171296296296293E-2</v>
      </c>
      <c r="AU204" s="116" t="s">
        <v>64</v>
      </c>
      <c r="AV204" s="116" t="s">
        <v>66</v>
      </c>
      <c r="AW204" s="116" t="s">
        <v>67</v>
      </c>
      <c r="AX204" s="116">
        <v>37916.536</v>
      </c>
      <c r="AY204" s="116"/>
      <c r="AZ204" s="116"/>
      <c r="BA204" s="116"/>
      <c r="BB204" s="116"/>
      <c r="BC204" s="116"/>
      <c r="BD204" s="116"/>
      <c r="BE204" s="116"/>
      <c r="BF204" s="116"/>
      <c r="BG204" s="116"/>
      <c r="BH204" s="116"/>
      <c r="BI204" s="116"/>
      <c r="BJ204" s="116"/>
      <c r="BK204" s="116"/>
      <c r="BL204" s="116"/>
      <c r="BM204" s="116"/>
      <c r="BN204" s="116"/>
      <c r="BO204" s="116"/>
      <c r="BP204" s="116"/>
      <c r="BQ204" s="116"/>
      <c r="BR204" s="116"/>
      <c r="BS204" s="116"/>
      <c r="BT204" s="116"/>
      <c r="BU204" s="116"/>
      <c r="BV204" s="116"/>
      <c r="BW204" s="116"/>
      <c r="BX204" s="116"/>
      <c r="BY204" s="116"/>
      <c r="BZ204" s="116"/>
      <c r="CA204" s="116"/>
      <c r="CB204" s="116"/>
      <c r="CC204" s="116"/>
      <c r="CD204" s="116"/>
      <c r="CE204" s="116"/>
      <c r="CF204" s="116"/>
      <c r="CG204" s="116"/>
      <c r="CH204" s="116"/>
      <c r="CI204" s="116"/>
      <c r="CJ204" s="116"/>
      <c r="CK204" s="116"/>
      <c r="CL204" s="116"/>
      <c r="CM204" s="116"/>
      <c r="CN204" s="116"/>
      <c r="CO204" s="116"/>
      <c r="CP204" s="116"/>
      <c r="CQ204" s="116"/>
      <c r="CR204" s="116"/>
      <c r="CS204" s="116"/>
      <c r="CT204" s="116"/>
      <c r="CU204" s="116"/>
      <c r="CV204" s="116"/>
      <c r="CW204" s="116"/>
      <c r="CX204" s="116"/>
      <c r="CY204" s="116"/>
      <c r="CZ204" s="116"/>
      <c r="DA204" s="116"/>
      <c r="DB204" s="116"/>
      <c r="DC204" s="116"/>
      <c r="DD204" s="116"/>
      <c r="DE204" s="116"/>
      <c r="DF204" s="116"/>
      <c r="DG204" s="116"/>
      <c r="DH204" s="116"/>
      <c r="DI204" s="116"/>
      <c r="DJ204" s="116"/>
      <c r="DK204" s="116"/>
      <c r="DL204" s="116"/>
      <c r="DM204" s="116"/>
      <c r="DN204" s="116"/>
      <c r="DO204" s="116"/>
      <c r="DP204" s="116"/>
      <c r="DQ204" s="116"/>
      <c r="DR204" s="116"/>
      <c r="DS204" s="116"/>
      <c r="DT204" s="116"/>
      <c r="DU204" s="116"/>
      <c r="DV204" s="116"/>
      <c r="DW204" s="116"/>
      <c r="DX204" s="116"/>
      <c r="DY204" s="116"/>
      <c r="DZ204" s="116"/>
      <c r="EA204" s="116"/>
      <c r="EB204" s="116"/>
      <c r="EC204" s="116"/>
      <c r="ED204" s="116"/>
      <c r="EE204" s="116"/>
      <c r="EF204" s="116"/>
      <c r="EG204" s="116"/>
      <c r="EH204" s="116"/>
      <c r="EI204" s="116"/>
      <c r="EJ204" s="116"/>
      <c r="EK204" s="116"/>
      <c r="EL204" s="116"/>
      <c r="EM204" s="116"/>
      <c r="EN204" s="116"/>
      <c r="EO204" s="116"/>
      <c r="EP204" s="116"/>
      <c r="EQ204" s="116"/>
      <c r="ER204" s="116"/>
      <c r="ES204" s="116"/>
      <c r="ET204" s="116"/>
      <c r="EU204" s="116"/>
      <c r="EV204" s="116"/>
      <c r="EW204" s="116"/>
      <c r="EX204" s="116"/>
      <c r="EY204" s="116"/>
      <c r="EZ204" s="116"/>
      <c r="FA204" s="116"/>
      <c r="FB204" s="116"/>
      <c r="FC204" s="116"/>
      <c r="FD204" s="116"/>
      <c r="FE204" s="116"/>
      <c r="FF204" s="116"/>
      <c r="FG204" s="116"/>
      <c r="FH204" s="116"/>
      <c r="FI204" s="116"/>
      <c r="FJ204" s="116"/>
      <c r="FK204" s="116"/>
      <c r="FL204" s="116"/>
      <c r="FM204" s="116"/>
      <c r="FN204" s="116"/>
      <c r="FO204" s="116"/>
      <c r="FP204" s="116"/>
      <c r="FQ204" s="116"/>
      <c r="FR204" s="116"/>
      <c r="FS204" s="116"/>
      <c r="FT204" s="116"/>
      <c r="FU204" s="116"/>
      <c r="FV204" s="116"/>
      <c r="FW204" s="116"/>
      <c r="FX204" s="116"/>
      <c r="FY204" s="116"/>
      <c r="FZ204" s="116"/>
      <c r="GA204" s="116"/>
      <c r="GB204" s="116"/>
      <c r="GC204" s="116"/>
      <c r="GD204" s="116"/>
      <c r="GE204" s="116"/>
      <c r="GF204" s="116"/>
      <c r="GG204" s="116"/>
      <c r="GH204" s="116"/>
      <c r="GI204" s="116"/>
      <c r="GJ204" s="116"/>
      <c r="GK204" s="116"/>
      <c r="GL204" s="116"/>
      <c r="GM204" s="116"/>
      <c r="GN204" s="116"/>
      <c r="GO204" s="116"/>
      <c r="GP204" s="116"/>
      <c r="GQ204" s="116"/>
      <c r="GR204" s="116"/>
      <c r="GS204" s="116"/>
      <c r="GT204" s="116"/>
      <c r="GU204" s="116"/>
      <c r="GV204" s="116"/>
      <c r="GW204" s="116"/>
      <c r="GX204" s="116"/>
      <c r="GY204" s="116"/>
      <c r="GZ204" s="116"/>
      <c r="HA204" s="116"/>
      <c r="HB204" s="116"/>
      <c r="HC204" s="116"/>
      <c r="HD204" s="116"/>
      <c r="HE204" s="116"/>
      <c r="HF204" s="116"/>
      <c r="HG204" s="116"/>
      <c r="HH204" s="116"/>
      <c r="HI204" s="116"/>
      <c r="HJ204" s="116"/>
      <c r="HK204" s="116"/>
      <c r="HL204" s="116"/>
      <c r="HM204" s="116"/>
      <c r="HN204" s="116"/>
      <c r="HO204" s="116"/>
      <c r="HP204" s="116"/>
      <c r="HQ204" s="116"/>
      <c r="HR204" s="116"/>
      <c r="HS204" s="116"/>
      <c r="HT204" s="116"/>
      <c r="HU204" s="116"/>
      <c r="HV204" s="116"/>
      <c r="HW204" s="116"/>
      <c r="HX204" s="116"/>
      <c r="HY204" s="116"/>
      <c r="HZ204" s="116"/>
      <c r="IA204" s="116"/>
      <c r="IB204" s="116"/>
      <c r="IC204" s="116"/>
      <c r="ID204" s="116"/>
      <c r="IE204" s="116"/>
      <c r="IF204" s="116"/>
      <c r="IG204" s="116"/>
      <c r="IH204" s="116"/>
      <c r="II204" s="116"/>
      <c r="IJ204" s="116"/>
      <c r="IK204" s="116"/>
      <c r="IL204" s="116"/>
      <c r="IM204" s="116"/>
      <c r="IN204" s="116"/>
      <c r="IO204" s="116"/>
      <c r="IP204" s="116"/>
      <c r="IQ204" s="116"/>
      <c r="IR204" s="116"/>
      <c r="IS204" s="116"/>
      <c r="IT204" s="116"/>
      <c r="IU204" s="116"/>
      <c r="IV204" s="116"/>
      <c r="IW204" s="116"/>
      <c r="IX204" s="116"/>
      <c r="IY204" s="116"/>
      <c r="IZ204" s="116"/>
      <c r="JA204" s="116"/>
      <c r="JB204" s="116"/>
      <c r="JC204" s="116"/>
      <c r="JD204" s="116"/>
      <c r="JE204" s="116"/>
      <c r="JF204" s="116"/>
      <c r="JG204" s="116"/>
      <c r="JH204" s="116"/>
      <c r="JI204" s="116"/>
      <c r="JJ204" s="116"/>
      <c r="JK204" s="116"/>
      <c r="JL204" s="116"/>
      <c r="JM204" s="116"/>
      <c r="JN204" s="116"/>
      <c r="JO204" s="116"/>
      <c r="JP204" s="116"/>
      <c r="JQ204" s="116"/>
      <c r="JR204" s="116"/>
      <c r="JS204" s="116"/>
      <c r="JT204" s="116"/>
      <c r="JU204" s="116"/>
      <c r="JV204" s="116"/>
      <c r="JW204" s="116"/>
      <c r="JX204" s="116"/>
      <c r="JY204" s="116"/>
      <c r="JZ204" s="116"/>
      <c r="KA204" s="116"/>
      <c r="KB204" s="116"/>
      <c r="KC204" s="116"/>
      <c r="KD204" s="116"/>
      <c r="KE204" s="116"/>
      <c r="KF204" s="116"/>
      <c r="KG204" s="116"/>
      <c r="KH204" s="116"/>
      <c r="KI204" s="116"/>
      <c r="KJ204" s="116"/>
      <c r="KK204" s="116"/>
      <c r="KL204" s="116"/>
      <c r="KM204" s="116"/>
      <c r="KN204" s="116"/>
      <c r="KO204" s="116"/>
      <c r="KP204" s="116"/>
      <c r="KQ204" s="116"/>
      <c r="KR204" s="116"/>
      <c r="KS204" s="116"/>
      <c r="KT204" s="116"/>
      <c r="KU204" s="116"/>
      <c r="KV204" s="116"/>
      <c r="KW204" s="116"/>
      <c r="KX204" s="116"/>
      <c r="KY204" s="116"/>
      <c r="KZ204" s="116"/>
      <c r="LA204" s="116"/>
      <c r="LB204" s="116"/>
      <c r="LC204" s="116"/>
      <c r="LD204" s="116"/>
      <c r="LE204" s="116"/>
      <c r="LF204" s="116"/>
      <c r="LG204" s="116"/>
      <c r="LH204" s="116"/>
      <c r="LI204" s="116"/>
      <c r="LJ204" s="116"/>
    </row>
    <row r="205" spans="1:322" x14ac:dyDescent="0.3">
      <c r="A205" s="108">
        <v>43378</v>
      </c>
      <c r="B205" s="117">
        <v>0.91180555555555598</v>
      </c>
      <c r="C205" s="114">
        <v>14435.671</v>
      </c>
      <c r="D205" s="114">
        <v>102859.848</v>
      </c>
      <c r="E205" s="114">
        <v>25791.171999999999</v>
      </c>
      <c r="F205" s="114">
        <v>35826.942999999999</v>
      </c>
      <c r="G205" s="114">
        <v>25.555</v>
      </c>
      <c r="H205" s="73">
        <v>15</v>
      </c>
      <c r="I205" s="73">
        <v>15.1335593220339</v>
      </c>
      <c r="J205" s="111"/>
      <c r="K205" s="111"/>
      <c r="L205" s="119">
        <f t="shared" ref="L205:L268" si="56">IF(C205&gt;1,(M205+N205)+G205,"")</f>
        <v>13.927999999997773</v>
      </c>
      <c r="M205" s="115">
        <f t="shared" ref="M205:M268" si="57">IF(D205&gt;1,C204-C205,"")</f>
        <v>-3.2399999999997817</v>
      </c>
      <c r="N205" s="115">
        <f t="shared" ref="N205:N268" si="58">IF(D205&gt;1,D204-D205,"")</f>
        <v>-8.3870000000024447</v>
      </c>
      <c r="O205" s="115">
        <f t="shared" ref="O205:O268" si="59">IF(G205&gt;0,G205-P205,"")</f>
        <v>19.877000000000407</v>
      </c>
      <c r="P205" s="120">
        <f t="shared" ref="P205:P268" si="60">IF(G205&gt;0,(E204-E205)+G205,"")</f>
        <v>5.6779999999995923</v>
      </c>
      <c r="Q205" s="30">
        <f t="shared" ref="Q205:Q268" si="61">IF(G205&gt;0.2,O205/G205,"")</f>
        <v>0.77781256114264952</v>
      </c>
      <c r="R205" s="123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16"/>
      <c r="AD205" s="116"/>
      <c r="AE205" s="116"/>
      <c r="AF205" s="116"/>
      <c r="AG205" s="116"/>
      <c r="AH205" s="116"/>
      <c r="AI205" s="116"/>
      <c r="AJ205" s="33" t="str">
        <f t="shared" si="47"/>
        <v/>
      </c>
      <c r="AK205" s="33" t="str">
        <f t="shared" si="48"/>
        <v/>
      </c>
      <c r="AL205" s="33" t="str">
        <f t="shared" si="49"/>
        <v/>
      </c>
      <c r="AM205" s="33" t="str">
        <f t="shared" si="50"/>
        <v/>
      </c>
      <c r="AN205" s="33">
        <f t="shared" si="51"/>
        <v>0</v>
      </c>
      <c r="AO205" s="33" t="str">
        <f t="shared" si="52"/>
        <v/>
      </c>
      <c r="AP205" s="33" t="str">
        <f t="shared" si="53"/>
        <v/>
      </c>
      <c r="AQ205" s="33" t="str">
        <f t="shared" si="54"/>
        <v/>
      </c>
      <c r="AR205" s="33" t="str">
        <f t="shared" si="55"/>
        <v/>
      </c>
      <c r="AS205" s="116">
        <v>43604</v>
      </c>
      <c r="AT205" s="116">
        <v>3.8171296296296293E-2</v>
      </c>
      <c r="AU205" s="116" t="s">
        <v>64</v>
      </c>
      <c r="AV205" s="116" t="s">
        <v>68</v>
      </c>
      <c r="AW205" s="116">
        <v>0</v>
      </c>
      <c r="AX205" s="116"/>
      <c r="AY205" s="116"/>
      <c r="AZ205" s="116"/>
      <c r="BA205" s="116"/>
      <c r="BB205" s="116"/>
      <c r="BC205" s="116"/>
      <c r="BD205" s="116"/>
      <c r="BE205" s="116"/>
      <c r="BF205" s="116"/>
      <c r="BG205" s="116"/>
      <c r="BH205" s="116"/>
      <c r="BI205" s="116"/>
      <c r="BJ205" s="116"/>
      <c r="BK205" s="116"/>
      <c r="BL205" s="116"/>
      <c r="BM205" s="116"/>
      <c r="BN205" s="116"/>
      <c r="BO205" s="116"/>
      <c r="BP205" s="116"/>
      <c r="BQ205" s="116"/>
      <c r="BR205" s="116"/>
      <c r="BS205" s="116"/>
      <c r="BT205" s="116"/>
      <c r="BU205" s="116"/>
      <c r="BV205" s="116"/>
      <c r="BW205" s="116"/>
      <c r="BX205" s="116"/>
      <c r="BY205" s="116"/>
      <c r="BZ205" s="116"/>
      <c r="CA205" s="116"/>
      <c r="CB205" s="116"/>
      <c r="CC205" s="116"/>
      <c r="CD205" s="116"/>
      <c r="CE205" s="116"/>
      <c r="CF205" s="116"/>
      <c r="CG205" s="116"/>
      <c r="CH205" s="116"/>
      <c r="CI205" s="116"/>
      <c r="CJ205" s="116"/>
      <c r="CK205" s="116"/>
      <c r="CL205" s="116"/>
      <c r="CM205" s="116"/>
      <c r="CN205" s="116"/>
      <c r="CO205" s="116"/>
      <c r="CP205" s="116"/>
      <c r="CQ205" s="116"/>
      <c r="CR205" s="116"/>
      <c r="CS205" s="116"/>
      <c r="CT205" s="116"/>
      <c r="CU205" s="116"/>
      <c r="CV205" s="116"/>
      <c r="CW205" s="116"/>
      <c r="CX205" s="116"/>
      <c r="CY205" s="116"/>
      <c r="CZ205" s="116"/>
      <c r="DA205" s="116"/>
      <c r="DB205" s="116"/>
      <c r="DC205" s="116"/>
      <c r="DD205" s="116"/>
      <c r="DE205" s="116"/>
      <c r="DF205" s="116"/>
      <c r="DG205" s="116"/>
      <c r="DH205" s="116"/>
      <c r="DI205" s="116"/>
      <c r="DJ205" s="116"/>
      <c r="DK205" s="116"/>
      <c r="DL205" s="116"/>
      <c r="DM205" s="116"/>
      <c r="DN205" s="116"/>
      <c r="DO205" s="116"/>
      <c r="DP205" s="116"/>
      <c r="DQ205" s="116"/>
      <c r="DR205" s="116"/>
      <c r="DS205" s="116"/>
      <c r="DT205" s="116"/>
      <c r="DU205" s="116"/>
      <c r="DV205" s="116"/>
      <c r="DW205" s="116"/>
      <c r="DX205" s="116"/>
      <c r="DY205" s="116"/>
      <c r="DZ205" s="116"/>
      <c r="EA205" s="116"/>
      <c r="EB205" s="116"/>
      <c r="EC205" s="116"/>
      <c r="ED205" s="116"/>
      <c r="EE205" s="116"/>
      <c r="EF205" s="116"/>
      <c r="EG205" s="116"/>
      <c r="EH205" s="116"/>
      <c r="EI205" s="116"/>
      <c r="EJ205" s="116"/>
      <c r="EK205" s="116"/>
      <c r="EL205" s="116"/>
      <c r="EM205" s="116"/>
      <c r="EN205" s="116"/>
      <c r="EO205" s="116"/>
      <c r="EP205" s="116"/>
      <c r="EQ205" s="116"/>
      <c r="ER205" s="116"/>
      <c r="ES205" s="116"/>
      <c r="ET205" s="116"/>
      <c r="EU205" s="116"/>
      <c r="EV205" s="116"/>
      <c r="EW205" s="116"/>
      <c r="EX205" s="116"/>
      <c r="EY205" s="116"/>
      <c r="EZ205" s="116"/>
      <c r="FA205" s="116"/>
      <c r="FB205" s="116"/>
      <c r="FC205" s="116"/>
      <c r="FD205" s="116"/>
      <c r="FE205" s="116"/>
      <c r="FF205" s="116"/>
      <c r="FG205" s="116"/>
      <c r="FH205" s="116"/>
      <c r="FI205" s="116"/>
      <c r="FJ205" s="116"/>
      <c r="FK205" s="116"/>
      <c r="FL205" s="116"/>
      <c r="FM205" s="116"/>
      <c r="FN205" s="116"/>
      <c r="FO205" s="116"/>
      <c r="FP205" s="116"/>
      <c r="FQ205" s="116"/>
      <c r="FR205" s="116"/>
      <c r="FS205" s="116"/>
      <c r="FT205" s="116"/>
      <c r="FU205" s="116"/>
      <c r="FV205" s="116"/>
      <c r="FW205" s="116"/>
      <c r="FX205" s="116"/>
      <c r="FY205" s="116"/>
      <c r="FZ205" s="116"/>
      <c r="GA205" s="116"/>
      <c r="GB205" s="116"/>
      <c r="GC205" s="116"/>
      <c r="GD205" s="116"/>
      <c r="GE205" s="116"/>
      <c r="GF205" s="116"/>
      <c r="GG205" s="116"/>
      <c r="GH205" s="116"/>
      <c r="GI205" s="116"/>
      <c r="GJ205" s="116"/>
      <c r="GK205" s="116"/>
      <c r="GL205" s="116"/>
      <c r="GM205" s="116"/>
      <c r="GN205" s="116"/>
      <c r="GO205" s="116"/>
      <c r="GP205" s="116"/>
      <c r="GQ205" s="116"/>
      <c r="GR205" s="116"/>
      <c r="GS205" s="116"/>
      <c r="GT205" s="116"/>
      <c r="GU205" s="116"/>
      <c r="GV205" s="116"/>
      <c r="GW205" s="116"/>
      <c r="GX205" s="116"/>
      <c r="GY205" s="116"/>
      <c r="GZ205" s="116"/>
      <c r="HA205" s="116"/>
      <c r="HB205" s="116"/>
      <c r="HC205" s="116"/>
      <c r="HD205" s="116"/>
      <c r="HE205" s="116"/>
      <c r="HF205" s="116"/>
      <c r="HG205" s="116"/>
      <c r="HH205" s="116"/>
      <c r="HI205" s="116"/>
      <c r="HJ205" s="116"/>
      <c r="HK205" s="116"/>
      <c r="HL205" s="116"/>
      <c r="HM205" s="116"/>
      <c r="HN205" s="116"/>
      <c r="HO205" s="116"/>
      <c r="HP205" s="116"/>
      <c r="HQ205" s="116"/>
      <c r="HR205" s="116"/>
      <c r="HS205" s="116"/>
      <c r="HT205" s="116"/>
      <c r="HU205" s="116"/>
      <c r="HV205" s="116"/>
      <c r="HW205" s="116"/>
      <c r="HX205" s="116"/>
      <c r="HY205" s="116"/>
      <c r="HZ205" s="116"/>
      <c r="IA205" s="116"/>
      <c r="IB205" s="116"/>
      <c r="IC205" s="116"/>
      <c r="ID205" s="116"/>
      <c r="IE205" s="116"/>
      <c r="IF205" s="116"/>
      <c r="IG205" s="116"/>
      <c r="IH205" s="116"/>
      <c r="II205" s="116"/>
      <c r="IJ205" s="116"/>
      <c r="IK205" s="116"/>
      <c r="IL205" s="116"/>
      <c r="IM205" s="116"/>
      <c r="IN205" s="116"/>
      <c r="IO205" s="116"/>
      <c r="IP205" s="116"/>
      <c r="IQ205" s="116"/>
      <c r="IR205" s="116"/>
      <c r="IS205" s="116"/>
      <c r="IT205" s="116"/>
      <c r="IU205" s="116"/>
      <c r="IV205" s="116"/>
      <c r="IW205" s="116"/>
      <c r="IX205" s="116"/>
      <c r="IY205" s="116"/>
      <c r="IZ205" s="116"/>
      <c r="JA205" s="116"/>
      <c r="JB205" s="116"/>
      <c r="JC205" s="116"/>
      <c r="JD205" s="116"/>
      <c r="JE205" s="116"/>
      <c r="JF205" s="116"/>
      <c r="JG205" s="116"/>
      <c r="JH205" s="116"/>
      <c r="JI205" s="116"/>
      <c r="JJ205" s="116"/>
      <c r="JK205" s="116"/>
      <c r="JL205" s="116"/>
      <c r="JM205" s="116"/>
      <c r="JN205" s="116"/>
      <c r="JO205" s="116"/>
      <c r="JP205" s="116"/>
      <c r="JQ205" s="116"/>
      <c r="JR205" s="116"/>
      <c r="JS205" s="116"/>
      <c r="JT205" s="116"/>
      <c r="JU205" s="116"/>
      <c r="JV205" s="116"/>
      <c r="JW205" s="116"/>
      <c r="JX205" s="116"/>
      <c r="JY205" s="116"/>
      <c r="JZ205" s="116"/>
      <c r="KA205" s="116"/>
      <c r="KB205" s="116"/>
      <c r="KC205" s="116"/>
      <c r="KD205" s="116"/>
      <c r="KE205" s="116"/>
      <c r="KF205" s="116"/>
      <c r="KG205" s="116"/>
      <c r="KH205" s="116"/>
      <c r="KI205" s="116"/>
      <c r="KJ205" s="116"/>
      <c r="KK205" s="116"/>
      <c r="KL205" s="116"/>
      <c r="KM205" s="116"/>
      <c r="KN205" s="116"/>
      <c r="KO205" s="116"/>
      <c r="KP205" s="116"/>
      <c r="KQ205" s="116"/>
      <c r="KR205" s="116"/>
      <c r="KS205" s="116"/>
      <c r="KT205" s="116"/>
      <c r="KU205" s="116"/>
      <c r="KV205" s="116"/>
      <c r="KW205" s="116"/>
      <c r="KX205" s="116"/>
      <c r="KY205" s="116"/>
      <c r="KZ205" s="116"/>
      <c r="LA205" s="116"/>
      <c r="LB205" s="116"/>
      <c r="LC205" s="116"/>
      <c r="LD205" s="116"/>
      <c r="LE205" s="116"/>
      <c r="LF205" s="116"/>
      <c r="LG205" s="116"/>
      <c r="LH205" s="116"/>
      <c r="LI205" s="116"/>
      <c r="LJ205" s="116"/>
    </row>
    <row r="206" spans="1:322" x14ac:dyDescent="0.3">
      <c r="A206" s="108">
        <v>43379</v>
      </c>
      <c r="B206" s="117">
        <v>0.91201388888888901</v>
      </c>
      <c r="C206" s="114">
        <v>14439.076999999999</v>
      </c>
      <c r="D206" s="114">
        <v>102867.708</v>
      </c>
      <c r="E206" s="114">
        <v>25804.937999999998</v>
      </c>
      <c r="F206" s="114">
        <v>35845.875999999997</v>
      </c>
      <c r="G206" s="114">
        <v>18.933</v>
      </c>
      <c r="H206" s="73">
        <v>13.5</v>
      </c>
      <c r="I206" s="73">
        <v>16.668202764977</v>
      </c>
      <c r="J206" s="111"/>
      <c r="K206" s="111"/>
      <c r="L206" s="119">
        <f t="shared" si="56"/>
        <v>7.6670000000003782</v>
      </c>
      <c r="M206" s="115">
        <f t="shared" si="57"/>
        <v>-3.4059999999990396</v>
      </c>
      <c r="N206" s="115">
        <f t="shared" si="58"/>
        <v>-7.8600000000005821</v>
      </c>
      <c r="O206" s="115">
        <f t="shared" si="59"/>
        <v>13.765999999999622</v>
      </c>
      <c r="P206" s="120">
        <f t="shared" si="60"/>
        <v>5.1670000000003782</v>
      </c>
      <c r="Q206" s="30">
        <f t="shared" si="61"/>
        <v>0.72709026567367141</v>
      </c>
      <c r="R206" s="123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16"/>
      <c r="AD206" s="116"/>
      <c r="AE206" s="116"/>
      <c r="AF206" s="116"/>
      <c r="AG206" s="116"/>
      <c r="AH206" s="116"/>
      <c r="AI206" s="116"/>
      <c r="AJ206" s="33">
        <f t="shared" si="47"/>
        <v>15736.174999999999</v>
      </c>
      <c r="AK206" s="33" t="str">
        <f t="shared" si="48"/>
        <v/>
      </c>
      <c r="AL206" s="33" t="str">
        <f t="shared" si="49"/>
        <v/>
      </c>
      <c r="AM206" s="33" t="str">
        <f t="shared" si="50"/>
        <v/>
      </c>
      <c r="AN206" s="33" t="str">
        <f t="shared" si="51"/>
        <v/>
      </c>
      <c r="AO206" s="33" t="str">
        <f t="shared" si="52"/>
        <v/>
      </c>
      <c r="AP206" s="33" t="str">
        <f t="shared" si="53"/>
        <v/>
      </c>
      <c r="AQ206" s="33" t="str">
        <f t="shared" si="54"/>
        <v/>
      </c>
      <c r="AR206" s="33" t="str">
        <f t="shared" si="55"/>
        <v/>
      </c>
      <c r="AS206" s="116">
        <v>43604</v>
      </c>
      <c r="AT206" s="116">
        <v>3.9560185185185184E-2</v>
      </c>
      <c r="AU206" s="116" t="s">
        <v>59</v>
      </c>
      <c r="AV206" s="116" t="s">
        <v>60</v>
      </c>
      <c r="AW206" s="116">
        <v>15736.174999999999</v>
      </c>
      <c r="AX206" s="116"/>
      <c r="AY206" s="116"/>
      <c r="AZ206" s="116"/>
      <c r="BA206" s="116"/>
      <c r="BB206" s="116"/>
      <c r="BC206" s="116"/>
      <c r="BD206" s="116"/>
      <c r="BE206" s="116"/>
      <c r="BF206" s="116"/>
      <c r="BG206" s="116"/>
      <c r="BH206" s="116"/>
      <c r="BI206" s="116"/>
      <c r="BJ206" s="116"/>
      <c r="BK206" s="116"/>
      <c r="BL206" s="116"/>
      <c r="BM206" s="116"/>
      <c r="BN206" s="116"/>
      <c r="BO206" s="116"/>
      <c r="BP206" s="116"/>
      <c r="BQ206" s="116"/>
      <c r="BR206" s="116"/>
      <c r="BS206" s="116"/>
      <c r="BT206" s="116"/>
      <c r="BU206" s="116"/>
      <c r="BV206" s="116"/>
      <c r="BW206" s="116"/>
      <c r="BX206" s="116"/>
      <c r="BY206" s="116"/>
      <c r="BZ206" s="116"/>
      <c r="CA206" s="116"/>
      <c r="CB206" s="116"/>
      <c r="CC206" s="116"/>
      <c r="CD206" s="116"/>
      <c r="CE206" s="116"/>
      <c r="CF206" s="116"/>
      <c r="CG206" s="116"/>
      <c r="CH206" s="116"/>
      <c r="CI206" s="116"/>
      <c r="CJ206" s="116"/>
      <c r="CK206" s="116"/>
      <c r="CL206" s="116"/>
      <c r="CM206" s="116"/>
      <c r="CN206" s="116"/>
      <c r="CO206" s="116"/>
      <c r="CP206" s="116"/>
      <c r="CQ206" s="116"/>
      <c r="CR206" s="116"/>
      <c r="CS206" s="116"/>
      <c r="CT206" s="116"/>
      <c r="CU206" s="116"/>
      <c r="CV206" s="116"/>
      <c r="CW206" s="116"/>
      <c r="CX206" s="116"/>
      <c r="CY206" s="116"/>
      <c r="CZ206" s="116"/>
      <c r="DA206" s="116"/>
      <c r="DB206" s="116"/>
      <c r="DC206" s="116"/>
      <c r="DD206" s="116"/>
      <c r="DE206" s="116"/>
      <c r="DF206" s="116"/>
      <c r="DG206" s="116"/>
      <c r="DH206" s="116"/>
      <c r="DI206" s="116"/>
      <c r="DJ206" s="116"/>
      <c r="DK206" s="116"/>
      <c r="DL206" s="116"/>
      <c r="DM206" s="116"/>
      <c r="DN206" s="116"/>
      <c r="DO206" s="116"/>
      <c r="DP206" s="116"/>
      <c r="DQ206" s="116"/>
      <c r="DR206" s="116"/>
      <c r="DS206" s="116"/>
      <c r="DT206" s="116"/>
      <c r="DU206" s="116"/>
      <c r="DV206" s="116"/>
      <c r="DW206" s="116"/>
      <c r="DX206" s="116"/>
      <c r="DY206" s="116"/>
      <c r="DZ206" s="116"/>
      <c r="EA206" s="116"/>
      <c r="EB206" s="116"/>
      <c r="EC206" s="116"/>
      <c r="ED206" s="116"/>
      <c r="EE206" s="116"/>
      <c r="EF206" s="116"/>
      <c r="EG206" s="116"/>
      <c r="EH206" s="116"/>
      <c r="EI206" s="116"/>
      <c r="EJ206" s="116"/>
      <c r="EK206" s="116"/>
      <c r="EL206" s="116"/>
      <c r="EM206" s="116"/>
      <c r="EN206" s="116"/>
      <c r="EO206" s="116"/>
      <c r="EP206" s="116"/>
      <c r="EQ206" s="116"/>
      <c r="ER206" s="116"/>
      <c r="ES206" s="116"/>
      <c r="ET206" s="116"/>
      <c r="EU206" s="116"/>
      <c r="EV206" s="116"/>
      <c r="EW206" s="116"/>
      <c r="EX206" s="116"/>
      <c r="EY206" s="116"/>
      <c r="EZ206" s="116"/>
      <c r="FA206" s="116"/>
      <c r="FB206" s="116"/>
      <c r="FC206" s="116"/>
      <c r="FD206" s="116"/>
      <c r="FE206" s="116"/>
      <c r="FF206" s="116"/>
      <c r="FG206" s="116"/>
      <c r="FH206" s="116"/>
      <c r="FI206" s="116"/>
      <c r="FJ206" s="116"/>
      <c r="FK206" s="116"/>
      <c r="FL206" s="116"/>
      <c r="FM206" s="116"/>
      <c r="FN206" s="116"/>
      <c r="FO206" s="116"/>
      <c r="FP206" s="116"/>
      <c r="FQ206" s="116"/>
      <c r="FR206" s="116"/>
      <c r="FS206" s="116"/>
      <c r="FT206" s="116"/>
      <c r="FU206" s="116"/>
      <c r="FV206" s="116"/>
      <c r="FW206" s="116"/>
      <c r="FX206" s="116"/>
      <c r="FY206" s="116"/>
      <c r="FZ206" s="116"/>
      <c r="GA206" s="116"/>
      <c r="GB206" s="116"/>
      <c r="GC206" s="116"/>
      <c r="GD206" s="116"/>
      <c r="GE206" s="116"/>
      <c r="GF206" s="116"/>
      <c r="GG206" s="116"/>
      <c r="GH206" s="116"/>
      <c r="GI206" s="116"/>
      <c r="GJ206" s="116"/>
      <c r="GK206" s="116"/>
      <c r="GL206" s="116"/>
      <c r="GM206" s="116"/>
      <c r="GN206" s="116"/>
      <c r="GO206" s="116"/>
      <c r="GP206" s="116"/>
      <c r="GQ206" s="116"/>
      <c r="GR206" s="116"/>
      <c r="GS206" s="116"/>
      <c r="GT206" s="116"/>
      <c r="GU206" s="116"/>
      <c r="GV206" s="116"/>
      <c r="GW206" s="116"/>
      <c r="GX206" s="116"/>
      <c r="GY206" s="116"/>
      <c r="GZ206" s="116"/>
      <c r="HA206" s="116"/>
      <c r="HB206" s="116"/>
      <c r="HC206" s="116"/>
      <c r="HD206" s="116"/>
      <c r="HE206" s="116"/>
      <c r="HF206" s="116"/>
      <c r="HG206" s="116"/>
      <c r="HH206" s="116"/>
      <c r="HI206" s="116"/>
      <c r="HJ206" s="116"/>
      <c r="HK206" s="116"/>
      <c r="HL206" s="116"/>
      <c r="HM206" s="116"/>
      <c r="HN206" s="116"/>
      <c r="HO206" s="116"/>
      <c r="HP206" s="116"/>
      <c r="HQ206" s="116"/>
      <c r="HR206" s="116"/>
      <c r="HS206" s="116"/>
      <c r="HT206" s="116"/>
      <c r="HU206" s="116"/>
      <c r="HV206" s="116"/>
      <c r="HW206" s="116"/>
      <c r="HX206" s="116"/>
      <c r="HY206" s="116"/>
      <c r="HZ206" s="116"/>
      <c r="IA206" s="116"/>
      <c r="IB206" s="116"/>
      <c r="IC206" s="116"/>
      <c r="ID206" s="116"/>
      <c r="IE206" s="116"/>
      <c r="IF206" s="116"/>
      <c r="IG206" s="116"/>
      <c r="IH206" s="116"/>
      <c r="II206" s="116"/>
      <c r="IJ206" s="116"/>
      <c r="IK206" s="116"/>
      <c r="IL206" s="116"/>
      <c r="IM206" s="116"/>
      <c r="IN206" s="116"/>
      <c r="IO206" s="116"/>
      <c r="IP206" s="116"/>
      <c r="IQ206" s="116"/>
      <c r="IR206" s="116"/>
      <c r="IS206" s="116"/>
      <c r="IT206" s="116"/>
      <c r="IU206" s="116"/>
      <c r="IV206" s="116"/>
      <c r="IW206" s="116"/>
      <c r="IX206" s="116"/>
      <c r="IY206" s="116"/>
      <c r="IZ206" s="116"/>
      <c r="JA206" s="116"/>
      <c r="JB206" s="116"/>
      <c r="JC206" s="116"/>
      <c r="JD206" s="116"/>
      <c r="JE206" s="116"/>
      <c r="JF206" s="116"/>
      <c r="JG206" s="116"/>
      <c r="JH206" s="116"/>
      <c r="JI206" s="116"/>
      <c r="JJ206" s="116"/>
      <c r="JK206" s="116"/>
      <c r="JL206" s="116"/>
      <c r="JM206" s="116"/>
      <c r="JN206" s="116"/>
      <c r="JO206" s="116"/>
      <c r="JP206" s="116"/>
      <c r="JQ206" s="116"/>
      <c r="JR206" s="116"/>
      <c r="JS206" s="116"/>
      <c r="JT206" s="116"/>
      <c r="JU206" s="116"/>
      <c r="JV206" s="116"/>
      <c r="JW206" s="116"/>
      <c r="JX206" s="116"/>
      <c r="JY206" s="116"/>
      <c r="JZ206" s="116"/>
      <c r="KA206" s="116"/>
      <c r="KB206" s="116"/>
      <c r="KC206" s="116"/>
      <c r="KD206" s="116"/>
      <c r="KE206" s="116"/>
      <c r="KF206" s="116"/>
      <c r="KG206" s="116"/>
      <c r="KH206" s="116"/>
      <c r="KI206" s="116"/>
      <c r="KJ206" s="116"/>
      <c r="KK206" s="116"/>
      <c r="KL206" s="116"/>
      <c r="KM206" s="116"/>
      <c r="KN206" s="116"/>
      <c r="KO206" s="116"/>
      <c r="KP206" s="116"/>
      <c r="KQ206" s="116"/>
      <c r="KR206" s="116"/>
      <c r="KS206" s="116"/>
      <c r="KT206" s="116"/>
      <c r="KU206" s="116"/>
      <c r="KV206" s="116"/>
      <c r="KW206" s="116"/>
      <c r="KX206" s="116"/>
      <c r="KY206" s="116"/>
      <c r="KZ206" s="116"/>
      <c r="LA206" s="116"/>
      <c r="LB206" s="116"/>
      <c r="LC206" s="116"/>
      <c r="LD206" s="116"/>
      <c r="LE206" s="116"/>
      <c r="LF206" s="116"/>
      <c r="LG206" s="116"/>
      <c r="LH206" s="116"/>
      <c r="LI206" s="116"/>
      <c r="LJ206" s="116"/>
    </row>
    <row r="207" spans="1:322" x14ac:dyDescent="0.3">
      <c r="A207" s="108">
        <v>43380</v>
      </c>
      <c r="B207" s="117">
        <v>0.90803240740740698</v>
      </c>
      <c r="C207" s="114">
        <v>14442.01</v>
      </c>
      <c r="D207" s="114">
        <v>102882.228</v>
      </c>
      <c r="E207" s="114">
        <v>25821.365000000002</v>
      </c>
      <c r="F207" s="114">
        <v>35867.841999999997</v>
      </c>
      <c r="G207" s="114">
        <v>21.966000000000001</v>
      </c>
      <c r="H207" s="73">
        <v>12.5</v>
      </c>
      <c r="I207" s="73">
        <v>17.776954732510301</v>
      </c>
      <c r="J207" s="111"/>
      <c r="K207" s="111"/>
      <c r="L207" s="119">
        <f t="shared" si="56"/>
        <v>4.5129999999950243</v>
      </c>
      <c r="M207" s="115">
        <f t="shared" si="57"/>
        <v>-2.9330000000009022</v>
      </c>
      <c r="N207" s="115">
        <f t="shared" si="58"/>
        <v>-14.520000000004075</v>
      </c>
      <c r="O207" s="115">
        <f t="shared" si="59"/>
        <v>16.427000000003318</v>
      </c>
      <c r="P207" s="120">
        <f t="shared" si="60"/>
        <v>5.5389999999966832</v>
      </c>
      <c r="Q207" s="30">
        <f t="shared" si="61"/>
        <v>0.74783756714938165</v>
      </c>
      <c r="R207" s="123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16"/>
      <c r="AD207" s="116"/>
      <c r="AE207" s="116"/>
      <c r="AF207" s="116"/>
      <c r="AG207" s="116"/>
      <c r="AH207" s="116"/>
      <c r="AI207" s="116"/>
      <c r="AJ207" s="33" t="str">
        <f t="shared" si="47"/>
        <v/>
      </c>
      <c r="AK207" s="33">
        <f t="shared" si="48"/>
        <v>116107.533</v>
      </c>
      <c r="AL207" s="33" t="str">
        <f t="shared" si="49"/>
        <v/>
      </c>
      <c r="AM207" s="33" t="str">
        <f t="shared" si="50"/>
        <v/>
      </c>
      <c r="AN207" s="33" t="str">
        <f t="shared" si="51"/>
        <v/>
      </c>
      <c r="AO207" s="33" t="str">
        <f t="shared" si="52"/>
        <v/>
      </c>
      <c r="AP207" s="33" t="str">
        <f t="shared" si="53"/>
        <v/>
      </c>
      <c r="AQ207" s="33" t="str">
        <f t="shared" si="54"/>
        <v/>
      </c>
      <c r="AR207" s="33" t="str">
        <f t="shared" si="55"/>
        <v/>
      </c>
      <c r="AS207" s="116">
        <v>43604</v>
      </c>
      <c r="AT207" s="116">
        <v>3.9560185185185184E-2</v>
      </c>
      <c r="AU207" s="116" t="s">
        <v>59</v>
      </c>
      <c r="AV207" s="116" t="s">
        <v>61</v>
      </c>
      <c r="AW207" s="116">
        <v>116107.533</v>
      </c>
      <c r="AX207" s="116"/>
      <c r="AY207" s="116"/>
      <c r="AZ207" s="116"/>
      <c r="BA207" s="116"/>
      <c r="BB207" s="116"/>
      <c r="BC207" s="116"/>
      <c r="BD207" s="116"/>
      <c r="BE207" s="116"/>
      <c r="BF207" s="116"/>
      <c r="BG207" s="116"/>
      <c r="BH207" s="116"/>
      <c r="BI207" s="116"/>
      <c r="BJ207" s="116"/>
      <c r="BK207" s="116"/>
      <c r="BL207" s="116"/>
      <c r="BM207" s="116"/>
      <c r="BN207" s="116"/>
      <c r="BO207" s="116"/>
      <c r="BP207" s="116"/>
      <c r="BQ207" s="116"/>
      <c r="BR207" s="116"/>
      <c r="BS207" s="116"/>
      <c r="BT207" s="116"/>
      <c r="BU207" s="116"/>
      <c r="BV207" s="116"/>
      <c r="BW207" s="116"/>
      <c r="BX207" s="116"/>
      <c r="BY207" s="116"/>
      <c r="BZ207" s="116"/>
      <c r="CA207" s="116"/>
      <c r="CB207" s="116"/>
      <c r="CC207" s="116"/>
      <c r="CD207" s="116"/>
      <c r="CE207" s="116"/>
      <c r="CF207" s="116"/>
      <c r="CG207" s="116"/>
      <c r="CH207" s="116"/>
      <c r="CI207" s="116"/>
      <c r="CJ207" s="116"/>
      <c r="CK207" s="116"/>
      <c r="CL207" s="116"/>
      <c r="CM207" s="116"/>
      <c r="CN207" s="116"/>
      <c r="CO207" s="116"/>
      <c r="CP207" s="116"/>
      <c r="CQ207" s="116"/>
      <c r="CR207" s="116"/>
      <c r="CS207" s="116"/>
      <c r="CT207" s="116"/>
      <c r="CU207" s="116"/>
      <c r="CV207" s="116"/>
      <c r="CW207" s="116"/>
      <c r="CX207" s="116"/>
      <c r="CY207" s="116"/>
      <c r="CZ207" s="116"/>
      <c r="DA207" s="116"/>
      <c r="DB207" s="116"/>
      <c r="DC207" s="116"/>
      <c r="DD207" s="116"/>
      <c r="DE207" s="116"/>
      <c r="DF207" s="116"/>
      <c r="DG207" s="116"/>
      <c r="DH207" s="116"/>
      <c r="DI207" s="116"/>
      <c r="DJ207" s="116"/>
      <c r="DK207" s="116"/>
      <c r="DL207" s="116"/>
      <c r="DM207" s="116"/>
      <c r="DN207" s="116"/>
      <c r="DO207" s="116"/>
      <c r="DP207" s="116"/>
      <c r="DQ207" s="116"/>
      <c r="DR207" s="116"/>
      <c r="DS207" s="116"/>
      <c r="DT207" s="116"/>
      <c r="DU207" s="116"/>
      <c r="DV207" s="116"/>
      <c r="DW207" s="116"/>
      <c r="DX207" s="116"/>
      <c r="DY207" s="116"/>
      <c r="DZ207" s="116"/>
      <c r="EA207" s="116"/>
      <c r="EB207" s="116"/>
      <c r="EC207" s="116"/>
      <c r="ED207" s="116"/>
      <c r="EE207" s="116"/>
      <c r="EF207" s="116"/>
      <c r="EG207" s="116"/>
      <c r="EH207" s="116"/>
      <c r="EI207" s="116"/>
      <c r="EJ207" s="116"/>
      <c r="EK207" s="116"/>
      <c r="EL207" s="116"/>
      <c r="EM207" s="116"/>
      <c r="EN207" s="116"/>
      <c r="EO207" s="116"/>
      <c r="EP207" s="116"/>
      <c r="EQ207" s="116"/>
      <c r="ER207" s="116"/>
      <c r="ES207" s="116"/>
      <c r="ET207" s="116"/>
      <c r="EU207" s="116"/>
      <c r="EV207" s="116"/>
      <c r="EW207" s="116"/>
      <c r="EX207" s="116"/>
      <c r="EY207" s="116"/>
      <c r="EZ207" s="116"/>
      <c r="FA207" s="116"/>
      <c r="FB207" s="116"/>
      <c r="FC207" s="116"/>
      <c r="FD207" s="116"/>
      <c r="FE207" s="116"/>
      <c r="FF207" s="116"/>
      <c r="FG207" s="116"/>
      <c r="FH207" s="116"/>
      <c r="FI207" s="116"/>
      <c r="FJ207" s="116"/>
      <c r="FK207" s="116"/>
      <c r="FL207" s="116"/>
      <c r="FM207" s="116"/>
      <c r="FN207" s="116"/>
      <c r="FO207" s="116"/>
      <c r="FP207" s="116"/>
      <c r="FQ207" s="116"/>
      <c r="FR207" s="116"/>
      <c r="FS207" s="116"/>
      <c r="FT207" s="116"/>
      <c r="FU207" s="116"/>
      <c r="FV207" s="116"/>
      <c r="FW207" s="116"/>
      <c r="FX207" s="116"/>
      <c r="FY207" s="116"/>
      <c r="FZ207" s="116"/>
      <c r="GA207" s="116"/>
      <c r="GB207" s="116"/>
      <c r="GC207" s="116"/>
      <c r="GD207" s="116"/>
      <c r="GE207" s="116"/>
      <c r="GF207" s="116"/>
      <c r="GG207" s="116"/>
      <c r="GH207" s="116"/>
      <c r="GI207" s="116"/>
      <c r="GJ207" s="116"/>
      <c r="GK207" s="116"/>
      <c r="GL207" s="116"/>
      <c r="GM207" s="116"/>
      <c r="GN207" s="116"/>
      <c r="GO207" s="116"/>
      <c r="GP207" s="116"/>
      <c r="GQ207" s="116"/>
      <c r="GR207" s="116"/>
      <c r="GS207" s="116"/>
      <c r="GT207" s="116"/>
      <c r="GU207" s="116"/>
      <c r="GV207" s="116"/>
      <c r="GW207" s="116"/>
      <c r="GX207" s="116"/>
      <c r="GY207" s="116"/>
      <c r="GZ207" s="116"/>
      <c r="HA207" s="116"/>
      <c r="HB207" s="116"/>
      <c r="HC207" s="116"/>
      <c r="HD207" s="116"/>
      <c r="HE207" s="116"/>
      <c r="HF207" s="116"/>
      <c r="HG207" s="116"/>
      <c r="HH207" s="116"/>
      <c r="HI207" s="116"/>
      <c r="HJ207" s="116"/>
      <c r="HK207" s="116"/>
      <c r="HL207" s="116"/>
      <c r="HM207" s="116"/>
      <c r="HN207" s="116"/>
      <c r="HO207" s="116"/>
      <c r="HP207" s="116"/>
      <c r="HQ207" s="116"/>
      <c r="HR207" s="116"/>
      <c r="HS207" s="116"/>
      <c r="HT207" s="116"/>
      <c r="HU207" s="116"/>
      <c r="HV207" s="116"/>
      <c r="HW207" s="116"/>
      <c r="HX207" s="116"/>
      <c r="HY207" s="116"/>
      <c r="HZ207" s="116"/>
      <c r="IA207" s="116"/>
      <c r="IB207" s="116"/>
      <c r="IC207" s="116"/>
      <c r="ID207" s="116"/>
      <c r="IE207" s="116"/>
      <c r="IF207" s="116"/>
      <c r="IG207" s="116"/>
      <c r="IH207" s="116"/>
      <c r="II207" s="116"/>
      <c r="IJ207" s="116"/>
      <c r="IK207" s="116"/>
      <c r="IL207" s="116"/>
      <c r="IM207" s="116"/>
      <c r="IN207" s="116"/>
      <c r="IO207" s="116"/>
      <c r="IP207" s="116"/>
      <c r="IQ207" s="116"/>
      <c r="IR207" s="116"/>
      <c r="IS207" s="116"/>
      <c r="IT207" s="116"/>
      <c r="IU207" s="116"/>
      <c r="IV207" s="116"/>
      <c r="IW207" s="116"/>
      <c r="IX207" s="116"/>
      <c r="IY207" s="116"/>
      <c r="IZ207" s="116"/>
      <c r="JA207" s="116"/>
      <c r="JB207" s="116"/>
      <c r="JC207" s="116"/>
      <c r="JD207" s="116"/>
      <c r="JE207" s="116"/>
      <c r="JF207" s="116"/>
      <c r="JG207" s="116"/>
      <c r="JH207" s="116"/>
      <c r="JI207" s="116"/>
      <c r="JJ207" s="116"/>
      <c r="JK207" s="116"/>
      <c r="JL207" s="116"/>
      <c r="JM207" s="116"/>
      <c r="JN207" s="116"/>
      <c r="JO207" s="116"/>
      <c r="JP207" s="116"/>
      <c r="JQ207" s="116"/>
      <c r="JR207" s="116"/>
      <c r="JS207" s="116"/>
      <c r="JT207" s="116"/>
      <c r="JU207" s="116"/>
      <c r="JV207" s="116"/>
      <c r="JW207" s="116"/>
      <c r="JX207" s="116"/>
      <c r="JY207" s="116"/>
      <c r="JZ207" s="116"/>
      <c r="KA207" s="116"/>
      <c r="KB207" s="116"/>
      <c r="KC207" s="116"/>
      <c r="KD207" s="116"/>
      <c r="KE207" s="116"/>
      <c r="KF207" s="116"/>
      <c r="KG207" s="116"/>
      <c r="KH207" s="116"/>
      <c r="KI207" s="116"/>
      <c r="KJ207" s="116"/>
      <c r="KK207" s="116"/>
      <c r="KL207" s="116"/>
      <c r="KM207" s="116"/>
      <c r="KN207" s="116"/>
      <c r="KO207" s="116"/>
      <c r="KP207" s="116"/>
      <c r="KQ207" s="116"/>
      <c r="KR207" s="116"/>
      <c r="KS207" s="116"/>
      <c r="KT207" s="116"/>
      <c r="KU207" s="116"/>
      <c r="KV207" s="116"/>
      <c r="KW207" s="116"/>
      <c r="KX207" s="116"/>
      <c r="KY207" s="116"/>
      <c r="KZ207" s="116"/>
      <c r="LA207" s="116"/>
      <c r="LB207" s="116"/>
      <c r="LC207" s="116"/>
      <c r="LD207" s="116"/>
      <c r="LE207" s="116"/>
      <c r="LF207" s="116"/>
      <c r="LG207" s="116"/>
      <c r="LH207" s="116"/>
      <c r="LI207" s="116"/>
      <c r="LJ207" s="116"/>
    </row>
    <row r="208" spans="1:322" x14ac:dyDescent="0.3">
      <c r="A208" s="108">
        <v>43381</v>
      </c>
      <c r="B208" s="117">
        <v>0.90527777777777796</v>
      </c>
      <c r="C208" s="114">
        <v>14445.27</v>
      </c>
      <c r="D208" s="114">
        <v>102906.87300000001</v>
      </c>
      <c r="E208" s="114">
        <v>25837.021000000001</v>
      </c>
      <c r="F208" s="114">
        <v>35888.779000000002</v>
      </c>
      <c r="G208" s="114">
        <v>20.934000000000001</v>
      </c>
      <c r="H208" s="73">
        <v>14</v>
      </c>
      <c r="I208" s="73">
        <v>16.730923694779101</v>
      </c>
      <c r="J208" s="111"/>
      <c r="K208" s="111"/>
      <c r="L208" s="119">
        <f t="shared" si="56"/>
        <v>-6.9710000000042918</v>
      </c>
      <c r="M208" s="115">
        <f t="shared" si="57"/>
        <v>-3.2600000000002183</v>
      </c>
      <c r="N208" s="115">
        <f t="shared" si="58"/>
        <v>-24.645000000004075</v>
      </c>
      <c r="O208" s="115">
        <f t="shared" si="59"/>
        <v>15.65599999999904</v>
      </c>
      <c r="P208" s="120">
        <f t="shared" si="60"/>
        <v>5.2780000000009615</v>
      </c>
      <c r="Q208" s="30">
        <f t="shared" si="61"/>
        <v>0.74787427151996932</v>
      </c>
      <c r="R208" s="123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16"/>
      <c r="AD208" s="116"/>
      <c r="AE208" s="116"/>
      <c r="AF208" s="116"/>
      <c r="AG208" s="116"/>
      <c r="AH208" s="116"/>
      <c r="AI208" s="116"/>
      <c r="AJ208" s="33" t="str">
        <f t="shared" si="47"/>
        <v/>
      </c>
      <c r="AK208" s="33" t="str">
        <f t="shared" si="48"/>
        <v/>
      </c>
      <c r="AL208" s="33" t="str">
        <f t="shared" si="49"/>
        <v/>
      </c>
      <c r="AM208" s="33" t="str">
        <f t="shared" si="50"/>
        <v/>
      </c>
      <c r="AN208" s="33" t="str">
        <f t="shared" si="51"/>
        <v/>
      </c>
      <c r="AO208" s="33">
        <f t="shared" si="52"/>
        <v>12</v>
      </c>
      <c r="AP208" s="33" t="str">
        <f t="shared" si="53"/>
        <v/>
      </c>
      <c r="AQ208" s="33" t="str">
        <f t="shared" si="54"/>
        <v/>
      </c>
      <c r="AR208" s="33" t="str">
        <f t="shared" si="55"/>
        <v/>
      </c>
      <c r="AS208" s="116">
        <v>43604</v>
      </c>
      <c r="AT208" s="116">
        <v>3.9560185185185184E-2</v>
      </c>
      <c r="AU208" s="116" t="s">
        <v>62</v>
      </c>
      <c r="AV208" s="116" t="s">
        <v>63</v>
      </c>
      <c r="AW208" s="116">
        <v>12</v>
      </c>
      <c r="AX208" s="116"/>
      <c r="AY208" s="116"/>
      <c r="AZ208" s="116"/>
      <c r="BA208" s="116"/>
      <c r="BB208" s="116"/>
      <c r="BC208" s="116"/>
      <c r="BD208" s="116"/>
      <c r="BE208" s="116"/>
      <c r="BF208" s="116"/>
      <c r="BG208" s="116"/>
      <c r="BH208" s="116"/>
      <c r="BI208" s="116"/>
      <c r="BJ208" s="116"/>
      <c r="BK208" s="116"/>
      <c r="BL208" s="116"/>
      <c r="BM208" s="116"/>
      <c r="BN208" s="116"/>
      <c r="BO208" s="116"/>
      <c r="BP208" s="116"/>
      <c r="BQ208" s="116"/>
      <c r="BR208" s="116"/>
      <c r="BS208" s="116"/>
      <c r="BT208" s="116"/>
      <c r="BU208" s="116"/>
      <c r="BV208" s="116"/>
      <c r="BW208" s="116"/>
      <c r="BX208" s="116"/>
      <c r="BY208" s="116"/>
      <c r="BZ208" s="116"/>
      <c r="CA208" s="116"/>
      <c r="CB208" s="116"/>
      <c r="CC208" s="116"/>
      <c r="CD208" s="116"/>
      <c r="CE208" s="116"/>
      <c r="CF208" s="116"/>
      <c r="CG208" s="116"/>
      <c r="CH208" s="116"/>
      <c r="CI208" s="116"/>
      <c r="CJ208" s="116"/>
      <c r="CK208" s="116"/>
      <c r="CL208" s="116"/>
      <c r="CM208" s="116"/>
      <c r="CN208" s="116"/>
      <c r="CO208" s="116"/>
      <c r="CP208" s="116"/>
      <c r="CQ208" s="116"/>
      <c r="CR208" s="116"/>
      <c r="CS208" s="116"/>
      <c r="CT208" s="116"/>
      <c r="CU208" s="116"/>
      <c r="CV208" s="116"/>
      <c r="CW208" s="116"/>
      <c r="CX208" s="116"/>
      <c r="CY208" s="116"/>
      <c r="CZ208" s="116"/>
      <c r="DA208" s="116"/>
      <c r="DB208" s="116"/>
      <c r="DC208" s="116"/>
      <c r="DD208" s="116"/>
      <c r="DE208" s="116"/>
      <c r="DF208" s="116"/>
      <c r="DG208" s="116"/>
      <c r="DH208" s="116"/>
      <c r="DI208" s="116"/>
      <c r="DJ208" s="116"/>
      <c r="DK208" s="116"/>
      <c r="DL208" s="116"/>
      <c r="DM208" s="116"/>
      <c r="DN208" s="116"/>
      <c r="DO208" s="116"/>
      <c r="DP208" s="116"/>
      <c r="DQ208" s="116"/>
      <c r="DR208" s="116"/>
      <c r="DS208" s="116"/>
      <c r="DT208" s="116"/>
      <c r="DU208" s="116"/>
      <c r="DV208" s="116"/>
      <c r="DW208" s="116"/>
      <c r="DX208" s="116"/>
      <c r="DY208" s="116"/>
      <c r="DZ208" s="116"/>
      <c r="EA208" s="116"/>
      <c r="EB208" s="116"/>
      <c r="EC208" s="116"/>
      <c r="ED208" s="116"/>
      <c r="EE208" s="116"/>
      <c r="EF208" s="116"/>
      <c r="EG208" s="116"/>
      <c r="EH208" s="116"/>
      <c r="EI208" s="116"/>
      <c r="EJ208" s="116"/>
      <c r="EK208" s="116"/>
      <c r="EL208" s="116"/>
      <c r="EM208" s="116"/>
      <c r="EN208" s="116"/>
      <c r="EO208" s="116"/>
      <c r="EP208" s="116"/>
      <c r="EQ208" s="116"/>
      <c r="ER208" s="116"/>
      <c r="ES208" s="116"/>
      <c r="ET208" s="116"/>
      <c r="EU208" s="116"/>
      <c r="EV208" s="116"/>
      <c r="EW208" s="116"/>
      <c r="EX208" s="116"/>
      <c r="EY208" s="116"/>
      <c r="EZ208" s="116"/>
      <c r="FA208" s="116"/>
      <c r="FB208" s="116"/>
      <c r="FC208" s="116"/>
      <c r="FD208" s="116"/>
      <c r="FE208" s="116"/>
      <c r="FF208" s="116"/>
      <c r="FG208" s="116"/>
      <c r="FH208" s="116"/>
      <c r="FI208" s="116"/>
      <c r="FJ208" s="116"/>
      <c r="FK208" s="116"/>
      <c r="FL208" s="116"/>
      <c r="FM208" s="116"/>
      <c r="FN208" s="116"/>
      <c r="FO208" s="116"/>
      <c r="FP208" s="116"/>
      <c r="FQ208" s="116"/>
      <c r="FR208" s="116"/>
      <c r="FS208" s="116"/>
      <c r="FT208" s="116"/>
      <c r="FU208" s="116"/>
      <c r="FV208" s="116"/>
      <c r="FW208" s="116"/>
      <c r="FX208" s="116"/>
      <c r="FY208" s="116"/>
      <c r="FZ208" s="116"/>
      <c r="GA208" s="116"/>
      <c r="GB208" s="116"/>
      <c r="GC208" s="116"/>
      <c r="GD208" s="116"/>
      <c r="GE208" s="116"/>
      <c r="GF208" s="116"/>
      <c r="GG208" s="116"/>
      <c r="GH208" s="116"/>
      <c r="GI208" s="116"/>
      <c r="GJ208" s="116"/>
      <c r="GK208" s="116"/>
      <c r="GL208" s="116"/>
      <c r="GM208" s="116"/>
      <c r="GN208" s="116"/>
      <c r="GO208" s="116"/>
      <c r="GP208" s="116"/>
      <c r="GQ208" s="116"/>
      <c r="GR208" s="116"/>
      <c r="GS208" s="116"/>
      <c r="GT208" s="116"/>
      <c r="GU208" s="116"/>
      <c r="GV208" s="116"/>
      <c r="GW208" s="116"/>
      <c r="GX208" s="116"/>
      <c r="GY208" s="116"/>
      <c r="GZ208" s="116"/>
      <c r="HA208" s="116"/>
      <c r="HB208" s="116"/>
      <c r="HC208" s="116"/>
      <c r="HD208" s="116"/>
      <c r="HE208" s="116"/>
      <c r="HF208" s="116"/>
      <c r="HG208" s="116"/>
      <c r="HH208" s="116"/>
      <c r="HI208" s="116"/>
      <c r="HJ208" s="116"/>
      <c r="HK208" s="116"/>
      <c r="HL208" s="116"/>
      <c r="HM208" s="116"/>
      <c r="HN208" s="116"/>
      <c r="HO208" s="116"/>
      <c r="HP208" s="116"/>
      <c r="HQ208" s="116"/>
      <c r="HR208" s="116"/>
      <c r="HS208" s="116"/>
      <c r="HT208" s="116"/>
      <c r="HU208" s="116"/>
      <c r="HV208" s="116"/>
      <c r="HW208" s="116"/>
      <c r="HX208" s="116"/>
      <c r="HY208" s="116"/>
      <c r="HZ208" s="116"/>
      <c r="IA208" s="116"/>
      <c r="IB208" s="116"/>
      <c r="IC208" s="116"/>
      <c r="ID208" s="116"/>
      <c r="IE208" s="116"/>
      <c r="IF208" s="116"/>
      <c r="IG208" s="116"/>
      <c r="IH208" s="116"/>
      <c r="II208" s="116"/>
      <c r="IJ208" s="116"/>
      <c r="IK208" s="116"/>
      <c r="IL208" s="116"/>
      <c r="IM208" s="116"/>
      <c r="IN208" s="116"/>
      <c r="IO208" s="116"/>
      <c r="IP208" s="116"/>
      <c r="IQ208" s="116"/>
      <c r="IR208" s="116"/>
      <c r="IS208" s="116"/>
      <c r="IT208" s="116"/>
      <c r="IU208" s="116"/>
      <c r="IV208" s="116"/>
      <c r="IW208" s="116"/>
      <c r="IX208" s="116"/>
      <c r="IY208" s="116"/>
      <c r="IZ208" s="116"/>
      <c r="JA208" s="116"/>
      <c r="JB208" s="116"/>
      <c r="JC208" s="116"/>
      <c r="JD208" s="116"/>
      <c r="JE208" s="116"/>
      <c r="JF208" s="116"/>
      <c r="JG208" s="116"/>
      <c r="JH208" s="116"/>
      <c r="JI208" s="116"/>
      <c r="JJ208" s="116"/>
      <c r="JK208" s="116"/>
      <c r="JL208" s="116"/>
      <c r="JM208" s="116"/>
      <c r="JN208" s="116"/>
      <c r="JO208" s="116"/>
      <c r="JP208" s="116"/>
      <c r="JQ208" s="116"/>
      <c r="JR208" s="116"/>
      <c r="JS208" s="116"/>
      <c r="JT208" s="116"/>
      <c r="JU208" s="116"/>
      <c r="JV208" s="116"/>
      <c r="JW208" s="116"/>
      <c r="JX208" s="116"/>
      <c r="JY208" s="116"/>
      <c r="JZ208" s="116"/>
      <c r="KA208" s="116"/>
      <c r="KB208" s="116"/>
      <c r="KC208" s="116"/>
      <c r="KD208" s="116"/>
      <c r="KE208" s="116"/>
      <c r="KF208" s="116"/>
      <c r="KG208" s="116"/>
      <c r="KH208" s="116"/>
      <c r="KI208" s="116"/>
      <c r="KJ208" s="116"/>
      <c r="KK208" s="116"/>
      <c r="KL208" s="116"/>
      <c r="KM208" s="116"/>
      <c r="KN208" s="116"/>
      <c r="KO208" s="116"/>
      <c r="KP208" s="116"/>
      <c r="KQ208" s="116"/>
      <c r="KR208" s="116"/>
      <c r="KS208" s="116"/>
      <c r="KT208" s="116"/>
      <c r="KU208" s="116"/>
      <c r="KV208" s="116"/>
      <c r="KW208" s="116"/>
      <c r="KX208" s="116"/>
      <c r="KY208" s="116"/>
      <c r="KZ208" s="116"/>
      <c r="LA208" s="116"/>
      <c r="LB208" s="116"/>
      <c r="LC208" s="116"/>
      <c r="LD208" s="116"/>
      <c r="LE208" s="116"/>
      <c r="LF208" s="116"/>
      <c r="LG208" s="116"/>
      <c r="LH208" s="116"/>
      <c r="LI208" s="116"/>
      <c r="LJ208" s="116"/>
    </row>
    <row r="209" spans="1:322" x14ac:dyDescent="0.3">
      <c r="A209" s="108">
        <v>43382</v>
      </c>
      <c r="B209" s="117">
        <v>0.91501157407407396</v>
      </c>
      <c r="C209" s="114">
        <v>14449.671</v>
      </c>
      <c r="D209" s="114">
        <v>102915.63499999999</v>
      </c>
      <c r="E209" s="114">
        <v>25851.574000000001</v>
      </c>
      <c r="F209" s="114">
        <v>35908.665000000001</v>
      </c>
      <c r="G209" s="114">
        <v>19.885999999999999</v>
      </c>
      <c r="H209" s="73">
        <v>14</v>
      </c>
      <c r="I209" s="73">
        <v>15.0300448430493</v>
      </c>
      <c r="J209" s="111"/>
      <c r="K209" s="111"/>
      <c r="L209" s="119">
        <f t="shared" si="56"/>
        <v>6.7230000000122665</v>
      </c>
      <c r="M209" s="115">
        <f t="shared" si="57"/>
        <v>-4.4009999999998399</v>
      </c>
      <c r="N209" s="115">
        <f t="shared" si="58"/>
        <v>-8.7619999999878928</v>
      </c>
      <c r="O209" s="115">
        <f t="shared" si="59"/>
        <v>14.552999999999884</v>
      </c>
      <c r="P209" s="120">
        <f t="shared" si="60"/>
        <v>5.3330000000001156</v>
      </c>
      <c r="Q209" s="30">
        <f t="shared" si="61"/>
        <v>0.73182138187669132</v>
      </c>
      <c r="R209" s="123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16"/>
      <c r="AD209" s="116"/>
      <c r="AE209" s="116"/>
      <c r="AF209" s="116"/>
      <c r="AG209" s="116"/>
      <c r="AH209" s="116"/>
      <c r="AI209" s="116"/>
      <c r="AJ209" s="33" t="str">
        <f t="shared" si="47"/>
        <v/>
      </c>
      <c r="AK209" s="33" t="str">
        <f t="shared" si="48"/>
        <v/>
      </c>
      <c r="AL209" s="33">
        <f t="shared" si="49"/>
        <v>27361.01</v>
      </c>
      <c r="AM209" s="33" t="str">
        <f t="shared" si="50"/>
        <v/>
      </c>
      <c r="AN209" s="33" t="str">
        <f t="shared" si="51"/>
        <v/>
      </c>
      <c r="AO209" s="33" t="str">
        <f t="shared" si="52"/>
        <v/>
      </c>
      <c r="AP209" s="33" t="str">
        <f t="shared" si="53"/>
        <v/>
      </c>
      <c r="AQ209" s="33" t="str">
        <f t="shared" si="54"/>
        <v/>
      </c>
      <c r="AR209" s="33" t="str">
        <f t="shared" si="55"/>
        <v/>
      </c>
      <c r="AS209" s="116">
        <v>43604</v>
      </c>
      <c r="AT209" s="116">
        <v>3.9560185185185184E-2</v>
      </c>
      <c r="AU209" s="116" t="s">
        <v>64</v>
      </c>
      <c r="AV209" s="116" t="s">
        <v>65</v>
      </c>
      <c r="AW209" s="116">
        <v>27361.01</v>
      </c>
      <c r="AX209" s="116"/>
      <c r="AY209" s="116"/>
      <c r="AZ209" s="116"/>
      <c r="BA209" s="116"/>
      <c r="BB209" s="116"/>
      <c r="BC209" s="116"/>
      <c r="BD209" s="116"/>
      <c r="BE209" s="116"/>
      <c r="BF209" s="116"/>
      <c r="BG209" s="116"/>
      <c r="BH209" s="116"/>
      <c r="BI209" s="116"/>
      <c r="BJ209" s="116"/>
      <c r="BK209" s="116"/>
      <c r="BL209" s="116"/>
      <c r="BM209" s="116"/>
      <c r="BN209" s="116"/>
      <c r="BO209" s="116"/>
      <c r="BP209" s="116"/>
      <c r="BQ209" s="116"/>
      <c r="BR209" s="116"/>
      <c r="BS209" s="116"/>
      <c r="BT209" s="116"/>
      <c r="BU209" s="116"/>
      <c r="BV209" s="116"/>
      <c r="BW209" s="116"/>
      <c r="BX209" s="116"/>
      <c r="BY209" s="116"/>
      <c r="BZ209" s="116"/>
      <c r="CA209" s="116"/>
      <c r="CB209" s="116"/>
      <c r="CC209" s="116"/>
      <c r="CD209" s="116"/>
      <c r="CE209" s="116"/>
      <c r="CF209" s="116"/>
      <c r="CG209" s="116"/>
      <c r="CH209" s="116"/>
      <c r="CI209" s="116"/>
      <c r="CJ209" s="116"/>
      <c r="CK209" s="116"/>
      <c r="CL209" s="116"/>
      <c r="CM209" s="116"/>
      <c r="CN209" s="116"/>
      <c r="CO209" s="116"/>
      <c r="CP209" s="116"/>
      <c r="CQ209" s="116"/>
      <c r="CR209" s="116"/>
      <c r="CS209" s="116"/>
      <c r="CT209" s="116"/>
      <c r="CU209" s="116"/>
      <c r="CV209" s="116"/>
      <c r="CW209" s="116"/>
      <c r="CX209" s="116"/>
      <c r="CY209" s="116"/>
      <c r="CZ209" s="116"/>
      <c r="DA209" s="116"/>
      <c r="DB209" s="116"/>
      <c r="DC209" s="116"/>
      <c r="DD209" s="116"/>
      <c r="DE209" s="116"/>
      <c r="DF209" s="116"/>
      <c r="DG209" s="116"/>
      <c r="DH209" s="116"/>
      <c r="DI209" s="116"/>
      <c r="DJ209" s="116"/>
      <c r="DK209" s="116"/>
      <c r="DL209" s="116"/>
      <c r="DM209" s="116"/>
      <c r="DN209" s="116"/>
      <c r="DO209" s="116"/>
      <c r="DP209" s="116"/>
      <c r="DQ209" s="116"/>
      <c r="DR209" s="116"/>
      <c r="DS209" s="116"/>
      <c r="DT209" s="116"/>
      <c r="DU209" s="116"/>
      <c r="DV209" s="116"/>
      <c r="DW209" s="116"/>
      <c r="DX209" s="116"/>
      <c r="DY209" s="116"/>
      <c r="DZ209" s="116"/>
      <c r="EA209" s="116"/>
      <c r="EB209" s="116"/>
      <c r="EC209" s="116"/>
      <c r="ED209" s="116"/>
      <c r="EE209" s="116"/>
      <c r="EF209" s="116"/>
      <c r="EG209" s="116"/>
      <c r="EH209" s="116"/>
      <c r="EI209" s="116"/>
      <c r="EJ209" s="116"/>
      <c r="EK209" s="116"/>
      <c r="EL209" s="116"/>
      <c r="EM209" s="116"/>
      <c r="EN209" s="116"/>
      <c r="EO209" s="116"/>
      <c r="EP209" s="116"/>
      <c r="EQ209" s="116"/>
      <c r="ER209" s="116"/>
      <c r="ES209" s="116"/>
      <c r="ET209" s="116"/>
      <c r="EU209" s="116"/>
      <c r="EV209" s="116"/>
      <c r="EW209" s="116"/>
      <c r="EX209" s="116"/>
      <c r="EY209" s="116"/>
      <c r="EZ209" s="116"/>
      <c r="FA209" s="116"/>
      <c r="FB209" s="116"/>
      <c r="FC209" s="116"/>
      <c r="FD209" s="116"/>
      <c r="FE209" s="116"/>
      <c r="FF209" s="116"/>
      <c r="FG209" s="116"/>
      <c r="FH209" s="116"/>
      <c r="FI209" s="116"/>
      <c r="FJ209" s="116"/>
      <c r="FK209" s="116"/>
      <c r="FL209" s="116"/>
      <c r="FM209" s="116"/>
      <c r="FN209" s="116"/>
      <c r="FO209" s="116"/>
      <c r="FP209" s="116"/>
      <c r="FQ209" s="116"/>
      <c r="FR209" s="116"/>
      <c r="FS209" s="116"/>
      <c r="FT209" s="116"/>
      <c r="FU209" s="116"/>
      <c r="FV209" s="116"/>
      <c r="FW209" s="116"/>
      <c r="FX209" s="116"/>
      <c r="FY209" s="116"/>
      <c r="FZ209" s="116"/>
      <c r="GA209" s="116"/>
      <c r="GB209" s="116"/>
      <c r="GC209" s="116"/>
      <c r="GD209" s="116"/>
      <c r="GE209" s="116"/>
      <c r="GF209" s="116"/>
      <c r="GG209" s="116"/>
      <c r="GH209" s="116"/>
      <c r="GI209" s="116"/>
      <c r="GJ209" s="116"/>
      <c r="GK209" s="116"/>
      <c r="GL209" s="116"/>
      <c r="GM209" s="116"/>
      <c r="GN209" s="116"/>
      <c r="GO209" s="116"/>
      <c r="GP209" s="116"/>
      <c r="GQ209" s="116"/>
      <c r="GR209" s="116"/>
      <c r="GS209" s="116"/>
      <c r="GT209" s="116"/>
      <c r="GU209" s="116"/>
      <c r="GV209" s="116"/>
      <c r="GW209" s="116"/>
      <c r="GX209" s="116"/>
      <c r="GY209" s="116"/>
      <c r="GZ209" s="116"/>
      <c r="HA209" s="116"/>
      <c r="HB209" s="116"/>
      <c r="HC209" s="116"/>
      <c r="HD209" s="116"/>
      <c r="HE209" s="116"/>
      <c r="HF209" s="116"/>
      <c r="HG209" s="116"/>
      <c r="HH209" s="116"/>
      <c r="HI209" s="116"/>
      <c r="HJ209" s="116"/>
      <c r="HK209" s="116"/>
      <c r="HL209" s="116"/>
      <c r="HM209" s="116"/>
      <c r="HN209" s="116"/>
      <c r="HO209" s="116"/>
      <c r="HP209" s="116"/>
      <c r="HQ209" s="116"/>
      <c r="HR209" s="116"/>
      <c r="HS209" s="116"/>
      <c r="HT209" s="116"/>
      <c r="HU209" s="116"/>
      <c r="HV209" s="116"/>
      <c r="HW209" s="116"/>
      <c r="HX209" s="116"/>
      <c r="HY209" s="116"/>
      <c r="HZ209" s="116"/>
      <c r="IA209" s="116"/>
      <c r="IB209" s="116"/>
      <c r="IC209" s="116"/>
      <c r="ID209" s="116"/>
      <c r="IE209" s="116"/>
      <c r="IF209" s="116"/>
      <c r="IG209" s="116"/>
      <c r="IH209" s="116"/>
      <c r="II209" s="116"/>
      <c r="IJ209" s="116"/>
      <c r="IK209" s="116"/>
      <c r="IL209" s="116"/>
      <c r="IM209" s="116"/>
      <c r="IN209" s="116"/>
      <c r="IO209" s="116"/>
      <c r="IP209" s="116"/>
      <c r="IQ209" s="116"/>
      <c r="IR209" s="116"/>
      <c r="IS209" s="116"/>
      <c r="IT209" s="116"/>
      <c r="IU209" s="116"/>
      <c r="IV209" s="116"/>
      <c r="IW209" s="116"/>
      <c r="IX209" s="116"/>
      <c r="IY209" s="116"/>
      <c r="IZ209" s="116"/>
      <c r="JA209" s="116"/>
      <c r="JB209" s="116"/>
      <c r="JC209" s="116"/>
      <c r="JD209" s="116"/>
      <c r="JE209" s="116"/>
      <c r="JF209" s="116"/>
      <c r="JG209" s="116"/>
      <c r="JH209" s="116"/>
      <c r="JI209" s="116"/>
      <c r="JJ209" s="116"/>
      <c r="JK209" s="116"/>
      <c r="JL209" s="116"/>
      <c r="JM209" s="116"/>
      <c r="JN209" s="116"/>
      <c r="JO209" s="116"/>
      <c r="JP209" s="116"/>
      <c r="JQ209" s="116"/>
      <c r="JR209" s="116"/>
      <c r="JS209" s="116"/>
      <c r="JT209" s="116"/>
      <c r="JU209" s="116"/>
      <c r="JV209" s="116"/>
      <c r="JW209" s="116"/>
      <c r="JX209" s="116"/>
      <c r="JY209" s="116"/>
      <c r="JZ209" s="116"/>
      <c r="KA209" s="116"/>
      <c r="KB209" s="116"/>
      <c r="KC209" s="116"/>
      <c r="KD209" s="116"/>
      <c r="KE209" s="116"/>
      <c r="KF209" s="116"/>
      <c r="KG209" s="116"/>
      <c r="KH209" s="116"/>
      <c r="KI209" s="116"/>
      <c r="KJ209" s="116"/>
      <c r="KK209" s="116"/>
      <c r="KL209" s="116"/>
      <c r="KM209" s="116"/>
      <c r="KN209" s="116"/>
      <c r="KO209" s="116"/>
      <c r="KP209" s="116"/>
      <c r="KQ209" s="116"/>
      <c r="KR209" s="116"/>
      <c r="KS209" s="116"/>
      <c r="KT209" s="116"/>
      <c r="KU209" s="116"/>
      <c r="KV209" s="116"/>
      <c r="KW209" s="116"/>
      <c r="KX209" s="116"/>
      <c r="KY209" s="116"/>
      <c r="KZ209" s="116"/>
      <c r="LA209" s="116"/>
      <c r="LB209" s="116"/>
      <c r="LC209" s="116"/>
      <c r="LD209" s="116"/>
      <c r="LE209" s="116"/>
      <c r="LF209" s="116"/>
      <c r="LG209" s="116"/>
      <c r="LH209" s="116"/>
      <c r="LI209" s="116"/>
      <c r="LJ209" s="116"/>
    </row>
    <row r="210" spans="1:322" x14ac:dyDescent="0.3">
      <c r="A210" s="108">
        <v>43383</v>
      </c>
      <c r="B210" s="117">
        <v>0.91506944444444405</v>
      </c>
      <c r="C210" s="114">
        <v>14453.09</v>
      </c>
      <c r="D210" s="114">
        <v>102929.977</v>
      </c>
      <c r="E210" s="114">
        <v>25862.778999999999</v>
      </c>
      <c r="F210" s="114">
        <v>35924.802000000003</v>
      </c>
      <c r="G210" s="114">
        <v>16.137</v>
      </c>
      <c r="H210" s="73">
        <v>15</v>
      </c>
      <c r="I210" s="73">
        <v>18.005957446808502</v>
      </c>
      <c r="J210" s="111"/>
      <c r="K210" s="111"/>
      <c r="L210" s="119">
        <f t="shared" si="56"/>
        <v>-1.6240000000040595</v>
      </c>
      <c r="M210" s="115">
        <f t="shared" si="57"/>
        <v>-3.418999999999869</v>
      </c>
      <c r="N210" s="115">
        <f t="shared" si="58"/>
        <v>-14.342000000004191</v>
      </c>
      <c r="O210" s="115">
        <f t="shared" si="59"/>
        <v>11.204999999998108</v>
      </c>
      <c r="P210" s="120">
        <f t="shared" si="60"/>
        <v>4.9320000000018922</v>
      </c>
      <c r="Q210" s="30">
        <f t="shared" si="61"/>
        <v>0.69436698271042374</v>
      </c>
      <c r="R210" s="123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16"/>
      <c r="AD210" s="116"/>
      <c r="AE210" s="116"/>
      <c r="AF210" s="116"/>
      <c r="AG210" s="116"/>
      <c r="AH210" s="116"/>
      <c r="AI210" s="116"/>
      <c r="AJ210" s="33" t="str">
        <f t="shared" si="47"/>
        <v/>
      </c>
      <c r="AK210" s="33" t="str">
        <f t="shared" si="48"/>
        <v/>
      </c>
      <c r="AL210" s="33" t="str">
        <f t="shared" si="49"/>
        <v/>
      </c>
      <c r="AM210" s="33">
        <f t="shared" si="50"/>
        <v>37916.536</v>
      </c>
      <c r="AN210" s="33" t="str">
        <f t="shared" si="51"/>
        <v/>
      </c>
      <c r="AO210" s="33" t="str">
        <f t="shared" si="52"/>
        <v/>
      </c>
      <c r="AP210" s="33" t="str">
        <f t="shared" si="53"/>
        <v/>
      </c>
      <c r="AQ210" s="33" t="str">
        <f t="shared" si="54"/>
        <v/>
      </c>
      <c r="AR210" s="33" t="str">
        <f t="shared" si="55"/>
        <v/>
      </c>
      <c r="AS210" s="116">
        <v>43604</v>
      </c>
      <c r="AT210" s="116">
        <v>3.9560185185185184E-2</v>
      </c>
      <c r="AU210" s="116" t="s">
        <v>64</v>
      </c>
      <c r="AV210" s="116" t="s">
        <v>66</v>
      </c>
      <c r="AW210" s="116" t="s">
        <v>67</v>
      </c>
      <c r="AX210" s="116">
        <v>37916.536</v>
      </c>
      <c r="AY210" s="116"/>
      <c r="AZ210" s="116"/>
      <c r="BA210" s="116"/>
      <c r="BB210" s="116"/>
      <c r="BC210" s="116"/>
      <c r="BD210" s="116"/>
      <c r="BE210" s="116"/>
      <c r="BF210" s="116"/>
      <c r="BG210" s="116"/>
      <c r="BH210" s="116"/>
      <c r="BI210" s="116"/>
      <c r="BJ210" s="116"/>
      <c r="BK210" s="116"/>
      <c r="BL210" s="116"/>
      <c r="BM210" s="116"/>
      <c r="BN210" s="116"/>
      <c r="BO210" s="116"/>
      <c r="BP210" s="116"/>
      <c r="BQ210" s="116"/>
      <c r="BR210" s="116"/>
      <c r="BS210" s="116"/>
      <c r="BT210" s="116"/>
      <c r="BU210" s="116"/>
      <c r="BV210" s="116"/>
      <c r="BW210" s="116"/>
      <c r="BX210" s="116"/>
      <c r="BY210" s="116"/>
      <c r="BZ210" s="116"/>
      <c r="CA210" s="116"/>
      <c r="CB210" s="116"/>
      <c r="CC210" s="116"/>
      <c r="CD210" s="116"/>
      <c r="CE210" s="116"/>
      <c r="CF210" s="116"/>
      <c r="CG210" s="116"/>
      <c r="CH210" s="116"/>
      <c r="CI210" s="116"/>
      <c r="CJ210" s="116"/>
      <c r="CK210" s="116"/>
      <c r="CL210" s="116"/>
      <c r="CM210" s="116"/>
      <c r="CN210" s="116"/>
      <c r="CO210" s="116"/>
      <c r="CP210" s="116"/>
      <c r="CQ210" s="116"/>
      <c r="CR210" s="116"/>
      <c r="CS210" s="116"/>
      <c r="CT210" s="116"/>
      <c r="CU210" s="116"/>
      <c r="CV210" s="116"/>
      <c r="CW210" s="116"/>
      <c r="CX210" s="116"/>
      <c r="CY210" s="116"/>
      <c r="CZ210" s="116"/>
      <c r="DA210" s="116"/>
      <c r="DB210" s="116"/>
      <c r="DC210" s="116"/>
      <c r="DD210" s="116"/>
      <c r="DE210" s="116"/>
      <c r="DF210" s="116"/>
      <c r="DG210" s="116"/>
      <c r="DH210" s="116"/>
      <c r="DI210" s="116"/>
      <c r="DJ210" s="116"/>
      <c r="DK210" s="116"/>
      <c r="DL210" s="116"/>
      <c r="DM210" s="116"/>
      <c r="DN210" s="116"/>
      <c r="DO210" s="116"/>
      <c r="DP210" s="116"/>
      <c r="DQ210" s="116"/>
      <c r="DR210" s="116"/>
      <c r="DS210" s="116"/>
      <c r="DT210" s="116"/>
      <c r="DU210" s="116"/>
      <c r="DV210" s="116"/>
      <c r="DW210" s="116"/>
      <c r="DX210" s="116"/>
      <c r="DY210" s="116"/>
      <c r="DZ210" s="116"/>
      <c r="EA210" s="116"/>
      <c r="EB210" s="116"/>
      <c r="EC210" s="116"/>
      <c r="ED210" s="116"/>
      <c r="EE210" s="116"/>
      <c r="EF210" s="116"/>
      <c r="EG210" s="116"/>
      <c r="EH210" s="116"/>
      <c r="EI210" s="116"/>
      <c r="EJ210" s="116"/>
      <c r="EK210" s="116"/>
      <c r="EL210" s="116"/>
      <c r="EM210" s="116"/>
      <c r="EN210" s="116"/>
      <c r="EO210" s="116"/>
      <c r="EP210" s="116"/>
      <c r="EQ210" s="116"/>
      <c r="ER210" s="116"/>
      <c r="ES210" s="116"/>
      <c r="ET210" s="116"/>
      <c r="EU210" s="116"/>
      <c r="EV210" s="116"/>
      <c r="EW210" s="116"/>
      <c r="EX210" s="116"/>
      <c r="EY210" s="116"/>
      <c r="EZ210" s="116"/>
      <c r="FA210" s="116"/>
      <c r="FB210" s="116"/>
      <c r="FC210" s="116"/>
      <c r="FD210" s="116"/>
      <c r="FE210" s="116"/>
      <c r="FF210" s="116"/>
      <c r="FG210" s="116"/>
      <c r="FH210" s="116"/>
      <c r="FI210" s="116"/>
      <c r="FJ210" s="116"/>
      <c r="FK210" s="116"/>
      <c r="FL210" s="116"/>
      <c r="FM210" s="116"/>
      <c r="FN210" s="116"/>
      <c r="FO210" s="116"/>
      <c r="FP210" s="116"/>
      <c r="FQ210" s="116"/>
      <c r="FR210" s="116"/>
      <c r="FS210" s="116"/>
      <c r="FT210" s="116"/>
      <c r="FU210" s="116"/>
      <c r="FV210" s="116"/>
      <c r="FW210" s="116"/>
      <c r="FX210" s="116"/>
      <c r="FY210" s="116"/>
      <c r="FZ210" s="116"/>
      <c r="GA210" s="116"/>
      <c r="GB210" s="116"/>
      <c r="GC210" s="116"/>
      <c r="GD210" s="116"/>
      <c r="GE210" s="116"/>
      <c r="GF210" s="116"/>
      <c r="GG210" s="116"/>
      <c r="GH210" s="116"/>
      <c r="GI210" s="116"/>
      <c r="GJ210" s="116"/>
      <c r="GK210" s="116"/>
      <c r="GL210" s="116"/>
      <c r="GM210" s="116"/>
      <c r="GN210" s="116"/>
      <c r="GO210" s="116"/>
      <c r="GP210" s="116"/>
      <c r="GQ210" s="116"/>
      <c r="GR210" s="116"/>
      <c r="GS210" s="116"/>
      <c r="GT210" s="116"/>
      <c r="GU210" s="116"/>
      <c r="GV210" s="116"/>
      <c r="GW210" s="116"/>
      <c r="GX210" s="116"/>
      <c r="GY210" s="116"/>
      <c r="GZ210" s="116"/>
      <c r="HA210" s="116"/>
      <c r="HB210" s="116"/>
      <c r="HC210" s="116"/>
      <c r="HD210" s="116"/>
      <c r="HE210" s="116"/>
      <c r="HF210" s="116"/>
      <c r="HG210" s="116"/>
      <c r="HH210" s="116"/>
      <c r="HI210" s="116"/>
      <c r="HJ210" s="116"/>
      <c r="HK210" s="116"/>
      <c r="HL210" s="116"/>
      <c r="HM210" s="116"/>
      <c r="HN210" s="116"/>
      <c r="HO210" s="116"/>
      <c r="HP210" s="116"/>
      <c r="HQ210" s="116"/>
      <c r="HR210" s="116"/>
      <c r="HS210" s="116"/>
      <c r="HT210" s="116"/>
      <c r="HU210" s="116"/>
      <c r="HV210" s="116"/>
      <c r="HW210" s="116"/>
      <c r="HX210" s="116"/>
      <c r="HY210" s="116"/>
      <c r="HZ210" s="116"/>
      <c r="IA210" s="116"/>
      <c r="IB210" s="116"/>
      <c r="IC210" s="116"/>
      <c r="ID210" s="116"/>
      <c r="IE210" s="116"/>
      <c r="IF210" s="116"/>
      <c r="IG210" s="116"/>
      <c r="IH210" s="116"/>
      <c r="II210" s="116"/>
      <c r="IJ210" s="116"/>
      <c r="IK210" s="116"/>
      <c r="IL210" s="116"/>
      <c r="IM210" s="116"/>
      <c r="IN210" s="116"/>
      <c r="IO210" s="116"/>
      <c r="IP210" s="116"/>
      <c r="IQ210" s="116"/>
      <c r="IR210" s="116"/>
      <c r="IS210" s="116"/>
      <c r="IT210" s="116"/>
      <c r="IU210" s="116"/>
      <c r="IV210" s="116"/>
      <c r="IW210" s="116"/>
      <c r="IX210" s="116"/>
      <c r="IY210" s="116"/>
      <c r="IZ210" s="116"/>
      <c r="JA210" s="116"/>
      <c r="JB210" s="116"/>
      <c r="JC210" s="116"/>
      <c r="JD210" s="116"/>
      <c r="JE210" s="116"/>
      <c r="JF210" s="116"/>
      <c r="JG210" s="116"/>
      <c r="JH210" s="116"/>
      <c r="JI210" s="116"/>
      <c r="JJ210" s="116"/>
      <c r="JK210" s="116"/>
      <c r="JL210" s="116"/>
      <c r="JM210" s="116"/>
      <c r="JN210" s="116"/>
      <c r="JO210" s="116"/>
      <c r="JP210" s="116"/>
      <c r="JQ210" s="116"/>
      <c r="JR210" s="116"/>
      <c r="JS210" s="116"/>
      <c r="JT210" s="116"/>
      <c r="JU210" s="116"/>
      <c r="JV210" s="116"/>
      <c r="JW210" s="116"/>
      <c r="JX210" s="116"/>
      <c r="JY210" s="116"/>
      <c r="JZ210" s="116"/>
      <c r="KA210" s="116"/>
      <c r="KB210" s="116"/>
      <c r="KC210" s="116"/>
      <c r="KD210" s="116"/>
      <c r="KE210" s="116"/>
      <c r="KF210" s="116"/>
      <c r="KG210" s="116"/>
      <c r="KH210" s="116"/>
      <c r="KI210" s="116"/>
      <c r="KJ210" s="116"/>
      <c r="KK210" s="116"/>
      <c r="KL210" s="116"/>
      <c r="KM210" s="116"/>
      <c r="KN210" s="116"/>
      <c r="KO210" s="116"/>
      <c r="KP210" s="116"/>
      <c r="KQ210" s="116"/>
      <c r="KR210" s="116"/>
      <c r="KS210" s="116"/>
      <c r="KT210" s="116"/>
      <c r="KU210" s="116"/>
      <c r="KV210" s="116"/>
      <c r="KW210" s="116"/>
      <c r="KX210" s="116"/>
      <c r="KY210" s="116"/>
      <c r="KZ210" s="116"/>
      <c r="LA210" s="116"/>
      <c r="LB210" s="116"/>
      <c r="LC210" s="116"/>
      <c r="LD210" s="116"/>
      <c r="LE210" s="116"/>
      <c r="LF210" s="116"/>
      <c r="LG210" s="116"/>
      <c r="LH210" s="116"/>
      <c r="LI210" s="116"/>
      <c r="LJ210" s="116"/>
    </row>
    <row r="211" spans="1:322" x14ac:dyDescent="0.3">
      <c r="A211" s="108">
        <v>43384</v>
      </c>
      <c r="B211" s="117">
        <v>0.91473379629629603</v>
      </c>
      <c r="C211" s="114">
        <v>14457.386</v>
      </c>
      <c r="D211" s="114">
        <v>102938.803</v>
      </c>
      <c r="E211" s="114">
        <v>25874.006000000001</v>
      </c>
      <c r="F211" s="114">
        <v>35941.000999999997</v>
      </c>
      <c r="G211" s="114">
        <v>16.199000000000002</v>
      </c>
      <c r="H211" s="73">
        <v>16.5</v>
      </c>
      <c r="I211" s="73">
        <v>14.7758974358974</v>
      </c>
      <c r="J211" s="111"/>
      <c r="K211" s="111"/>
      <c r="L211" s="119">
        <f t="shared" si="56"/>
        <v>3.0769999999987938</v>
      </c>
      <c r="M211" s="115">
        <f t="shared" si="57"/>
        <v>-4.2960000000002765</v>
      </c>
      <c r="N211" s="115">
        <f t="shared" si="58"/>
        <v>-8.8260000000009313</v>
      </c>
      <c r="O211" s="115">
        <f t="shared" si="59"/>
        <v>11.22700000000259</v>
      </c>
      <c r="P211" s="120">
        <f t="shared" si="60"/>
        <v>4.9719999999974114</v>
      </c>
      <c r="Q211" s="30">
        <f t="shared" si="61"/>
        <v>0.69306747330098084</v>
      </c>
      <c r="R211" s="123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16"/>
      <c r="AD211" s="116"/>
      <c r="AE211" s="116"/>
      <c r="AF211" s="116"/>
      <c r="AG211" s="116"/>
      <c r="AH211" s="116"/>
      <c r="AI211" s="116"/>
      <c r="AJ211" s="33" t="str">
        <f t="shared" si="47"/>
        <v/>
      </c>
      <c r="AK211" s="33" t="str">
        <f t="shared" si="48"/>
        <v/>
      </c>
      <c r="AL211" s="33" t="str">
        <f t="shared" si="49"/>
        <v/>
      </c>
      <c r="AM211" s="33" t="str">
        <f t="shared" si="50"/>
        <v/>
      </c>
      <c r="AN211" s="33">
        <f t="shared" si="51"/>
        <v>0</v>
      </c>
      <c r="AO211" s="33" t="str">
        <f t="shared" si="52"/>
        <v/>
      </c>
      <c r="AP211" s="33" t="str">
        <f t="shared" si="53"/>
        <v/>
      </c>
      <c r="AQ211" s="33" t="str">
        <f t="shared" si="54"/>
        <v/>
      </c>
      <c r="AR211" s="33" t="str">
        <f t="shared" si="55"/>
        <v/>
      </c>
      <c r="AS211" s="116">
        <v>43604</v>
      </c>
      <c r="AT211" s="116">
        <v>3.9560185185185184E-2</v>
      </c>
      <c r="AU211" s="116" t="s">
        <v>64</v>
      </c>
      <c r="AV211" s="116" t="s">
        <v>68</v>
      </c>
      <c r="AW211" s="116">
        <v>0</v>
      </c>
      <c r="AX211" s="116"/>
      <c r="AY211" s="116"/>
      <c r="AZ211" s="116"/>
      <c r="BA211" s="116"/>
      <c r="BB211" s="116"/>
      <c r="BC211" s="116"/>
      <c r="BD211" s="116"/>
      <c r="BE211" s="116"/>
      <c r="BF211" s="116"/>
      <c r="BG211" s="116"/>
      <c r="BH211" s="116"/>
      <c r="BI211" s="116"/>
      <c r="BJ211" s="116"/>
      <c r="BK211" s="116"/>
      <c r="BL211" s="116"/>
      <c r="BM211" s="116"/>
      <c r="BN211" s="116"/>
      <c r="BO211" s="116"/>
      <c r="BP211" s="116"/>
      <c r="BQ211" s="116"/>
      <c r="BR211" s="116"/>
      <c r="BS211" s="116"/>
      <c r="BT211" s="116"/>
      <c r="BU211" s="116"/>
      <c r="BV211" s="116"/>
      <c r="BW211" s="116"/>
      <c r="BX211" s="116"/>
      <c r="BY211" s="116"/>
      <c r="BZ211" s="116"/>
      <c r="CA211" s="116"/>
      <c r="CB211" s="116"/>
      <c r="CC211" s="116"/>
      <c r="CD211" s="116"/>
      <c r="CE211" s="116"/>
      <c r="CF211" s="116"/>
      <c r="CG211" s="116"/>
      <c r="CH211" s="116"/>
      <c r="CI211" s="116"/>
      <c r="CJ211" s="116"/>
      <c r="CK211" s="116"/>
      <c r="CL211" s="116"/>
      <c r="CM211" s="116"/>
      <c r="CN211" s="116"/>
      <c r="CO211" s="116"/>
      <c r="CP211" s="116"/>
      <c r="CQ211" s="116"/>
      <c r="CR211" s="116"/>
      <c r="CS211" s="116"/>
      <c r="CT211" s="116"/>
      <c r="CU211" s="116"/>
      <c r="CV211" s="116"/>
      <c r="CW211" s="116"/>
      <c r="CX211" s="116"/>
      <c r="CY211" s="116"/>
      <c r="CZ211" s="116"/>
      <c r="DA211" s="116"/>
      <c r="DB211" s="116"/>
      <c r="DC211" s="116"/>
      <c r="DD211" s="116"/>
      <c r="DE211" s="116"/>
      <c r="DF211" s="116"/>
      <c r="DG211" s="116"/>
      <c r="DH211" s="116"/>
      <c r="DI211" s="116"/>
      <c r="DJ211" s="116"/>
      <c r="DK211" s="116"/>
      <c r="DL211" s="116"/>
      <c r="DM211" s="116"/>
      <c r="DN211" s="116"/>
      <c r="DO211" s="116"/>
      <c r="DP211" s="116"/>
      <c r="DQ211" s="116"/>
      <c r="DR211" s="116"/>
      <c r="DS211" s="116"/>
      <c r="DT211" s="116"/>
      <c r="DU211" s="116"/>
      <c r="DV211" s="116"/>
      <c r="DW211" s="116"/>
      <c r="DX211" s="116"/>
      <c r="DY211" s="116"/>
      <c r="DZ211" s="116"/>
      <c r="EA211" s="116"/>
      <c r="EB211" s="116"/>
      <c r="EC211" s="116"/>
      <c r="ED211" s="116"/>
      <c r="EE211" s="116"/>
      <c r="EF211" s="116"/>
      <c r="EG211" s="116"/>
      <c r="EH211" s="116"/>
      <c r="EI211" s="116"/>
      <c r="EJ211" s="116"/>
      <c r="EK211" s="116"/>
      <c r="EL211" s="116"/>
      <c r="EM211" s="116"/>
      <c r="EN211" s="116"/>
      <c r="EO211" s="116"/>
      <c r="EP211" s="116"/>
      <c r="EQ211" s="116"/>
      <c r="ER211" s="116"/>
      <c r="ES211" s="116"/>
      <c r="ET211" s="116"/>
      <c r="EU211" s="116"/>
      <c r="EV211" s="116"/>
      <c r="EW211" s="116"/>
      <c r="EX211" s="116"/>
      <c r="EY211" s="116"/>
      <c r="EZ211" s="116"/>
      <c r="FA211" s="116"/>
      <c r="FB211" s="116"/>
      <c r="FC211" s="116"/>
      <c r="FD211" s="116"/>
      <c r="FE211" s="116"/>
      <c r="FF211" s="116"/>
      <c r="FG211" s="116"/>
      <c r="FH211" s="116"/>
      <c r="FI211" s="116"/>
      <c r="FJ211" s="116"/>
      <c r="FK211" s="116"/>
      <c r="FL211" s="116"/>
      <c r="FM211" s="116"/>
      <c r="FN211" s="116"/>
      <c r="FO211" s="116"/>
      <c r="FP211" s="116"/>
      <c r="FQ211" s="116"/>
      <c r="FR211" s="116"/>
      <c r="FS211" s="116"/>
      <c r="FT211" s="116"/>
      <c r="FU211" s="116"/>
      <c r="FV211" s="116"/>
      <c r="FW211" s="116"/>
      <c r="FX211" s="116"/>
      <c r="FY211" s="116"/>
      <c r="FZ211" s="116"/>
      <c r="GA211" s="116"/>
      <c r="GB211" s="116"/>
      <c r="GC211" s="116"/>
      <c r="GD211" s="116"/>
      <c r="GE211" s="116"/>
      <c r="GF211" s="116"/>
      <c r="GG211" s="116"/>
      <c r="GH211" s="116"/>
      <c r="GI211" s="116"/>
      <c r="GJ211" s="116"/>
      <c r="GK211" s="116"/>
      <c r="GL211" s="116"/>
      <c r="GM211" s="116"/>
      <c r="GN211" s="116"/>
      <c r="GO211" s="116"/>
      <c r="GP211" s="116"/>
      <c r="GQ211" s="116"/>
      <c r="GR211" s="116"/>
      <c r="GS211" s="116"/>
      <c r="GT211" s="116"/>
      <c r="GU211" s="116"/>
      <c r="GV211" s="116"/>
      <c r="GW211" s="116"/>
      <c r="GX211" s="116"/>
      <c r="GY211" s="116"/>
      <c r="GZ211" s="116"/>
      <c r="HA211" s="116"/>
      <c r="HB211" s="116"/>
      <c r="HC211" s="116"/>
      <c r="HD211" s="116"/>
      <c r="HE211" s="116"/>
      <c r="HF211" s="116"/>
      <c r="HG211" s="116"/>
      <c r="HH211" s="116"/>
      <c r="HI211" s="116"/>
      <c r="HJ211" s="116"/>
      <c r="HK211" s="116"/>
      <c r="HL211" s="116"/>
      <c r="HM211" s="116"/>
      <c r="HN211" s="116"/>
      <c r="HO211" s="116"/>
      <c r="HP211" s="116"/>
      <c r="HQ211" s="116"/>
      <c r="HR211" s="116"/>
      <c r="HS211" s="116"/>
      <c r="HT211" s="116"/>
      <c r="HU211" s="116"/>
      <c r="HV211" s="116"/>
      <c r="HW211" s="116"/>
      <c r="HX211" s="116"/>
      <c r="HY211" s="116"/>
      <c r="HZ211" s="116"/>
      <c r="IA211" s="116"/>
      <c r="IB211" s="116"/>
      <c r="IC211" s="116"/>
      <c r="ID211" s="116"/>
      <c r="IE211" s="116"/>
      <c r="IF211" s="116"/>
      <c r="IG211" s="116"/>
      <c r="IH211" s="116"/>
      <c r="II211" s="116"/>
      <c r="IJ211" s="116"/>
      <c r="IK211" s="116"/>
      <c r="IL211" s="116"/>
      <c r="IM211" s="116"/>
      <c r="IN211" s="116"/>
      <c r="IO211" s="116"/>
      <c r="IP211" s="116"/>
      <c r="IQ211" s="116"/>
      <c r="IR211" s="116"/>
      <c r="IS211" s="116"/>
      <c r="IT211" s="116"/>
      <c r="IU211" s="116"/>
      <c r="IV211" s="116"/>
      <c r="IW211" s="116"/>
      <c r="IX211" s="116"/>
      <c r="IY211" s="116"/>
      <c r="IZ211" s="116"/>
      <c r="JA211" s="116"/>
      <c r="JB211" s="116"/>
      <c r="JC211" s="116"/>
      <c r="JD211" s="116"/>
      <c r="JE211" s="116"/>
      <c r="JF211" s="116"/>
      <c r="JG211" s="116"/>
      <c r="JH211" s="116"/>
      <c r="JI211" s="116"/>
      <c r="JJ211" s="116"/>
      <c r="JK211" s="116"/>
      <c r="JL211" s="116"/>
      <c r="JM211" s="116"/>
      <c r="JN211" s="116"/>
      <c r="JO211" s="116"/>
      <c r="JP211" s="116"/>
      <c r="JQ211" s="116"/>
      <c r="JR211" s="116"/>
      <c r="JS211" s="116"/>
      <c r="JT211" s="116"/>
      <c r="JU211" s="116"/>
      <c r="JV211" s="116"/>
      <c r="JW211" s="116"/>
      <c r="JX211" s="116"/>
      <c r="JY211" s="116"/>
      <c r="JZ211" s="116"/>
      <c r="KA211" s="116"/>
      <c r="KB211" s="116"/>
      <c r="KC211" s="116"/>
      <c r="KD211" s="116"/>
      <c r="KE211" s="116"/>
      <c r="KF211" s="116"/>
      <c r="KG211" s="116"/>
      <c r="KH211" s="116"/>
      <c r="KI211" s="116"/>
      <c r="KJ211" s="116"/>
      <c r="KK211" s="116"/>
      <c r="KL211" s="116"/>
      <c r="KM211" s="116"/>
      <c r="KN211" s="116"/>
      <c r="KO211" s="116"/>
      <c r="KP211" s="116"/>
      <c r="KQ211" s="116"/>
      <c r="KR211" s="116"/>
      <c r="KS211" s="116"/>
      <c r="KT211" s="116"/>
      <c r="KU211" s="116"/>
      <c r="KV211" s="116"/>
      <c r="KW211" s="116"/>
      <c r="KX211" s="116"/>
      <c r="KY211" s="116"/>
      <c r="KZ211" s="116"/>
      <c r="LA211" s="116"/>
      <c r="LB211" s="116"/>
      <c r="LC211" s="116"/>
      <c r="LD211" s="116"/>
      <c r="LE211" s="116"/>
      <c r="LF211" s="116"/>
      <c r="LG211" s="116"/>
      <c r="LH211" s="116"/>
      <c r="LI211" s="116"/>
      <c r="LJ211" s="116"/>
    </row>
    <row r="212" spans="1:322" x14ac:dyDescent="0.3">
      <c r="A212" s="108">
        <v>43385</v>
      </c>
      <c r="B212" s="117">
        <v>0.91486111111111101</v>
      </c>
      <c r="C212" s="114">
        <v>14460.918</v>
      </c>
      <c r="D212" s="114">
        <v>102947.387</v>
      </c>
      <c r="E212" s="114">
        <v>25889.677</v>
      </c>
      <c r="F212" s="114">
        <v>35962.843999999997</v>
      </c>
      <c r="G212" s="114">
        <v>21.843</v>
      </c>
      <c r="H212" s="73">
        <v>15.5</v>
      </c>
      <c r="I212" s="73" t="e">
        <f>#DIV/0!</f>
        <v>#DIV/0!</v>
      </c>
      <c r="J212" s="111"/>
      <c r="K212" s="111"/>
      <c r="L212" s="119">
        <f t="shared" si="56"/>
        <v>9.7269999999981955</v>
      </c>
      <c r="M212" s="115">
        <f t="shared" si="57"/>
        <v>-3.5319999999992433</v>
      </c>
      <c r="N212" s="115">
        <f t="shared" si="58"/>
        <v>-8.5840000000025611</v>
      </c>
      <c r="O212" s="115">
        <f t="shared" si="59"/>
        <v>15.670999999998457</v>
      </c>
      <c r="P212" s="120">
        <f t="shared" si="60"/>
        <v>6.1720000000015425</v>
      </c>
      <c r="Q212" s="30">
        <f t="shared" si="61"/>
        <v>0.71743808084962957</v>
      </c>
      <c r="R212" s="123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16"/>
      <c r="AD212" s="116"/>
      <c r="AE212" s="116"/>
      <c r="AF212" s="116"/>
      <c r="AG212" s="116"/>
      <c r="AH212" s="116"/>
      <c r="AI212" s="116"/>
      <c r="AJ212" s="33" t="str">
        <f t="shared" si="47"/>
        <v/>
      </c>
      <c r="AK212" s="33" t="str">
        <f t="shared" si="48"/>
        <v/>
      </c>
      <c r="AL212" s="33" t="str">
        <f t="shared" si="49"/>
        <v/>
      </c>
      <c r="AM212" s="33" t="str">
        <f t="shared" si="50"/>
        <v/>
      </c>
      <c r="AN212" s="33" t="str">
        <f t="shared" si="51"/>
        <v/>
      </c>
      <c r="AO212" s="33" t="str">
        <f t="shared" si="52"/>
        <v/>
      </c>
      <c r="AP212" s="33">
        <f t="shared" si="53"/>
        <v>0.22500000000000001</v>
      </c>
      <c r="AQ212" s="33" t="str">
        <f t="shared" si="54"/>
        <v/>
      </c>
      <c r="AR212" s="33" t="str">
        <f t="shared" si="55"/>
        <v/>
      </c>
      <c r="AS212" s="116">
        <v>43604</v>
      </c>
      <c r="AT212" s="116">
        <v>4.0914351851851848E-2</v>
      </c>
      <c r="AU212" s="116" t="s">
        <v>70</v>
      </c>
      <c r="AV212" s="116" t="s">
        <v>71</v>
      </c>
      <c r="AW212" s="116">
        <v>43604</v>
      </c>
      <c r="AX212" s="116">
        <v>0.22500000000000001</v>
      </c>
      <c r="AY212" s="116" t="s">
        <v>72</v>
      </c>
      <c r="AZ212" s="116" t="s">
        <v>73</v>
      </c>
      <c r="BA212" s="116"/>
      <c r="BB212" s="116"/>
      <c r="BC212" s="116"/>
      <c r="BD212" s="116"/>
      <c r="BE212" s="116"/>
      <c r="BF212" s="116"/>
      <c r="BG212" s="116"/>
      <c r="BH212" s="116"/>
      <c r="BI212" s="116"/>
      <c r="BJ212" s="116"/>
      <c r="BK212" s="116"/>
      <c r="BL212" s="116"/>
      <c r="BM212" s="116"/>
      <c r="BN212" s="116"/>
      <c r="BO212" s="116"/>
      <c r="BP212" s="116"/>
      <c r="BQ212" s="116"/>
      <c r="BR212" s="116"/>
      <c r="BS212" s="116"/>
      <c r="BT212" s="116"/>
      <c r="BU212" s="116"/>
      <c r="BV212" s="116"/>
      <c r="BW212" s="116"/>
      <c r="BX212" s="116"/>
      <c r="BY212" s="116"/>
      <c r="BZ212" s="116"/>
      <c r="CA212" s="116"/>
      <c r="CB212" s="116"/>
      <c r="CC212" s="116"/>
      <c r="CD212" s="116"/>
      <c r="CE212" s="116"/>
      <c r="CF212" s="116"/>
      <c r="CG212" s="116"/>
      <c r="CH212" s="116"/>
      <c r="CI212" s="116"/>
      <c r="CJ212" s="116"/>
      <c r="CK212" s="116"/>
      <c r="CL212" s="116"/>
      <c r="CM212" s="116"/>
      <c r="CN212" s="116"/>
      <c r="CO212" s="116"/>
      <c r="CP212" s="116"/>
      <c r="CQ212" s="116"/>
      <c r="CR212" s="116"/>
      <c r="CS212" s="116"/>
      <c r="CT212" s="116"/>
      <c r="CU212" s="116"/>
      <c r="CV212" s="116"/>
      <c r="CW212" s="116"/>
      <c r="CX212" s="116"/>
      <c r="CY212" s="116"/>
      <c r="CZ212" s="116"/>
      <c r="DA212" s="116"/>
      <c r="DB212" s="116"/>
      <c r="DC212" s="116"/>
      <c r="DD212" s="116"/>
      <c r="DE212" s="116"/>
      <c r="DF212" s="116"/>
      <c r="DG212" s="116"/>
      <c r="DH212" s="116"/>
      <c r="DI212" s="116"/>
      <c r="DJ212" s="116"/>
      <c r="DK212" s="116"/>
      <c r="DL212" s="116"/>
      <c r="DM212" s="116"/>
      <c r="DN212" s="116"/>
      <c r="DO212" s="116"/>
      <c r="DP212" s="116"/>
      <c r="DQ212" s="116"/>
      <c r="DR212" s="116"/>
      <c r="DS212" s="116"/>
      <c r="DT212" s="116"/>
      <c r="DU212" s="116"/>
      <c r="DV212" s="116"/>
      <c r="DW212" s="116"/>
      <c r="DX212" s="116"/>
      <c r="DY212" s="116"/>
      <c r="DZ212" s="116"/>
      <c r="EA212" s="116"/>
      <c r="EB212" s="116"/>
      <c r="EC212" s="116"/>
      <c r="ED212" s="116"/>
      <c r="EE212" s="116"/>
      <c r="EF212" s="116"/>
      <c r="EG212" s="116"/>
      <c r="EH212" s="116"/>
      <c r="EI212" s="116"/>
      <c r="EJ212" s="116"/>
      <c r="EK212" s="116"/>
      <c r="EL212" s="116"/>
      <c r="EM212" s="116"/>
      <c r="EN212" s="116"/>
      <c r="EO212" s="116"/>
      <c r="EP212" s="116"/>
      <c r="EQ212" s="116"/>
      <c r="ER212" s="116"/>
      <c r="ES212" s="116"/>
      <c r="ET212" s="116"/>
      <c r="EU212" s="116"/>
      <c r="EV212" s="116"/>
      <c r="EW212" s="116"/>
      <c r="EX212" s="116"/>
      <c r="EY212" s="116"/>
      <c r="EZ212" s="116"/>
      <c r="FA212" s="116"/>
      <c r="FB212" s="116"/>
      <c r="FC212" s="116"/>
      <c r="FD212" s="116"/>
      <c r="FE212" s="116"/>
      <c r="FF212" s="116"/>
      <c r="FG212" s="116"/>
      <c r="FH212" s="116"/>
      <c r="FI212" s="116"/>
      <c r="FJ212" s="116"/>
      <c r="FK212" s="116"/>
      <c r="FL212" s="116"/>
      <c r="FM212" s="116"/>
      <c r="FN212" s="116"/>
      <c r="FO212" s="116"/>
      <c r="FP212" s="116"/>
      <c r="FQ212" s="116"/>
      <c r="FR212" s="116"/>
      <c r="FS212" s="116"/>
      <c r="FT212" s="116"/>
      <c r="FU212" s="116"/>
      <c r="FV212" s="116"/>
      <c r="FW212" s="116"/>
      <c r="FX212" s="116"/>
      <c r="FY212" s="116"/>
      <c r="FZ212" s="116"/>
      <c r="GA212" s="116"/>
      <c r="GB212" s="116"/>
      <c r="GC212" s="116"/>
      <c r="GD212" s="116"/>
      <c r="GE212" s="116"/>
      <c r="GF212" s="116"/>
      <c r="GG212" s="116"/>
      <c r="GH212" s="116"/>
      <c r="GI212" s="116"/>
      <c r="GJ212" s="116"/>
      <c r="GK212" s="116"/>
      <c r="GL212" s="116"/>
      <c r="GM212" s="116"/>
      <c r="GN212" s="116"/>
      <c r="GO212" s="116"/>
      <c r="GP212" s="116"/>
      <c r="GQ212" s="116"/>
      <c r="GR212" s="116"/>
      <c r="GS212" s="116"/>
      <c r="GT212" s="116"/>
      <c r="GU212" s="116"/>
      <c r="GV212" s="116"/>
      <c r="GW212" s="116"/>
      <c r="GX212" s="116"/>
      <c r="GY212" s="116"/>
      <c r="GZ212" s="116"/>
      <c r="HA212" s="116"/>
      <c r="HB212" s="116"/>
      <c r="HC212" s="116"/>
      <c r="HD212" s="116"/>
      <c r="HE212" s="116"/>
      <c r="HF212" s="116"/>
      <c r="HG212" s="116"/>
      <c r="HH212" s="116"/>
      <c r="HI212" s="116"/>
      <c r="HJ212" s="116"/>
      <c r="HK212" s="116"/>
      <c r="HL212" s="116"/>
      <c r="HM212" s="116"/>
      <c r="HN212" s="116"/>
      <c r="HO212" s="116"/>
      <c r="HP212" s="116"/>
      <c r="HQ212" s="116"/>
      <c r="HR212" s="116"/>
      <c r="HS212" s="116"/>
      <c r="HT212" s="116"/>
      <c r="HU212" s="116"/>
      <c r="HV212" s="116"/>
      <c r="HW212" s="116"/>
      <c r="HX212" s="116"/>
      <c r="HY212" s="116"/>
      <c r="HZ212" s="116"/>
      <c r="IA212" s="116"/>
      <c r="IB212" s="116"/>
      <c r="IC212" s="116"/>
      <c r="ID212" s="116"/>
      <c r="IE212" s="116"/>
      <c r="IF212" s="116"/>
      <c r="IG212" s="116"/>
      <c r="IH212" s="116"/>
      <c r="II212" s="116"/>
      <c r="IJ212" s="116"/>
      <c r="IK212" s="116"/>
      <c r="IL212" s="116"/>
      <c r="IM212" s="116"/>
      <c r="IN212" s="116"/>
      <c r="IO212" s="116"/>
      <c r="IP212" s="116"/>
      <c r="IQ212" s="116"/>
      <c r="IR212" s="116"/>
      <c r="IS212" s="116"/>
      <c r="IT212" s="116"/>
      <c r="IU212" s="116"/>
      <c r="IV212" s="116"/>
      <c r="IW212" s="116"/>
      <c r="IX212" s="116"/>
      <c r="IY212" s="116"/>
      <c r="IZ212" s="116"/>
      <c r="JA212" s="116"/>
      <c r="JB212" s="116"/>
      <c r="JC212" s="116"/>
      <c r="JD212" s="116"/>
      <c r="JE212" s="116"/>
      <c r="JF212" s="116"/>
      <c r="JG212" s="116"/>
      <c r="JH212" s="116"/>
      <c r="JI212" s="116"/>
      <c r="JJ212" s="116"/>
      <c r="JK212" s="116"/>
      <c r="JL212" s="116"/>
      <c r="JM212" s="116"/>
      <c r="JN212" s="116"/>
      <c r="JO212" s="116"/>
      <c r="JP212" s="116"/>
      <c r="JQ212" s="116"/>
      <c r="JR212" s="116"/>
      <c r="JS212" s="116"/>
      <c r="JT212" s="116"/>
      <c r="JU212" s="116"/>
      <c r="JV212" s="116"/>
      <c r="JW212" s="116"/>
      <c r="JX212" s="116"/>
      <c r="JY212" s="116"/>
      <c r="JZ212" s="116"/>
      <c r="KA212" s="116"/>
      <c r="KB212" s="116"/>
      <c r="KC212" s="116"/>
      <c r="KD212" s="116"/>
      <c r="KE212" s="116"/>
      <c r="KF212" s="116"/>
      <c r="KG212" s="116"/>
      <c r="KH212" s="116"/>
      <c r="KI212" s="116"/>
      <c r="KJ212" s="116"/>
      <c r="KK212" s="116"/>
      <c r="KL212" s="116"/>
      <c r="KM212" s="116"/>
      <c r="KN212" s="116"/>
      <c r="KO212" s="116"/>
      <c r="KP212" s="116"/>
      <c r="KQ212" s="116"/>
      <c r="KR212" s="116"/>
      <c r="KS212" s="116"/>
      <c r="KT212" s="116"/>
      <c r="KU212" s="116"/>
      <c r="KV212" s="116"/>
      <c r="KW212" s="116"/>
      <c r="KX212" s="116"/>
      <c r="KY212" s="116"/>
      <c r="KZ212" s="116"/>
      <c r="LA212" s="116"/>
      <c r="LB212" s="116"/>
      <c r="LC212" s="116"/>
      <c r="LD212" s="116"/>
      <c r="LE212" s="116"/>
      <c r="LF212" s="116"/>
      <c r="LG212" s="116"/>
      <c r="LH212" s="116"/>
      <c r="LI212" s="116"/>
      <c r="LJ212" s="116"/>
    </row>
    <row r="213" spans="1:322" x14ac:dyDescent="0.3">
      <c r="A213" s="108">
        <v>43386</v>
      </c>
      <c r="B213" s="117">
        <v>0.90866898148148101</v>
      </c>
      <c r="C213" s="114">
        <v>14464.369000000001</v>
      </c>
      <c r="D213" s="114">
        <v>102955.49800000001</v>
      </c>
      <c r="E213" s="114">
        <v>25906.644</v>
      </c>
      <c r="F213" s="114">
        <v>35984.925999999999</v>
      </c>
      <c r="G213" s="114">
        <v>22.082000000000001</v>
      </c>
      <c r="H213" s="73">
        <v>15</v>
      </c>
      <c r="I213" s="73" t="e">
        <f>#DIV/0!</f>
        <v>#DIV/0!</v>
      </c>
      <c r="J213" s="111"/>
      <c r="K213" s="111"/>
      <c r="L213" s="119">
        <f t="shared" si="56"/>
        <v>10.519999999994646</v>
      </c>
      <c r="M213" s="115">
        <f t="shared" si="57"/>
        <v>-3.4510000000009313</v>
      </c>
      <c r="N213" s="115">
        <f t="shared" si="58"/>
        <v>-8.1110000000044238</v>
      </c>
      <c r="O213" s="115">
        <f t="shared" si="59"/>
        <v>16.967000000000553</v>
      </c>
      <c r="P213" s="120">
        <f t="shared" si="60"/>
        <v>5.1149999999994478</v>
      </c>
      <c r="Q213" s="30">
        <f t="shared" si="61"/>
        <v>0.76836337288291601</v>
      </c>
      <c r="R213" s="123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16"/>
      <c r="AD213" s="116"/>
      <c r="AE213" s="116"/>
      <c r="AF213" s="116"/>
      <c r="AG213" s="116"/>
      <c r="AH213" s="116"/>
      <c r="AI213" s="116"/>
      <c r="AJ213" s="33" t="str">
        <f t="shared" si="47"/>
        <v/>
      </c>
      <c r="AK213" s="33" t="str">
        <f t="shared" si="48"/>
        <v/>
      </c>
      <c r="AL213" s="33" t="str">
        <f t="shared" si="49"/>
        <v/>
      </c>
      <c r="AM213" s="33" t="str">
        <f t="shared" si="50"/>
        <v/>
      </c>
      <c r="AN213" s="33" t="str">
        <f t="shared" si="51"/>
        <v/>
      </c>
      <c r="AO213" s="33" t="str">
        <f t="shared" si="52"/>
        <v/>
      </c>
      <c r="AP213" s="33" t="str">
        <f t="shared" si="53"/>
        <v/>
      </c>
      <c r="AQ213" s="33" t="str">
        <f t="shared" si="54"/>
        <v/>
      </c>
      <c r="AR213" s="33">
        <f t="shared" si="55"/>
        <v>33.700000000000003</v>
      </c>
      <c r="AS213" s="116">
        <v>43604</v>
      </c>
      <c r="AT213" s="116">
        <v>4.0914351851851848E-2</v>
      </c>
      <c r="AU213" s="116" t="s">
        <v>74</v>
      </c>
      <c r="AV213" s="116" t="s">
        <v>75</v>
      </c>
      <c r="AW213" s="116">
        <v>33.700000000000003</v>
      </c>
      <c r="AX213" s="116" t="s">
        <v>72</v>
      </c>
      <c r="AY213" s="116" t="s">
        <v>73</v>
      </c>
      <c r="AZ213" s="116"/>
      <c r="BA213" s="116"/>
      <c r="BB213" s="116"/>
      <c r="BC213" s="116"/>
      <c r="BD213" s="116"/>
      <c r="BE213" s="116"/>
      <c r="BF213" s="116"/>
      <c r="BG213" s="116"/>
      <c r="BH213" s="116"/>
      <c r="BI213" s="116"/>
      <c r="BJ213" s="116"/>
      <c r="BK213" s="116"/>
      <c r="BL213" s="116"/>
      <c r="BM213" s="116"/>
      <c r="BN213" s="116"/>
      <c r="BO213" s="116"/>
      <c r="BP213" s="116"/>
      <c r="BQ213" s="116"/>
      <c r="BR213" s="116"/>
      <c r="BS213" s="116"/>
      <c r="BT213" s="116"/>
      <c r="BU213" s="116"/>
      <c r="BV213" s="116"/>
      <c r="BW213" s="116"/>
      <c r="BX213" s="116"/>
      <c r="BY213" s="116"/>
      <c r="BZ213" s="116"/>
      <c r="CA213" s="116"/>
      <c r="CB213" s="116"/>
      <c r="CC213" s="116"/>
      <c r="CD213" s="116"/>
      <c r="CE213" s="116"/>
      <c r="CF213" s="116"/>
      <c r="CG213" s="116"/>
      <c r="CH213" s="116"/>
      <c r="CI213" s="116"/>
      <c r="CJ213" s="116"/>
      <c r="CK213" s="116"/>
      <c r="CL213" s="116"/>
      <c r="CM213" s="116"/>
      <c r="CN213" s="116"/>
      <c r="CO213" s="116"/>
      <c r="CP213" s="116"/>
      <c r="CQ213" s="116"/>
      <c r="CR213" s="116"/>
      <c r="CS213" s="116"/>
      <c r="CT213" s="116"/>
      <c r="CU213" s="116"/>
      <c r="CV213" s="116"/>
      <c r="CW213" s="116"/>
      <c r="CX213" s="116"/>
      <c r="CY213" s="116"/>
      <c r="CZ213" s="116"/>
      <c r="DA213" s="116"/>
      <c r="DB213" s="116"/>
      <c r="DC213" s="116"/>
      <c r="DD213" s="116"/>
      <c r="DE213" s="116"/>
      <c r="DF213" s="116"/>
      <c r="DG213" s="116"/>
      <c r="DH213" s="116"/>
      <c r="DI213" s="116"/>
      <c r="DJ213" s="116"/>
      <c r="DK213" s="116"/>
      <c r="DL213" s="116"/>
      <c r="DM213" s="116"/>
      <c r="DN213" s="116"/>
      <c r="DO213" s="116"/>
      <c r="DP213" s="116"/>
      <c r="DQ213" s="116"/>
      <c r="DR213" s="116"/>
      <c r="DS213" s="116"/>
      <c r="DT213" s="116"/>
      <c r="DU213" s="116"/>
      <c r="DV213" s="116"/>
      <c r="DW213" s="116"/>
      <c r="DX213" s="116"/>
      <c r="DY213" s="116"/>
      <c r="DZ213" s="116"/>
      <c r="EA213" s="116"/>
      <c r="EB213" s="116"/>
      <c r="EC213" s="116"/>
      <c r="ED213" s="116"/>
      <c r="EE213" s="116"/>
      <c r="EF213" s="116"/>
      <c r="EG213" s="116"/>
      <c r="EH213" s="116"/>
      <c r="EI213" s="116"/>
      <c r="EJ213" s="116"/>
      <c r="EK213" s="116"/>
      <c r="EL213" s="116"/>
      <c r="EM213" s="116"/>
      <c r="EN213" s="116"/>
      <c r="EO213" s="116"/>
      <c r="EP213" s="116"/>
      <c r="EQ213" s="116"/>
      <c r="ER213" s="116"/>
      <c r="ES213" s="116"/>
      <c r="ET213" s="116"/>
      <c r="EU213" s="116"/>
      <c r="EV213" s="116"/>
      <c r="EW213" s="116"/>
      <c r="EX213" s="116"/>
      <c r="EY213" s="116"/>
      <c r="EZ213" s="116"/>
      <c r="FA213" s="116"/>
      <c r="FB213" s="116"/>
      <c r="FC213" s="116"/>
      <c r="FD213" s="116"/>
      <c r="FE213" s="116"/>
      <c r="FF213" s="116"/>
      <c r="FG213" s="116"/>
      <c r="FH213" s="116"/>
      <c r="FI213" s="116"/>
      <c r="FJ213" s="116"/>
      <c r="FK213" s="116"/>
      <c r="FL213" s="116"/>
      <c r="FM213" s="116"/>
      <c r="FN213" s="116"/>
      <c r="FO213" s="116"/>
      <c r="FP213" s="116"/>
      <c r="FQ213" s="116"/>
      <c r="FR213" s="116"/>
      <c r="FS213" s="116"/>
      <c r="FT213" s="116"/>
      <c r="FU213" s="116"/>
      <c r="FV213" s="116"/>
      <c r="FW213" s="116"/>
      <c r="FX213" s="116"/>
      <c r="FY213" s="116"/>
      <c r="FZ213" s="116"/>
      <c r="GA213" s="116"/>
      <c r="GB213" s="116"/>
      <c r="GC213" s="116"/>
      <c r="GD213" s="116"/>
      <c r="GE213" s="116"/>
      <c r="GF213" s="116"/>
      <c r="GG213" s="116"/>
      <c r="GH213" s="116"/>
      <c r="GI213" s="116"/>
      <c r="GJ213" s="116"/>
      <c r="GK213" s="116"/>
      <c r="GL213" s="116"/>
      <c r="GM213" s="116"/>
      <c r="GN213" s="116"/>
      <c r="GO213" s="116"/>
      <c r="GP213" s="116"/>
      <c r="GQ213" s="116"/>
      <c r="GR213" s="116"/>
      <c r="GS213" s="116"/>
      <c r="GT213" s="116"/>
      <c r="GU213" s="116"/>
      <c r="GV213" s="116"/>
      <c r="GW213" s="116"/>
      <c r="GX213" s="116"/>
      <c r="GY213" s="116"/>
      <c r="GZ213" s="116"/>
      <c r="HA213" s="116"/>
      <c r="HB213" s="116"/>
      <c r="HC213" s="116"/>
      <c r="HD213" s="116"/>
      <c r="HE213" s="116"/>
      <c r="HF213" s="116"/>
      <c r="HG213" s="116"/>
      <c r="HH213" s="116"/>
      <c r="HI213" s="116"/>
      <c r="HJ213" s="116"/>
      <c r="HK213" s="116"/>
      <c r="HL213" s="116"/>
      <c r="HM213" s="116"/>
      <c r="HN213" s="116"/>
      <c r="HO213" s="116"/>
      <c r="HP213" s="116"/>
      <c r="HQ213" s="116"/>
      <c r="HR213" s="116"/>
      <c r="HS213" s="116"/>
      <c r="HT213" s="116"/>
      <c r="HU213" s="116"/>
      <c r="HV213" s="116"/>
      <c r="HW213" s="116"/>
      <c r="HX213" s="116"/>
      <c r="HY213" s="116"/>
      <c r="HZ213" s="116"/>
      <c r="IA213" s="116"/>
      <c r="IB213" s="116"/>
      <c r="IC213" s="116"/>
      <c r="ID213" s="116"/>
      <c r="IE213" s="116"/>
      <c r="IF213" s="116"/>
      <c r="IG213" s="116"/>
      <c r="IH213" s="116"/>
      <c r="II213" s="116"/>
      <c r="IJ213" s="116"/>
      <c r="IK213" s="116"/>
      <c r="IL213" s="116"/>
      <c r="IM213" s="116"/>
      <c r="IN213" s="116"/>
      <c r="IO213" s="116"/>
      <c r="IP213" s="116"/>
      <c r="IQ213" s="116"/>
      <c r="IR213" s="116"/>
      <c r="IS213" s="116"/>
      <c r="IT213" s="116"/>
      <c r="IU213" s="116"/>
      <c r="IV213" s="116"/>
      <c r="IW213" s="116"/>
      <c r="IX213" s="116"/>
      <c r="IY213" s="116"/>
      <c r="IZ213" s="116"/>
      <c r="JA213" s="116"/>
      <c r="JB213" s="116"/>
      <c r="JC213" s="116"/>
      <c r="JD213" s="116"/>
      <c r="JE213" s="116"/>
      <c r="JF213" s="116"/>
      <c r="JG213" s="116"/>
      <c r="JH213" s="116"/>
      <c r="JI213" s="116"/>
      <c r="JJ213" s="116"/>
      <c r="JK213" s="116"/>
      <c r="JL213" s="116"/>
      <c r="JM213" s="116"/>
      <c r="JN213" s="116"/>
      <c r="JO213" s="116"/>
      <c r="JP213" s="116"/>
      <c r="JQ213" s="116"/>
      <c r="JR213" s="116"/>
      <c r="JS213" s="116"/>
      <c r="JT213" s="116"/>
      <c r="JU213" s="116"/>
      <c r="JV213" s="116"/>
      <c r="JW213" s="116"/>
      <c r="JX213" s="116"/>
      <c r="JY213" s="116"/>
      <c r="JZ213" s="116"/>
      <c r="KA213" s="116"/>
      <c r="KB213" s="116"/>
      <c r="KC213" s="116"/>
      <c r="KD213" s="116"/>
      <c r="KE213" s="116"/>
      <c r="KF213" s="116"/>
      <c r="KG213" s="116"/>
      <c r="KH213" s="116"/>
      <c r="KI213" s="116"/>
      <c r="KJ213" s="116"/>
      <c r="KK213" s="116"/>
      <c r="KL213" s="116"/>
      <c r="KM213" s="116"/>
      <c r="KN213" s="116"/>
      <c r="KO213" s="116"/>
      <c r="KP213" s="116"/>
      <c r="KQ213" s="116"/>
      <c r="KR213" s="116"/>
      <c r="KS213" s="116"/>
      <c r="KT213" s="116"/>
      <c r="KU213" s="116"/>
      <c r="KV213" s="116"/>
      <c r="KW213" s="116"/>
      <c r="KX213" s="116"/>
      <c r="KY213" s="116"/>
      <c r="KZ213" s="116"/>
      <c r="LA213" s="116"/>
      <c r="LB213" s="116"/>
      <c r="LC213" s="116"/>
      <c r="LD213" s="116"/>
      <c r="LE213" s="116"/>
      <c r="LF213" s="116"/>
      <c r="LG213" s="116"/>
      <c r="LH213" s="116"/>
      <c r="LI213" s="116"/>
      <c r="LJ213" s="116"/>
    </row>
    <row r="214" spans="1:322" x14ac:dyDescent="0.3">
      <c r="A214" s="108">
        <v>43387</v>
      </c>
      <c r="B214" s="117">
        <v>0.915983796296296</v>
      </c>
      <c r="C214" s="114">
        <v>14467.518</v>
      </c>
      <c r="D214" s="114">
        <v>102971.27899999999</v>
      </c>
      <c r="E214" s="114">
        <v>25923.38</v>
      </c>
      <c r="F214" s="114">
        <v>36006.5</v>
      </c>
      <c r="G214" s="114">
        <v>21.574000000000002</v>
      </c>
      <c r="H214" s="73">
        <v>14.5</v>
      </c>
      <c r="I214" s="73">
        <v>18.789108910891098</v>
      </c>
      <c r="J214" s="111"/>
      <c r="K214" s="111"/>
      <c r="L214" s="119">
        <f t="shared" si="56"/>
        <v>2.6440000000124435</v>
      </c>
      <c r="M214" s="115">
        <f t="shared" si="57"/>
        <v>-3.1489999999994325</v>
      </c>
      <c r="N214" s="115">
        <f t="shared" si="58"/>
        <v>-15.780999999988126</v>
      </c>
      <c r="O214" s="115">
        <f t="shared" si="59"/>
        <v>16.736000000000786</v>
      </c>
      <c r="P214" s="120">
        <f t="shared" si="60"/>
        <v>4.8379999999992158</v>
      </c>
      <c r="Q214" s="30">
        <f t="shared" si="61"/>
        <v>0.77574858626127674</v>
      </c>
      <c r="R214" s="123"/>
      <c r="S214" s="124"/>
      <c r="T214" s="124"/>
      <c r="U214" s="124"/>
      <c r="V214" s="124"/>
      <c r="W214" s="124"/>
      <c r="X214" s="124"/>
      <c r="Y214" s="124"/>
      <c r="Z214" s="124"/>
      <c r="AA214" s="124"/>
      <c r="AB214" s="124"/>
      <c r="AC214" s="116"/>
      <c r="AD214" s="116"/>
      <c r="AE214" s="116"/>
      <c r="AF214" s="116"/>
      <c r="AG214" s="116"/>
      <c r="AH214" s="116"/>
      <c r="AI214" s="116"/>
      <c r="AJ214" s="33" t="str">
        <f t="shared" si="47"/>
        <v/>
      </c>
      <c r="AK214" s="33" t="str">
        <f t="shared" si="48"/>
        <v/>
      </c>
      <c r="AL214" s="33" t="str">
        <f t="shared" si="49"/>
        <v/>
      </c>
      <c r="AM214" s="33" t="str">
        <f t="shared" si="50"/>
        <v/>
      </c>
      <c r="AN214" s="33" t="str">
        <f t="shared" si="51"/>
        <v/>
      </c>
      <c r="AO214" s="33" t="str">
        <f t="shared" si="52"/>
        <v/>
      </c>
      <c r="AP214" s="33" t="str">
        <f t="shared" si="53"/>
        <v/>
      </c>
      <c r="AQ214" s="33">
        <f t="shared" si="54"/>
        <v>41.5</v>
      </c>
      <c r="AR214" s="33" t="str">
        <f t="shared" si="55"/>
        <v/>
      </c>
      <c r="AS214" s="116">
        <v>43604</v>
      </c>
      <c r="AT214" s="116">
        <v>4.0914351851851848E-2</v>
      </c>
      <c r="AU214" s="116" t="s">
        <v>74</v>
      </c>
      <c r="AV214" s="116" t="s">
        <v>76</v>
      </c>
      <c r="AW214" s="116">
        <v>41.5</v>
      </c>
      <c r="AX214" s="116" t="s">
        <v>72</v>
      </c>
      <c r="AY214" s="116" t="s">
        <v>73</v>
      </c>
      <c r="AZ214" s="116"/>
      <c r="BA214" s="116"/>
      <c r="BB214" s="116"/>
      <c r="BC214" s="116"/>
      <c r="BD214" s="116"/>
      <c r="BE214" s="116"/>
      <c r="BF214" s="116"/>
      <c r="BG214" s="116"/>
      <c r="BH214" s="116"/>
      <c r="BI214" s="116"/>
      <c r="BJ214" s="116"/>
      <c r="BK214" s="116"/>
      <c r="BL214" s="116"/>
      <c r="BM214" s="116"/>
      <c r="BN214" s="116"/>
      <c r="BO214" s="116"/>
      <c r="BP214" s="116"/>
      <c r="BQ214" s="116"/>
      <c r="BR214" s="116"/>
      <c r="BS214" s="116"/>
      <c r="BT214" s="116"/>
      <c r="BU214" s="116"/>
      <c r="BV214" s="116"/>
      <c r="BW214" s="116"/>
      <c r="BX214" s="116"/>
      <c r="BY214" s="116"/>
      <c r="BZ214" s="116"/>
      <c r="CA214" s="116"/>
      <c r="CB214" s="116"/>
      <c r="CC214" s="116"/>
      <c r="CD214" s="116"/>
      <c r="CE214" s="116"/>
      <c r="CF214" s="116"/>
      <c r="CG214" s="116"/>
      <c r="CH214" s="116"/>
      <c r="CI214" s="116"/>
      <c r="CJ214" s="116"/>
      <c r="CK214" s="116"/>
      <c r="CL214" s="116"/>
      <c r="CM214" s="116"/>
      <c r="CN214" s="116"/>
      <c r="CO214" s="116"/>
      <c r="CP214" s="116"/>
      <c r="CQ214" s="116"/>
      <c r="CR214" s="116"/>
      <c r="CS214" s="116"/>
      <c r="CT214" s="116"/>
      <c r="CU214" s="116"/>
      <c r="CV214" s="116"/>
      <c r="CW214" s="116"/>
      <c r="CX214" s="116"/>
      <c r="CY214" s="116"/>
      <c r="CZ214" s="116"/>
      <c r="DA214" s="116"/>
      <c r="DB214" s="116"/>
      <c r="DC214" s="116"/>
      <c r="DD214" s="116"/>
      <c r="DE214" s="116"/>
      <c r="DF214" s="116"/>
      <c r="DG214" s="116"/>
      <c r="DH214" s="116"/>
      <c r="DI214" s="116"/>
      <c r="DJ214" s="116"/>
      <c r="DK214" s="116"/>
      <c r="DL214" s="116"/>
      <c r="DM214" s="116"/>
      <c r="DN214" s="116"/>
      <c r="DO214" s="116"/>
      <c r="DP214" s="116"/>
      <c r="DQ214" s="116"/>
      <c r="DR214" s="116"/>
      <c r="DS214" s="116"/>
      <c r="DT214" s="116"/>
      <c r="DU214" s="116"/>
      <c r="DV214" s="116"/>
      <c r="DW214" s="116"/>
      <c r="DX214" s="116"/>
      <c r="DY214" s="116"/>
      <c r="DZ214" s="116"/>
      <c r="EA214" s="116"/>
      <c r="EB214" s="116"/>
      <c r="EC214" s="116"/>
      <c r="ED214" s="116"/>
      <c r="EE214" s="116"/>
      <c r="EF214" s="116"/>
      <c r="EG214" s="116"/>
      <c r="EH214" s="116"/>
      <c r="EI214" s="116"/>
      <c r="EJ214" s="116"/>
      <c r="EK214" s="116"/>
      <c r="EL214" s="116"/>
      <c r="EM214" s="116"/>
      <c r="EN214" s="116"/>
      <c r="EO214" s="116"/>
      <c r="EP214" s="116"/>
      <c r="EQ214" s="116"/>
      <c r="ER214" s="116"/>
      <c r="ES214" s="116"/>
      <c r="ET214" s="116"/>
      <c r="EU214" s="116"/>
      <c r="EV214" s="116"/>
      <c r="EW214" s="116"/>
      <c r="EX214" s="116"/>
      <c r="EY214" s="116"/>
      <c r="EZ214" s="116"/>
      <c r="FA214" s="116"/>
      <c r="FB214" s="116"/>
      <c r="FC214" s="116"/>
      <c r="FD214" s="116"/>
      <c r="FE214" s="116"/>
      <c r="FF214" s="116"/>
      <c r="FG214" s="116"/>
      <c r="FH214" s="116"/>
      <c r="FI214" s="116"/>
      <c r="FJ214" s="116"/>
      <c r="FK214" s="116"/>
      <c r="FL214" s="116"/>
      <c r="FM214" s="116"/>
      <c r="FN214" s="116"/>
      <c r="FO214" s="116"/>
      <c r="FP214" s="116"/>
      <c r="FQ214" s="116"/>
      <c r="FR214" s="116"/>
      <c r="FS214" s="116"/>
      <c r="FT214" s="116"/>
      <c r="FU214" s="116"/>
      <c r="FV214" s="116"/>
      <c r="FW214" s="116"/>
      <c r="FX214" s="116"/>
      <c r="FY214" s="116"/>
      <c r="FZ214" s="116"/>
      <c r="GA214" s="116"/>
      <c r="GB214" s="116"/>
      <c r="GC214" s="116"/>
      <c r="GD214" s="116"/>
      <c r="GE214" s="116"/>
      <c r="GF214" s="116"/>
      <c r="GG214" s="116"/>
      <c r="GH214" s="116"/>
      <c r="GI214" s="116"/>
      <c r="GJ214" s="116"/>
      <c r="GK214" s="116"/>
      <c r="GL214" s="116"/>
      <c r="GM214" s="116"/>
      <c r="GN214" s="116"/>
      <c r="GO214" s="116"/>
      <c r="GP214" s="116"/>
      <c r="GQ214" s="116"/>
      <c r="GR214" s="116"/>
      <c r="GS214" s="116"/>
      <c r="GT214" s="116"/>
      <c r="GU214" s="116"/>
      <c r="GV214" s="116"/>
      <c r="GW214" s="116"/>
      <c r="GX214" s="116"/>
      <c r="GY214" s="116"/>
      <c r="GZ214" s="116"/>
      <c r="HA214" s="116"/>
      <c r="HB214" s="116"/>
      <c r="HC214" s="116"/>
      <c r="HD214" s="116"/>
      <c r="HE214" s="116"/>
      <c r="HF214" s="116"/>
      <c r="HG214" s="116"/>
      <c r="HH214" s="116"/>
      <c r="HI214" s="116"/>
      <c r="HJ214" s="116"/>
      <c r="HK214" s="116"/>
      <c r="HL214" s="116"/>
      <c r="HM214" s="116"/>
      <c r="HN214" s="116"/>
      <c r="HO214" s="116"/>
      <c r="HP214" s="116"/>
      <c r="HQ214" s="116"/>
      <c r="HR214" s="116"/>
      <c r="HS214" s="116"/>
      <c r="HT214" s="116"/>
      <c r="HU214" s="116"/>
      <c r="HV214" s="116"/>
      <c r="HW214" s="116"/>
      <c r="HX214" s="116"/>
      <c r="HY214" s="116"/>
      <c r="HZ214" s="116"/>
      <c r="IA214" s="116"/>
      <c r="IB214" s="116"/>
      <c r="IC214" s="116"/>
      <c r="ID214" s="116"/>
      <c r="IE214" s="116"/>
      <c r="IF214" s="116"/>
      <c r="IG214" s="116"/>
      <c r="IH214" s="116"/>
      <c r="II214" s="116"/>
      <c r="IJ214" s="116"/>
      <c r="IK214" s="116"/>
      <c r="IL214" s="116"/>
      <c r="IM214" s="116"/>
      <c r="IN214" s="116"/>
      <c r="IO214" s="116"/>
      <c r="IP214" s="116"/>
      <c r="IQ214" s="116"/>
      <c r="IR214" s="116"/>
      <c r="IS214" s="116"/>
      <c r="IT214" s="116"/>
      <c r="IU214" s="116"/>
      <c r="IV214" s="116"/>
      <c r="IW214" s="116"/>
      <c r="IX214" s="116"/>
      <c r="IY214" s="116"/>
      <c r="IZ214" s="116"/>
      <c r="JA214" s="116"/>
      <c r="JB214" s="116"/>
      <c r="JC214" s="116"/>
      <c r="JD214" s="116"/>
      <c r="JE214" s="116"/>
      <c r="JF214" s="116"/>
      <c r="JG214" s="116"/>
      <c r="JH214" s="116"/>
      <c r="JI214" s="116"/>
      <c r="JJ214" s="116"/>
      <c r="JK214" s="116"/>
      <c r="JL214" s="116"/>
      <c r="JM214" s="116"/>
      <c r="JN214" s="116"/>
      <c r="JO214" s="116"/>
      <c r="JP214" s="116"/>
      <c r="JQ214" s="116"/>
      <c r="JR214" s="116"/>
      <c r="JS214" s="116"/>
      <c r="JT214" s="116"/>
      <c r="JU214" s="116"/>
      <c r="JV214" s="116"/>
      <c r="JW214" s="116"/>
      <c r="JX214" s="116"/>
      <c r="JY214" s="116"/>
      <c r="JZ214" s="116"/>
      <c r="KA214" s="116"/>
      <c r="KB214" s="116"/>
      <c r="KC214" s="116"/>
      <c r="KD214" s="116"/>
      <c r="KE214" s="116"/>
      <c r="KF214" s="116"/>
      <c r="KG214" s="116"/>
      <c r="KH214" s="116"/>
      <c r="KI214" s="116"/>
      <c r="KJ214" s="116"/>
      <c r="KK214" s="116"/>
      <c r="KL214" s="116"/>
      <c r="KM214" s="116"/>
      <c r="KN214" s="116"/>
      <c r="KO214" s="116"/>
      <c r="KP214" s="116"/>
      <c r="KQ214" s="116"/>
      <c r="KR214" s="116"/>
      <c r="KS214" s="116"/>
      <c r="KT214" s="116"/>
      <c r="KU214" s="116"/>
      <c r="KV214" s="116"/>
      <c r="KW214" s="116"/>
      <c r="KX214" s="116"/>
      <c r="KY214" s="116"/>
      <c r="KZ214" s="116"/>
      <c r="LA214" s="116"/>
      <c r="LB214" s="116"/>
      <c r="LC214" s="116"/>
      <c r="LD214" s="116"/>
      <c r="LE214" s="116"/>
      <c r="LF214" s="116"/>
      <c r="LG214" s="116"/>
      <c r="LH214" s="116"/>
      <c r="LI214" s="116"/>
      <c r="LJ214" s="116"/>
    </row>
    <row r="215" spans="1:322" x14ac:dyDescent="0.3">
      <c r="A215" s="108">
        <v>43388</v>
      </c>
      <c r="B215" s="117">
        <v>0.91122685185185204</v>
      </c>
      <c r="C215" s="114">
        <v>14470.549000000001</v>
      </c>
      <c r="D215" s="114">
        <v>102991.91800000001</v>
      </c>
      <c r="E215" s="114">
        <v>25938.796999999999</v>
      </c>
      <c r="F215" s="114">
        <v>36026.828999999998</v>
      </c>
      <c r="G215" s="114">
        <v>20.329000000000001</v>
      </c>
      <c r="H215" s="73">
        <v>14</v>
      </c>
      <c r="I215" s="73">
        <v>17.338235294117599</v>
      </c>
      <c r="J215" s="111"/>
      <c r="K215" s="111"/>
      <c r="L215" s="119">
        <f t="shared" si="56"/>
        <v>-3.3410000000109861</v>
      </c>
      <c r="M215" s="115">
        <f t="shared" si="57"/>
        <v>-3.0310000000008586</v>
      </c>
      <c r="N215" s="115">
        <f t="shared" si="58"/>
        <v>-20.639000000010128</v>
      </c>
      <c r="O215" s="115">
        <f t="shared" si="59"/>
        <v>15.416999999997643</v>
      </c>
      <c r="P215" s="120">
        <f t="shared" si="60"/>
        <v>4.912000000002358</v>
      </c>
      <c r="Q215" s="30">
        <f t="shared" si="61"/>
        <v>0.75837473559927404</v>
      </c>
      <c r="R215" s="123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16"/>
      <c r="AD215" s="116"/>
      <c r="AE215" s="116"/>
      <c r="AF215" s="116"/>
      <c r="AG215" s="116"/>
      <c r="AH215" s="116"/>
      <c r="AI215" s="116"/>
      <c r="AJ215" s="33">
        <f t="shared" si="47"/>
        <v>15736.174999999999</v>
      </c>
      <c r="AK215" s="33" t="str">
        <f t="shared" si="48"/>
        <v/>
      </c>
      <c r="AL215" s="33" t="str">
        <f t="shared" si="49"/>
        <v/>
      </c>
      <c r="AM215" s="33" t="str">
        <f t="shared" si="50"/>
        <v/>
      </c>
      <c r="AN215" s="33" t="str">
        <f t="shared" si="51"/>
        <v/>
      </c>
      <c r="AO215" s="33" t="str">
        <f t="shared" si="52"/>
        <v/>
      </c>
      <c r="AP215" s="33" t="str">
        <f t="shared" si="53"/>
        <v/>
      </c>
      <c r="AQ215" s="33" t="str">
        <f t="shared" si="54"/>
        <v/>
      </c>
      <c r="AR215" s="33" t="str">
        <f t="shared" si="55"/>
        <v/>
      </c>
      <c r="AS215" s="116">
        <v>43604</v>
      </c>
      <c r="AT215" s="116">
        <v>4.0949074074074075E-2</v>
      </c>
      <c r="AU215" s="116" t="s">
        <v>59</v>
      </c>
      <c r="AV215" s="116" t="s">
        <v>60</v>
      </c>
      <c r="AW215" s="116">
        <v>15736.174999999999</v>
      </c>
      <c r="AX215" s="116"/>
      <c r="AY215" s="116"/>
      <c r="AZ215" s="116"/>
      <c r="BA215" s="116"/>
      <c r="BB215" s="116"/>
      <c r="BC215" s="116"/>
      <c r="BD215" s="116"/>
      <c r="BE215" s="116"/>
      <c r="BF215" s="116"/>
      <c r="BG215" s="116"/>
      <c r="BH215" s="116"/>
      <c r="BI215" s="116"/>
      <c r="BJ215" s="116"/>
      <c r="BK215" s="116"/>
      <c r="BL215" s="116"/>
      <c r="BM215" s="116"/>
      <c r="BN215" s="116"/>
      <c r="BO215" s="116"/>
      <c r="BP215" s="116"/>
      <c r="BQ215" s="116"/>
      <c r="BR215" s="116"/>
      <c r="BS215" s="116"/>
      <c r="BT215" s="116"/>
      <c r="BU215" s="116"/>
      <c r="BV215" s="116"/>
      <c r="BW215" s="116"/>
      <c r="BX215" s="116"/>
      <c r="BY215" s="116"/>
      <c r="BZ215" s="116"/>
      <c r="CA215" s="116"/>
      <c r="CB215" s="116"/>
      <c r="CC215" s="116"/>
      <c r="CD215" s="116"/>
      <c r="CE215" s="116"/>
      <c r="CF215" s="116"/>
      <c r="CG215" s="116"/>
      <c r="CH215" s="116"/>
      <c r="CI215" s="116"/>
      <c r="CJ215" s="116"/>
      <c r="CK215" s="116"/>
      <c r="CL215" s="116"/>
      <c r="CM215" s="116"/>
      <c r="CN215" s="116"/>
      <c r="CO215" s="116"/>
      <c r="CP215" s="116"/>
      <c r="CQ215" s="116"/>
      <c r="CR215" s="116"/>
      <c r="CS215" s="116"/>
      <c r="CT215" s="116"/>
      <c r="CU215" s="116"/>
      <c r="CV215" s="116"/>
      <c r="CW215" s="116"/>
      <c r="CX215" s="116"/>
      <c r="CY215" s="116"/>
      <c r="CZ215" s="116"/>
      <c r="DA215" s="116"/>
      <c r="DB215" s="116"/>
      <c r="DC215" s="116"/>
      <c r="DD215" s="116"/>
      <c r="DE215" s="116"/>
      <c r="DF215" s="116"/>
      <c r="DG215" s="116"/>
      <c r="DH215" s="116"/>
      <c r="DI215" s="116"/>
      <c r="DJ215" s="116"/>
      <c r="DK215" s="116"/>
      <c r="DL215" s="116"/>
      <c r="DM215" s="116"/>
      <c r="DN215" s="116"/>
      <c r="DO215" s="116"/>
      <c r="DP215" s="116"/>
      <c r="DQ215" s="116"/>
      <c r="DR215" s="116"/>
      <c r="DS215" s="116"/>
      <c r="DT215" s="116"/>
      <c r="DU215" s="116"/>
      <c r="DV215" s="116"/>
      <c r="DW215" s="116"/>
      <c r="DX215" s="116"/>
      <c r="DY215" s="116"/>
      <c r="DZ215" s="116"/>
      <c r="EA215" s="116"/>
      <c r="EB215" s="116"/>
      <c r="EC215" s="116"/>
      <c r="ED215" s="116"/>
      <c r="EE215" s="116"/>
      <c r="EF215" s="116"/>
      <c r="EG215" s="116"/>
      <c r="EH215" s="116"/>
      <c r="EI215" s="116"/>
      <c r="EJ215" s="116"/>
      <c r="EK215" s="116"/>
      <c r="EL215" s="116"/>
      <c r="EM215" s="116"/>
      <c r="EN215" s="116"/>
      <c r="EO215" s="116"/>
      <c r="EP215" s="116"/>
      <c r="EQ215" s="116"/>
      <c r="ER215" s="116"/>
      <c r="ES215" s="116"/>
      <c r="ET215" s="116"/>
      <c r="EU215" s="116"/>
      <c r="EV215" s="116"/>
      <c r="EW215" s="116"/>
      <c r="EX215" s="116"/>
      <c r="EY215" s="116"/>
      <c r="EZ215" s="116"/>
      <c r="FA215" s="116"/>
      <c r="FB215" s="116"/>
      <c r="FC215" s="116"/>
      <c r="FD215" s="116"/>
      <c r="FE215" s="116"/>
      <c r="FF215" s="116"/>
      <c r="FG215" s="116"/>
      <c r="FH215" s="116"/>
      <c r="FI215" s="116"/>
      <c r="FJ215" s="116"/>
      <c r="FK215" s="116"/>
      <c r="FL215" s="116"/>
      <c r="FM215" s="116"/>
      <c r="FN215" s="116"/>
      <c r="FO215" s="116"/>
      <c r="FP215" s="116"/>
      <c r="FQ215" s="116"/>
      <c r="FR215" s="116"/>
      <c r="FS215" s="116"/>
      <c r="FT215" s="116"/>
      <c r="FU215" s="116"/>
      <c r="FV215" s="116"/>
      <c r="FW215" s="116"/>
      <c r="FX215" s="116"/>
      <c r="FY215" s="116"/>
      <c r="FZ215" s="116"/>
      <c r="GA215" s="116"/>
      <c r="GB215" s="116"/>
      <c r="GC215" s="116"/>
      <c r="GD215" s="116"/>
      <c r="GE215" s="116"/>
      <c r="GF215" s="116"/>
      <c r="GG215" s="116"/>
      <c r="GH215" s="116"/>
      <c r="GI215" s="116"/>
      <c r="GJ215" s="116"/>
      <c r="GK215" s="116"/>
      <c r="GL215" s="116"/>
      <c r="GM215" s="116"/>
      <c r="GN215" s="116"/>
      <c r="GO215" s="116"/>
      <c r="GP215" s="116"/>
      <c r="GQ215" s="116"/>
      <c r="GR215" s="116"/>
      <c r="GS215" s="116"/>
      <c r="GT215" s="116"/>
      <c r="GU215" s="116"/>
      <c r="GV215" s="116"/>
      <c r="GW215" s="116"/>
      <c r="GX215" s="116"/>
      <c r="GY215" s="116"/>
      <c r="GZ215" s="116"/>
      <c r="HA215" s="116"/>
      <c r="HB215" s="116"/>
      <c r="HC215" s="116"/>
      <c r="HD215" s="116"/>
      <c r="HE215" s="116"/>
      <c r="HF215" s="116"/>
      <c r="HG215" s="116"/>
      <c r="HH215" s="116"/>
      <c r="HI215" s="116"/>
      <c r="HJ215" s="116"/>
      <c r="HK215" s="116"/>
      <c r="HL215" s="116"/>
      <c r="HM215" s="116"/>
      <c r="HN215" s="116"/>
      <c r="HO215" s="116"/>
      <c r="HP215" s="116"/>
      <c r="HQ215" s="116"/>
      <c r="HR215" s="116"/>
      <c r="HS215" s="116"/>
      <c r="HT215" s="116"/>
      <c r="HU215" s="116"/>
      <c r="HV215" s="116"/>
      <c r="HW215" s="116"/>
      <c r="HX215" s="116"/>
      <c r="HY215" s="116"/>
      <c r="HZ215" s="116"/>
      <c r="IA215" s="116"/>
      <c r="IB215" s="116"/>
      <c r="IC215" s="116"/>
      <c r="ID215" s="116"/>
      <c r="IE215" s="116"/>
      <c r="IF215" s="116"/>
      <c r="IG215" s="116"/>
      <c r="IH215" s="116"/>
      <c r="II215" s="116"/>
      <c r="IJ215" s="116"/>
      <c r="IK215" s="116"/>
      <c r="IL215" s="116"/>
      <c r="IM215" s="116"/>
      <c r="IN215" s="116"/>
      <c r="IO215" s="116"/>
      <c r="IP215" s="116"/>
      <c r="IQ215" s="116"/>
      <c r="IR215" s="116"/>
      <c r="IS215" s="116"/>
      <c r="IT215" s="116"/>
      <c r="IU215" s="116"/>
      <c r="IV215" s="116"/>
      <c r="IW215" s="116"/>
      <c r="IX215" s="116"/>
      <c r="IY215" s="116"/>
      <c r="IZ215" s="116"/>
      <c r="JA215" s="116"/>
      <c r="JB215" s="116"/>
      <c r="JC215" s="116"/>
      <c r="JD215" s="116"/>
      <c r="JE215" s="116"/>
      <c r="JF215" s="116"/>
      <c r="JG215" s="116"/>
      <c r="JH215" s="116"/>
      <c r="JI215" s="116"/>
      <c r="JJ215" s="116"/>
      <c r="JK215" s="116"/>
      <c r="JL215" s="116"/>
      <c r="JM215" s="116"/>
      <c r="JN215" s="116"/>
      <c r="JO215" s="116"/>
      <c r="JP215" s="116"/>
      <c r="JQ215" s="116"/>
      <c r="JR215" s="116"/>
      <c r="JS215" s="116"/>
      <c r="JT215" s="116"/>
      <c r="JU215" s="116"/>
      <c r="JV215" s="116"/>
      <c r="JW215" s="116"/>
      <c r="JX215" s="116"/>
      <c r="JY215" s="116"/>
      <c r="JZ215" s="116"/>
      <c r="KA215" s="116"/>
      <c r="KB215" s="116"/>
      <c r="KC215" s="116"/>
      <c r="KD215" s="116"/>
      <c r="KE215" s="116"/>
      <c r="KF215" s="116"/>
      <c r="KG215" s="116"/>
      <c r="KH215" s="116"/>
      <c r="KI215" s="116"/>
      <c r="KJ215" s="116"/>
      <c r="KK215" s="116"/>
      <c r="KL215" s="116"/>
      <c r="KM215" s="116"/>
      <c r="KN215" s="116"/>
      <c r="KO215" s="116"/>
      <c r="KP215" s="116"/>
      <c r="KQ215" s="116"/>
      <c r="KR215" s="116"/>
      <c r="KS215" s="116"/>
      <c r="KT215" s="116"/>
      <c r="KU215" s="116"/>
      <c r="KV215" s="116"/>
      <c r="KW215" s="116"/>
      <c r="KX215" s="116"/>
      <c r="KY215" s="116"/>
      <c r="KZ215" s="116"/>
      <c r="LA215" s="116"/>
      <c r="LB215" s="116"/>
      <c r="LC215" s="116"/>
      <c r="LD215" s="116"/>
      <c r="LE215" s="116"/>
      <c r="LF215" s="116"/>
      <c r="LG215" s="116"/>
      <c r="LH215" s="116"/>
      <c r="LI215" s="116"/>
      <c r="LJ215" s="116"/>
    </row>
    <row r="216" spans="1:322" x14ac:dyDescent="0.3">
      <c r="A216" s="108">
        <v>43389</v>
      </c>
      <c r="B216" s="117">
        <v>0.72828703703703701</v>
      </c>
      <c r="C216" s="114">
        <v>14471.66</v>
      </c>
      <c r="D216" s="114">
        <v>103007.49400000001</v>
      </c>
      <c r="E216" s="114">
        <v>25954.080999999998</v>
      </c>
      <c r="F216" s="114">
        <v>36047.497000000003</v>
      </c>
      <c r="G216" s="114">
        <v>20.667999999999999</v>
      </c>
      <c r="H216" s="73">
        <v>14</v>
      </c>
      <c r="I216" s="73">
        <v>31.561847389558199</v>
      </c>
      <c r="J216" s="111"/>
      <c r="K216" s="111"/>
      <c r="L216" s="119">
        <f t="shared" si="56"/>
        <v>3.9810000000001011</v>
      </c>
      <c r="M216" s="115">
        <f t="shared" si="57"/>
        <v>-1.1109999999989668</v>
      </c>
      <c r="N216" s="115">
        <f t="shared" si="58"/>
        <v>-15.576000000000931</v>
      </c>
      <c r="O216" s="115">
        <f t="shared" si="59"/>
        <v>15.283999999999651</v>
      </c>
      <c r="P216" s="120">
        <f t="shared" si="60"/>
        <v>5.3840000000003485</v>
      </c>
      <c r="Q216" s="30">
        <f t="shared" si="61"/>
        <v>0.73950067737563629</v>
      </c>
      <c r="R216" s="123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16"/>
      <c r="AD216" s="116"/>
      <c r="AE216" s="116"/>
      <c r="AF216" s="116"/>
      <c r="AG216" s="116"/>
      <c r="AH216" s="116"/>
      <c r="AI216" s="116"/>
      <c r="AJ216" s="33" t="str">
        <f t="shared" si="47"/>
        <v/>
      </c>
      <c r="AK216" s="33">
        <f t="shared" si="48"/>
        <v>116107.533</v>
      </c>
      <c r="AL216" s="33" t="str">
        <f t="shared" si="49"/>
        <v/>
      </c>
      <c r="AM216" s="33" t="str">
        <f t="shared" si="50"/>
        <v/>
      </c>
      <c r="AN216" s="33" t="str">
        <f t="shared" si="51"/>
        <v/>
      </c>
      <c r="AO216" s="33" t="str">
        <f t="shared" si="52"/>
        <v/>
      </c>
      <c r="AP216" s="33" t="str">
        <f t="shared" si="53"/>
        <v/>
      </c>
      <c r="AQ216" s="33" t="str">
        <f t="shared" si="54"/>
        <v/>
      </c>
      <c r="AR216" s="33" t="str">
        <f t="shared" si="55"/>
        <v/>
      </c>
      <c r="AS216" s="116">
        <v>43604</v>
      </c>
      <c r="AT216" s="116">
        <v>4.0949074074074075E-2</v>
      </c>
      <c r="AU216" s="116" t="s">
        <v>59</v>
      </c>
      <c r="AV216" s="116" t="s">
        <v>61</v>
      </c>
      <c r="AW216" s="116">
        <v>116107.533</v>
      </c>
      <c r="AX216" s="116"/>
      <c r="AY216" s="116"/>
      <c r="AZ216" s="116"/>
      <c r="BA216" s="116"/>
      <c r="BB216" s="116"/>
      <c r="BC216" s="116"/>
      <c r="BD216" s="116"/>
      <c r="BE216" s="116"/>
      <c r="BF216" s="116"/>
      <c r="BG216" s="116"/>
      <c r="BH216" s="116"/>
      <c r="BI216" s="116"/>
      <c r="BJ216" s="116"/>
      <c r="BK216" s="116"/>
      <c r="BL216" s="116"/>
      <c r="BM216" s="116"/>
      <c r="BN216" s="116"/>
      <c r="BO216" s="116"/>
      <c r="BP216" s="116"/>
      <c r="BQ216" s="116"/>
      <c r="BR216" s="116"/>
      <c r="BS216" s="116"/>
      <c r="BT216" s="116"/>
      <c r="BU216" s="116"/>
      <c r="BV216" s="116"/>
      <c r="BW216" s="116"/>
      <c r="BX216" s="116"/>
      <c r="BY216" s="116"/>
      <c r="BZ216" s="116"/>
      <c r="CA216" s="116"/>
      <c r="CB216" s="116"/>
      <c r="CC216" s="116"/>
      <c r="CD216" s="116"/>
      <c r="CE216" s="116"/>
      <c r="CF216" s="116"/>
      <c r="CG216" s="116"/>
      <c r="CH216" s="116"/>
      <c r="CI216" s="116"/>
      <c r="CJ216" s="116"/>
      <c r="CK216" s="116"/>
      <c r="CL216" s="116"/>
      <c r="CM216" s="116"/>
      <c r="CN216" s="116"/>
      <c r="CO216" s="116"/>
      <c r="CP216" s="116"/>
      <c r="CQ216" s="116"/>
      <c r="CR216" s="116"/>
      <c r="CS216" s="116"/>
      <c r="CT216" s="116"/>
      <c r="CU216" s="116"/>
      <c r="CV216" s="116"/>
      <c r="CW216" s="116"/>
      <c r="CX216" s="116"/>
      <c r="CY216" s="116"/>
      <c r="CZ216" s="116"/>
      <c r="DA216" s="116"/>
      <c r="DB216" s="116"/>
      <c r="DC216" s="116"/>
      <c r="DD216" s="116"/>
      <c r="DE216" s="116"/>
      <c r="DF216" s="116"/>
      <c r="DG216" s="116"/>
      <c r="DH216" s="116"/>
      <c r="DI216" s="116"/>
      <c r="DJ216" s="116"/>
      <c r="DK216" s="116"/>
      <c r="DL216" s="116"/>
      <c r="DM216" s="116"/>
      <c r="DN216" s="116"/>
      <c r="DO216" s="116"/>
      <c r="DP216" s="116"/>
      <c r="DQ216" s="116"/>
      <c r="DR216" s="116"/>
      <c r="DS216" s="116"/>
      <c r="DT216" s="116"/>
      <c r="DU216" s="116"/>
      <c r="DV216" s="116"/>
      <c r="DW216" s="116"/>
      <c r="DX216" s="116"/>
      <c r="DY216" s="116"/>
      <c r="DZ216" s="116"/>
      <c r="EA216" s="116"/>
      <c r="EB216" s="116"/>
      <c r="EC216" s="116"/>
      <c r="ED216" s="116"/>
      <c r="EE216" s="116"/>
      <c r="EF216" s="116"/>
      <c r="EG216" s="116"/>
      <c r="EH216" s="116"/>
      <c r="EI216" s="116"/>
      <c r="EJ216" s="116"/>
      <c r="EK216" s="116"/>
      <c r="EL216" s="116"/>
      <c r="EM216" s="116"/>
      <c r="EN216" s="116"/>
      <c r="EO216" s="116"/>
      <c r="EP216" s="116"/>
      <c r="EQ216" s="116"/>
      <c r="ER216" s="116"/>
      <c r="ES216" s="116"/>
      <c r="ET216" s="116"/>
      <c r="EU216" s="116"/>
      <c r="EV216" s="116"/>
      <c r="EW216" s="116"/>
      <c r="EX216" s="116"/>
      <c r="EY216" s="116"/>
      <c r="EZ216" s="116"/>
      <c r="FA216" s="116"/>
      <c r="FB216" s="116"/>
      <c r="FC216" s="116"/>
      <c r="FD216" s="116"/>
      <c r="FE216" s="116"/>
      <c r="FF216" s="116"/>
      <c r="FG216" s="116"/>
      <c r="FH216" s="116"/>
      <c r="FI216" s="116"/>
      <c r="FJ216" s="116"/>
      <c r="FK216" s="116"/>
      <c r="FL216" s="116"/>
      <c r="FM216" s="116"/>
      <c r="FN216" s="116"/>
      <c r="FO216" s="116"/>
      <c r="FP216" s="116"/>
      <c r="FQ216" s="116"/>
      <c r="FR216" s="116"/>
      <c r="FS216" s="116"/>
      <c r="FT216" s="116"/>
      <c r="FU216" s="116"/>
      <c r="FV216" s="116"/>
      <c r="FW216" s="116"/>
      <c r="FX216" s="116"/>
      <c r="FY216" s="116"/>
      <c r="FZ216" s="116"/>
      <c r="GA216" s="116"/>
      <c r="GB216" s="116"/>
      <c r="GC216" s="116"/>
      <c r="GD216" s="116"/>
      <c r="GE216" s="116"/>
      <c r="GF216" s="116"/>
      <c r="GG216" s="116"/>
      <c r="GH216" s="116"/>
      <c r="GI216" s="116"/>
      <c r="GJ216" s="116"/>
      <c r="GK216" s="116"/>
      <c r="GL216" s="116"/>
      <c r="GM216" s="116"/>
      <c r="GN216" s="116"/>
      <c r="GO216" s="116"/>
      <c r="GP216" s="116"/>
      <c r="GQ216" s="116"/>
      <c r="GR216" s="116"/>
      <c r="GS216" s="116"/>
      <c r="GT216" s="116"/>
      <c r="GU216" s="116"/>
      <c r="GV216" s="116"/>
      <c r="GW216" s="116"/>
      <c r="GX216" s="116"/>
      <c r="GY216" s="116"/>
      <c r="GZ216" s="116"/>
      <c r="HA216" s="116"/>
      <c r="HB216" s="116"/>
      <c r="HC216" s="116"/>
      <c r="HD216" s="116"/>
      <c r="HE216" s="116"/>
      <c r="HF216" s="116"/>
      <c r="HG216" s="116"/>
      <c r="HH216" s="116"/>
      <c r="HI216" s="116"/>
      <c r="HJ216" s="116"/>
      <c r="HK216" s="116"/>
      <c r="HL216" s="116"/>
      <c r="HM216" s="116"/>
      <c r="HN216" s="116"/>
      <c r="HO216" s="116"/>
      <c r="HP216" s="116"/>
      <c r="HQ216" s="116"/>
      <c r="HR216" s="116"/>
      <c r="HS216" s="116"/>
      <c r="HT216" s="116"/>
      <c r="HU216" s="116"/>
      <c r="HV216" s="116"/>
      <c r="HW216" s="116"/>
      <c r="HX216" s="116"/>
      <c r="HY216" s="116"/>
      <c r="HZ216" s="116"/>
      <c r="IA216" s="116"/>
      <c r="IB216" s="116"/>
      <c r="IC216" s="116"/>
      <c r="ID216" s="116"/>
      <c r="IE216" s="116"/>
      <c r="IF216" s="116"/>
      <c r="IG216" s="116"/>
      <c r="IH216" s="116"/>
      <c r="II216" s="116"/>
      <c r="IJ216" s="116"/>
      <c r="IK216" s="116"/>
      <c r="IL216" s="116"/>
      <c r="IM216" s="116"/>
      <c r="IN216" s="116"/>
      <c r="IO216" s="116"/>
      <c r="IP216" s="116"/>
      <c r="IQ216" s="116"/>
      <c r="IR216" s="116"/>
      <c r="IS216" s="116"/>
      <c r="IT216" s="116"/>
      <c r="IU216" s="116"/>
      <c r="IV216" s="116"/>
      <c r="IW216" s="116"/>
      <c r="IX216" s="116"/>
      <c r="IY216" s="116"/>
      <c r="IZ216" s="116"/>
      <c r="JA216" s="116"/>
      <c r="JB216" s="116"/>
      <c r="JC216" s="116"/>
      <c r="JD216" s="116"/>
      <c r="JE216" s="116"/>
      <c r="JF216" s="116"/>
      <c r="JG216" s="116"/>
      <c r="JH216" s="116"/>
      <c r="JI216" s="116"/>
      <c r="JJ216" s="116"/>
      <c r="JK216" s="116"/>
      <c r="JL216" s="116"/>
      <c r="JM216" s="116"/>
      <c r="JN216" s="116"/>
      <c r="JO216" s="116"/>
      <c r="JP216" s="116"/>
      <c r="JQ216" s="116"/>
      <c r="JR216" s="116"/>
      <c r="JS216" s="116"/>
      <c r="JT216" s="116"/>
      <c r="JU216" s="116"/>
      <c r="JV216" s="116"/>
      <c r="JW216" s="116"/>
      <c r="JX216" s="116"/>
      <c r="JY216" s="116"/>
      <c r="JZ216" s="116"/>
      <c r="KA216" s="116"/>
      <c r="KB216" s="116"/>
      <c r="KC216" s="116"/>
      <c r="KD216" s="116"/>
      <c r="KE216" s="116"/>
      <c r="KF216" s="116"/>
      <c r="KG216" s="116"/>
      <c r="KH216" s="116"/>
      <c r="KI216" s="116"/>
      <c r="KJ216" s="116"/>
      <c r="KK216" s="116"/>
      <c r="KL216" s="116"/>
      <c r="KM216" s="116"/>
      <c r="KN216" s="116"/>
      <c r="KO216" s="116"/>
      <c r="KP216" s="116"/>
      <c r="KQ216" s="116"/>
      <c r="KR216" s="116"/>
      <c r="KS216" s="116"/>
      <c r="KT216" s="116"/>
      <c r="KU216" s="116"/>
      <c r="KV216" s="116"/>
      <c r="KW216" s="116"/>
      <c r="KX216" s="116"/>
      <c r="KY216" s="116"/>
      <c r="KZ216" s="116"/>
      <c r="LA216" s="116"/>
      <c r="LB216" s="116"/>
      <c r="LC216" s="116"/>
      <c r="LD216" s="116"/>
      <c r="LE216" s="116"/>
      <c r="LF216" s="116"/>
      <c r="LG216" s="116"/>
      <c r="LH216" s="116"/>
      <c r="LI216" s="116"/>
      <c r="LJ216" s="116"/>
    </row>
    <row r="217" spans="1:322" x14ac:dyDescent="0.3">
      <c r="A217" s="108">
        <v>43390</v>
      </c>
      <c r="B217" s="117">
        <v>0.91497685185185196</v>
      </c>
      <c r="C217" s="114">
        <v>14477.108</v>
      </c>
      <c r="D217" s="114">
        <v>103027.614</v>
      </c>
      <c r="E217" s="114">
        <v>25968.75</v>
      </c>
      <c r="F217" s="114">
        <v>36066.985999999997</v>
      </c>
      <c r="G217" s="114">
        <v>19.475999999999999</v>
      </c>
      <c r="H217" s="73">
        <v>12.5</v>
      </c>
      <c r="I217" s="73">
        <v>23.487500000000001</v>
      </c>
      <c r="J217" s="111"/>
      <c r="K217" s="111"/>
      <c r="L217" s="119">
        <f t="shared" si="56"/>
        <v>-6.0919999999956644</v>
      </c>
      <c r="M217" s="115">
        <f t="shared" si="57"/>
        <v>-5.4480000000003201</v>
      </c>
      <c r="N217" s="115">
        <f t="shared" si="58"/>
        <v>-20.119999999995343</v>
      </c>
      <c r="O217" s="115">
        <f t="shared" si="59"/>
        <v>14.669000000001688</v>
      </c>
      <c r="P217" s="120">
        <f t="shared" si="60"/>
        <v>4.8069999999983111</v>
      </c>
      <c r="Q217" s="30">
        <f t="shared" si="61"/>
        <v>0.75318340521676364</v>
      </c>
      <c r="R217" s="123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16"/>
      <c r="AD217" s="116"/>
      <c r="AE217" s="116"/>
      <c r="AF217" s="116"/>
      <c r="AG217" s="116"/>
      <c r="AH217" s="116"/>
      <c r="AI217" s="116"/>
      <c r="AJ217" s="33" t="str">
        <f t="shared" si="47"/>
        <v/>
      </c>
      <c r="AK217" s="33" t="str">
        <f t="shared" si="48"/>
        <v/>
      </c>
      <c r="AL217" s="33" t="str">
        <f t="shared" si="49"/>
        <v/>
      </c>
      <c r="AM217" s="33" t="str">
        <f t="shared" si="50"/>
        <v/>
      </c>
      <c r="AN217" s="33" t="str">
        <f t="shared" si="51"/>
        <v/>
      </c>
      <c r="AO217" s="33">
        <f t="shared" si="52"/>
        <v>12</v>
      </c>
      <c r="AP217" s="33" t="str">
        <f t="shared" si="53"/>
        <v/>
      </c>
      <c r="AQ217" s="33" t="str">
        <f t="shared" si="54"/>
        <v/>
      </c>
      <c r="AR217" s="33" t="str">
        <f t="shared" si="55"/>
        <v/>
      </c>
      <c r="AS217" s="116">
        <v>43604</v>
      </c>
      <c r="AT217" s="116">
        <v>4.0949074074074075E-2</v>
      </c>
      <c r="AU217" s="116" t="s">
        <v>62</v>
      </c>
      <c r="AV217" s="116" t="s">
        <v>63</v>
      </c>
      <c r="AW217" s="116">
        <v>12</v>
      </c>
      <c r="AX217" s="116"/>
      <c r="AY217" s="116"/>
      <c r="AZ217" s="116"/>
      <c r="BA217" s="116"/>
      <c r="BB217" s="116"/>
      <c r="BC217" s="116"/>
      <c r="BD217" s="116"/>
      <c r="BE217" s="116"/>
      <c r="BF217" s="116"/>
      <c r="BG217" s="116"/>
      <c r="BH217" s="116"/>
      <c r="BI217" s="116"/>
      <c r="BJ217" s="116"/>
      <c r="BK217" s="116"/>
      <c r="BL217" s="116"/>
      <c r="BM217" s="116"/>
      <c r="BN217" s="116"/>
      <c r="BO217" s="116"/>
      <c r="BP217" s="116"/>
      <c r="BQ217" s="116"/>
      <c r="BR217" s="116"/>
      <c r="BS217" s="116"/>
      <c r="BT217" s="116"/>
      <c r="BU217" s="116"/>
      <c r="BV217" s="116"/>
      <c r="BW217" s="116"/>
      <c r="BX217" s="116"/>
      <c r="BY217" s="116"/>
      <c r="BZ217" s="116"/>
      <c r="CA217" s="116"/>
      <c r="CB217" s="116"/>
      <c r="CC217" s="116"/>
      <c r="CD217" s="116"/>
      <c r="CE217" s="116"/>
      <c r="CF217" s="116"/>
      <c r="CG217" s="116"/>
      <c r="CH217" s="116"/>
      <c r="CI217" s="116"/>
      <c r="CJ217" s="116"/>
      <c r="CK217" s="116"/>
      <c r="CL217" s="116"/>
      <c r="CM217" s="116"/>
      <c r="CN217" s="116"/>
      <c r="CO217" s="116"/>
      <c r="CP217" s="116"/>
      <c r="CQ217" s="116"/>
      <c r="CR217" s="116"/>
      <c r="CS217" s="116"/>
      <c r="CT217" s="116"/>
      <c r="CU217" s="116"/>
      <c r="CV217" s="116"/>
      <c r="CW217" s="116"/>
      <c r="CX217" s="116"/>
      <c r="CY217" s="116"/>
      <c r="CZ217" s="116"/>
      <c r="DA217" s="116"/>
      <c r="DB217" s="116"/>
      <c r="DC217" s="116"/>
      <c r="DD217" s="116"/>
      <c r="DE217" s="116"/>
      <c r="DF217" s="116"/>
      <c r="DG217" s="116"/>
      <c r="DH217" s="116"/>
      <c r="DI217" s="116"/>
      <c r="DJ217" s="116"/>
      <c r="DK217" s="116"/>
      <c r="DL217" s="116"/>
      <c r="DM217" s="116"/>
      <c r="DN217" s="116"/>
      <c r="DO217" s="116"/>
      <c r="DP217" s="116"/>
      <c r="DQ217" s="116"/>
      <c r="DR217" s="116"/>
      <c r="DS217" s="116"/>
      <c r="DT217" s="116"/>
      <c r="DU217" s="116"/>
      <c r="DV217" s="116"/>
      <c r="DW217" s="116"/>
      <c r="DX217" s="116"/>
      <c r="DY217" s="116"/>
      <c r="DZ217" s="116"/>
      <c r="EA217" s="116"/>
      <c r="EB217" s="116"/>
      <c r="EC217" s="116"/>
      <c r="ED217" s="116"/>
      <c r="EE217" s="116"/>
      <c r="EF217" s="116"/>
      <c r="EG217" s="116"/>
      <c r="EH217" s="116"/>
      <c r="EI217" s="116"/>
      <c r="EJ217" s="116"/>
      <c r="EK217" s="116"/>
      <c r="EL217" s="116"/>
      <c r="EM217" s="116"/>
      <c r="EN217" s="116"/>
      <c r="EO217" s="116"/>
      <c r="EP217" s="116"/>
      <c r="EQ217" s="116"/>
      <c r="ER217" s="116"/>
      <c r="ES217" s="116"/>
      <c r="ET217" s="116"/>
      <c r="EU217" s="116"/>
      <c r="EV217" s="116"/>
      <c r="EW217" s="116"/>
      <c r="EX217" s="116"/>
      <c r="EY217" s="116"/>
      <c r="EZ217" s="116"/>
      <c r="FA217" s="116"/>
      <c r="FB217" s="116"/>
      <c r="FC217" s="116"/>
      <c r="FD217" s="116"/>
      <c r="FE217" s="116"/>
      <c r="FF217" s="116"/>
      <c r="FG217" s="116"/>
      <c r="FH217" s="116"/>
      <c r="FI217" s="116"/>
      <c r="FJ217" s="116"/>
      <c r="FK217" s="116"/>
      <c r="FL217" s="116"/>
      <c r="FM217" s="116"/>
      <c r="FN217" s="116"/>
      <c r="FO217" s="116"/>
      <c r="FP217" s="116"/>
      <c r="FQ217" s="116"/>
      <c r="FR217" s="116"/>
      <c r="FS217" s="116"/>
      <c r="FT217" s="116"/>
      <c r="FU217" s="116"/>
      <c r="FV217" s="116"/>
      <c r="FW217" s="116"/>
      <c r="FX217" s="116"/>
      <c r="FY217" s="116"/>
      <c r="FZ217" s="116"/>
      <c r="GA217" s="116"/>
      <c r="GB217" s="116"/>
      <c r="GC217" s="116"/>
      <c r="GD217" s="116"/>
      <c r="GE217" s="116"/>
      <c r="GF217" s="116"/>
      <c r="GG217" s="116"/>
      <c r="GH217" s="116"/>
      <c r="GI217" s="116"/>
      <c r="GJ217" s="116"/>
      <c r="GK217" s="116"/>
      <c r="GL217" s="116"/>
      <c r="GM217" s="116"/>
      <c r="GN217" s="116"/>
      <c r="GO217" s="116"/>
      <c r="GP217" s="116"/>
      <c r="GQ217" s="116"/>
      <c r="GR217" s="116"/>
      <c r="GS217" s="116"/>
      <c r="GT217" s="116"/>
      <c r="GU217" s="116"/>
      <c r="GV217" s="116"/>
      <c r="GW217" s="116"/>
      <c r="GX217" s="116"/>
      <c r="GY217" s="116"/>
      <c r="GZ217" s="116"/>
      <c r="HA217" s="116"/>
      <c r="HB217" s="116"/>
      <c r="HC217" s="116"/>
      <c r="HD217" s="116"/>
      <c r="HE217" s="116"/>
      <c r="HF217" s="116"/>
      <c r="HG217" s="116"/>
      <c r="HH217" s="116"/>
      <c r="HI217" s="116"/>
      <c r="HJ217" s="116"/>
      <c r="HK217" s="116"/>
      <c r="HL217" s="116"/>
      <c r="HM217" s="116"/>
      <c r="HN217" s="116"/>
      <c r="HO217" s="116"/>
      <c r="HP217" s="116"/>
      <c r="HQ217" s="116"/>
      <c r="HR217" s="116"/>
      <c r="HS217" s="116"/>
      <c r="HT217" s="116"/>
      <c r="HU217" s="116"/>
      <c r="HV217" s="116"/>
      <c r="HW217" s="116"/>
      <c r="HX217" s="116"/>
      <c r="HY217" s="116"/>
      <c r="HZ217" s="116"/>
      <c r="IA217" s="116"/>
      <c r="IB217" s="116"/>
      <c r="IC217" s="116"/>
      <c r="ID217" s="116"/>
      <c r="IE217" s="116"/>
      <c r="IF217" s="116"/>
      <c r="IG217" s="116"/>
      <c r="IH217" s="116"/>
      <c r="II217" s="116"/>
      <c r="IJ217" s="116"/>
      <c r="IK217" s="116"/>
      <c r="IL217" s="116"/>
      <c r="IM217" s="116"/>
      <c r="IN217" s="116"/>
      <c r="IO217" s="116"/>
      <c r="IP217" s="116"/>
      <c r="IQ217" s="116"/>
      <c r="IR217" s="116"/>
      <c r="IS217" s="116"/>
      <c r="IT217" s="116"/>
      <c r="IU217" s="116"/>
      <c r="IV217" s="116"/>
      <c r="IW217" s="116"/>
      <c r="IX217" s="116"/>
      <c r="IY217" s="116"/>
      <c r="IZ217" s="116"/>
      <c r="JA217" s="116"/>
      <c r="JB217" s="116"/>
      <c r="JC217" s="116"/>
      <c r="JD217" s="116"/>
      <c r="JE217" s="116"/>
      <c r="JF217" s="116"/>
      <c r="JG217" s="116"/>
      <c r="JH217" s="116"/>
      <c r="JI217" s="116"/>
      <c r="JJ217" s="116"/>
      <c r="JK217" s="116"/>
      <c r="JL217" s="116"/>
      <c r="JM217" s="116"/>
      <c r="JN217" s="116"/>
      <c r="JO217" s="116"/>
      <c r="JP217" s="116"/>
      <c r="JQ217" s="116"/>
      <c r="JR217" s="116"/>
      <c r="JS217" s="116"/>
      <c r="JT217" s="116"/>
      <c r="JU217" s="116"/>
      <c r="JV217" s="116"/>
      <c r="JW217" s="116"/>
      <c r="JX217" s="116"/>
      <c r="JY217" s="116"/>
      <c r="JZ217" s="116"/>
      <c r="KA217" s="116"/>
      <c r="KB217" s="116"/>
      <c r="KC217" s="116"/>
      <c r="KD217" s="116"/>
      <c r="KE217" s="116"/>
      <c r="KF217" s="116"/>
      <c r="KG217" s="116"/>
      <c r="KH217" s="116"/>
      <c r="KI217" s="116"/>
      <c r="KJ217" s="116"/>
      <c r="KK217" s="116"/>
      <c r="KL217" s="116"/>
      <c r="KM217" s="116"/>
      <c r="KN217" s="116"/>
      <c r="KO217" s="116"/>
      <c r="KP217" s="116"/>
      <c r="KQ217" s="116"/>
      <c r="KR217" s="116"/>
      <c r="KS217" s="116"/>
      <c r="KT217" s="116"/>
      <c r="KU217" s="116"/>
      <c r="KV217" s="116"/>
      <c r="KW217" s="116"/>
      <c r="KX217" s="116"/>
      <c r="KY217" s="116"/>
      <c r="KZ217" s="116"/>
      <c r="LA217" s="116"/>
      <c r="LB217" s="116"/>
      <c r="LC217" s="116"/>
      <c r="LD217" s="116"/>
      <c r="LE217" s="116"/>
      <c r="LF217" s="116"/>
      <c r="LG217" s="116"/>
      <c r="LH217" s="116"/>
      <c r="LI217" s="116"/>
      <c r="LJ217" s="116"/>
    </row>
    <row r="218" spans="1:322" x14ac:dyDescent="0.3">
      <c r="A218" s="108">
        <v>43391</v>
      </c>
      <c r="B218" s="117">
        <v>0.91497685185185196</v>
      </c>
      <c r="C218" s="114">
        <v>14479.972</v>
      </c>
      <c r="D218" s="114">
        <v>103052.567</v>
      </c>
      <c r="E218" s="114">
        <v>25979.802</v>
      </c>
      <c r="F218" s="114">
        <v>36083.735000000001</v>
      </c>
      <c r="G218" s="114">
        <v>16.748999999999999</v>
      </c>
      <c r="H218" s="73">
        <v>11.5</v>
      </c>
      <c r="I218" s="73">
        <v>15.5109619686801</v>
      </c>
      <c r="J218" s="111"/>
      <c r="K218" s="111"/>
      <c r="L218" s="119">
        <f t="shared" si="56"/>
        <v>-11.067999999993642</v>
      </c>
      <c r="M218" s="115">
        <f t="shared" si="57"/>
        <v>-2.863999999999578</v>
      </c>
      <c r="N218" s="115">
        <f t="shared" si="58"/>
        <v>-24.952999999994063</v>
      </c>
      <c r="O218" s="115">
        <f t="shared" si="59"/>
        <v>11.05199999999968</v>
      </c>
      <c r="P218" s="120">
        <f t="shared" si="60"/>
        <v>5.6970000000003189</v>
      </c>
      <c r="Q218" s="30">
        <f t="shared" si="61"/>
        <v>0.65986029016655801</v>
      </c>
      <c r="R218" s="123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16"/>
      <c r="AD218" s="116"/>
      <c r="AE218" s="116"/>
      <c r="AF218" s="116"/>
      <c r="AG218" s="116"/>
      <c r="AH218" s="116"/>
      <c r="AI218" s="116"/>
      <c r="AJ218" s="33" t="str">
        <f t="shared" si="47"/>
        <v/>
      </c>
      <c r="AK218" s="33" t="str">
        <f t="shared" si="48"/>
        <v/>
      </c>
      <c r="AL218" s="33">
        <f t="shared" si="49"/>
        <v>27361.01</v>
      </c>
      <c r="AM218" s="33" t="str">
        <f t="shared" si="50"/>
        <v/>
      </c>
      <c r="AN218" s="33" t="str">
        <f t="shared" si="51"/>
        <v/>
      </c>
      <c r="AO218" s="33" t="str">
        <f t="shared" si="52"/>
        <v/>
      </c>
      <c r="AP218" s="33" t="str">
        <f t="shared" si="53"/>
        <v/>
      </c>
      <c r="AQ218" s="33" t="str">
        <f t="shared" si="54"/>
        <v/>
      </c>
      <c r="AR218" s="33" t="str">
        <f t="shared" si="55"/>
        <v/>
      </c>
      <c r="AS218" s="116">
        <v>43604</v>
      </c>
      <c r="AT218" s="116">
        <v>4.0949074074074075E-2</v>
      </c>
      <c r="AU218" s="116" t="s">
        <v>64</v>
      </c>
      <c r="AV218" s="116" t="s">
        <v>65</v>
      </c>
      <c r="AW218" s="116">
        <v>27361.01</v>
      </c>
      <c r="AX218" s="116"/>
      <c r="AY218" s="116"/>
      <c r="AZ218" s="116"/>
      <c r="BA218" s="116"/>
      <c r="BB218" s="116"/>
      <c r="BC218" s="116"/>
      <c r="BD218" s="116"/>
      <c r="BE218" s="116"/>
      <c r="BF218" s="116"/>
      <c r="BG218" s="116"/>
      <c r="BH218" s="116"/>
      <c r="BI218" s="116"/>
      <c r="BJ218" s="116"/>
      <c r="BK218" s="116"/>
      <c r="BL218" s="116"/>
      <c r="BM218" s="116"/>
      <c r="BN218" s="116"/>
      <c r="BO218" s="116"/>
      <c r="BP218" s="116"/>
      <c r="BQ218" s="116"/>
      <c r="BR218" s="116"/>
      <c r="BS218" s="116"/>
      <c r="BT218" s="116"/>
      <c r="BU218" s="116"/>
      <c r="BV218" s="116"/>
      <c r="BW218" s="116"/>
      <c r="BX218" s="116"/>
      <c r="BY218" s="116"/>
      <c r="BZ218" s="116"/>
      <c r="CA218" s="116"/>
      <c r="CB218" s="116"/>
      <c r="CC218" s="116"/>
      <c r="CD218" s="116"/>
      <c r="CE218" s="116"/>
      <c r="CF218" s="116"/>
      <c r="CG218" s="116"/>
      <c r="CH218" s="116"/>
      <c r="CI218" s="116"/>
      <c r="CJ218" s="116"/>
      <c r="CK218" s="116"/>
      <c r="CL218" s="116"/>
      <c r="CM218" s="116"/>
      <c r="CN218" s="116"/>
      <c r="CO218" s="116"/>
      <c r="CP218" s="116"/>
      <c r="CQ218" s="116"/>
      <c r="CR218" s="116"/>
      <c r="CS218" s="116"/>
      <c r="CT218" s="116"/>
      <c r="CU218" s="116"/>
      <c r="CV218" s="116"/>
      <c r="CW218" s="116"/>
      <c r="CX218" s="116"/>
      <c r="CY218" s="116"/>
      <c r="CZ218" s="116"/>
      <c r="DA218" s="116"/>
      <c r="DB218" s="116"/>
      <c r="DC218" s="116"/>
      <c r="DD218" s="116"/>
      <c r="DE218" s="116"/>
      <c r="DF218" s="116"/>
      <c r="DG218" s="116"/>
      <c r="DH218" s="116"/>
      <c r="DI218" s="116"/>
      <c r="DJ218" s="116"/>
      <c r="DK218" s="116"/>
      <c r="DL218" s="116"/>
      <c r="DM218" s="116"/>
      <c r="DN218" s="116"/>
      <c r="DO218" s="116"/>
      <c r="DP218" s="116"/>
      <c r="DQ218" s="116"/>
      <c r="DR218" s="116"/>
      <c r="DS218" s="116"/>
      <c r="DT218" s="116"/>
      <c r="DU218" s="116"/>
      <c r="DV218" s="116"/>
      <c r="DW218" s="116"/>
      <c r="DX218" s="116"/>
      <c r="DY218" s="116"/>
      <c r="DZ218" s="116"/>
      <c r="EA218" s="116"/>
      <c r="EB218" s="116"/>
      <c r="EC218" s="116"/>
      <c r="ED218" s="116"/>
      <c r="EE218" s="116"/>
      <c r="EF218" s="116"/>
      <c r="EG218" s="116"/>
      <c r="EH218" s="116"/>
      <c r="EI218" s="116"/>
      <c r="EJ218" s="116"/>
      <c r="EK218" s="116"/>
      <c r="EL218" s="116"/>
      <c r="EM218" s="116"/>
      <c r="EN218" s="116"/>
      <c r="EO218" s="116"/>
      <c r="EP218" s="116"/>
      <c r="EQ218" s="116"/>
      <c r="ER218" s="116"/>
      <c r="ES218" s="116"/>
      <c r="ET218" s="116"/>
      <c r="EU218" s="116"/>
      <c r="EV218" s="116"/>
      <c r="EW218" s="116"/>
      <c r="EX218" s="116"/>
      <c r="EY218" s="116"/>
      <c r="EZ218" s="116"/>
      <c r="FA218" s="116"/>
      <c r="FB218" s="116"/>
      <c r="FC218" s="116"/>
      <c r="FD218" s="116"/>
      <c r="FE218" s="116"/>
      <c r="FF218" s="116"/>
      <c r="FG218" s="116"/>
      <c r="FH218" s="116"/>
      <c r="FI218" s="116"/>
      <c r="FJ218" s="116"/>
      <c r="FK218" s="116"/>
      <c r="FL218" s="116"/>
      <c r="FM218" s="116"/>
      <c r="FN218" s="116"/>
      <c r="FO218" s="116"/>
      <c r="FP218" s="116"/>
      <c r="FQ218" s="116"/>
      <c r="FR218" s="116"/>
      <c r="FS218" s="116"/>
      <c r="FT218" s="116"/>
      <c r="FU218" s="116"/>
      <c r="FV218" s="116"/>
      <c r="FW218" s="116"/>
      <c r="FX218" s="116"/>
      <c r="FY218" s="116"/>
      <c r="FZ218" s="116"/>
      <c r="GA218" s="116"/>
      <c r="GB218" s="116"/>
      <c r="GC218" s="116"/>
      <c r="GD218" s="116"/>
      <c r="GE218" s="116"/>
      <c r="GF218" s="116"/>
      <c r="GG218" s="116"/>
      <c r="GH218" s="116"/>
      <c r="GI218" s="116"/>
      <c r="GJ218" s="116"/>
      <c r="GK218" s="116"/>
      <c r="GL218" s="116"/>
      <c r="GM218" s="116"/>
      <c r="GN218" s="116"/>
      <c r="GO218" s="116"/>
      <c r="GP218" s="116"/>
      <c r="GQ218" s="116"/>
      <c r="GR218" s="116"/>
      <c r="GS218" s="116"/>
      <c r="GT218" s="116"/>
      <c r="GU218" s="116"/>
      <c r="GV218" s="116"/>
      <c r="GW218" s="116"/>
      <c r="GX218" s="116"/>
      <c r="GY218" s="116"/>
      <c r="GZ218" s="116"/>
      <c r="HA218" s="116"/>
      <c r="HB218" s="116"/>
      <c r="HC218" s="116"/>
      <c r="HD218" s="116"/>
      <c r="HE218" s="116"/>
      <c r="HF218" s="116"/>
      <c r="HG218" s="116"/>
      <c r="HH218" s="116"/>
      <c r="HI218" s="116"/>
      <c r="HJ218" s="116"/>
      <c r="HK218" s="116"/>
      <c r="HL218" s="116"/>
      <c r="HM218" s="116"/>
      <c r="HN218" s="116"/>
      <c r="HO218" s="116"/>
      <c r="HP218" s="116"/>
      <c r="HQ218" s="116"/>
      <c r="HR218" s="116"/>
      <c r="HS218" s="116"/>
      <c r="HT218" s="116"/>
      <c r="HU218" s="116"/>
      <c r="HV218" s="116"/>
      <c r="HW218" s="116"/>
      <c r="HX218" s="116"/>
      <c r="HY218" s="116"/>
      <c r="HZ218" s="116"/>
      <c r="IA218" s="116"/>
      <c r="IB218" s="116"/>
      <c r="IC218" s="116"/>
      <c r="ID218" s="116"/>
      <c r="IE218" s="116"/>
      <c r="IF218" s="116"/>
      <c r="IG218" s="116"/>
      <c r="IH218" s="116"/>
      <c r="II218" s="116"/>
      <c r="IJ218" s="116"/>
      <c r="IK218" s="116"/>
      <c r="IL218" s="116"/>
      <c r="IM218" s="116"/>
      <c r="IN218" s="116"/>
      <c r="IO218" s="116"/>
      <c r="IP218" s="116"/>
      <c r="IQ218" s="116"/>
      <c r="IR218" s="116"/>
      <c r="IS218" s="116"/>
      <c r="IT218" s="116"/>
      <c r="IU218" s="116"/>
      <c r="IV218" s="116"/>
      <c r="IW218" s="116"/>
      <c r="IX218" s="116"/>
      <c r="IY218" s="116"/>
      <c r="IZ218" s="116"/>
      <c r="JA218" s="116"/>
      <c r="JB218" s="116"/>
      <c r="JC218" s="116"/>
      <c r="JD218" s="116"/>
      <c r="JE218" s="116"/>
      <c r="JF218" s="116"/>
      <c r="JG218" s="116"/>
      <c r="JH218" s="116"/>
      <c r="JI218" s="116"/>
      <c r="JJ218" s="116"/>
      <c r="JK218" s="116"/>
      <c r="JL218" s="116"/>
      <c r="JM218" s="116"/>
      <c r="JN218" s="116"/>
      <c r="JO218" s="116"/>
      <c r="JP218" s="116"/>
      <c r="JQ218" s="116"/>
      <c r="JR218" s="116"/>
      <c r="JS218" s="116"/>
      <c r="JT218" s="116"/>
      <c r="JU218" s="116"/>
      <c r="JV218" s="116"/>
      <c r="JW218" s="116"/>
      <c r="JX218" s="116"/>
      <c r="JY218" s="116"/>
      <c r="JZ218" s="116"/>
      <c r="KA218" s="116"/>
      <c r="KB218" s="116"/>
      <c r="KC218" s="116"/>
      <c r="KD218" s="116"/>
      <c r="KE218" s="116"/>
      <c r="KF218" s="116"/>
      <c r="KG218" s="116"/>
      <c r="KH218" s="116"/>
      <c r="KI218" s="116"/>
      <c r="KJ218" s="116"/>
      <c r="KK218" s="116"/>
      <c r="KL218" s="116"/>
      <c r="KM218" s="116"/>
      <c r="KN218" s="116"/>
      <c r="KO218" s="116"/>
      <c r="KP218" s="116"/>
      <c r="KQ218" s="116"/>
      <c r="KR218" s="116"/>
      <c r="KS218" s="116"/>
      <c r="KT218" s="116"/>
      <c r="KU218" s="116"/>
      <c r="KV218" s="116"/>
      <c r="KW218" s="116"/>
      <c r="KX218" s="116"/>
      <c r="KY218" s="116"/>
      <c r="KZ218" s="116"/>
      <c r="LA218" s="116"/>
      <c r="LB218" s="116"/>
      <c r="LC218" s="116"/>
      <c r="LD218" s="116"/>
      <c r="LE218" s="116"/>
      <c r="LF218" s="116"/>
      <c r="LG218" s="116"/>
      <c r="LH218" s="116"/>
      <c r="LI218" s="116"/>
      <c r="LJ218" s="116"/>
    </row>
    <row r="219" spans="1:322" x14ac:dyDescent="0.3">
      <c r="A219" s="108">
        <v>43392</v>
      </c>
      <c r="B219" s="117">
        <v>0.915219907407407</v>
      </c>
      <c r="C219" s="114">
        <v>14483.494000000001</v>
      </c>
      <c r="D219" s="114">
        <v>103075.988</v>
      </c>
      <c r="E219" s="114">
        <v>25990.966</v>
      </c>
      <c r="F219" s="114">
        <v>36099.123</v>
      </c>
      <c r="G219" s="114">
        <v>15.388</v>
      </c>
      <c r="H219" s="73">
        <v>10.5</v>
      </c>
      <c r="I219" s="73">
        <v>13.556696428571399</v>
      </c>
      <c r="J219" s="111"/>
      <c r="K219" s="111"/>
      <c r="L219" s="119">
        <f t="shared" si="56"/>
        <v>-11.55500000000294</v>
      </c>
      <c r="M219" s="115">
        <f t="shared" si="57"/>
        <v>-3.522000000000844</v>
      </c>
      <c r="N219" s="115">
        <f t="shared" si="58"/>
        <v>-23.421000000002095</v>
      </c>
      <c r="O219" s="115">
        <f t="shared" si="59"/>
        <v>11.164000000000669</v>
      </c>
      <c r="P219" s="120">
        <f t="shared" si="60"/>
        <v>4.2239999999993305</v>
      </c>
      <c r="Q219" s="30">
        <f t="shared" si="61"/>
        <v>0.72550038991426236</v>
      </c>
      <c r="R219" s="123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16"/>
      <c r="AD219" s="116"/>
      <c r="AE219" s="116"/>
      <c r="AF219" s="116"/>
      <c r="AG219" s="116"/>
      <c r="AH219" s="116"/>
      <c r="AI219" s="116"/>
      <c r="AJ219" s="33" t="str">
        <f t="shared" si="47"/>
        <v/>
      </c>
      <c r="AK219" s="33" t="str">
        <f t="shared" si="48"/>
        <v/>
      </c>
      <c r="AL219" s="33" t="str">
        <f t="shared" si="49"/>
        <v/>
      </c>
      <c r="AM219" s="33">
        <f t="shared" si="50"/>
        <v>37916.536</v>
      </c>
      <c r="AN219" s="33" t="str">
        <f t="shared" si="51"/>
        <v/>
      </c>
      <c r="AO219" s="33" t="str">
        <f t="shared" si="52"/>
        <v/>
      </c>
      <c r="AP219" s="33" t="str">
        <f t="shared" si="53"/>
        <v/>
      </c>
      <c r="AQ219" s="33" t="str">
        <f t="shared" si="54"/>
        <v/>
      </c>
      <c r="AR219" s="33" t="str">
        <f t="shared" si="55"/>
        <v/>
      </c>
      <c r="AS219" s="116">
        <v>43604</v>
      </c>
      <c r="AT219" s="116">
        <v>4.0949074074074075E-2</v>
      </c>
      <c r="AU219" s="116" t="s">
        <v>64</v>
      </c>
      <c r="AV219" s="116" t="s">
        <v>66</v>
      </c>
      <c r="AW219" s="116" t="s">
        <v>67</v>
      </c>
      <c r="AX219" s="116">
        <v>37916.536</v>
      </c>
      <c r="AY219" s="116"/>
      <c r="AZ219" s="116"/>
      <c r="BA219" s="116"/>
      <c r="BB219" s="116"/>
      <c r="BC219" s="116"/>
      <c r="BD219" s="116"/>
      <c r="BE219" s="116"/>
      <c r="BF219" s="116"/>
      <c r="BG219" s="116"/>
      <c r="BH219" s="116"/>
      <c r="BI219" s="116"/>
      <c r="BJ219" s="116"/>
      <c r="BK219" s="116"/>
      <c r="BL219" s="116"/>
      <c r="BM219" s="116"/>
      <c r="BN219" s="116"/>
      <c r="BO219" s="116"/>
      <c r="BP219" s="116"/>
      <c r="BQ219" s="116"/>
      <c r="BR219" s="116"/>
      <c r="BS219" s="116"/>
      <c r="BT219" s="116"/>
      <c r="BU219" s="116"/>
      <c r="BV219" s="116"/>
      <c r="BW219" s="116"/>
      <c r="BX219" s="116"/>
      <c r="BY219" s="116"/>
      <c r="BZ219" s="116"/>
      <c r="CA219" s="116"/>
      <c r="CB219" s="116"/>
      <c r="CC219" s="116"/>
      <c r="CD219" s="116"/>
      <c r="CE219" s="116"/>
      <c r="CF219" s="116"/>
      <c r="CG219" s="116"/>
      <c r="CH219" s="116"/>
      <c r="CI219" s="116"/>
      <c r="CJ219" s="116"/>
      <c r="CK219" s="116"/>
      <c r="CL219" s="116"/>
      <c r="CM219" s="116"/>
      <c r="CN219" s="116"/>
      <c r="CO219" s="116"/>
      <c r="CP219" s="116"/>
      <c r="CQ219" s="116"/>
      <c r="CR219" s="116"/>
      <c r="CS219" s="116"/>
      <c r="CT219" s="116"/>
      <c r="CU219" s="116"/>
      <c r="CV219" s="116"/>
      <c r="CW219" s="116"/>
      <c r="CX219" s="116"/>
      <c r="CY219" s="116"/>
      <c r="CZ219" s="116"/>
      <c r="DA219" s="116"/>
      <c r="DB219" s="116"/>
      <c r="DC219" s="116"/>
      <c r="DD219" s="116"/>
      <c r="DE219" s="116"/>
      <c r="DF219" s="116"/>
      <c r="DG219" s="116"/>
      <c r="DH219" s="116"/>
      <c r="DI219" s="116"/>
      <c r="DJ219" s="116"/>
      <c r="DK219" s="116"/>
      <c r="DL219" s="116"/>
      <c r="DM219" s="116"/>
      <c r="DN219" s="116"/>
      <c r="DO219" s="116"/>
      <c r="DP219" s="116"/>
      <c r="DQ219" s="116"/>
      <c r="DR219" s="116"/>
      <c r="DS219" s="116"/>
      <c r="DT219" s="116"/>
      <c r="DU219" s="116"/>
      <c r="DV219" s="116"/>
      <c r="DW219" s="116"/>
      <c r="DX219" s="116"/>
      <c r="DY219" s="116"/>
      <c r="DZ219" s="116"/>
      <c r="EA219" s="116"/>
      <c r="EB219" s="116"/>
      <c r="EC219" s="116"/>
      <c r="ED219" s="116"/>
      <c r="EE219" s="116"/>
      <c r="EF219" s="116"/>
      <c r="EG219" s="116"/>
      <c r="EH219" s="116"/>
      <c r="EI219" s="116"/>
      <c r="EJ219" s="116"/>
      <c r="EK219" s="116"/>
      <c r="EL219" s="116"/>
      <c r="EM219" s="116"/>
      <c r="EN219" s="116"/>
      <c r="EO219" s="116"/>
      <c r="EP219" s="116"/>
      <c r="EQ219" s="116"/>
      <c r="ER219" s="116"/>
      <c r="ES219" s="116"/>
      <c r="ET219" s="116"/>
      <c r="EU219" s="116"/>
      <c r="EV219" s="116"/>
      <c r="EW219" s="116"/>
      <c r="EX219" s="116"/>
      <c r="EY219" s="116"/>
      <c r="EZ219" s="116"/>
      <c r="FA219" s="116"/>
      <c r="FB219" s="116"/>
      <c r="FC219" s="116"/>
      <c r="FD219" s="116"/>
      <c r="FE219" s="116"/>
      <c r="FF219" s="116"/>
      <c r="FG219" s="116"/>
      <c r="FH219" s="116"/>
      <c r="FI219" s="116"/>
      <c r="FJ219" s="116"/>
      <c r="FK219" s="116"/>
      <c r="FL219" s="116"/>
      <c r="FM219" s="116"/>
      <c r="FN219" s="116"/>
      <c r="FO219" s="116"/>
      <c r="FP219" s="116"/>
      <c r="FQ219" s="116"/>
      <c r="FR219" s="116"/>
      <c r="FS219" s="116"/>
      <c r="FT219" s="116"/>
      <c r="FU219" s="116"/>
      <c r="FV219" s="116"/>
      <c r="FW219" s="116"/>
      <c r="FX219" s="116"/>
      <c r="FY219" s="116"/>
      <c r="FZ219" s="116"/>
      <c r="GA219" s="116"/>
      <c r="GB219" s="116"/>
      <c r="GC219" s="116"/>
      <c r="GD219" s="116"/>
      <c r="GE219" s="116"/>
      <c r="GF219" s="116"/>
      <c r="GG219" s="116"/>
      <c r="GH219" s="116"/>
      <c r="GI219" s="116"/>
      <c r="GJ219" s="116"/>
      <c r="GK219" s="116"/>
      <c r="GL219" s="116"/>
      <c r="GM219" s="116"/>
      <c r="GN219" s="116"/>
      <c r="GO219" s="116"/>
      <c r="GP219" s="116"/>
      <c r="GQ219" s="116"/>
      <c r="GR219" s="116"/>
      <c r="GS219" s="116"/>
      <c r="GT219" s="116"/>
      <c r="GU219" s="116"/>
      <c r="GV219" s="116"/>
      <c r="GW219" s="116"/>
      <c r="GX219" s="116"/>
      <c r="GY219" s="116"/>
      <c r="GZ219" s="116"/>
      <c r="HA219" s="116"/>
      <c r="HB219" s="116"/>
      <c r="HC219" s="116"/>
      <c r="HD219" s="116"/>
      <c r="HE219" s="116"/>
      <c r="HF219" s="116"/>
      <c r="HG219" s="116"/>
      <c r="HH219" s="116"/>
      <c r="HI219" s="116"/>
      <c r="HJ219" s="116"/>
      <c r="HK219" s="116"/>
      <c r="HL219" s="116"/>
      <c r="HM219" s="116"/>
      <c r="HN219" s="116"/>
      <c r="HO219" s="116"/>
      <c r="HP219" s="116"/>
      <c r="HQ219" s="116"/>
      <c r="HR219" s="116"/>
      <c r="HS219" s="116"/>
      <c r="HT219" s="116"/>
      <c r="HU219" s="116"/>
      <c r="HV219" s="116"/>
      <c r="HW219" s="116"/>
      <c r="HX219" s="116"/>
      <c r="HY219" s="116"/>
      <c r="HZ219" s="116"/>
      <c r="IA219" s="116"/>
      <c r="IB219" s="116"/>
      <c r="IC219" s="116"/>
      <c r="ID219" s="116"/>
      <c r="IE219" s="116"/>
      <c r="IF219" s="116"/>
      <c r="IG219" s="116"/>
      <c r="IH219" s="116"/>
      <c r="II219" s="116"/>
      <c r="IJ219" s="116"/>
      <c r="IK219" s="116"/>
      <c r="IL219" s="116"/>
      <c r="IM219" s="116"/>
      <c r="IN219" s="116"/>
      <c r="IO219" s="116"/>
      <c r="IP219" s="116"/>
      <c r="IQ219" s="116"/>
      <c r="IR219" s="116"/>
      <c r="IS219" s="116"/>
      <c r="IT219" s="116"/>
      <c r="IU219" s="116"/>
      <c r="IV219" s="116"/>
      <c r="IW219" s="116"/>
      <c r="IX219" s="116"/>
      <c r="IY219" s="116"/>
      <c r="IZ219" s="116"/>
      <c r="JA219" s="116"/>
      <c r="JB219" s="116"/>
      <c r="JC219" s="116"/>
      <c r="JD219" s="116"/>
      <c r="JE219" s="116"/>
      <c r="JF219" s="116"/>
      <c r="JG219" s="116"/>
      <c r="JH219" s="116"/>
      <c r="JI219" s="116"/>
      <c r="JJ219" s="116"/>
      <c r="JK219" s="116"/>
      <c r="JL219" s="116"/>
      <c r="JM219" s="116"/>
      <c r="JN219" s="116"/>
      <c r="JO219" s="116"/>
      <c r="JP219" s="116"/>
      <c r="JQ219" s="116"/>
      <c r="JR219" s="116"/>
      <c r="JS219" s="116"/>
      <c r="JT219" s="116"/>
      <c r="JU219" s="116"/>
      <c r="JV219" s="116"/>
      <c r="JW219" s="116"/>
      <c r="JX219" s="116"/>
      <c r="JY219" s="116"/>
      <c r="JZ219" s="116"/>
      <c r="KA219" s="116"/>
      <c r="KB219" s="116"/>
      <c r="KC219" s="116"/>
      <c r="KD219" s="116"/>
      <c r="KE219" s="116"/>
      <c r="KF219" s="116"/>
      <c r="KG219" s="116"/>
      <c r="KH219" s="116"/>
      <c r="KI219" s="116"/>
      <c r="KJ219" s="116"/>
      <c r="KK219" s="116"/>
      <c r="KL219" s="116"/>
      <c r="KM219" s="116"/>
      <c r="KN219" s="116"/>
      <c r="KO219" s="116"/>
      <c r="KP219" s="116"/>
      <c r="KQ219" s="116"/>
      <c r="KR219" s="116"/>
      <c r="KS219" s="116"/>
      <c r="KT219" s="116"/>
      <c r="KU219" s="116"/>
      <c r="KV219" s="116"/>
      <c r="KW219" s="116"/>
      <c r="KX219" s="116"/>
      <c r="KY219" s="116"/>
      <c r="KZ219" s="116"/>
      <c r="LA219" s="116"/>
      <c r="LB219" s="116"/>
      <c r="LC219" s="116"/>
      <c r="LD219" s="116"/>
      <c r="LE219" s="116"/>
      <c r="LF219" s="116"/>
      <c r="LG219" s="116"/>
      <c r="LH219" s="116"/>
      <c r="LI219" s="116"/>
      <c r="LJ219" s="116"/>
    </row>
    <row r="220" spans="1:322" x14ac:dyDescent="0.3">
      <c r="A220" s="108">
        <v>43393</v>
      </c>
      <c r="B220" s="117">
        <v>0.91178240740740701</v>
      </c>
      <c r="C220" s="114">
        <v>14488.814</v>
      </c>
      <c r="D220" s="114">
        <v>103104.23699999999</v>
      </c>
      <c r="E220" s="114">
        <v>26001.455999999998</v>
      </c>
      <c r="F220" s="114">
        <v>36114.067000000003</v>
      </c>
      <c r="G220" s="114">
        <v>14.944000000000001</v>
      </c>
      <c r="H220" s="73">
        <v>7.5</v>
      </c>
      <c r="I220" s="73">
        <v>11.638752783964399</v>
      </c>
      <c r="J220" s="111"/>
      <c r="K220" s="111"/>
      <c r="L220" s="119">
        <f t="shared" si="56"/>
        <v>-18.624999999995865</v>
      </c>
      <c r="M220" s="115">
        <f t="shared" si="57"/>
        <v>-5.319999999999709</v>
      </c>
      <c r="N220" s="115">
        <f t="shared" si="58"/>
        <v>-28.248999999996158</v>
      </c>
      <c r="O220" s="115">
        <f t="shared" si="59"/>
        <v>10.489999999997963</v>
      </c>
      <c r="P220" s="120">
        <f t="shared" si="60"/>
        <v>4.4540000000020381</v>
      </c>
      <c r="Q220" s="30">
        <f t="shared" si="61"/>
        <v>0.70195396145596645</v>
      </c>
      <c r="R220" s="123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16"/>
      <c r="AD220" s="116"/>
      <c r="AE220" s="116"/>
      <c r="AF220" s="116"/>
      <c r="AG220" s="116"/>
      <c r="AH220" s="116"/>
      <c r="AI220" s="116"/>
      <c r="AJ220" s="33" t="str">
        <f t="shared" si="47"/>
        <v/>
      </c>
      <c r="AK220" s="33" t="str">
        <f t="shared" si="48"/>
        <v/>
      </c>
      <c r="AL220" s="33" t="str">
        <f t="shared" si="49"/>
        <v/>
      </c>
      <c r="AM220" s="33" t="str">
        <f t="shared" si="50"/>
        <v/>
      </c>
      <c r="AN220" s="33">
        <f t="shared" si="51"/>
        <v>0</v>
      </c>
      <c r="AO220" s="33" t="str">
        <f t="shared" si="52"/>
        <v/>
      </c>
      <c r="AP220" s="33" t="str">
        <f t="shared" si="53"/>
        <v/>
      </c>
      <c r="AQ220" s="33" t="str">
        <f t="shared" si="54"/>
        <v/>
      </c>
      <c r="AR220" s="33" t="str">
        <f t="shared" si="55"/>
        <v/>
      </c>
      <c r="AS220" s="116">
        <v>43604</v>
      </c>
      <c r="AT220" s="116">
        <v>4.0949074074074075E-2</v>
      </c>
      <c r="AU220" s="116" t="s">
        <v>64</v>
      </c>
      <c r="AV220" s="116" t="s">
        <v>68</v>
      </c>
      <c r="AW220" s="116">
        <v>0</v>
      </c>
      <c r="AX220" s="116"/>
      <c r="AY220" s="116"/>
      <c r="AZ220" s="116"/>
      <c r="BA220" s="116"/>
      <c r="BB220" s="116"/>
      <c r="BC220" s="116"/>
      <c r="BD220" s="116"/>
      <c r="BE220" s="116"/>
      <c r="BF220" s="116"/>
      <c r="BG220" s="116"/>
      <c r="BH220" s="116"/>
      <c r="BI220" s="116"/>
      <c r="BJ220" s="116"/>
      <c r="BK220" s="116"/>
      <c r="BL220" s="116"/>
      <c r="BM220" s="116"/>
      <c r="BN220" s="116"/>
      <c r="BO220" s="116"/>
      <c r="BP220" s="116"/>
      <c r="BQ220" s="116"/>
      <c r="BR220" s="116"/>
      <c r="BS220" s="116"/>
      <c r="BT220" s="116"/>
      <c r="BU220" s="116"/>
      <c r="BV220" s="116"/>
      <c r="BW220" s="116"/>
      <c r="BX220" s="116"/>
      <c r="BY220" s="116"/>
      <c r="BZ220" s="116"/>
      <c r="CA220" s="116"/>
      <c r="CB220" s="116"/>
      <c r="CC220" s="116"/>
      <c r="CD220" s="116"/>
      <c r="CE220" s="116"/>
      <c r="CF220" s="116"/>
      <c r="CG220" s="116"/>
      <c r="CH220" s="116"/>
      <c r="CI220" s="116"/>
      <c r="CJ220" s="116"/>
      <c r="CK220" s="116"/>
      <c r="CL220" s="116"/>
      <c r="CM220" s="116"/>
      <c r="CN220" s="116"/>
      <c r="CO220" s="116"/>
      <c r="CP220" s="116"/>
      <c r="CQ220" s="116"/>
      <c r="CR220" s="116"/>
      <c r="CS220" s="116"/>
      <c r="CT220" s="116"/>
      <c r="CU220" s="116"/>
      <c r="CV220" s="116"/>
      <c r="CW220" s="116"/>
      <c r="CX220" s="116"/>
      <c r="CY220" s="116"/>
      <c r="CZ220" s="116"/>
      <c r="DA220" s="116"/>
      <c r="DB220" s="116"/>
      <c r="DC220" s="116"/>
      <c r="DD220" s="116"/>
      <c r="DE220" s="116"/>
      <c r="DF220" s="116"/>
      <c r="DG220" s="116"/>
      <c r="DH220" s="116"/>
      <c r="DI220" s="116"/>
      <c r="DJ220" s="116"/>
      <c r="DK220" s="116"/>
      <c r="DL220" s="116"/>
      <c r="DM220" s="116"/>
      <c r="DN220" s="116"/>
      <c r="DO220" s="116"/>
      <c r="DP220" s="116"/>
      <c r="DQ220" s="116"/>
      <c r="DR220" s="116"/>
      <c r="DS220" s="116"/>
      <c r="DT220" s="116"/>
      <c r="DU220" s="116"/>
      <c r="DV220" s="116"/>
      <c r="DW220" s="116"/>
      <c r="DX220" s="116"/>
      <c r="DY220" s="116"/>
      <c r="DZ220" s="116"/>
      <c r="EA220" s="116"/>
      <c r="EB220" s="116"/>
      <c r="EC220" s="116"/>
      <c r="ED220" s="116"/>
      <c r="EE220" s="116"/>
      <c r="EF220" s="116"/>
      <c r="EG220" s="116"/>
      <c r="EH220" s="116"/>
      <c r="EI220" s="116"/>
      <c r="EJ220" s="116"/>
      <c r="EK220" s="116"/>
      <c r="EL220" s="116"/>
      <c r="EM220" s="116"/>
      <c r="EN220" s="116"/>
      <c r="EO220" s="116"/>
      <c r="EP220" s="116"/>
      <c r="EQ220" s="116"/>
      <c r="ER220" s="116"/>
      <c r="ES220" s="116"/>
      <c r="ET220" s="116"/>
      <c r="EU220" s="116"/>
      <c r="EV220" s="116"/>
      <c r="EW220" s="116"/>
      <c r="EX220" s="116"/>
      <c r="EY220" s="116"/>
      <c r="EZ220" s="116"/>
      <c r="FA220" s="116"/>
      <c r="FB220" s="116"/>
      <c r="FC220" s="116"/>
      <c r="FD220" s="116"/>
      <c r="FE220" s="116"/>
      <c r="FF220" s="116"/>
      <c r="FG220" s="116"/>
      <c r="FH220" s="116"/>
      <c r="FI220" s="116"/>
      <c r="FJ220" s="116"/>
      <c r="FK220" s="116"/>
      <c r="FL220" s="116"/>
      <c r="FM220" s="116"/>
      <c r="FN220" s="116"/>
      <c r="FO220" s="116"/>
      <c r="FP220" s="116"/>
      <c r="FQ220" s="116"/>
      <c r="FR220" s="116"/>
      <c r="FS220" s="116"/>
      <c r="FT220" s="116"/>
      <c r="FU220" s="116"/>
      <c r="FV220" s="116"/>
      <c r="FW220" s="116"/>
      <c r="FX220" s="116"/>
      <c r="FY220" s="116"/>
      <c r="FZ220" s="116"/>
      <c r="GA220" s="116"/>
      <c r="GB220" s="116"/>
      <c r="GC220" s="116"/>
      <c r="GD220" s="116"/>
      <c r="GE220" s="116"/>
      <c r="GF220" s="116"/>
      <c r="GG220" s="116"/>
      <c r="GH220" s="116"/>
      <c r="GI220" s="116"/>
      <c r="GJ220" s="116"/>
      <c r="GK220" s="116"/>
      <c r="GL220" s="116"/>
      <c r="GM220" s="116"/>
      <c r="GN220" s="116"/>
      <c r="GO220" s="116"/>
      <c r="GP220" s="116"/>
      <c r="GQ220" s="116"/>
      <c r="GR220" s="116"/>
      <c r="GS220" s="116"/>
      <c r="GT220" s="116"/>
      <c r="GU220" s="116"/>
      <c r="GV220" s="116"/>
      <c r="GW220" s="116"/>
      <c r="GX220" s="116"/>
      <c r="GY220" s="116"/>
      <c r="GZ220" s="116"/>
      <c r="HA220" s="116"/>
      <c r="HB220" s="116"/>
      <c r="HC220" s="116"/>
      <c r="HD220" s="116"/>
      <c r="HE220" s="116"/>
      <c r="HF220" s="116"/>
      <c r="HG220" s="116"/>
      <c r="HH220" s="116"/>
      <c r="HI220" s="116"/>
      <c r="HJ220" s="116"/>
      <c r="HK220" s="116"/>
      <c r="HL220" s="116"/>
      <c r="HM220" s="116"/>
      <c r="HN220" s="116"/>
      <c r="HO220" s="116"/>
      <c r="HP220" s="116"/>
      <c r="HQ220" s="116"/>
      <c r="HR220" s="116"/>
      <c r="HS220" s="116"/>
      <c r="HT220" s="116"/>
      <c r="HU220" s="116"/>
      <c r="HV220" s="116"/>
      <c r="HW220" s="116"/>
      <c r="HX220" s="116"/>
      <c r="HY220" s="116"/>
      <c r="HZ220" s="116"/>
      <c r="IA220" s="116"/>
      <c r="IB220" s="116"/>
      <c r="IC220" s="116"/>
      <c r="ID220" s="116"/>
      <c r="IE220" s="116"/>
      <c r="IF220" s="116"/>
      <c r="IG220" s="116"/>
      <c r="IH220" s="116"/>
      <c r="II220" s="116"/>
      <c r="IJ220" s="116"/>
      <c r="IK220" s="116"/>
      <c r="IL220" s="116"/>
      <c r="IM220" s="116"/>
      <c r="IN220" s="116"/>
      <c r="IO220" s="116"/>
      <c r="IP220" s="116"/>
      <c r="IQ220" s="116"/>
      <c r="IR220" s="116"/>
      <c r="IS220" s="116"/>
      <c r="IT220" s="116"/>
      <c r="IU220" s="116"/>
      <c r="IV220" s="116"/>
      <c r="IW220" s="116"/>
      <c r="IX220" s="116"/>
      <c r="IY220" s="116"/>
      <c r="IZ220" s="116"/>
      <c r="JA220" s="116"/>
      <c r="JB220" s="116"/>
      <c r="JC220" s="116"/>
      <c r="JD220" s="116"/>
      <c r="JE220" s="116"/>
      <c r="JF220" s="116"/>
      <c r="JG220" s="116"/>
      <c r="JH220" s="116"/>
      <c r="JI220" s="116"/>
      <c r="JJ220" s="116"/>
      <c r="JK220" s="116"/>
      <c r="JL220" s="116"/>
      <c r="JM220" s="116"/>
      <c r="JN220" s="116"/>
      <c r="JO220" s="116"/>
      <c r="JP220" s="116"/>
      <c r="JQ220" s="116"/>
      <c r="JR220" s="116"/>
      <c r="JS220" s="116"/>
      <c r="JT220" s="116"/>
      <c r="JU220" s="116"/>
      <c r="JV220" s="116"/>
      <c r="JW220" s="116"/>
      <c r="JX220" s="116"/>
      <c r="JY220" s="116"/>
      <c r="JZ220" s="116"/>
      <c r="KA220" s="116"/>
      <c r="KB220" s="116"/>
      <c r="KC220" s="116"/>
      <c r="KD220" s="116"/>
      <c r="KE220" s="116"/>
      <c r="KF220" s="116"/>
      <c r="KG220" s="116"/>
      <c r="KH220" s="116"/>
      <c r="KI220" s="116"/>
      <c r="KJ220" s="116"/>
      <c r="KK220" s="116"/>
      <c r="KL220" s="116"/>
      <c r="KM220" s="116"/>
      <c r="KN220" s="116"/>
      <c r="KO220" s="116"/>
      <c r="KP220" s="116"/>
      <c r="KQ220" s="116"/>
      <c r="KR220" s="116"/>
      <c r="KS220" s="116"/>
      <c r="KT220" s="116"/>
      <c r="KU220" s="116"/>
      <c r="KV220" s="116"/>
      <c r="KW220" s="116"/>
      <c r="KX220" s="116"/>
      <c r="KY220" s="116"/>
      <c r="KZ220" s="116"/>
      <c r="LA220" s="116"/>
      <c r="LB220" s="116"/>
      <c r="LC220" s="116"/>
      <c r="LD220" s="116"/>
      <c r="LE220" s="116"/>
      <c r="LF220" s="116"/>
      <c r="LG220" s="116"/>
      <c r="LH220" s="116"/>
      <c r="LI220" s="116"/>
      <c r="LJ220" s="116"/>
    </row>
    <row r="221" spans="1:322" x14ac:dyDescent="0.3">
      <c r="A221" s="108">
        <v>43394</v>
      </c>
      <c r="B221" s="117">
        <v>0.91225694444444405</v>
      </c>
      <c r="C221" s="114">
        <v>14493.305</v>
      </c>
      <c r="D221" s="114">
        <v>103160.51</v>
      </c>
      <c r="E221" s="114">
        <v>26013.523000000001</v>
      </c>
      <c r="F221" s="114">
        <v>36132.788999999997</v>
      </c>
      <c r="G221" s="114">
        <v>18.722000000000001</v>
      </c>
      <c r="H221" s="73">
        <v>6</v>
      </c>
      <c r="I221" s="73">
        <v>9.3790149892933599</v>
      </c>
      <c r="J221" s="111"/>
      <c r="K221" s="111"/>
      <c r="L221" s="119">
        <f t="shared" si="56"/>
        <v>-42.042000000001032</v>
      </c>
      <c r="M221" s="115">
        <f t="shared" si="57"/>
        <v>-4.4909999999999854</v>
      </c>
      <c r="N221" s="115">
        <f t="shared" si="58"/>
        <v>-56.273000000001048</v>
      </c>
      <c r="O221" s="115">
        <f t="shared" si="59"/>
        <v>12.067000000002736</v>
      </c>
      <c r="P221" s="120">
        <f t="shared" si="60"/>
        <v>6.6549999999972655</v>
      </c>
      <c r="Q221" s="30">
        <f t="shared" si="61"/>
        <v>0.64453584018816024</v>
      </c>
      <c r="R221" s="123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16"/>
      <c r="AD221" s="116"/>
      <c r="AE221" s="116"/>
      <c r="AF221" s="116"/>
      <c r="AG221" s="116"/>
      <c r="AH221" s="116"/>
      <c r="AI221" s="116"/>
      <c r="AJ221" s="33">
        <f t="shared" si="47"/>
        <v>15736.174999999999</v>
      </c>
      <c r="AK221" s="33" t="str">
        <f t="shared" si="48"/>
        <v/>
      </c>
      <c r="AL221" s="33" t="str">
        <f t="shared" si="49"/>
        <v/>
      </c>
      <c r="AM221" s="33" t="str">
        <f t="shared" si="50"/>
        <v/>
      </c>
      <c r="AN221" s="33" t="str">
        <f t="shared" si="51"/>
        <v/>
      </c>
      <c r="AO221" s="33" t="str">
        <f t="shared" si="52"/>
        <v/>
      </c>
      <c r="AP221" s="33" t="str">
        <f t="shared" si="53"/>
        <v/>
      </c>
      <c r="AQ221" s="33" t="str">
        <f t="shared" si="54"/>
        <v/>
      </c>
      <c r="AR221" s="33" t="str">
        <f t="shared" si="55"/>
        <v/>
      </c>
      <c r="AS221" s="116">
        <v>43604</v>
      </c>
      <c r="AT221" s="116">
        <v>4.2337962962962966E-2</v>
      </c>
      <c r="AU221" s="116" t="s">
        <v>59</v>
      </c>
      <c r="AV221" s="116" t="s">
        <v>60</v>
      </c>
      <c r="AW221" s="116">
        <v>15736.174999999999</v>
      </c>
      <c r="AX221" s="116"/>
      <c r="AY221" s="116"/>
      <c r="AZ221" s="116"/>
      <c r="BA221" s="116"/>
      <c r="BB221" s="116"/>
      <c r="BC221" s="116"/>
      <c r="BD221" s="116"/>
      <c r="BE221" s="116"/>
      <c r="BF221" s="116"/>
      <c r="BG221" s="116"/>
      <c r="BH221" s="116"/>
      <c r="BI221" s="116"/>
      <c r="BJ221" s="116"/>
      <c r="BK221" s="116"/>
      <c r="BL221" s="116"/>
      <c r="BM221" s="116"/>
      <c r="BN221" s="116"/>
      <c r="BO221" s="116"/>
      <c r="BP221" s="116"/>
      <c r="BQ221" s="116"/>
      <c r="BR221" s="116"/>
      <c r="BS221" s="116"/>
      <c r="BT221" s="116"/>
      <c r="BU221" s="116"/>
      <c r="BV221" s="116"/>
      <c r="BW221" s="116"/>
      <c r="BX221" s="116"/>
      <c r="BY221" s="116"/>
      <c r="BZ221" s="116"/>
      <c r="CA221" s="116"/>
      <c r="CB221" s="116"/>
      <c r="CC221" s="116"/>
      <c r="CD221" s="116"/>
      <c r="CE221" s="116"/>
      <c r="CF221" s="116"/>
      <c r="CG221" s="116"/>
      <c r="CH221" s="116"/>
      <c r="CI221" s="116"/>
      <c r="CJ221" s="116"/>
      <c r="CK221" s="116"/>
      <c r="CL221" s="116"/>
      <c r="CM221" s="116"/>
      <c r="CN221" s="116"/>
      <c r="CO221" s="116"/>
      <c r="CP221" s="116"/>
      <c r="CQ221" s="116"/>
      <c r="CR221" s="116"/>
      <c r="CS221" s="116"/>
      <c r="CT221" s="116"/>
      <c r="CU221" s="116"/>
      <c r="CV221" s="116"/>
      <c r="CW221" s="116"/>
      <c r="CX221" s="116"/>
      <c r="CY221" s="116"/>
      <c r="CZ221" s="116"/>
      <c r="DA221" s="116"/>
      <c r="DB221" s="116"/>
      <c r="DC221" s="116"/>
      <c r="DD221" s="116"/>
      <c r="DE221" s="116"/>
      <c r="DF221" s="116"/>
      <c r="DG221" s="116"/>
      <c r="DH221" s="116"/>
      <c r="DI221" s="116"/>
      <c r="DJ221" s="116"/>
      <c r="DK221" s="116"/>
      <c r="DL221" s="116"/>
      <c r="DM221" s="116"/>
      <c r="DN221" s="116"/>
      <c r="DO221" s="116"/>
      <c r="DP221" s="116"/>
      <c r="DQ221" s="116"/>
      <c r="DR221" s="116"/>
      <c r="DS221" s="116"/>
      <c r="DT221" s="116"/>
      <c r="DU221" s="116"/>
      <c r="DV221" s="116"/>
      <c r="DW221" s="116"/>
      <c r="DX221" s="116"/>
      <c r="DY221" s="116"/>
      <c r="DZ221" s="116"/>
      <c r="EA221" s="116"/>
      <c r="EB221" s="116"/>
      <c r="EC221" s="116"/>
      <c r="ED221" s="116"/>
      <c r="EE221" s="116"/>
      <c r="EF221" s="116"/>
      <c r="EG221" s="116"/>
      <c r="EH221" s="116"/>
      <c r="EI221" s="116"/>
      <c r="EJ221" s="116"/>
      <c r="EK221" s="116"/>
      <c r="EL221" s="116"/>
      <c r="EM221" s="116"/>
      <c r="EN221" s="116"/>
      <c r="EO221" s="116"/>
      <c r="EP221" s="116"/>
      <c r="EQ221" s="116"/>
      <c r="ER221" s="116"/>
      <c r="ES221" s="116"/>
      <c r="ET221" s="116"/>
      <c r="EU221" s="116"/>
      <c r="EV221" s="116"/>
      <c r="EW221" s="116"/>
      <c r="EX221" s="116"/>
      <c r="EY221" s="116"/>
      <c r="EZ221" s="116"/>
      <c r="FA221" s="116"/>
      <c r="FB221" s="116"/>
      <c r="FC221" s="116"/>
      <c r="FD221" s="116"/>
      <c r="FE221" s="116"/>
      <c r="FF221" s="116"/>
      <c r="FG221" s="116"/>
      <c r="FH221" s="116"/>
      <c r="FI221" s="116"/>
      <c r="FJ221" s="116"/>
      <c r="FK221" s="116"/>
      <c r="FL221" s="116"/>
      <c r="FM221" s="116"/>
      <c r="FN221" s="116"/>
      <c r="FO221" s="116"/>
      <c r="FP221" s="116"/>
      <c r="FQ221" s="116"/>
      <c r="FR221" s="116"/>
      <c r="FS221" s="116"/>
      <c r="FT221" s="116"/>
      <c r="FU221" s="116"/>
      <c r="FV221" s="116"/>
      <c r="FW221" s="116"/>
      <c r="FX221" s="116"/>
      <c r="FY221" s="116"/>
      <c r="FZ221" s="116"/>
      <c r="GA221" s="116"/>
      <c r="GB221" s="116"/>
      <c r="GC221" s="116"/>
      <c r="GD221" s="116"/>
      <c r="GE221" s="116"/>
      <c r="GF221" s="116"/>
      <c r="GG221" s="116"/>
      <c r="GH221" s="116"/>
      <c r="GI221" s="116"/>
      <c r="GJ221" s="116"/>
      <c r="GK221" s="116"/>
      <c r="GL221" s="116"/>
      <c r="GM221" s="116"/>
      <c r="GN221" s="116"/>
      <c r="GO221" s="116"/>
      <c r="GP221" s="116"/>
      <c r="GQ221" s="116"/>
      <c r="GR221" s="116"/>
      <c r="GS221" s="116"/>
      <c r="GT221" s="116"/>
      <c r="GU221" s="116"/>
      <c r="GV221" s="116"/>
      <c r="GW221" s="116"/>
      <c r="GX221" s="116"/>
      <c r="GY221" s="116"/>
      <c r="GZ221" s="116"/>
      <c r="HA221" s="116"/>
      <c r="HB221" s="116"/>
      <c r="HC221" s="116"/>
      <c r="HD221" s="116"/>
      <c r="HE221" s="116"/>
      <c r="HF221" s="116"/>
      <c r="HG221" s="116"/>
      <c r="HH221" s="116"/>
      <c r="HI221" s="116"/>
      <c r="HJ221" s="116"/>
      <c r="HK221" s="116"/>
      <c r="HL221" s="116"/>
      <c r="HM221" s="116"/>
      <c r="HN221" s="116"/>
      <c r="HO221" s="116"/>
      <c r="HP221" s="116"/>
      <c r="HQ221" s="116"/>
      <c r="HR221" s="116"/>
      <c r="HS221" s="116"/>
      <c r="HT221" s="116"/>
      <c r="HU221" s="116"/>
      <c r="HV221" s="116"/>
      <c r="HW221" s="116"/>
      <c r="HX221" s="116"/>
      <c r="HY221" s="116"/>
      <c r="HZ221" s="116"/>
      <c r="IA221" s="116"/>
      <c r="IB221" s="116"/>
      <c r="IC221" s="116"/>
      <c r="ID221" s="116"/>
      <c r="IE221" s="116"/>
      <c r="IF221" s="116"/>
      <c r="IG221" s="116"/>
      <c r="IH221" s="116"/>
      <c r="II221" s="116"/>
      <c r="IJ221" s="116"/>
      <c r="IK221" s="116"/>
      <c r="IL221" s="116"/>
      <c r="IM221" s="116"/>
      <c r="IN221" s="116"/>
      <c r="IO221" s="116"/>
      <c r="IP221" s="116"/>
      <c r="IQ221" s="116"/>
      <c r="IR221" s="116"/>
      <c r="IS221" s="116"/>
      <c r="IT221" s="116"/>
      <c r="IU221" s="116"/>
      <c r="IV221" s="116"/>
      <c r="IW221" s="116"/>
      <c r="IX221" s="116"/>
      <c r="IY221" s="116"/>
      <c r="IZ221" s="116"/>
      <c r="JA221" s="116"/>
      <c r="JB221" s="116"/>
      <c r="JC221" s="116"/>
      <c r="JD221" s="116"/>
      <c r="JE221" s="116"/>
      <c r="JF221" s="116"/>
      <c r="JG221" s="116"/>
      <c r="JH221" s="116"/>
      <c r="JI221" s="116"/>
      <c r="JJ221" s="116"/>
      <c r="JK221" s="116"/>
      <c r="JL221" s="116"/>
      <c r="JM221" s="116"/>
      <c r="JN221" s="116"/>
      <c r="JO221" s="116"/>
      <c r="JP221" s="116"/>
      <c r="JQ221" s="116"/>
      <c r="JR221" s="116"/>
      <c r="JS221" s="116"/>
      <c r="JT221" s="116"/>
      <c r="JU221" s="116"/>
      <c r="JV221" s="116"/>
      <c r="JW221" s="116"/>
      <c r="JX221" s="116"/>
      <c r="JY221" s="116"/>
      <c r="JZ221" s="116"/>
      <c r="KA221" s="116"/>
      <c r="KB221" s="116"/>
      <c r="KC221" s="116"/>
      <c r="KD221" s="116"/>
      <c r="KE221" s="116"/>
      <c r="KF221" s="116"/>
      <c r="KG221" s="116"/>
      <c r="KH221" s="116"/>
      <c r="KI221" s="116"/>
      <c r="KJ221" s="116"/>
      <c r="KK221" s="116"/>
      <c r="KL221" s="116"/>
      <c r="KM221" s="116"/>
      <c r="KN221" s="116"/>
      <c r="KO221" s="116"/>
      <c r="KP221" s="116"/>
      <c r="KQ221" s="116"/>
      <c r="KR221" s="116"/>
      <c r="KS221" s="116"/>
      <c r="KT221" s="116"/>
      <c r="KU221" s="116"/>
      <c r="KV221" s="116"/>
      <c r="KW221" s="116"/>
      <c r="KX221" s="116"/>
      <c r="KY221" s="116"/>
      <c r="KZ221" s="116"/>
      <c r="LA221" s="116"/>
      <c r="LB221" s="116"/>
      <c r="LC221" s="116"/>
      <c r="LD221" s="116"/>
      <c r="LE221" s="116"/>
      <c r="LF221" s="116"/>
      <c r="LG221" s="116"/>
      <c r="LH221" s="116"/>
      <c r="LI221" s="116"/>
      <c r="LJ221" s="116"/>
    </row>
    <row r="222" spans="1:322" x14ac:dyDescent="0.3">
      <c r="A222" s="108">
        <v>43395</v>
      </c>
      <c r="B222" s="117">
        <v>0.908368055555555</v>
      </c>
      <c r="C222" s="114">
        <v>14496.550999999999</v>
      </c>
      <c r="D222" s="114">
        <v>103211.289</v>
      </c>
      <c r="E222" s="114">
        <v>26027.507000000001</v>
      </c>
      <c r="F222" s="114">
        <v>36150.705000000002</v>
      </c>
      <c r="G222" s="114">
        <v>17.916</v>
      </c>
      <c r="H222" s="73">
        <v>8</v>
      </c>
      <c r="I222" s="73">
        <v>9.0970521541950102</v>
      </c>
      <c r="J222" s="111"/>
      <c r="K222" s="111"/>
      <c r="L222" s="119">
        <f t="shared" si="56"/>
        <v>-36.109000000008734</v>
      </c>
      <c r="M222" s="115">
        <f t="shared" si="57"/>
        <v>-3.2459999999991851</v>
      </c>
      <c r="N222" s="115">
        <f t="shared" si="58"/>
        <v>-50.779000000009546</v>
      </c>
      <c r="O222" s="115">
        <f t="shared" si="59"/>
        <v>13.984000000000378</v>
      </c>
      <c r="P222" s="120">
        <f t="shared" si="60"/>
        <v>3.931999999999622</v>
      </c>
      <c r="Q222" s="30">
        <f t="shared" si="61"/>
        <v>0.78053136860908567</v>
      </c>
      <c r="R222" s="123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16"/>
      <c r="AD222" s="116"/>
      <c r="AE222" s="116"/>
      <c r="AF222" s="116"/>
      <c r="AG222" s="116"/>
      <c r="AH222" s="116"/>
      <c r="AI222" s="116"/>
      <c r="AJ222" s="33" t="str">
        <f t="shared" si="47"/>
        <v/>
      </c>
      <c r="AK222" s="33">
        <f t="shared" si="48"/>
        <v>116107.533</v>
      </c>
      <c r="AL222" s="33" t="str">
        <f t="shared" si="49"/>
        <v/>
      </c>
      <c r="AM222" s="33" t="str">
        <f t="shared" si="50"/>
        <v/>
      </c>
      <c r="AN222" s="33" t="str">
        <f t="shared" si="51"/>
        <v/>
      </c>
      <c r="AO222" s="33" t="str">
        <f t="shared" si="52"/>
        <v/>
      </c>
      <c r="AP222" s="33" t="str">
        <f t="shared" si="53"/>
        <v/>
      </c>
      <c r="AQ222" s="33" t="str">
        <f t="shared" si="54"/>
        <v/>
      </c>
      <c r="AR222" s="33" t="str">
        <f t="shared" si="55"/>
        <v/>
      </c>
      <c r="AS222" s="116">
        <v>43604</v>
      </c>
      <c r="AT222" s="116">
        <v>4.2337962962962966E-2</v>
      </c>
      <c r="AU222" s="116" t="s">
        <v>59</v>
      </c>
      <c r="AV222" s="116" t="s">
        <v>61</v>
      </c>
      <c r="AW222" s="116">
        <v>116107.533</v>
      </c>
      <c r="AX222" s="116"/>
      <c r="AY222" s="116"/>
      <c r="AZ222" s="116"/>
      <c r="BA222" s="116"/>
      <c r="BB222" s="116"/>
      <c r="BC222" s="116"/>
      <c r="BD222" s="116"/>
      <c r="BE222" s="116"/>
      <c r="BF222" s="116"/>
      <c r="BG222" s="116"/>
      <c r="BH222" s="116"/>
      <c r="BI222" s="116"/>
      <c r="BJ222" s="116"/>
      <c r="BK222" s="116"/>
      <c r="BL222" s="116"/>
      <c r="BM222" s="116"/>
      <c r="BN222" s="116"/>
      <c r="BO222" s="116"/>
      <c r="BP222" s="116"/>
      <c r="BQ222" s="116"/>
      <c r="BR222" s="116"/>
      <c r="BS222" s="116"/>
      <c r="BT222" s="116"/>
      <c r="BU222" s="116"/>
      <c r="BV222" s="116"/>
      <c r="BW222" s="116"/>
      <c r="BX222" s="116"/>
      <c r="BY222" s="116"/>
      <c r="BZ222" s="116"/>
      <c r="CA222" s="116"/>
      <c r="CB222" s="116"/>
      <c r="CC222" s="116"/>
      <c r="CD222" s="116"/>
      <c r="CE222" s="116"/>
      <c r="CF222" s="116"/>
      <c r="CG222" s="116"/>
      <c r="CH222" s="116"/>
      <c r="CI222" s="116"/>
      <c r="CJ222" s="116"/>
      <c r="CK222" s="116"/>
      <c r="CL222" s="116"/>
      <c r="CM222" s="116"/>
      <c r="CN222" s="116"/>
      <c r="CO222" s="116"/>
      <c r="CP222" s="116"/>
      <c r="CQ222" s="116"/>
      <c r="CR222" s="116"/>
      <c r="CS222" s="116"/>
      <c r="CT222" s="116"/>
      <c r="CU222" s="116"/>
      <c r="CV222" s="116"/>
      <c r="CW222" s="116"/>
      <c r="CX222" s="116"/>
      <c r="CY222" s="116"/>
      <c r="CZ222" s="116"/>
      <c r="DA222" s="116"/>
      <c r="DB222" s="116"/>
      <c r="DC222" s="116"/>
      <c r="DD222" s="116"/>
      <c r="DE222" s="116"/>
      <c r="DF222" s="116"/>
      <c r="DG222" s="116"/>
      <c r="DH222" s="116"/>
      <c r="DI222" s="116"/>
      <c r="DJ222" s="116"/>
      <c r="DK222" s="116"/>
      <c r="DL222" s="116"/>
      <c r="DM222" s="116"/>
      <c r="DN222" s="116"/>
      <c r="DO222" s="116"/>
      <c r="DP222" s="116"/>
      <c r="DQ222" s="116"/>
      <c r="DR222" s="116"/>
      <c r="DS222" s="116"/>
      <c r="DT222" s="116"/>
      <c r="DU222" s="116"/>
      <c r="DV222" s="116"/>
      <c r="DW222" s="116"/>
      <c r="DX222" s="116"/>
      <c r="DY222" s="116"/>
      <c r="DZ222" s="116"/>
      <c r="EA222" s="116"/>
      <c r="EB222" s="116"/>
      <c r="EC222" s="116"/>
      <c r="ED222" s="116"/>
      <c r="EE222" s="116"/>
      <c r="EF222" s="116"/>
      <c r="EG222" s="116"/>
      <c r="EH222" s="116"/>
      <c r="EI222" s="116"/>
      <c r="EJ222" s="116"/>
      <c r="EK222" s="116"/>
      <c r="EL222" s="116"/>
      <c r="EM222" s="116"/>
      <c r="EN222" s="116"/>
      <c r="EO222" s="116"/>
      <c r="EP222" s="116"/>
      <c r="EQ222" s="116"/>
      <c r="ER222" s="116"/>
      <c r="ES222" s="116"/>
      <c r="ET222" s="116"/>
      <c r="EU222" s="116"/>
      <c r="EV222" s="116"/>
      <c r="EW222" s="116"/>
      <c r="EX222" s="116"/>
      <c r="EY222" s="116"/>
      <c r="EZ222" s="116"/>
      <c r="FA222" s="116"/>
      <c r="FB222" s="116"/>
      <c r="FC222" s="116"/>
      <c r="FD222" s="116"/>
      <c r="FE222" s="116"/>
      <c r="FF222" s="116"/>
      <c r="FG222" s="116"/>
      <c r="FH222" s="116"/>
      <c r="FI222" s="116"/>
      <c r="FJ222" s="116"/>
      <c r="FK222" s="116"/>
      <c r="FL222" s="116"/>
      <c r="FM222" s="116"/>
      <c r="FN222" s="116"/>
      <c r="FO222" s="116"/>
      <c r="FP222" s="116"/>
      <c r="FQ222" s="116"/>
      <c r="FR222" s="116"/>
      <c r="FS222" s="116"/>
      <c r="FT222" s="116"/>
      <c r="FU222" s="116"/>
      <c r="FV222" s="116"/>
      <c r="FW222" s="116"/>
      <c r="FX222" s="116"/>
      <c r="FY222" s="116"/>
      <c r="FZ222" s="116"/>
      <c r="GA222" s="116"/>
      <c r="GB222" s="116"/>
      <c r="GC222" s="116"/>
      <c r="GD222" s="116"/>
      <c r="GE222" s="116"/>
      <c r="GF222" s="116"/>
      <c r="GG222" s="116"/>
      <c r="GH222" s="116"/>
      <c r="GI222" s="116"/>
      <c r="GJ222" s="116"/>
      <c r="GK222" s="116"/>
      <c r="GL222" s="116"/>
      <c r="GM222" s="116"/>
      <c r="GN222" s="116"/>
      <c r="GO222" s="116"/>
      <c r="GP222" s="116"/>
      <c r="GQ222" s="116"/>
      <c r="GR222" s="116"/>
      <c r="GS222" s="116"/>
      <c r="GT222" s="116"/>
      <c r="GU222" s="116"/>
      <c r="GV222" s="116"/>
      <c r="GW222" s="116"/>
      <c r="GX222" s="116"/>
      <c r="GY222" s="116"/>
      <c r="GZ222" s="116"/>
      <c r="HA222" s="116"/>
      <c r="HB222" s="116"/>
      <c r="HC222" s="116"/>
      <c r="HD222" s="116"/>
      <c r="HE222" s="116"/>
      <c r="HF222" s="116"/>
      <c r="HG222" s="116"/>
      <c r="HH222" s="116"/>
      <c r="HI222" s="116"/>
      <c r="HJ222" s="116"/>
      <c r="HK222" s="116"/>
      <c r="HL222" s="116"/>
      <c r="HM222" s="116"/>
      <c r="HN222" s="116"/>
      <c r="HO222" s="116"/>
      <c r="HP222" s="116"/>
      <c r="HQ222" s="116"/>
      <c r="HR222" s="116"/>
      <c r="HS222" s="116"/>
      <c r="HT222" s="116"/>
      <c r="HU222" s="116"/>
      <c r="HV222" s="116"/>
      <c r="HW222" s="116"/>
      <c r="HX222" s="116"/>
      <c r="HY222" s="116"/>
      <c r="HZ222" s="116"/>
      <c r="IA222" s="116"/>
      <c r="IB222" s="116"/>
      <c r="IC222" s="116"/>
      <c r="ID222" s="116"/>
      <c r="IE222" s="116"/>
      <c r="IF222" s="116"/>
      <c r="IG222" s="116"/>
      <c r="IH222" s="116"/>
      <c r="II222" s="116"/>
      <c r="IJ222" s="116"/>
      <c r="IK222" s="116"/>
      <c r="IL222" s="116"/>
      <c r="IM222" s="116"/>
      <c r="IN222" s="116"/>
      <c r="IO222" s="116"/>
      <c r="IP222" s="116"/>
      <c r="IQ222" s="116"/>
      <c r="IR222" s="116"/>
      <c r="IS222" s="116"/>
      <c r="IT222" s="116"/>
      <c r="IU222" s="116"/>
      <c r="IV222" s="116"/>
      <c r="IW222" s="116"/>
      <c r="IX222" s="116"/>
      <c r="IY222" s="116"/>
      <c r="IZ222" s="116"/>
      <c r="JA222" s="116"/>
      <c r="JB222" s="116"/>
      <c r="JC222" s="116"/>
      <c r="JD222" s="116"/>
      <c r="JE222" s="116"/>
      <c r="JF222" s="116"/>
      <c r="JG222" s="116"/>
      <c r="JH222" s="116"/>
      <c r="JI222" s="116"/>
      <c r="JJ222" s="116"/>
      <c r="JK222" s="116"/>
      <c r="JL222" s="116"/>
      <c r="JM222" s="116"/>
      <c r="JN222" s="116"/>
      <c r="JO222" s="116"/>
      <c r="JP222" s="116"/>
      <c r="JQ222" s="116"/>
      <c r="JR222" s="116"/>
      <c r="JS222" s="116"/>
      <c r="JT222" s="116"/>
      <c r="JU222" s="116"/>
      <c r="JV222" s="116"/>
      <c r="JW222" s="116"/>
      <c r="JX222" s="116"/>
      <c r="JY222" s="116"/>
      <c r="JZ222" s="116"/>
      <c r="KA222" s="116"/>
      <c r="KB222" s="116"/>
      <c r="KC222" s="116"/>
      <c r="KD222" s="116"/>
      <c r="KE222" s="116"/>
      <c r="KF222" s="116"/>
      <c r="KG222" s="116"/>
      <c r="KH222" s="116"/>
      <c r="KI222" s="116"/>
      <c r="KJ222" s="116"/>
      <c r="KK222" s="116"/>
      <c r="KL222" s="116"/>
      <c r="KM222" s="116"/>
      <c r="KN222" s="116"/>
      <c r="KO222" s="116"/>
      <c r="KP222" s="116"/>
      <c r="KQ222" s="116"/>
      <c r="KR222" s="116"/>
      <c r="KS222" s="116"/>
      <c r="KT222" s="116"/>
      <c r="KU222" s="116"/>
      <c r="KV222" s="116"/>
      <c r="KW222" s="116"/>
      <c r="KX222" s="116"/>
      <c r="KY222" s="116"/>
      <c r="KZ222" s="116"/>
      <c r="LA222" s="116"/>
      <c r="LB222" s="116"/>
      <c r="LC222" s="116"/>
      <c r="LD222" s="116"/>
      <c r="LE222" s="116"/>
      <c r="LF222" s="116"/>
      <c r="LG222" s="116"/>
      <c r="LH222" s="116"/>
      <c r="LI222" s="116"/>
      <c r="LJ222" s="116"/>
    </row>
    <row r="223" spans="1:322" x14ac:dyDescent="0.3">
      <c r="A223" s="108">
        <v>43396</v>
      </c>
      <c r="B223" s="117">
        <v>0.90851851851851895</v>
      </c>
      <c r="C223" s="114">
        <v>14500.263999999999</v>
      </c>
      <c r="D223" s="114">
        <v>103234.621</v>
      </c>
      <c r="E223" s="114">
        <v>26032.92</v>
      </c>
      <c r="F223" s="114">
        <v>36159.985000000001</v>
      </c>
      <c r="G223" s="114">
        <v>9.2799999999999994</v>
      </c>
      <c r="H223" s="73">
        <v>9</v>
      </c>
      <c r="I223" s="73">
        <v>10.5529411764706</v>
      </c>
      <c r="J223" s="111"/>
      <c r="K223" s="111"/>
      <c r="L223" s="119">
        <f t="shared" si="56"/>
        <v>-17.764999999994615</v>
      </c>
      <c r="M223" s="115">
        <f t="shared" si="57"/>
        <v>-3.7129999999997381</v>
      </c>
      <c r="N223" s="115">
        <f t="shared" si="58"/>
        <v>-23.331999999994878</v>
      </c>
      <c r="O223" s="115">
        <f t="shared" si="59"/>
        <v>5.4129999999968277</v>
      </c>
      <c r="P223" s="120">
        <f t="shared" si="60"/>
        <v>3.8670000000031717</v>
      </c>
      <c r="Q223" s="30">
        <f t="shared" si="61"/>
        <v>0.58329741379276168</v>
      </c>
      <c r="R223" s="123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16"/>
      <c r="AD223" s="116"/>
      <c r="AE223" s="116"/>
      <c r="AF223" s="116"/>
      <c r="AG223" s="116"/>
      <c r="AH223" s="116"/>
      <c r="AI223" s="116"/>
      <c r="AJ223" s="33" t="str">
        <f t="shared" si="47"/>
        <v/>
      </c>
      <c r="AK223" s="33" t="str">
        <f t="shared" si="48"/>
        <v/>
      </c>
      <c r="AL223" s="33" t="str">
        <f t="shared" si="49"/>
        <v/>
      </c>
      <c r="AM223" s="33" t="str">
        <f t="shared" si="50"/>
        <v/>
      </c>
      <c r="AN223" s="33" t="str">
        <f t="shared" si="51"/>
        <v/>
      </c>
      <c r="AO223" s="33">
        <f t="shared" si="52"/>
        <v>12</v>
      </c>
      <c r="AP223" s="33" t="str">
        <f t="shared" si="53"/>
        <v/>
      </c>
      <c r="AQ223" s="33" t="str">
        <f t="shared" si="54"/>
        <v/>
      </c>
      <c r="AR223" s="33" t="str">
        <f t="shared" si="55"/>
        <v/>
      </c>
      <c r="AS223" s="116">
        <v>43604</v>
      </c>
      <c r="AT223" s="116">
        <v>4.2337962962962966E-2</v>
      </c>
      <c r="AU223" s="116" t="s">
        <v>62</v>
      </c>
      <c r="AV223" s="116" t="s">
        <v>63</v>
      </c>
      <c r="AW223" s="116">
        <v>12</v>
      </c>
      <c r="AX223" s="116"/>
      <c r="AY223" s="116"/>
      <c r="AZ223" s="116"/>
      <c r="BA223" s="116"/>
      <c r="BB223" s="116"/>
      <c r="BC223" s="116"/>
      <c r="BD223" s="116"/>
      <c r="BE223" s="116"/>
      <c r="BF223" s="116"/>
      <c r="BG223" s="116"/>
      <c r="BH223" s="116"/>
      <c r="BI223" s="116"/>
      <c r="BJ223" s="116"/>
      <c r="BK223" s="116"/>
      <c r="BL223" s="116"/>
      <c r="BM223" s="116"/>
      <c r="BN223" s="116"/>
      <c r="BO223" s="116"/>
      <c r="BP223" s="116"/>
      <c r="BQ223" s="116"/>
      <c r="BR223" s="116"/>
      <c r="BS223" s="116"/>
      <c r="BT223" s="116"/>
      <c r="BU223" s="116"/>
      <c r="BV223" s="116"/>
      <c r="BW223" s="116"/>
      <c r="BX223" s="116"/>
      <c r="BY223" s="116"/>
      <c r="BZ223" s="116"/>
      <c r="CA223" s="116"/>
      <c r="CB223" s="116"/>
      <c r="CC223" s="116"/>
      <c r="CD223" s="116"/>
      <c r="CE223" s="116"/>
      <c r="CF223" s="116"/>
      <c r="CG223" s="116"/>
      <c r="CH223" s="116"/>
      <c r="CI223" s="116"/>
      <c r="CJ223" s="116"/>
      <c r="CK223" s="116"/>
      <c r="CL223" s="116"/>
      <c r="CM223" s="116"/>
      <c r="CN223" s="116"/>
      <c r="CO223" s="116"/>
      <c r="CP223" s="116"/>
      <c r="CQ223" s="116"/>
      <c r="CR223" s="116"/>
      <c r="CS223" s="116"/>
      <c r="CT223" s="116"/>
      <c r="CU223" s="116"/>
      <c r="CV223" s="116"/>
      <c r="CW223" s="116"/>
      <c r="CX223" s="116"/>
      <c r="CY223" s="116"/>
      <c r="CZ223" s="116"/>
      <c r="DA223" s="116"/>
      <c r="DB223" s="116"/>
      <c r="DC223" s="116"/>
      <c r="DD223" s="116"/>
      <c r="DE223" s="116"/>
      <c r="DF223" s="116"/>
      <c r="DG223" s="116"/>
      <c r="DH223" s="116"/>
      <c r="DI223" s="116"/>
      <c r="DJ223" s="116"/>
      <c r="DK223" s="116"/>
      <c r="DL223" s="116"/>
      <c r="DM223" s="116"/>
      <c r="DN223" s="116"/>
      <c r="DO223" s="116"/>
      <c r="DP223" s="116"/>
      <c r="DQ223" s="116"/>
      <c r="DR223" s="116"/>
      <c r="DS223" s="116"/>
      <c r="DT223" s="116"/>
      <c r="DU223" s="116"/>
      <c r="DV223" s="116"/>
      <c r="DW223" s="116"/>
      <c r="DX223" s="116"/>
      <c r="DY223" s="116"/>
      <c r="DZ223" s="116"/>
      <c r="EA223" s="116"/>
      <c r="EB223" s="116"/>
      <c r="EC223" s="116"/>
      <c r="ED223" s="116"/>
      <c r="EE223" s="116"/>
      <c r="EF223" s="116"/>
      <c r="EG223" s="116"/>
      <c r="EH223" s="116"/>
      <c r="EI223" s="116"/>
      <c r="EJ223" s="116"/>
      <c r="EK223" s="116"/>
      <c r="EL223" s="116"/>
      <c r="EM223" s="116"/>
      <c r="EN223" s="116"/>
      <c r="EO223" s="116"/>
      <c r="EP223" s="116"/>
      <c r="EQ223" s="116"/>
      <c r="ER223" s="116"/>
      <c r="ES223" s="116"/>
      <c r="ET223" s="116"/>
      <c r="EU223" s="116"/>
      <c r="EV223" s="116"/>
      <c r="EW223" s="116"/>
      <c r="EX223" s="116"/>
      <c r="EY223" s="116"/>
      <c r="EZ223" s="116"/>
      <c r="FA223" s="116"/>
      <c r="FB223" s="116"/>
      <c r="FC223" s="116"/>
      <c r="FD223" s="116"/>
      <c r="FE223" s="116"/>
      <c r="FF223" s="116"/>
      <c r="FG223" s="116"/>
      <c r="FH223" s="116"/>
      <c r="FI223" s="116"/>
      <c r="FJ223" s="116"/>
      <c r="FK223" s="116"/>
      <c r="FL223" s="116"/>
      <c r="FM223" s="116"/>
      <c r="FN223" s="116"/>
      <c r="FO223" s="116"/>
      <c r="FP223" s="116"/>
      <c r="FQ223" s="116"/>
      <c r="FR223" s="116"/>
      <c r="FS223" s="116"/>
      <c r="FT223" s="116"/>
      <c r="FU223" s="116"/>
      <c r="FV223" s="116"/>
      <c r="FW223" s="116"/>
      <c r="FX223" s="116"/>
      <c r="FY223" s="116"/>
      <c r="FZ223" s="116"/>
      <c r="GA223" s="116"/>
      <c r="GB223" s="116"/>
      <c r="GC223" s="116"/>
      <c r="GD223" s="116"/>
      <c r="GE223" s="116"/>
      <c r="GF223" s="116"/>
      <c r="GG223" s="116"/>
      <c r="GH223" s="116"/>
      <c r="GI223" s="116"/>
      <c r="GJ223" s="116"/>
      <c r="GK223" s="116"/>
      <c r="GL223" s="116"/>
      <c r="GM223" s="116"/>
      <c r="GN223" s="116"/>
      <c r="GO223" s="116"/>
      <c r="GP223" s="116"/>
      <c r="GQ223" s="116"/>
      <c r="GR223" s="116"/>
      <c r="GS223" s="116"/>
      <c r="GT223" s="116"/>
      <c r="GU223" s="116"/>
      <c r="GV223" s="116"/>
      <c r="GW223" s="116"/>
      <c r="GX223" s="116"/>
      <c r="GY223" s="116"/>
      <c r="GZ223" s="116"/>
      <c r="HA223" s="116"/>
      <c r="HB223" s="116"/>
      <c r="HC223" s="116"/>
      <c r="HD223" s="116"/>
      <c r="HE223" s="116"/>
      <c r="HF223" s="116"/>
      <c r="HG223" s="116"/>
      <c r="HH223" s="116"/>
      <c r="HI223" s="116"/>
      <c r="HJ223" s="116"/>
      <c r="HK223" s="116"/>
      <c r="HL223" s="116"/>
      <c r="HM223" s="116"/>
      <c r="HN223" s="116"/>
      <c r="HO223" s="116"/>
      <c r="HP223" s="116"/>
      <c r="HQ223" s="116"/>
      <c r="HR223" s="116"/>
      <c r="HS223" s="116"/>
      <c r="HT223" s="116"/>
      <c r="HU223" s="116"/>
      <c r="HV223" s="116"/>
      <c r="HW223" s="116"/>
      <c r="HX223" s="116"/>
      <c r="HY223" s="116"/>
      <c r="HZ223" s="116"/>
      <c r="IA223" s="116"/>
      <c r="IB223" s="116"/>
      <c r="IC223" s="116"/>
      <c r="ID223" s="116"/>
      <c r="IE223" s="116"/>
      <c r="IF223" s="116"/>
      <c r="IG223" s="116"/>
      <c r="IH223" s="116"/>
      <c r="II223" s="116"/>
      <c r="IJ223" s="116"/>
      <c r="IK223" s="116"/>
      <c r="IL223" s="116"/>
      <c r="IM223" s="116"/>
      <c r="IN223" s="116"/>
      <c r="IO223" s="116"/>
      <c r="IP223" s="116"/>
      <c r="IQ223" s="116"/>
      <c r="IR223" s="116"/>
      <c r="IS223" s="116"/>
      <c r="IT223" s="116"/>
      <c r="IU223" s="116"/>
      <c r="IV223" s="116"/>
      <c r="IW223" s="116"/>
      <c r="IX223" s="116"/>
      <c r="IY223" s="116"/>
      <c r="IZ223" s="116"/>
      <c r="JA223" s="116"/>
      <c r="JB223" s="116"/>
      <c r="JC223" s="116"/>
      <c r="JD223" s="116"/>
      <c r="JE223" s="116"/>
      <c r="JF223" s="116"/>
      <c r="JG223" s="116"/>
      <c r="JH223" s="116"/>
      <c r="JI223" s="116"/>
      <c r="JJ223" s="116"/>
      <c r="JK223" s="116"/>
      <c r="JL223" s="116"/>
      <c r="JM223" s="116"/>
      <c r="JN223" s="116"/>
      <c r="JO223" s="116"/>
      <c r="JP223" s="116"/>
      <c r="JQ223" s="116"/>
      <c r="JR223" s="116"/>
      <c r="JS223" s="116"/>
      <c r="JT223" s="116"/>
      <c r="JU223" s="116"/>
      <c r="JV223" s="116"/>
      <c r="JW223" s="116"/>
      <c r="JX223" s="116"/>
      <c r="JY223" s="116"/>
      <c r="JZ223" s="116"/>
      <c r="KA223" s="116"/>
      <c r="KB223" s="116"/>
      <c r="KC223" s="116"/>
      <c r="KD223" s="116"/>
      <c r="KE223" s="116"/>
      <c r="KF223" s="116"/>
      <c r="KG223" s="116"/>
      <c r="KH223" s="116"/>
      <c r="KI223" s="116"/>
      <c r="KJ223" s="116"/>
      <c r="KK223" s="116"/>
      <c r="KL223" s="116"/>
      <c r="KM223" s="116"/>
      <c r="KN223" s="116"/>
      <c r="KO223" s="116"/>
      <c r="KP223" s="116"/>
      <c r="KQ223" s="116"/>
      <c r="KR223" s="116"/>
      <c r="KS223" s="116"/>
      <c r="KT223" s="116"/>
      <c r="KU223" s="116"/>
      <c r="KV223" s="116"/>
      <c r="KW223" s="116"/>
      <c r="KX223" s="116"/>
      <c r="KY223" s="116"/>
      <c r="KZ223" s="116"/>
      <c r="LA223" s="116"/>
      <c r="LB223" s="116"/>
      <c r="LC223" s="116"/>
      <c r="LD223" s="116"/>
      <c r="LE223" s="116"/>
      <c r="LF223" s="116"/>
      <c r="LG223" s="116"/>
      <c r="LH223" s="116"/>
      <c r="LI223" s="116"/>
      <c r="LJ223" s="116"/>
    </row>
    <row r="224" spans="1:322" x14ac:dyDescent="0.3">
      <c r="A224" s="108">
        <v>43397</v>
      </c>
      <c r="B224" s="117">
        <v>0.91131944444444501</v>
      </c>
      <c r="C224" s="114">
        <v>14505.246999999999</v>
      </c>
      <c r="D224" s="114">
        <v>103266.99800000001</v>
      </c>
      <c r="E224" s="114">
        <v>26036.919000000002</v>
      </c>
      <c r="F224" s="114">
        <v>36168.108999999997</v>
      </c>
      <c r="G224" s="114">
        <v>8.1240000000000006</v>
      </c>
      <c r="H224" s="73">
        <v>10</v>
      </c>
      <c r="I224" s="73">
        <v>11.740311804009</v>
      </c>
      <c r="J224" s="111"/>
      <c r="K224" s="111"/>
      <c r="L224" s="119">
        <f t="shared" si="56"/>
        <v>-29.236000000007856</v>
      </c>
      <c r="M224" s="115">
        <f t="shared" si="57"/>
        <v>-4.9830000000001746</v>
      </c>
      <c r="N224" s="115">
        <f t="shared" si="58"/>
        <v>-32.377000000007683</v>
      </c>
      <c r="O224" s="115">
        <f t="shared" si="59"/>
        <v>3.9990000000034343</v>
      </c>
      <c r="P224" s="120">
        <f t="shared" si="60"/>
        <v>4.1249999999965663</v>
      </c>
      <c r="Q224" s="30">
        <f t="shared" si="61"/>
        <v>0.49224519940958072</v>
      </c>
      <c r="R224" s="123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16"/>
      <c r="AD224" s="116"/>
      <c r="AE224" s="116"/>
      <c r="AF224" s="116"/>
      <c r="AG224" s="116"/>
      <c r="AH224" s="116"/>
      <c r="AI224" s="116"/>
      <c r="AJ224" s="33" t="str">
        <f t="shared" si="47"/>
        <v/>
      </c>
      <c r="AK224" s="33" t="str">
        <f t="shared" si="48"/>
        <v/>
      </c>
      <c r="AL224" s="33">
        <f t="shared" si="49"/>
        <v>27361.01</v>
      </c>
      <c r="AM224" s="33" t="str">
        <f t="shared" si="50"/>
        <v/>
      </c>
      <c r="AN224" s="33" t="str">
        <f t="shared" si="51"/>
        <v/>
      </c>
      <c r="AO224" s="33" t="str">
        <f t="shared" si="52"/>
        <v/>
      </c>
      <c r="AP224" s="33" t="str">
        <f t="shared" si="53"/>
        <v/>
      </c>
      <c r="AQ224" s="33" t="str">
        <f t="shared" si="54"/>
        <v/>
      </c>
      <c r="AR224" s="33" t="str">
        <f t="shared" si="55"/>
        <v/>
      </c>
      <c r="AS224" s="116">
        <v>43604</v>
      </c>
      <c r="AT224" s="116">
        <v>4.2337962962962966E-2</v>
      </c>
      <c r="AU224" s="116" t="s">
        <v>64</v>
      </c>
      <c r="AV224" s="116" t="s">
        <v>65</v>
      </c>
      <c r="AW224" s="116">
        <v>27361.01</v>
      </c>
      <c r="AX224" s="116"/>
      <c r="AY224" s="116"/>
      <c r="AZ224" s="116"/>
      <c r="BA224" s="116"/>
      <c r="BB224" s="116"/>
      <c r="BC224" s="116"/>
      <c r="BD224" s="116"/>
      <c r="BE224" s="116"/>
      <c r="BF224" s="116"/>
      <c r="BG224" s="116"/>
      <c r="BH224" s="116"/>
      <c r="BI224" s="116"/>
      <c r="BJ224" s="116"/>
      <c r="BK224" s="116"/>
      <c r="BL224" s="116"/>
      <c r="BM224" s="116"/>
      <c r="BN224" s="116"/>
      <c r="BO224" s="116"/>
      <c r="BP224" s="116"/>
      <c r="BQ224" s="116"/>
      <c r="BR224" s="116"/>
      <c r="BS224" s="116"/>
      <c r="BT224" s="116"/>
      <c r="BU224" s="116"/>
      <c r="BV224" s="116"/>
      <c r="BW224" s="116"/>
      <c r="BX224" s="116"/>
      <c r="BY224" s="116"/>
      <c r="BZ224" s="116"/>
      <c r="CA224" s="116"/>
      <c r="CB224" s="116"/>
      <c r="CC224" s="116"/>
      <c r="CD224" s="116"/>
      <c r="CE224" s="116"/>
      <c r="CF224" s="116"/>
      <c r="CG224" s="116"/>
      <c r="CH224" s="116"/>
      <c r="CI224" s="116"/>
      <c r="CJ224" s="116"/>
      <c r="CK224" s="116"/>
      <c r="CL224" s="116"/>
      <c r="CM224" s="116"/>
      <c r="CN224" s="116"/>
      <c r="CO224" s="116"/>
      <c r="CP224" s="116"/>
      <c r="CQ224" s="116"/>
      <c r="CR224" s="116"/>
      <c r="CS224" s="116"/>
      <c r="CT224" s="116"/>
      <c r="CU224" s="116"/>
      <c r="CV224" s="116"/>
      <c r="CW224" s="116"/>
      <c r="CX224" s="116"/>
      <c r="CY224" s="116"/>
      <c r="CZ224" s="116"/>
      <c r="DA224" s="116"/>
      <c r="DB224" s="116"/>
      <c r="DC224" s="116"/>
      <c r="DD224" s="116"/>
      <c r="DE224" s="116"/>
      <c r="DF224" s="116"/>
      <c r="DG224" s="116"/>
      <c r="DH224" s="116"/>
      <c r="DI224" s="116"/>
      <c r="DJ224" s="116"/>
      <c r="DK224" s="116"/>
      <c r="DL224" s="116"/>
      <c r="DM224" s="116"/>
      <c r="DN224" s="116"/>
      <c r="DO224" s="116"/>
      <c r="DP224" s="116"/>
      <c r="DQ224" s="116"/>
      <c r="DR224" s="116"/>
      <c r="DS224" s="116"/>
      <c r="DT224" s="116"/>
      <c r="DU224" s="116"/>
      <c r="DV224" s="116"/>
      <c r="DW224" s="116"/>
      <c r="DX224" s="116"/>
      <c r="DY224" s="116"/>
      <c r="DZ224" s="116"/>
      <c r="EA224" s="116"/>
      <c r="EB224" s="116"/>
      <c r="EC224" s="116"/>
      <c r="ED224" s="116"/>
      <c r="EE224" s="116"/>
      <c r="EF224" s="116"/>
      <c r="EG224" s="116"/>
      <c r="EH224" s="116"/>
      <c r="EI224" s="116"/>
      <c r="EJ224" s="116"/>
      <c r="EK224" s="116"/>
      <c r="EL224" s="116"/>
      <c r="EM224" s="116"/>
      <c r="EN224" s="116"/>
      <c r="EO224" s="116"/>
      <c r="EP224" s="116"/>
      <c r="EQ224" s="116"/>
      <c r="ER224" s="116"/>
      <c r="ES224" s="116"/>
      <c r="ET224" s="116"/>
      <c r="EU224" s="116"/>
      <c r="EV224" s="116"/>
      <c r="EW224" s="116"/>
      <c r="EX224" s="116"/>
      <c r="EY224" s="116"/>
      <c r="EZ224" s="116"/>
      <c r="FA224" s="116"/>
      <c r="FB224" s="116"/>
      <c r="FC224" s="116"/>
      <c r="FD224" s="116"/>
      <c r="FE224" s="116"/>
      <c r="FF224" s="116"/>
      <c r="FG224" s="116"/>
      <c r="FH224" s="116"/>
      <c r="FI224" s="116"/>
      <c r="FJ224" s="116"/>
      <c r="FK224" s="116"/>
      <c r="FL224" s="116"/>
      <c r="FM224" s="116"/>
      <c r="FN224" s="116"/>
      <c r="FO224" s="116"/>
      <c r="FP224" s="116"/>
      <c r="FQ224" s="116"/>
      <c r="FR224" s="116"/>
      <c r="FS224" s="116"/>
      <c r="FT224" s="116"/>
      <c r="FU224" s="116"/>
      <c r="FV224" s="116"/>
      <c r="FW224" s="116"/>
      <c r="FX224" s="116"/>
      <c r="FY224" s="116"/>
      <c r="FZ224" s="116"/>
      <c r="GA224" s="116"/>
      <c r="GB224" s="116"/>
      <c r="GC224" s="116"/>
      <c r="GD224" s="116"/>
      <c r="GE224" s="116"/>
      <c r="GF224" s="116"/>
      <c r="GG224" s="116"/>
      <c r="GH224" s="116"/>
      <c r="GI224" s="116"/>
      <c r="GJ224" s="116"/>
      <c r="GK224" s="116"/>
      <c r="GL224" s="116"/>
      <c r="GM224" s="116"/>
      <c r="GN224" s="116"/>
      <c r="GO224" s="116"/>
      <c r="GP224" s="116"/>
      <c r="GQ224" s="116"/>
      <c r="GR224" s="116"/>
      <c r="GS224" s="116"/>
      <c r="GT224" s="116"/>
      <c r="GU224" s="116"/>
      <c r="GV224" s="116"/>
      <c r="GW224" s="116"/>
      <c r="GX224" s="116"/>
      <c r="GY224" s="116"/>
      <c r="GZ224" s="116"/>
      <c r="HA224" s="116"/>
      <c r="HB224" s="116"/>
      <c r="HC224" s="116"/>
      <c r="HD224" s="116"/>
      <c r="HE224" s="116"/>
      <c r="HF224" s="116"/>
      <c r="HG224" s="116"/>
      <c r="HH224" s="116"/>
      <c r="HI224" s="116"/>
      <c r="HJ224" s="116"/>
      <c r="HK224" s="116"/>
      <c r="HL224" s="116"/>
      <c r="HM224" s="116"/>
      <c r="HN224" s="116"/>
      <c r="HO224" s="116"/>
      <c r="HP224" s="116"/>
      <c r="HQ224" s="116"/>
      <c r="HR224" s="116"/>
      <c r="HS224" s="116"/>
      <c r="HT224" s="116"/>
      <c r="HU224" s="116"/>
      <c r="HV224" s="116"/>
      <c r="HW224" s="116"/>
      <c r="HX224" s="116"/>
      <c r="HY224" s="116"/>
      <c r="HZ224" s="116"/>
      <c r="IA224" s="116"/>
      <c r="IB224" s="116"/>
      <c r="IC224" s="116"/>
      <c r="ID224" s="116"/>
      <c r="IE224" s="116"/>
      <c r="IF224" s="116"/>
      <c r="IG224" s="116"/>
      <c r="IH224" s="116"/>
      <c r="II224" s="116"/>
      <c r="IJ224" s="116"/>
      <c r="IK224" s="116"/>
      <c r="IL224" s="116"/>
      <c r="IM224" s="116"/>
      <c r="IN224" s="116"/>
      <c r="IO224" s="116"/>
      <c r="IP224" s="116"/>
      <c r="IQ224" s="116"/>
      <c r="IR224" s="116"/>
      <c r="IS224" s="116"/>
      <c r="IT224" s="116"/>
      <c r="IU224" s="116"/>
      <c r="IV224" s="116"/>
      <c r="IW224" s="116"/>
      <c r="IX224" s="116"/>
      <c r="IY224" s="116"/>
      <c r="IZ224" s="116"/>
      <c r="JA224" s="116"/>
      <c r="JB224" s="116"/>
      <c r="JC224" s="116"/>
      <c r="JD224" s="116"/>
      <c r="JE224" s="116"/>
      <c r="JF224" s="116"/>
      <c r="JG224" s="116"/>
      <c r="JH224" s="116"/>
      <c r="JI224" s="116"/>
      <c r="JJ224" s="116"/>
      <c r="JK224" s="116"/>
      <c r="JL224" s="116"/>
      <c r="JM224" s="116"/>
      <c r="JN224" s="116"/>
      <c r="JO224" s="116"/>
      <c r="JP224" s="116"/>
      <c r="JQ224" s="116"/>
      <c r="JR224" s="116"/>
      <c r="JS224" s="116"/>
      <c r="JT224" s="116"/>
      <c r="JU224" s="116"/>
      <c r="JV224" s="116"/>
      <c r="JW224" s="116"/>
      <c r="JX224" s="116"/>
      <c r="JY224" s="116"/>
      <c r="JZ224" s="116"/>
      <c r="KA224" s="116"/>
      <c r="KB224" s="116"/>
      <c r="KC224" s="116"/>
      <c r="KD224" s="116"/>
      <c r="KE224" s="116"/>
      <c r="KF224" s="116"/>
      <c r="KG224" s="116"/>
      <c r="KH224" s="116"/>
      <c r="KI224" s="116"/>
      <c r="KJ224" s="116"/>
      <c r="KK224" s="116"/>
      <c r="KL224" s="116"/>
      <c r="KM224" s="116"/>
      <c r="KN224" s="116"/>
      <c r="KO224" s="116"/>
      <c r="KP224" s="116"/>
      <c r="KQ224" s="116"/>
      <c r="KR224" s="116"/>
      <c r="KS224" s="116"/>
      <c r="KT224" s="116"/>
      <c r="KU224" s="116"/>
      <c r="KV224" s="116"/>
      <c r="KW224" s="116"/>
      <c r="KX224" s="116"/>
      <c r="KY224" s="116"/>
      <c r="KZ224" s="116"/>
      <c r="LA224" s="116"/>
      <c r="LB224" s="116"/>
      <c r="LC224" s="116"/>
      <c r="LD224" s="116"/>
      <c r="LE224" s="116"/>
      <c r="LF224" s="116"/>
      <c r="LG224" s="116"/>
      <c r="LH224" s="116"/>
      <c r="LI224" s="116"/>
      <c r="LJ224" s="116"/>
    </row>
    <row r="225" spans="1:322" x14ac:dyDescent="0.3">
      <c r="A225" s="108">
        <v>43398</v>
      </c>
      <c r="B225" s="117">
        <v>0.91516203703703702</v>
      </c>
      <c r="C225" s="114">
        <v>14508.79</v>
      </c>
      <c r="D225" s="114">
        <v>103301.33</v>
      </c>
      <c r="E225" s="114">
        <v>26039.39</v>
      </c>
      <c r="F225" s="114">
        <v>36174.120000000003</v>
      </c>
      <c r="G225" s="114">
        <v>17.861999999999998</v>
      </c>
      <c r="H225" s="73">
        <v>4</v>
      </c>
      <c r="I225" s="73">
        <v>10.1</v>
      </c>
      <c r="J225" s="111"/>
      <c r="K225" s="111"/>
      <c r="L225" s="119">
        <f t="shared" si="56"/>
        <v>-20.012999999996364</v>
      </c>
      <c r="M225" s="115">
        <f t="shared" si="57"/>
        <v>-3.5430000000014843</v>
      </c>
      <c r="N225" s="115">
        <f t="shared" si="58"/>
        <v>-34.331999999994878</v>
      </c>
      <c r="O225" s="115">
        <f t="shared" si="59"/>
        <v>2.4709999999977299</v>
      </c>
      <c r="P225" s="120">
        <f t="shared" si="60"/>
        <v>15.391000000002268</v>
      </c>
      <c r="Q225" s="30">
        <f t="shared" si="61"/>
        <v>0.13833837196269905</v>
      </c>
      <c r="R225" s="123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16"/>
      <c r="AD225" s="116"/>
      <c r="AE225" s="116"/>
      <c r="AF225" s="116"/>
      <c r="AG225" s="116"/>
      <c r="AH225" s="116"/>
      <c r="AI225" s="116"/>
      <c r="AJ225" s="33" t="str">
        <f t="shared" si="47"/>
        <v/>
      </c>
      <c r="AK225" s="33" t="str">
        <f t="shared" si="48"/>
        <v/>
      </c>
      <c r="AL225" s="33" t="str">
        <f t="shared" si="49"/>
        <v/>
      </c>
      <c r="AM225" s="33">
        <f t="shared" si="50"/>
        <v>37916.536</v>
      </c>
      <c r="AN225" s="33" t="str">
        <f t="shared" si="51"/>
        <v/>
      </c>
      <c r="AO225" s="33" t="str">
        <f t="shared" si="52"/>
        <v/>
      </c>
      <c r="AP225" s="33" t="str">
        <f t="shared" si="53"/>
        <v/>
      </c>
      <c r="AQ225" s="33" t="str">
        <f t="shared" si="54"/>
        <v/>
      </c>
      <c r="AR225" s="33" t="str">
        <f t="shared" si="55"/>
        <v/>
      </c>
      <c r="AS225" s="116">
        <v>43604</v>
      </c>
      <c r="AT225" s="116">
        <v>4.2337962962962966E-2</v>
      </c>
      <c r="AU225" s="116" t="s">
        <v>64</v>
      </c>
      <c r="AV225" s="116" t="s">
        <v>66</v>
      </c>
      <c r="AW225" s="116" t="s">
        <v>67</v>
      </c>
      <c r="AX225" s="116">
        <v>37916.536</v>
      </c>
      <c r="AY225" s="116"/>
      <c r="AZ225" s="116"/>
      <c r="BA225" s="116"/>
      <c r="BB225" s="116"/>
      <c r="BC225" s="116"/>
      <c r="BD225" s="116"/>
      <c r="BE225" s="116"/>
      <c r="BF225" s="116"/>
      <c r="BG225" s="116"/>
      <c r="BH225" s="116"/>
      <c r="BI225" s="116"/>
      <c r="BJ225" s="116"/>
      <c r="BK225" s="116"/>
      <c r="BL225" s="116"/>
      <c r="BM225" s="116"/>
      <c r="BN225" s="116"/>
      <c r="BO225" s="116"/>
      <c r="BP225" s="116"/>
      <c r="BQ225" s="116"/>
      <c r="BR225" s="116"/>
      <c r="BS225" s="116"/>
      <c r="BT225" s="116"/>
      <c r="BU225" s="116"/>
      <c r="BV225" s="116"/>
      <c r="BW225" s="116"/>
      <c r="BX225" s="116"/>
      <c r="BY225" s="116"/>
      <c r="BZ225" s="116"/>
      <c r="CA225" s="116"/>
      <c r="CB225" s="116"/>
      <c r="CC225" s="116"/>
      <c r="CD225" s="116"/>
      <c r="CE225" s="116"/>
      <c r="CF225" s="116"/>
      <c r="CG225" s="116"/>
      <c r="CH225" s="116"/>
      <c r="CI225" s="116"/>
      <c r="CJ225" s="116"/>
      <c r="CK225" s="116"/>
      <c r="CL225" s="116"/>
      <c r="CM225" s="116"/>
      <c r="CN225" s="116"/>
      <c r="CO225" s="116"/>
      <c r="CP225" s="116"/>
      <c r="CQ225" s="116"/>
      <c r="CR225" s="116"/>
      <c r="CS225" s="116"/>
      <c r="CT225" s="116"/>
      <c r="CU225" s="116"/>
      <c r="CV225" s="116"/>
      <c r="CW225" s="116"/>
      <c r="CX225" s="116"/>
      <c r="CY225" s="116"/>
      <c r="CZ225" s="116"/>
      <c r="DA225" s="116"/>
      <c r="DB225" s="116"/>
      <c r="DC225" s="116"/>
      <c r="DD225" s="116"/>
      <c r="DE225" s="116"/>
      <c r="DF225" s="116"/>
      <c r="DG225" s="116"/>
      <c r="DH225" s="116"/>
      <c r="DI225" s="116"/>
      <c r="DJ225" s="116"/>
      <c r="DK225" s="116"/>
      <c r="DL225" s="116"/>
      <c r="DM225" s="116"/>
      <c r="DN225" s="116"/>
      <c r="DO225" s="116"/>
      <c r="DP225" s="116"/>
      <c r="DQ225" s="116"/>
      <c r="DR225" s="116"/>
      <c r="DS225" s="116"/>
      <c r="DT225" s="116"/>
      <c r="DU225" s="116"/>
      <c r="DV225" s="116"/>
      <c r="DW225" s="116"/>
      <c r="DX225" s="116"/>
      <c r="DY225" s="116"/>
      <c r="DZ225" s="116"/>
      <c r="EA225" s="116"/>
      <c r="EB225" s="116"/>
      <c r="EC225" s="116"/>
      <c r="ED225" s="116"/>
      <c r="EE225" s="116"/>
      <c r="EF225" s="116"/>
      <c r="EG225" s="116"/>
      <c r="EH225" s="116"/>
      <c r="EI225" s="116"/>
      <c r="EJ225" s="116"/>
      <c r="EK225" s="116"/>
      <c r="EL225" s="116"/>
      <c r="EM225" s="116"/>
      <c r="EN225" s="116"/>
      <c r="EO225" s="116"/>
      <c r="EP225" s="116"/>
      <c r="EQ225" s="116"/>
      <c r="ER225" s="116"/>
      <c r="ES225" s="116"/>
      <c r="ET225" s="116"/>
      <c r="EU225" s="116"/>
      <c r="EV225" s="116"/>
      <c r="EW225" s="116"/>
      <c r="EX225" s="116"/>
      <c r="EY225" s="116"/>
      <c r="EZ225" s="116"/>
      <c r="FA225" s="116"/>
      <c r="FB225" s="116"/>
      <c r="FC225" s="116"/>
      <c r="FD225" s="116"/>
      <c r="FE225" s="116"/>
      <c r="FF225" s="116"/>
      <c r="FG225" s="116"/>
      <c r="FH225" s="116"/>
      <c r="FI225" s="116"/>
      <c r="FJ225" s="116"/>
      <c r="FK225" s="116"/>
      <c r="FL225" s="116"/>
      <c r="FM225" s="116"/>
      <c r="FN225" s="116"/>
      <c r="FO225" s="116"/>
      <c r="FP225" s="116"/>
      <c r="FQ225" s="116"/>
      <c r="FR225" s="116"/>
      <c r="FS225" s="116"/>
      <c r="FT225" s="116"/>
      <c r="FU225" s="116"/>
      <c r="FV225" s="116"/>
      <c r="FW225" s="116"/>
      <c r="FX225" s="116"/>
      <c r="FY225" s="116"/>
      <c r="FZ225" s="116"/>
      <c r="GA225" s="116"/>
      <c r="GB225" s="116"/>
      <c r="GC225" s="116"/>
      <c r="GD225" s="116"/>
      <c r="GE225" s="116"/>
      <c r="GF225" s="116"/>
      <c r="GG225" s="116"/>
      <c r="GH225" s="116"/>
      <c r="GI225" s="116"/>
      <c r="GJ225" s="116"/>
      <c r="GK225" s="116"/>
      <c r="GL225" s="116"/>
      <c r="GM225" s="116"/>
      <c r="GN225" s="116"/>
      <c r="GO225" s="116"/>
      <c r="GP225" s="116"/>
      <c r="GQ225" s="116"/>
      <c r="GR225" s="116"/>
      <c r="GS225" s="116"/>
      <c r="GT225" s="116"/>
      <c r="GU225" s="116"/>
      <c r="GV225" s="116"/>
      <c r="GW225" s="116"/>
      <c r="GX225" s="116"/>
      <c r="GY225" s="116"/>
      <c r="GZ225" s="116"/>
      <c r="HA225" s="116"/>
      <c r="HB225" s="116"/>
      <c r="HC225" s="116"/>
      <c r="HD225" s="116"/>
      <c r="HE225" s="116"/>
      <c r="HF225" s="116"/>
      <c r="HG225" s="116"/>
      <c r="HH225" s="116"/>
      <c r="HI225" s="116"/>
      <c r="HJ225" s="116"/>
      <c r="HK225" s="116"/>
      <c r="HL225" s="116"/>
      <c r="HM225" s="116"/>
      <c r="HN225" s="116"/>
      <c r="HO225" s="116"/>
      <c r="HP225" s="116"/>
      <c r="HQ225" s="116"/>
      <c r="HR225" s="116"/>
      <c r="HS225" s="116"/>
      <c r="HT225" s="116"/>
      <c r="HU225" s="116"/>
      <c r="HV225" s="116"/>
      <c r="HW225" s="116"/>
      <c r="HX225" s="116"/>
      <c r="HY225" s="116"/>
      <c r="HZ225" s="116"/>
      <c r="IA225" s="116"/>
      <c r="IB225" s="116"/>
      <c r="IC225" s="116"/>
      <c r="ID225" s="116"/>
      <c r="IE225" s="116"/>
      <c r="IF225" s="116"/>
      <c r="IG225" s="116"/>
      <c r="IH225" s="116"/>
      <c r="II225" s="116"/>
      <c r="IJ225" s="116"/>
      <c r="IK225" s="116"/>
      <c r="IL225" s="116"/>
      <c r="IM225" s="116"/>
      <c r="IN225" s="116"/>
      <c r="IO225" s="116"/>
      <c r="IP225" s="116"/>
      <c r="IQ225" s="116"/>
      <c r="IR225" s="116"/>
      <c r="IS225" s="116"/>
      <c r="IT225" s="116"/>
      <c r="IU225" s="116"/>
      <c r="IV225" s="116"/>
      <c r="IW225" s="116"/>
      <c r="IX225" s="116"/>
      <c r="IY225" s="116"/>
      <c r="IZ225" s="116"/>
      <c r="JA225" s="116"/>
      <c r="JB225" s="116"/>
      <c r="JC225" s="116"/>
      <c r="JD225" s="116"/>
      <c r="JE225" s="116"/>
      <c r="JF225" s="116"/>
      <c r="JG225" s="116"/>
      <c r="JH225" s="116"/>
      <c r="JI225" s="116"/>
      <c r="JJ225" s="116"/>
      <c r="JK225" s="116"/>
      <c r="JL225" s="116"/>
      <c r="JM225" s="116"/>
      <c r="JN225" s="116"/>
      <c r="JO225" s="116"/>
      <c r="JP225" s="116"/>
      <c r="JQ225" s="116"/>
      <c r="JR225" s="116"/>
      <c r="JS225" s="116"/>
      <c r="JT225" s="116"/>
      <c r="JU225" s="116"/>
      <c r="JV225" s="116"/>
      <c r="JW225" s="116"/>
      <c r="JX225" s="116"/>
      <c r="JY225" s="116"/>
      <c r="JZ225" s="116"/>
      <c r="KA225" s="116"/>
      <c r="KB225" s="116"/>
      <c r="KC225" s="116"/>
      <c r="KD225" s="116"/>
      <c r="KE225" s="116"/>
      <c r="KF225" s="116"/>
      <c r="KG225" s="116"/>
      <c r="KH225" s="116"/>
      <c r="KI225" s="116"/>
      <c r="KJ225" s="116"/>
      <c r="KK225" s="116"/>
      <c r="KL225" s="116"/>
      <c r="KM225" s="116"/>
      <c r="KN225" s="116"/>
      <c r="KO225" s="116"/>
      <c r="KP225" s="116"/>
      <c r="KQ225" s="116"/>
      <c r="KR225" s="116"/>
      <c r="KS225" s="116"/>
      <c r="KT225" s="116"/>
      <c r="KU225" s="116"/>
      <c r="KV225" s="116"/>
      <c r="KW225" s="116"/>
      <c r="KX225" s="116"/>
      <c r="KY225" s="116"/>
      <c r="KZ225" s="116"/>
      <c r="LA225" s="116"/>
      <c r="LB225" s="116"/>
      <c r="LC225" s="116"/>
      <c r="LD225" s="116"/>
      <c r="LE225" s="116"/>
      <c r="LF225" s="116"/>
      <c r="LG225" s="116"/>
      <c r="LH225" s="116"/>
      <c r="LI225" s="116"/>
      <c r="LJ225" s="116"/>
    </row>
    <row r="226" spans="1:322" x14ac:dyDescent="0.3">
      <c r="A226" s="108">
        <v>43399</v>
      </c>
      <c r="B226" s="117">
        <v>0.91516203703703702</v>
      </c>
      <c r="C226" s="114">
        <v>14511.82</v>
      </c>
      <c r="D226" s="114">
        <v>103348.57</v>
      </c>
      <c r="E226" s="114">
        <v>26053.4</v>
      </c>
      <c r="F226" s="114">
        <v>36191.980000000003</v>
      </c>
      <c r="G226" s="114">
        <v>17.86</v>
      </c>
      <c r="H226" s="73">
        <v>4.5</v>
      </c>
      <c r="I226" s="73">
        <v>14.2</v>
      </c>
      <c r="J226" s="111"/>
      <c r="K226" s="111"/>
      <c r="L226" s="119">
        <f t="shared" si="56"/>
        <v>-32.410000000004075</v>
      </c>
      <c r="M226" s="115">
        <f t="shared" si="57"/>
        <v>-3.0299999999988358</v>
      </c>
      <c r="N226" s="115">
        <f t="shared" si="58"/>
        <v>-47.240000000005239</v>
      </c>
      <c r="O226" s="115">
        <f t="shared" si="59"/>
        <v>14.010000000002037</v>
      </c>
      <c r="P226" s="120">
        <f t="shared" si="60"/>
        <v>3.8499999999979622</v>
      </c>
      <c r="Q226" s="30">
        <f t="shared" si="61"/>
        <v>0.78443449048163705</v>
      </c>
      <c r="R226" s="123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16"/>
      <c r="AD226" s="116"/>
      <c r="AE226" s="116"/>
      <c r="AF226" s="116"/>
      <c r="AG226" s="116"/>
      <c r="AH226" s="116"/>
      <c r="AI226" s="116"/>
      <c r="AJ226" s="33" t="str">
        <f t="shared" si="47"/>
        <v/>
      </c>
      <c r="AK226" s="33" t="str">
        <f t="shared" si="48"/>
        <v/>
      </c>
      <c r="AL226" s="33" t="str">
        <f t="shared" si="49"/>
        <v/>
      </c>
      <c r="AM226" s="33" t="str">
        <f t="shared" si="50"/>
        <v/>
      </c>
      <c r="AN226" s="33">
        <f t="shared" si="51"/>
        <v>0</v>
      </c>
      <c r="AO226" s="33" t="str">
        <f t="shared" si="52"/>
        <v/>
      </c>
      <c r="AP226" s="33" t="str">
        <f t="shared" si="53"/>
        <v/>
      </c>
      <c r="AQ226" s="33" t="str">
        <f t="shared" si="54"/>
        <v/>
      </c>
      <c r="AR226" s="33" t="str">
        <f t="shared" si="55"/>
        <v/>
      </c>
      <c r="AS226" s="116">
        <v>43604</v>
      </c>
      <c r="AT226" s="116">
        <v>4.2337962962962966E-2</v>
      </c>
      <c r="AU226" s="116" t="s">
        <v>64</v>
      </c>
      <c r="AV226" s="116" t="s">
        <v>68</v>
      </c>
      <c r="AW226" s="116">
        <v>0</v>
      </c>
      <c r="AX226" s="116"/>
      <c r="AY226" s="116"/>
      <c r="AZ226" s="116"/>
      <c r="BA226" s="116"/>
      <c r="BB226" s="116"/>
      <c r="BC226" s="116"/>
      <c r="BD226" s="116"/>
      <c r="BE226" s="116"/>
      <c r="BF226" s="116"/>
      <c r="BG226" s="116"/>
      <c r="BH226" s="116"/>
      <c r="BI226" s="116"/>
      <c r="BJ226" s="116"/>
      <c r="BK226" s="116"/>
      <c r="BL226" s="116"/>
      <c r="BM226" s="116"/>
      <c r="BN226" s="116"/>
      <c r="BO226" s="116"/>
      <c r="BP226" s="116"/>
      <c r="BQ226" s="116"/>
      <c r="BR226" s="116"/>
      <c r="BS226" s="116"/>
      <c r="BT226" s="116"/>
      <c r="BU226" s="116"/>
      <c r="BV226" s="116"/>
      <c r="BW226" s="116"/>
      <c r="BX226" s="116"/>
      <c r="BY226" s="116"/>
      <c r="BZ226" s="116"/>
      <c r="CA226" s="116"/>
      <c r="CB226" s="116"/>
      <c r="CC226" s="116"/>
      <c r="CD226" s="116"/>
      <c r="CE226" s="116"/>
      <c r="CF226" s="116"/>
      <c r="CG226" s="116"/>
      <c r="CH226" s="116"/>
      <c r="CI226" s="116"/>
      <c r="CJ226" s="116"/>
      <c r="CK226" s="116"/>
      <c r="CL226" s="116"/>
      <c r="CM226" s="116"/>
      <c r="CN226" s="116"/>
      <c r="CO226" s="116"/>
      <c r="CP226" s="116"/>
      <c r="CQ226" s="116"/>
      <c r="CR226" s="116"/>
      <c r="CS226" s="116"/>
      <c r="CT226" s="116"/>
      <c r="CU226" s="116"/>
      <c r="CV226" s="116"/>
      <c r="CW226" s="116"/>
      <c r="CX226" s="116"/>
      <c r="CY226" s="116"/>
      <c r="CZ226" s="116"/>
      <c r="DA226" s="116"/>
      <c r="DB226" s="116"/>
      <c r="DC226" s="116"/>
      <c r="DD226" s="116"/>
      <c r="DE226" s="116"/>
      <c r="DF226" s="116"/>
      <c r="DG226" s="116"/>
      <c r="DH226" s="116"/>
      <c r="DI226" s="116"/>
      <c r="DJ226" s="116"/>
      <c r="DK226" s="116"/>
      <c r="DL226" s="116"/>
      <c r="DM226" s="116"/>
      <c r="DN226" s="116"/>
      <c r="DO226" s="116"/>
      <c r="DP226" s="116"/>
      <c r="DQ226" s="116"/>
      <c r="DR226" s="116"/>
      <c r="DS226" s="116"/>
      <c r="DT226" s="116"/>
      <c r="DU226" s="116"/>
      <c r="DV226" s="116"/>
      <c r="DW226" s="116"/>
      <c r="DX226" s="116"/>
      <c r="DY226" s="116"/>
      <c r="DZ226" s="116"/>
      <c r="EA226" s="116"/>
      <c r="EB226" s="116"/>
      <c r="EC226" s="116"/>
      <c r="ED226" s="116"/>
      <c r="EE226" s="116"/>
      <c r="EF226" s="116"/>
      <c r="EG226" s="116"/>
      <c r="EH226" s="116"/>
      <c r="EI226" s="116"/>
      <c r="EJ226" s="116"/>
      <c r="EK226" s="116"/>
      <c r="EL226" s="116"/>
      <c r="EM226" s="116"/>
      <c r="EN226" s="116"/>
      <c r="EO226" s="116"/>
      <c r="EP226" s="116"/>
      <c r="EQ226" s="116"/>
      <c r="ER226" s="116"/>
      <c r="ES226" s="116"/>
      <c r="ET226" s="116"/>
      <c r="EU226" s="116"/>
      <c r="EV226" s="116"/>
      <c r="EW226" s="116"/>
      <c r="EX226" s="116"/>
      <c r="EY226" s="116"/>
      <c r="EZ226" s="116"/>
      <c r="FA226" s="116"/>
      <c r="FB226" s="116"/>
      <c r="FC226" s="116"/>
      <c r="FD226" s="116"/>
      <c r="FE226" s="116"/>
      <c r="FF226" s="116"/>
      <c r="FG226" s="116"/>
      <c r="FH226" s="116"/>
      <c r="FI226" s="116"/>
      <c r="FJ226" s="116"/>
      <c r="FK226" s="116"/>
      <c r="FL226" s="116"/>
      <c r="FM226" s="116"/>
      <c r="FN226" s="116"/>
      <c r="FO226" s="116"/>
      <c r="FP226" s="116"/>
      <c r="FQ226" s="116"/>
      <c r="FR226" s="116"/>
      <c r="FS226" s="116"/>
      <c r="FT226" s="116"/>
      <c r="FU226" s="116"/>
      <c r="FV226" s="116"/>
      <c r="FW226" s="116"/>
      <c r="FX226" s="116"/>
      <c r="FY226" s="116"/>
      <c r="FZ226" s="116"/>
      <c r="GA226" s="116"/>
      <c r="GB226" s="116"/>
      <c r="GC226" s="116"/>
      <c r="GD226" s="116"/>
      <c r="GE226" s="116"/>
      <c r="GF226" s="116"/>
      <c r="GG226" s="116"/>
      <c r="GH226" s="116"/>
      <c r="GI226" s="116"/>
      <c r="GJ226" s="116"/>
      <c r="GK226" s="116"/>
      <c r="GL226" s="116"/>
      <c r="GM226" s="116"/>
      <c r="GN226" s="116"/>
      <c r="GO226" s="116"/>
      <c r="GP226" s="116"/>
      <c r="GQ226" s="116"/>
      <c r="GR226" s="116"/>
      <c r="GS226" s="116"/>
      <c r="GT226" s="116"/>
      <c r="GU226" s="116"/>
      <c r="GV226" s="116"/>
      <c r="GW226" s="116"/>
      <c r="GX226" s="116"/>
      <c r="GY226" s="116"/>
      <c r="GZ226" s="116"/>
      <c r="HA226" s="116"/>
      <c r="HB226" s="116"/>
      <c r="HC226" s="116"/>
      <c r="HD226" s="116"/>
      <c r="HE226" s="116"/>
      <c r="HF226" s="116"/>
      <c r="HG226" s="116"/>
      <c r="HH226" s="116"/>
      <c r="HI226" s="116"/>
      <c r="HJ226" s="116"/>
      <c r="HK226" s="116"/>
      <c r="HL226" s="116"/>
      <c r="HM226" s="116"/>
      <c r="HN226" s="116"/>
      <c r="HO226" s="116"/>
      <c r="HP226" s="116"/>
      <c r="HQ226" s="116"/>
      <c r="HR226" s="116"/>
      <c r="HS226" s="116"/>
      <c r="HT226" s="116"/>
      <c r="HU226" s="116"/>
      <c r="HV226" s="116"/>
      <c r="HW226" s="116"/>
      <c r="HX226" s="116"/>
      <c r="HY226" s="116"/>
      <c r="HZ226" s="116"/>
      <c r="IA226" s="116"/>
      <c r="IB226" s="116"/>
      <c r="IC226" s="116"/>
      <c r="ID226" s="116"/>
      <c r="IE226" s="116"/>
      <c r="IF226" s="116"/>
      <c r="IG226" s="116"/>
      <c r="IH226" s="116"/>
      <c r="II226" s="116"/>
      <c r="IJ226" s="116"/>
      <c r="IK226" s="116"/>
      <c r="IL226" s="116"/>
      <c r="IM226" s="116"/>
      <c r="IN226" s="116"/>
      <c r="IO226" s="116"/>
      <c r="IP226" s="116"/>
      <c r="IQ226" s="116"/>
      <c r="IR226" s="116"/>
      <c r="IS226" s="116"/>
      <c r="IT226" s="116"/>
      <c r="IU226" s="116"/>
      <c r="IV226" s="116"/>
      <c r="IW226" s="116"/>
      <c r="IX226" s="116"/>
      <c r="IY226" s="116"/>
      <c r="IZ226" s="116"/>
      <c r="JA226" s="116"/>
      <c r="JB226" s="116"/>
      <c r="JC226" s="116"/>
      <c r="JD226" s="116"/>
      <c r="JE226" s="116"/>
      <c r="JF226" s="116"/>
      <c r="JG226" s="116"/>
      <c r="JH226" s="116"/>
      <c r="JI226" s="116"/>
      <c r="JJ226" s="116"/>
      <c r="JK226" s="116"/>
      <c r="JL226" s="116"/>
      <c r="JM226" s="116"/>
      <c r="JN226" s="116"/>
      <c r="JO226" s="116"/>
      <c r="JP226" s="116"/>
      <c r="JQ226" s="116"/>
      <c r="JR226" s="116"/>
      <c r="JS226" s="116"/>
      <c r="JT226" s="116"/>
      <c r="JU226" s="116"/>
      <c r="JV226" s="116"/>
      <c r="JW226" s="116"/>
      <c r="JX226" s="116"/>
      <c r="JY226" s="116"/>
      <c r="JZ226" s="116"/>
      <c r="KA226" s="116"/>
      <c r="KB226" s="116"/>
      <c r="KC226" s="116"/>
      <c r="KD226" s="116"/>
      <c r="KE226" s="116"/>
      <c r="KF226" s="116"/>
      <c r="KG226" s="116"/>
      <c r="KH226" s="116"/>
      <c r="KI226" s="116"/>
      <c r="KJ226" s="116"/>
      <c r="KK226" s="116"/>
      <c r="KL226" s="116"/>
      <c r="KM226" s="116"/>
      <c r="KN226" s="116"/>
      <c r="KO226" s="116"/>
      <c r="KP226" s="116"/>
      <c r="KQ226" s="116"/>
      <c r="KR226" s="116"/>
      <c r="KS226" s="116"/>
      <c r="KT226" s="116"/>
      <c r="KU226" s="116"/>
      <c r="KV226" s="116"/>
      <c r="KW226" s="116"/>
      <c r="KX226" s="116"/>
      <c r="KY226" s="116"/>
      <c r="KZ226" s="116"/>
      <c r="LA226" s="116"/>
      <c r="LB226" s="116"/>
      <c r="LC226" s="116"/>
      <c r="LD226" s="116"/>
      <c r="LE226" s="116"/>
      <c r="LF226" s="116"/>
      <c r="LG226" s="116"/>
      <c r="LH226" s="116"/>
      <c r="LI226" s="116"/>
      <c r="LJ226" s="116"/>
    </row>
    <row r="227" spans="1:322" x14ac:dyDescent="0.3">
      <c r="A227" s="108">
        <v>43400</v>
      </c>
      <c r="B227" s="117">
        <v>0.86347222222222197</v>
      </c>
      <c r="C227" s="114">
        <v>14516.297</v>
      </c>
      <c r="D227" s="114">
        <v>103417.06600000001</v>
      </c>
      <c r="E227" s="114">
        <v>26056.031999999999</v>
      </c>
      <c r="F227" s="114">
        <v>36197.745999999999</v>
      </c>
      <c r="G227" s="114">
        <v>5.7670000000000003</v>
      </c>
      <c r="H227" s="73">
        <v>1.5</v>
      </c>
      <c r="I227" s="73">
        <v>7.5076555023923399</v>
      </c>
      <c r="J227" s="111"/>
      <c r="K227" s="111"/>
      <c r="L227" s="119">
        <f t="shared" si="56"/>
        <v>-67.20599999999996</v>
      </c>
      <c r="M227" s="115">
        <f t="shared" si="57"/>
        <v>-4.4770000000007713</v>
      </c>
      <c r="N227" s="115">
        <f t="shared" si="58"/>
        <v>-68.495999999999185</v>
      </c>
      <c r="O227" s="115">
        <f t="shared" si="59"/>
        <v>2.6319999999977881</v>
      </c>
      <c r="P227" s="120">
        <f t="shared" si="60"/>
        <v>3.1350000000022122</v>
      </c>
      <c r="Q227" s="30">
        <f t="shared" si="61"/>
        <v>0.45638980405718538</v>
      </c>
      <c r="R227" s="123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16"/>
      <c r="AD227" s="116"/>
      <c r="AE227" s="116"/>
      <c r="AF227" s="116"/>
      <c r="AG227" s="116"/>
      <c r="AH227" s="116"/>
      <c r="AI227" s="116"/>
      <c r="AJ227" s="33">
        <f t="shared" si="47"/>
        <v>15736.174999999999</v>
      </c>
      <c r="AK227" s="33" t="str">
        <f t="shared" si="48"/>
        <v/>
      </c>
      <c r="AL227" s="33" t="str">
        <f t="shared" si="49"/>
        <v/>
      </c>
      <c r="AM227" s="33" t="str">
        <f t="shared" si="50"/>
        <v/>
      </c>
      <c r="AN227" s="33" t="str">
        <f t="shared" si="51"/>
        <v/>
      </c>
      <c r="AO227" s="33" t="str">
        <f t="shared" si="52"/>
        <v/>
      </c>
      <c r="AP227" s="33" t="str">
        <f t="shared" si="53"/>
        <v/>
      </c>
      <c r="AQ227" s="33" t="str">
        <f t="shared" si="54"/>
        <v/>
      </c>
      <c r="AR227" s="33" t="str">
        <f t="shared" si="55"/>
        <v/>
      </c>
      <c r="AS227" s="116">
        <v>43604</v>
      </c>
      <c r="AT227" s="116">
        <v>4.372685185185185E-2</v>
      </c>
      <c r="AU227" s="116" t="s">
        <v>59</v>
      </c>
      <c r="AV227" s="116" t="s">
        <v>60</v>
      </c>
      <c r="AW227" s="116">
        <v>15736.174999999999</v>
      </c>
      <c r="AX227" s="116"/>
      <c r="AY227" s="116"/>
      <c r="AZ227" s="116"/>
      <c r="BA227" s="116"/>
      <c r="BB227" s="116"/>
      <c r="BC227" s="116"/>
      <c r="BD227" s="116"/>
      <c r="BE227" s="116"/>
      <c r="BF227" s="116"/>
      <c r="BG227" s="116"/>
      <c r="BH227" s="116"/>
      <c r="BI227" s="116"/>
      <c r="BJ227" s="116"/>
      <c r="BK227" s="116"/>
      <c r="BL227" s="116"/>
      <c r="BM227" s="116"/>
      <c r="BN227" s="116"/>
      <c r="BO227" s="116"/>
      <c r="BP227" s="116"/>
      <c r="BQ227" s="116"/>
      <c r="BR227" s="116"/>
      <c r="BS227" s="116"/>
      <c r="BT227" s="116"/>
      <c r="BU227" s="116"/>
      <c r="BV227" s="116"/>
      <c r="BW227" s="116"/>
      <c r="BX227" s="116"/>
      <c r="BY227" s="116"/>
      <c r="BZ227" s="116"/>
      <c r="CA227" s="116"/>
      <c r="CB227" s="116"/>
      <c r="CC227" s="116"/>
      <c r="CD227" s="116"/>
      <c r="CE227" s="116"/>
      <c r="CF227" s="116"/>
      <c r="CG227" s="116"/>
      <c r="CH227" s="116"/>
      <c r="CI227" s="116"/>
      <c r="CJ227" s="116"/>
      <c r="CK227" s="116"/>
      <c r="CL227" s="116"/>
      <c r="CM227" s="116"/>
      <c r="CN227" s="116"/>
      <c r="CO227" s="116"/>
      <c r="CP227" s="116"/>
      <c r="CQ227" s="116"/>
      <c r="CR227" s="116"/>
      <c r="CS227" s="116"/>
      <c r="CT227" s="116"/>
      <c r="CU227" s="116"/>
      <c r="CV227" s="116"/>
      <c r="CW227" s="116"/>
      <c r="CX227" s="116"/>
      <c r="CY227" s="116"/>
      <c r="CZ227" s="116"/>
      <c r="DA227" s="116"/>
      <c r="DB227" s="116"/>
      <c r="DC227" s="116"/>
      <c r="DD227" s="116"/>
      <c r="DE227" s="116"/>
      <c r="DF227" s="116"/>
      <c r="DG227" s="116"/>
      <c r="DH227" s="116"/>
      <c r="DI227" s="116"/>
      <c r="DJ227" s="116"/>
      <c r="DK227" s="116"/>
      <c r="DL227" s="116"/>
      <c r="DM227" s="116"/>
      <c r="DN227" s="116"/>
      <c r="DO227" s="116"/>
      <c r="DP227" s="116"/>
      <c r="DQ227" s="116"/>
      <c r="DR227" s="116"/>
      <c r="DS227" s="116"/>
      <c r="DT227" s="116"/>
      <c r="DU227" s="116"/>
      <c r="DV227" s="116"/>
      <c r="DW227" s="116"/>
      <c r="DX227" s="116"/>
      <c r="DY227" s="116"/>
      <c r="DZ227" s="116"/>
      <c r="EA227" s="116"/>
      <c r="EB227" s="116"/>
      <c r="EC227" s="116"/>
      <c r="ED227" s="116"/>
      <c r="EE227" s="116"/>
      <c r="EF227" s="116"/>
      <c r="EG227" s="116"/>
      <c r="EH227" s="116"/>
      <c r="EI227" s="116"/>
      <c r="EJ227" s="116"/>
      <c r="EK227" s="116"/>
      <c r="EL227" s="116"/>
      <c r="EM227" s="116"/>
      <c r="EN227" s="116"/>
      <c r="EO227" s="116"/>
      <c r="EP227" s="116"/>
      <c r="EQ227" s="116"/>
      <c r="ER227" s="116"/>
      <c r="ES227" s="116"/>
      <c r="ET227" s="116"/>
      <c r="EU227" s="116"/>
      <c r="EV227" s="116"/>
      <c r="EW227" s="116"/>
      <c r="EX227" s="116"/>
      <c r="EY227" s="116"/>
      <c r="EZ227" s="116"/>
      <c r="FA227" s="116"/>
      <c r="FB227" s="116"/>
      <c r="FC227" s="116"/>
      <c r="FD227" s="116"/>
      <c r="FE227" s="116"/>
      <c r="FF227" s="116"/>
      <c r="FG227" s="116"/>
      <c r="FH227" s="116"/>
      <c r="FI227" s="116"/>
      <c r="FJ227" s="116"/>
      <c r="FK227" s="116"/>
      <c r="FL227" s="116"/>
      <c r="FM227" s="116"/>
      <c r="FN227" s="116"/>
      <c r="FO227" s="116"/>
      <c r="FP227" s="116"/>
      <c r="FQ227" s="116"/>
      <c r="FR227" s="116"/>
      <c r="FS227" s="116"/>
      <c r="FT227" s="116"/>
      <c r="FU227" s="116"/>
      <c r="FV227" s="116"/>
      <c r="FW227" s="116"/>
      <c r="FX227" s="116"/>
      <c r="FY227" s="116"/>
      <c r="FZ227" s="116"/>
      <c r="GA227" s="116"/>
      <c r="GB227" s="116"/>
      <c r="GC227" s="116"/>
      <c r="GD227" s="116"/>
      <c r="GE227" s="116"/>
      <c r="GF227" s="116"/>
      <c r="GG227" s="116"/>
      <c r="GH227" s="116"/>
      <c r="GI227" s="116"/>
      <c r="GJ227" s="116"/>
      <c r="GK227" s="116"/>
      <c r="GL227" s="116"/>
      <c r="GM227" s="116"/>
      <c r="GN227" s="116"/>
      <c r="GO227" s="116"/>
      <c r="GP227" s="116"/>
      <c r="GQ227" s="116"/>
      <c r="GR227" s="116"/>
      <c r="GS227" s="116"/>
      <c r="GT227" s="116"/>
      <c r="GU227" s="116"/>
      <c r="GV227" s="116"/>
      <c r="GW227" s="116"/>
      <c r="GX227" s="116"/>
      <c r="GY227" s="116"/>
      <c r="GZ227" s="116"/>
      <c r="HA227" s="116"/>
      <c r="HB227" s="116"/>
      <c r="HC227" s="116"/>
      <c r="HD227" s="116"/>
      <c r="HE227" s="116"/>
      <c r="HF227" s="116"/>
      <c r="HG227" s="116"/>
      <c r="HH227" s="116"/>
      <c r="HI227" s="116"/>
      <c r="HJ227" s="116"/>
      <c r="HK227" s="116"/>
      <c r="HL227" s="116"/>
      <c r="HM227" s="116"/>
      <c r="HN227" s="116"/>
      <c r="HO227" s="116"/>
      <c r="HP227" s="116"/>
      <c r="HQ227" s="116"/>
      <c r="HR227" s="116"/>
      <c r="HS227" s="116"/>
      <c r="HT227" s="116"/>
      <c r="HU227" s="116"/>
      <c r="HV227" s="116"/>
      <c r="HW227" s="116"/>
      <c r="HX227" s="116"/>
      <c r="HY227" s="116"/>
      <c r="HZ227" s="116"/>
      <c r="IA227" s="116"/>
      <c r="IB227" s="116"/>
      <c r="IC227" s="116"/>
      <c r="ID227" s="116"/>
      <c r="IE227" s="116"/>
      <c r="IF227" s="116"/>
      <c r="IG227" s="116"/>
      <c r="IH227" s="116"/>
      <c r="II227" s="116"/>
      <c r="IJ227" s="116"/>
      <c r="IK227" s="116"/>
      <c r="IL227" s="116"/>
      <c r="IM227" s="116"/>
      <c r="IN227" s="116"/>
      <c r="IO227" s="116"/>
      <c r="IP227" s="116"/>
      <c r="IQ227" s="116"/>
      <c r="IR227" s="116"/>
      <c r="IS227" s="116"/>
      <c r="IT227" s="116"/>
      <c r="IU227" s="116"/>
      <c r="IV227" s="116"/>
      <c r="IW227" s="116"/>
      <c r="IX227" s="116"/>
      <c r="IY227" s="116"/>
      <c r="IZ227" s="116"/>
      <c r="JA227" s="116"/>
      <c r="JB227" s="116"/>
      <c r="JC227" s="116"/>
      <c r="JD227" s="116"/>
      <c r="JE227" s="116"/>
      <c r="JF227" s="116"/>
      <c r="JG227" s="116"/>
      <c r="JH227" s="116"/>
      <c r="JI227" s="116"/>
      <c r="JJ227" s="116"/>
      <c r="JK227" s="116"/>
      <c r="JL227" s="116"/>
      <c r="JM227" s="116"/>
      <c r="JN227" s="116"/>
      <c r="JO227" s="116"/>
      <c r="JP227" s="116"/>
      <c r="JQ227" s="116"/>
      <c r="JR227" s="116"/>
      <c r="JS227" s="116"/>
      <c r="JT227" s="116"/>
      <c r="JU227" s="116"/>
      <c r="JV227" s="116"/>
      <c r="JW227" s="116"/>
      <c r="JX227" s="116"/>
      <c r="JY227" s="116"/>
      <c r="JZ227" s="116"/>
      <c r="KA227" s="116"/>
      <c r="KB227" s="116"/>
      <c r="KC227" s="116"/>
      <c r="KD227" s="116"/>
      <c r="KE227" s="116"/>
      <c r="KF227" s="116"/>
      <c r="KG227" s="116"/>
      <c r="KH227" s="116"/>
      <c r="KI227" s="116"/>
      <c r="KJ227" s="116"/>
      <c r="KK227" s="116"/>
      <c r="KL227" s="116"/>
      <c r="KM227" s="116"/>
      <c r="KN227" s="116"/>
      <c r="KO227" s="116"/>
      <c r="KP227" s="116"/>
      <c r="KQ227" s="116"/>
      <c r="KR227" s="116"/>
      <c r="KS227" s="116"/>
      <c r="KT227" s="116"/>
      <c r="KU227" s="116"/>
      <c r="KV227" s="116"/>
      <c r="KW227" s="116"/>
      <c r="KX227" s="116"/>
      <c r="KY227" s="116"/>
      <c r="KZ227" s="116"/>
      <c r="LA227" s="116"/>
      <c r="LB227" s="116"/>
      <c r="LC227" s="116"/>
      <c r="LD227" s="116"/>
      <c r="LE227" s="116"/>
      <c r="LF227" s="116"/>
      <c r="LG227" s="116"/>
      <c r="LH227" s="116"/>
      <c r="LI227" s="116"/>
      <c r="LJ227" s="116"/>
    </row>
    <row r="228" spans="1:322" x14ac:dyDescent="0.3">
      <c r="A228" s="108">
        <v>43401</v>
      </c>
      <c r="B228" s="117">
        <v>0.87002314814814796</v>
      </c>
      <c r="C228" s="114">
        <v>14524.525</v>
      </c>
      <c r="D228" s="114">
        <v>103478.179</v>
      </c>
      <c r="E228" s="114">
        <v>26056.069</v>
      </c>
      <c r="F228" s="114">
        <v>36199.084000000003</v>
      </c>
      <c r="G228" s="114">
        <v>1.3380000000000001</v>
      </c>
      <c r="H228" s="73">
        <v>3.5</v>
      </c>
      <c r="I228" s="73">
        <v>2.8234234234234301</v>
      </c>
      <c r="J228" s="111"/>
      <c r="K228" s="111"/>
      <c r="L228" s="119">
        <f t="shared" si="56"/>
        <v>-68.002999999996717</v>
      </c>
      <c r="M228" s="115">
        <f t="shared" si="57"/>
        <v>-8.227999999999156</v>
      </c>
      <c r="N228" s="115">
        <f t="shared" si="58"/>
        <v>-61.112999999997555</v>
      </c>
      <c r="O228" s="115">
        <f t="shared" si="59"/>
        <v>3.7000000000261934E-2</v>
      </c>
      <c r="P228" s="120">
        <f t="shared" si="60"/>
        <v>1.3009999999997381</v>
      </c>
      <c r="Q228" s="30">
        <f t="shared" si="61"/>
        <v>2.7653213752064223E-2</v>
      </c>
      <c r="R228" s="123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16"/>
      <c r="AD228" s="116"/>
      <c r="AE228" s="116"/>
      <c r="AF228" s="116"/>
      <c r="AG228" s="116"/>
      <c r="AH228" s="116"/>
      <c r="AI228" s="116"/>
      <c r="AJ228" s="33" t="str">
        <f t="shared" si="47"/>
        <v/>
      </c>
      <c r="AK228" s="33">
        <f t="shared" si="48"/>
        <v>116107.569</v>
      </c>
      <c r="AL228" s="33" t="str">
        <f t="shared" si="49"/>
        <v/>
      </c>
      <c r="AM228" s="33" t="str">
        <f t="shared" si="50"/>
        <v/>
      </c>
      <c r="AN228" s="33" t="str">
        <f t="shared" si="51"/>
        <v/>
      </c>
      <c r="AO228" s="33" t="str">
        <f t="shared" si="52"/>
        <v/>
      </c>
      <c r="AP228" s="33" t="str">
        <f t="shared" si="53"/>
        <v/>
      </c>
      <c r="AQ228" s="33" t="str">
        <f t="shared" si="54"/>
        <v/>
      </c>
      <c r="AR228" s="33" t="str">
        <f t="shared" si="55"/>
        <v/>
      </c>
      <c r="AS228" s="116">
        <v>43604</v>
      </c>
      <c r="AT228" s="116">
        <v>4.372685185185185E-2</v>
      </c>
      <c r="AU228" s="116" t="s">
        <v>59</v>
      </c>
      <c r="AV228" s="116" t="s">
        <v>61</v>
      </c>
      <c r="AW228" s="116">
        <v>116107.569</v>
      </c>
      <c r="AX228" s="116"/>
      <c r="AY228" s="116"/>
      <c r="AZ228" s="116"/>
      <c r="BA228" s="116"/>
      <c r="BB228" s="116"/>
      <c r="BC228" s="116"/>
      <c r="BD228" s="116"/>
      <c r="BE228" s="116"/>
      <c r="BF228" s="116"/>
      <c r="BG228" s="116"/>
      <c r="BH228" s="116"/>
      <c r="BI228" s="116"/>
      <c r="BJ228" s="116"/>
      <c r="BK228" s="116"/>
      <c r="BL228" s="116"/>
      <c r="BM228" s="116"/>
      <c r="BN228" s="116"/>
      <c r="BO228" s="116"/>
      <c r="BP228" s="116"/>
      <c r="BQ228" s="116"/>
      <c r="BR228" s="116"/>
      <c r="BS228" s="116"/>
      <c r="BT228" s="116"/>
      <c r="BU228" s="116"/>
      <c r="BV228" s="116"/>
      <c r="BW228" s="116"/>
      <c r="BX228" s="116"/>
      <c r="BY228" s="116"/>
      <c r="BZ228" s="116"/>
      <c r="CA228" s="116"/>
      <c r="CB228" s="116"/>
      <c r="CC228" s="116"/>
      <c r="CD228" s="116"/>
      <c r="CE228" s="116"/>
      <c r="CF228" s="116"/>
      <c r="CG228" s="116"/>
      <c r="CH228" s="116"/>
      <c r="CI228" s="116"/>
      <c r="CJ228" s="116"/>
      <c r="CK228" s="116"/>
      <c r="CL228" s="116"/>
      <c r="CM228" s="116"/>
      <c r="CN228" s="116"/>
      <c r="CO228" s="116"/>
      <c r="CP228" s="116"/>
      <c r="CQ228" s="116"/>
      <c r="CR228" s="116"/>
      <c r="CS228" s="116"/>
      <c r="CT228" s="116"/>
      <c r="CU228" s="116"/>
      <c r="CV228" s="116"/>
      <c r="CW228" s="116"/>
      <c r="CX228" s="116"/>
      <c r="CY228" s="116"/>
      <c r="CZ228" s="116"/>
      <c r="DA228" s="116"/>
      <c r="DB228" s="116"/>
      <c r="DC228" s="116"/>
      <c r="DD228" s="116"/>
      <c r="DE228" s="116"/>
      <c r="DF228" s="116"/>
      <c r="DG228" s="116"/>
      <c r="DH228" s="116"/>
      <c r="DI228" s="116"/>
      <c r="DJ228" s="116"/>
      <c r="DK228" s="116"/>
      <c r="DL228" s="116"/>
      <c r="DM228" s="116"/>
      <c r="DN228" s="116"/>
      <c r="DO228" s="116"/>
      <c r="DP228" s="116"/>
      <c r="DQ228" s="116"/>
      <c r="DR228" s="116"/>
      <c r="DS228" s="116"/>
      <c r="DT228" s="116"/>
      <c r="DU228" s="116"/>
      <c r="DV228" s="116"/>
      <c r="DW228" s="116"/>
      <c r="DX228" s="116"/>
      <c r="DY228" s="116"/>
      <c r="DZ228" s="116"/>
      <c r="EA228" s="116"/>
      <c r="EB228" s="116"/>
      <c r="EC228" s="116"/>
      <c r="ED228" s="116"/>
      <c r="EE228" s="116"/>
      <c r="EF228" s="116"/>
      <c r="EG228" s="116"/>
      <c r="EH228" s="116"/>
      <c r="EI228" s="116"/>
      <c r="EJ228" s="116"/>
      <c r="EK228" s="116"/>
      <c r="EL228" s="116"/>
      <c r="EM228" s="116"/>
      <c r="EN228" s="116"/>
      <c r="EO228" s="116"/>
      <c r="EP228" s="116"/>
      <c r="EQ228" s="116"/>
      <c r="ER228" s="116"/>
      <c r="ES228" s="116"/>
      <c r="ET228" s="116"/>
      <c r="EU228" s="116"/>
      <c r="EV228" s="116"/>
      <c r="EW228" s="116"/>
      <c r="EX228" s="116"/>
      <c r="EY228" s="116"/>
      <c r="EZ228" s="116"/>
      <c r="FA228" s="116"/>
      <c r="FB228" s="116"/>
      <c r="FC228" s="116"/>
      <c r="FD228" s="116"/>
      <c r="FE228" s="116"/>
      <c r="FF228" s="116"/>
      <c r="FG228" s="116"/>
      <c r="FH228" s="116"/>
      <c r="FI228" s="116"/>
      <c r="FJ228" s="116"/>
      <c r="FK228" s="116"/>
      <c r="FL228" s="116"/>
      <c r="FM228" s="116"/>
      <c r="FN228" s="116"/>
      <c r="FO228" s="116"/>
      <c r="FP228" s="116"/>
      <c r="FQ228" s="116"/>
      <c r="FR228" s="116"/>
      <c r="FS228" s="116"/>
      <c r="FT228" s="116"/>
      <c r="FU228" s="116"/>
      <c r="FV228" s="116"/>
      <c r="FW228" s="116"/>
      <c r="FX228" s="116"/>
      <c r="FY228" s="116"/>
      <c r="FZ228" s="116"/>
      <c r="GA228" s="116"/>
      <c r="GB228" s="116"/>
      <c r="GC228" s="116"/>
      <c r="GD228" s="116"/>
      <c r="GE228" s="116"/>
      <c r="GF228" s="116"/>
      <c r="GG228" s="116"/>
      <c r="GH228" s="116"/>
      <c r="GI228" s="116"/>
      <c r="GJ228" s="116"/>
      <c r="GK228" s="116"/>
      <c r="GL228" s="116"/>
      <c r="GM228" s="116"/>
      <c r="GN228" s="116"/>
      <c r="GO228" s="116"/>
      <c r="GP228" s="116"/>
      <c r="GQ228" s="116"/>
      <c r="GR228" s="116"/>
      <c r="GS228" s="116"/>
      <c r="GT228" s="116"/>
      <c r="GU228" s="116"/>
      <c r="GV228" s="116"/>
      <c r="GW228" s="116"/>
      <c r="GX228" s="116"/>
      <c r="GY228" s="116"/>
      <c r="GZ228" s="116"/>
      <c r="HA228" s="116"/>
      <c r="HB228" s="116"/>
      <c r="HC228" s="116"/>
      <c r="HD228" s="116"/>
      <c r="HE228" s="116"/>
      <c r="HF228" s="116"/>
      <c r="HG228" s="116"/>
      <c r="HH228" s="116"/>
      <c r="HI228" s="116"/>
      <c r="HJ228" s="116"/>
      <c r="HK228" s="116"/>
      <c r="HL228" s="116"/>
      <c r="HM228" s="116"/>
      <c r="HN228" s="116"/>
      <c r="HO228" s="116"/>
      <c r="HP228" s="116"/>
      <c r="HQ228" s="116"/>
      <c r="HR228" s="116"/>
      <c r="HS228" s="116"/>
      <c r="HT228" s="116"/>
      <c r="HU228" s="116"/>
      <c r="HV228" s="116"/>
      <c r="HW228" s="116"/>
      <c r="HX228" s="116"/>
      <c r="HY228" s="116"/>
      <c r="HZ228" s="116"/>
      <c r="IA228" s="116"/>
      <c r="IB228" s="116"/>
      <c r="IC228" s="116"/>
      <c r="ID228" s="116"/>
      <c r="IE228" s="116"/>
      <c r="IF228" s="116"/>
      <c r="IG228" s="116"/>
      <c r="IH228" s="116"/>
      <c r="II228" s="116"/>
      <c r="IJ228" s="116"/>
      <c r="IK228" s="116"/>
      <c r="IL228" s="116"/>
      <c r="IM228" s="116"/>
      <c r="IN228" s="116"/>
      <c r="IO228" s="116"/>
      <c r="IP228" s="116"/>
      <c r="IQ228" s="116"/>
      <c r="IR228" s="116"/>
      <c r="IS228" s="116"/>
      <c r="IT228" s="116"/>
      <c r="IU228" s="116"/>
      <c r="IV228" s="116"/>
      <c r="IW228" s="116"/>
      <c r="IX228" s="116"/>
      <c r="IY228" s="116"/>
      <c r="IZ228" s="116"/>
      <c r="JA228" s="116"/>
      <c r="JB228" s="116"/>
      <c r="JC228" s="116"/>
      <c r="JD228" s="116"/>
      <c r="JE228" s="116"/>
      <c r="JF228" s="116"/>
      <c r="JG228" s="116"/>
      <c r="JH228" s="116"/>
      <c r="JI228" s="116"/>
      <c r="JJ228" s="116"/>
      <c r="JK228" s="116"/>
      <c r="JL228" s="116"/>
      <c r="JM228" s="116"/>
      <c r="JN228" s="116"/>
      <c r="JO228" s="116"/>
      <c r="JP228" s="116"/>
      <c r="JQ228" s="116"/>
      <c r="JR228" s="116"/>
      <c r="JS228" s="116"/>
      <c r="JT228" s="116"/>
      <c r="JU228" s="116"/>
      <c r="JV228" s="116"/>
      <c r="JW228" s="116"/>
      <c r="JX228" s="116"/>
      <c r="JY228" s="116"/>
      <c r="JZ228" s="116"/>
      <c r="KA228" s="116"/>
      <c r="KB228" s="116"/>
      <c r="KC228" s="116"/>
      <c r="KD228" s="116"/>
      <c r="KE228" s="116"/>
      <c r="KF228" s="116"/>
      <c r="KG228" s="116"/>
      <c r="KH228" s="116"/>
      <c r="KI228" s="116"/>
      <c r="KJ228" s="116"/>
      <c r="KK228" s="116"/>
      <c r="KL228" s="116"/>
      <c r="KM228" s="116"/>
      <c r="KN228" s="116"/>
      <c r="KO228" s="116"/>
      <c r="KP228" s="116"/>
      <c r="KQ228" s="116"/>
      <c r="KR228" s="116"/>
      <c r="KS228" s="116"/>
      <c r="KT228" s="116"/>
      <c r="KU228" s="116"/>
      <c r="KV228" s="116"/>
      <c r="KW228" s="116"/>
      <c r="KX228" s="116"/>
      <c r="KY228" s="116"/>
      <c r="KZ228" s="116"/>
      <c r="LA228" s="116"/>
      <c r="LB228" s="116"/>
      <c r="LC228" s="116"/>
      <c r="LD228" s="116"/>
      <c r="LE228" s="116"/>
      <c r="LF228" s="116"/>
      <c r="LG228" s="116"/>
      <c r="LH228" s="116"/>
      <c r="LI228" s="116"/>
      <c r="LJ228" s="116"/>
    </row>
    <row r="229" spans="1:322" x14ac:dyDescent="0.3">
      <c r="A229" s="108">
        <v>43402</v>
      </c>
      <c r="B229" s="117">
        <v>0.91201388888888901</v>
      </c>
      <c r="C229" s="114">
        <v>14531.468000000001</v>
      </c>
      <c r="D229" s="114">
        <v>103529.61900000001</v>
      </c>
      <c r="E229" s="114">
        <v>26056.171999999999</v>
      </c>
      <c r="F229" s="114">
        <v>36200.631000000001</v>
      </c>
      <c r="G229" s="114">
        <v>1.5469999999999999</v>
      </c>
      <c r="H229" s="73">
        <v>4</v>
      </c>
      <c r="I229" s="73">
        <v>3.5790645879732801</v>
      </c>
      <c r="J229" s="111"/>
      <c r="K229" s="111"/>
      <c r="L229" s="119">
        <f t="shared" si="56"/>
        <v>-56.836000000003452</v>
      </c>
      <c r="M229" s="115">
        <f t="shared" si="57"/>
        <v>-6.9430000000011205</v>
      </c>
      <c r="N229" s="115">
        <f t="shared" si="58"/>
        <v>-51.440000000002328</v>
      </c>
      <c r="O229" s="115">
        <f t="shared" si="59"/>
        <v>0.10299999999915599</v>
      </c>
      <c r="P229" s="120">
        <f t="shared" si="60"/>
        <v>1.4440000000008439</v>
      </c>
      <c r="Q229" s="30">
        <f t="shared" si="61"/>
        <v>6.6580478344638649E-2</v>
      </c>
      <c r="R229" s="123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16"/>
      <c r="AD229" s="116"/>
      <c r="AE229" s="116"/>
      <c r="AF229" s="116"/>
      <c r="AG229" s="116"/>
      <c r="AH229" s="116"/>
      <c r="AI229" s="116"/>
      <c r="AJ229" s="33" t="str">
        <f t="shared" si="47"/>
        <v/>
      </c>
      <c r="AK229" s="33" t="str">
        <f t="shared" si="48"/>
        <v/>
      </c>
      <c r="AL229" s="33" t="str">
        <f t="shared" si="49"/>
        <v/>
      </c>
      <c r="AM229" s="33" t="str">
        <f t="shared" si="50"/>
        <v/>
      </c>
      <c r="AN229" s="33" t="str">
        <f t="shared" si="51"/>
        <v/>
      </c>
      <c r="AO229" s="33">
        <f t="shared" si="52"/>
        <v>12</v>
      </c>
      <c r="AP229" s="33" t="str">
        <f t="shared" si="53"/>
        <v/>
      </c>
      <c r="AQ229" s="33" t="str">
        <f t="shared" si="54"/>
        <v/>
      </c>
      <c r="AR229" s="33" t="str">
        <f t="shared" si="55"/>
        <v/>
      </c>
      <c r="AS229" s="116">
        <v>43604</v>
      </c>
      <c r="AT229" s="116">
        <v>4.372685185185185E-2</v>
      </c>
      <c r="AU229" s="116" t="s">
        <v>62</v>
      </c>
      <c r="AV229" s="116" t="s">
        <v>63</v>
      </c>
      <c r="AW229" s="116">
        <v>12</v>
      </c>
      <c r="AX229" s="116"/>
      <c r="AY229" s="116"/>
      <c r="AZ229" s="116"/>
      <c r="BA229" s="116"/>
      <c r="BB229" s="116"/>
      <c r="BC229" s="116"/>
      <c r="BD229" s="116"/>
      <c r="BE229" s="116"/>
      <c r="BF229" s="116"/>
      <c r="BG229" s="116"/>
      <c r="BH229" s="116"/>
      <c r="BI229" s="116"/>
      <c r="BJ229" s="116"/>
      <c r="BK229" s="116"/>
      <c r="BL229" s="116"/>
      <c r="BM229" s="116"/>
      <c r="BN229" s="116"/>
      <c r="BO229" s="116"/>
      <c r="BP229" s="116"/>
      <c r="BQ229" s="116"/>
      <c r="BR229" s="116"/>
      <c r="BS229" s="116"/>
      <c r="BT229" s="116"/>
      <c r="BU229" s="116"/>
      <c r="BV229" s="116"/>
      <c r="BW229" s="116"/>
      <c r="BX229" s="116"/>
      <c r="BY229" s="116"/>
      <c r="BZ229" s="116"/>
      <c r="CA229" s="116"/>
      <c r="CB229" s="116"/>
      <c r="CC229" s="116"/>
      <c r="CD229" s="116"/>
      <c r="CE229" s="116"/>
      <c r="CF229" s="116"/>
      <c r="CG229" s="116"/>
      <c r="CH229" s="116"/>
      <c r="CI229" s="116"/>
      <c r="CJ229" s="116"/>
      <c r="CK229" s="116"/>
      <c r="CL229" s="116"/>
      <c r="CM229" s="116"/>
      <c r="CN229" s="116"/>
      <c r="CO229" s="116"/>
      <c r="CP229" s="116"/>
      <c r="CQ229" s="116"/>
      <c r="CR229" s="116"/>
      <c r="CS229" s="116"/>
      <c r="CT229" s="116"/>
      <c r="CU229" s="116"/>
      <c r="CV229" s="116"/>
      <c r="CW229" s="116"/>
      <c r="CX229" s="116"/>
      <c r="CY229" s="116"/>
      <c r="CZ229" s="116"/>
      <c r="DA229" s="116"/>
      <c r="DB229" s="116"/>
      <c r="DC229" s="116"/>
      <c r="DD229" s="116"/>
      <c r="DE229" s="116"/>
      <c r="DF229" s="116"/>
      <c r="DG229" s="116"/>
      <c r="DH229" s="116"/>
      <c r="DI229" s="116"/>
      <c r="DJ229" s="116"/>
      <c r="DK229" s="116"/>
      <c r="DL229" s="116"/>
      <c r="DM229" s="116"/>
      <c r="DN229" s="116"/>
      <c r="DO229" s="116"/>
      <c r="DP229" s="116"/>
      <c r="DQ229" s="116"/>
      <c r="DR229" s="116"/>
      <c r="DS229" s="116"/>
      <c r="DT229" s="116"/>
      <c r="DU229" s="116"/>
      <c r="DV229" s="116"/>
      <c r="DW229" s="116"/>
      <c r="DX229" s="116"/>
      <c r="DY229" s="116"/>
      <c r="DZ229" s="116"/>
      <c r="EA229" s="116"/>
      <c r="EB229" s="116"/>
      <c r="EC229" s="116"/>
      <c r="ED229" s="116"/>
      <c r="EE229" s="116"/>
      <c r="EF229" s="116"/>
      <c r="EG229" s="116"/>
      <c r="EH229" s="116"/>
      <c r="EI229" s="116"/>
      <c r="EJ229" s="116"/>
      <c r="EK229" s="116"/>
      <c r="EL229" s="116"/>
      <c r="EM229" s="116"/>
      <c r="EN229" s="116"/>
      <c r="EO229" s="116"/>
      <c r="EP229" s="116"/>
      <c r="EQ229" s="116"/>
      <c r="ER229" s="116"/>
      <c r="ES229" s="116"/>
      <c r="ET229" s="116"/>
      <c r="EU229" s="116"/>
      <c r="EV229" s="116"/>
      <c r="EW229" s="116"/>
      <c r="EX229" s="116"/>
      <c r="EY229" s="116"/>
      <c r="EZ229" s="116"/>
      <c r="FA229" s="116"/>
      <c r="FB229" s="116"/>
      <c r="FC229" s="116"/>
      <c r="FD229" s="116"/>
      <c r="FE229" s="116"/>
      <c r="FF229" s="116"/>
      <c r="FG229" s="116"/>
      <c r="FH229" s="116"/>
      <c r="FI229" s="116"/>
      <c r="FJ229" s="116"/>
      <c r="FK229" s="116"/>
      <c r="FL229" s="116"/>
      <c r="FM229" s="116"/>
      <c r="FN229" s="116"/>
      <c r="FO229" s="116"/>
      <c r="FP229" s="116"/>
      <c r="FQ229" s="116"/>
      <c r="FR229" s="116"/>
      <c r="FS229" s="116"/>
      <c r="FT229" s="116"/>
      <c r="FU229" s="116"/>
      <c r="FV229" s="116"/>
      <c r="FW229" s="116"/>
      <c r="FX229" s="116"/>
      <c r="FY229" s="116"/>
      <c r="FZ229" s="116"/>
      <c r="GA229" s="116"/>
      <c r="GB229" s="116"/>
      <c r="GC229" s="116"/>
      <c r="GD229" s="116"/>
      <c r="GE229" s="116"/>
      <c r="GF229" s="116"/>
      <c r="GG229" s="116"/>
      <c r="GH229" s="116"/>
      <c r="GI229" s="116"/>
      <c r="GJ229" s="116"/>
      <c r="GK229" s="116"/>
      <c r="GL229" s="116"/>
      <c r="GM229" s="116"/>
      <c r="GN229" s="116"/>
      <c r="GO229" s="116"/>
      <c r="GP229" s="116"/>
      <c r="GQ229" s="116"/>
      <c r="GR229" s="116"/>
      <c r="GS229" s="116"/>
      <c r="GT229" s="116"/>
      <c r="GU229" s="116"/>
      <c r="GV229" s="116"/>
      <c r="GW229" s="116"/>
      <c r="GX229" s="116"/>
      <c r="GY229" s="116"/>
      <c r="GZ229" s="116"/>
      <c r="HA229" s="116"/>
      <c r="HB229" s="116"/>
      <c r="HC229" s="116"/>
      <c r="HD229" s="116"/>
      <c r="HE229" s="116"/>
      <c r="HF229" s="116"/>
      <c r="HG229" s="116"/>
      <c r="HH229" s="116"/>
      <c r="HI229" s="116"/>
      <c r="HJ229" s="116"/>
      <c r="HK229" s="116"/>
      <c r="HL229" s="116"/>
      <c r="HM229" s="116"/>
      <c r="HN229" s="116"/>
      <c r="HO229" s="116"/>
      <c r="HP229" s="116"/>
      <c r="HQ229" s="116"/>
      <c r="HR229" s="116"/>
      <c r="HS229" s="116"/>
      <c r="HT229" s="116"/>
      <c r="HU229" s="116"/>
      <c r="HV229" s="116"/>
      <c r="HW229" s="116"/>
      <c r="HX229" s="116"/>
      <c r="HY229" s="116"/>
      <c r="HZ229" s="116"/>
      <c r="IA229" s="116"/>
      <c r="IB229" s="116"/>
      <c r="IC229" s="116"/>
      <c r="ID229" s="116"/>
      <c r="IE229" s="116"/>
      <c r="IF229" s="116"/>
      <c r="IG229" s="116"/>
      <c r="IH229" s="116"/>
      <c r="II229" s="116"/>
      <c r="IJ229" s="116"/>
      <c r="IK229" s="116"/>
      <c r="IL229" s="116"/>
      <c r="IM229" s="116"/>
      <c r="IN229" s="116"/>
      <c r="IO229" s="116"/>
      <c r="IP229" s="116"/>
      <c r="IQ229" s="116"/>
      <c r="IR229" s="116"/>
      <c r="IS229" s="116"/>
      <c r="IT229" s="116"/>
      <c r="IU229" s="116"/>
      <c r="IV229" s="116"/>
      <c r="IW229" s="116"/>
      <c r="IX229" s="116"/>
      <c r="IY229" s="116"/>
      <c r="IZ229" s="116"/>
      <c r="JA229" s="116"/>
      <c r="JB229" s="116"/>
      <c r="JC229" s="116"/>
      <c r="JD229" s="116"/>
      <c r="JE229" s="116"/>
      <c r="JF229" s="116"/>
      <c r="JG229" s="116"/>
      <c r="JH229" s="116"/>
      <c r="JI229" s="116"/>
      <c r="JJ229" s="116"/>
      <c r="JK229" s="116"/>
      <c r="JL229" s="116"/>
      <c r="JM229" s="116"/>
      <c r="JN229" s="116"/>
      <c r="JO229" s="116"/>
      <c r="JP229" s="116"/>
      <c r="JQ229" s="116"/>
      <c r="JR229" s="116"/>
      <c r="JS229" s="116"/>
      <c r="JT229" s="116"/>
      <c r="JU229" s="116"/>
      <c r="JV229" s="116"/>
      <c r="JW229" s="116"/>
      <c r="JX229" s="116"/>
      <c r="JY229" s="116"/>
      <c r="JZ229" s="116"/>
      <c r="KA229" s="116"/>
      <c r="KB229" s="116"/>
      <c r="KC229" s="116"/>
      <c r="KD229" s="116"/>
      <c r="KE229" s="116"/>
      <c r="KF229" s="116"/>
      <c r="KG229" s="116"/>
      <c r="KH229" s="116"/>
      <c r="KI229" s="116"/>
      <c r="KJ229" s="116"/>
      <c r="KK229" s="116"/>
      <c r="KL229" s="116"/>
      <c r="KM229" s="116"/>
      <c r="KN229" s="116"/>
      <c r="KO229" s="116"/>
      <c r="KP229" s="116"/>
      <c r="KQ229" s="116"/>
      <c r="KR229" s="116"/>
      <c r="KS229" s="116"/>
      <c r="KT229" s="116"/>
      <c r="KU229" s="116"/>
      <c r="KV229" s="116"/>
      <c r="KW229" s="116"/>
      <c r="KX229" s="116"/>
      <c r="KY229" s="116"/>
      <c r="KZ229" s="116"/>
      <c r="LA229" s="116"/>
      <c r="LB229" s="116"/>
      <c r="LC229" s="116"/>
      <c r="LD229" s="116"/>
      <c r="LE229" s="116"/>
      <c r="LF229" s="116"/>
      <c r="LG229" s="116"/>
      <c r="LH229" s="116"/>
      <c r="LI229" s="116"/>
      <c r="LJ229" s="116"/>
    </row>
    <row r="230" spans="1:322" x14ac:dyDescent="0.3">
      <c r="A230" s="108">
        <v>43403</v>
      </c>
      <c r="B230" s="117">
        <v>0.91491898148148199</v>
      </c>
      <c r="C230" s="114">
        <v>14536.646000000001</v>
      </c>
      <c r="D230" s="114">
        <v>103576.94500000001</v>
      </c>
      <c r="E230" s="114">
        <v>26058.058000000001</v>
      </c>
      <c r="F230" s="114">
        <v>36205.796999999999</v>
      </c>
      <c r="G230" s="114">
        <v>5.1660000000000004</v>
      </c>
      <c r="H230" s="73">
        <v>5.5</v>
      </c>
      <c r="I230" s="73">
        <v>4.4477876106194696</v>
      </c>
      <c r="J230" s="111"/>
      <c r="K230" s="111"/>
      <c r="L230" s="119">
        <f t="shared" si="56"/>
        <v>-47.338000000000818</v>
      </c>
      <c r="M230" s="115">
        <f t="shared" si="57"/>
        <v>-5.1779999999998836</v>
      </c>
      <c r="N230" s="115">
        <f t="shared" si="58"/>
        <v>-47.326000000000931</v>
      </c>
      <c r="O230" s="115">
        <f t="shared" si="59"/>
        <v>1.886000000002241</v>
      </c>
      <c r="P230" s="120">
        <f t="shared" si="60"/>
        <v>3.2799999999977594</v>
      </c>
      <c r="Q230" s="30">
        <f t="shared" si="61"/>
        <v>0.36507936507979882</v>
      </c>
      <c r="R230" s="123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16"/>
      <c r="AD230" s="116"/>
      <c r="AE230" s="116"/>
      <c r="AF230" s="116"/>
      <c r="AG230" s="116"/>
      <c r="AH230" s="116"/>
      <c r="AI230" s="116"/>
      <c r="AJ230" s="33" t="str">
        <f t="shared" si="47"/>
        <v/>
      </c>
      <c r="AK230" s="33" t="str">
        <f t="shared" si="48"/>
        <v/>
      </c>
      <c r="AL230" s="33">
        <f t="shared" si="49"/>
        <v>27361.01</v>
      </c>
      <c r="AM230" s="33" t="str">
        <f t="shared" si="50"/>
        <v/>
      </c>
      <c r="AN230" s="33" t="str">
        <f t="shared" si="51"/>
        <v/>
      </c>
      <c r="AO230" s="33" t="str">
        <f t="shared" si="52"/>
        <v/>
      </c>
      <c r="AP230" s="33" t="str">
        <f t="shared" si="53"/>
        <v/>
      </c>
      <c r="AQ230" s="33" t="str">
        <f t="shared" si="54"/>
        <v/>
      </c>
      <c r="AR230" s="33" t="str">
        <f t="shared" si="55"/>
        <v/>
      </c>
      <c r="AS230" s="116">
        <v>43604</v>
      </c>
      <c r="AT230" s="116">
        <v>4.372685185185185E-2</v>
      </c>
      <c r="AU230" s="116" t="s">
        <v>64</v>
      </c>
      <c r="AV230" s="116" t="s">
        <v>65</v>
      </c>
      <c r="AW230" s="116">
        <v>27361.01</v>
      </c>
      <c r="AX230" s="116"/>
      <c r="AY230" s="116"/>
      <c r="AZ230" s="116"/>
      <c r="BA230" s="116"/>
      <c r="BB230" s="116"/>
      <c r="BC230" s="116"/>
      <c r="BD230" s="116"/>
      <c r="BE230" s="116"/>
      <c r="BF230" s="116"/>
      <c r="BG230" s="116"/>
      <c r="BH230" s="116"/>
      <c r="BI230" s="116"/>
      <c r="BJ230" s="116"/>
      <c r="BK230" s="116"/>
      <c r="BL230" s="116"/>
      <c r="BM230" s="116"/>
      <c r="BN230" s="116"/>
      <c r="BO230" s="116"/>
      <c r="BP230" s="116"/>
      <c r="BQ230" s="116"/>
      <c r="BR230" s="116"/>
      <c r="BS230" s="116"/>
      <c r="BT230" s="116"/>
      <c r="BU230" s="116"/>
      <c r="BV230" s="116"/>
      <c r="BW230" s="116"/>
      <c r="BX230" s="116"/>
      <c r="BY230" s="116"/>
      <c r="BZ230" s="116"/>
      <c r="CA230" s="116"/>
      <c r="CB230" s="116"/>
      <c r="CC230" s="116"/>
      <c r="CD230" s="116"/>
      <c r="CE230" s="116"/>
      <c r="CF230" s="116"/>
      <c r="CG230" s="116"/>
      <c r="CH230" s="116"/>
      <c r="CI230" s="116"/>
      <c r="CJ230" s="116"/>
      <c r="CK230" s="116"/>
      <c r="CL230" s="116"/>
      <c r="CM230" s="116"/>
      <c r="CN230" s="116"/>
      <c r="CO230" s="116"/>
      <c r="CP230" s="116"/>
      <c r="CQ230" s="116"/>
      <c r="CR230" s="116"/>
      <c r="CS230" s="116"/>
      <c r="CT230" s="116"/>
      <c r="CU230" s="116"/>
      <c r="CV230" s="116"/>
      <c r="CW230" s="116"/>
      <c r="CX230" s="116"/>
      <c r="CY230" s="116"/>
      <c r="CZ230" s="116"/>
      <c r="DA230" s="116"/>
      <c r="DB230" s="116"/>
      <c r="DC230" s="116"/>
      <c r="DD230" s="116"/>
      <c r="DE230" s="116"/>
      <c r="DF230" s="116"/>
      <c r="DG230" s="116"/>
      <c r="DH230" s="116"/>
      <c r="DI230" s="116"/>
      <c r="DJ230" s="116"/>
      <c r="DK230" s="116"/>
      <c r="DL230" s="116"/>
      <c r="DM230" s="116"/>
      <c r="DN230" s="116"/>
      <c r="DO230" s="116"/>
      <c r="DP230" s="116"/>
      <c r="DQ230" s="116"/>
      <c r="DR230" s="116"/>
      <c r="DS230" s="116"/>
      <c r="DT230" s="116"/>
      <c r="DU230" s="116"/>
      <c r="DV230" s="116"/>
      <c r="DW230" s="116"/>
      <c r="DX230" s="116"/>
      <c r="DY230" s="116"/>
      <c r="DZ230" s="116"/>
      <c r="EA230" s="116"/>
      <c r="EB230" s="116"/>
      <c r="EC230" s="116"/>
      <c r="ED230" s="116"/>
      <c r="EE230" s="116"/>
      <c r="EF230" s="116"/>
      <c r="EG230" s="116"/>
      <c r="EH230" s="116"/>
      <c r="EI230" s="116"/>
      <c r="EJ230" s="116"/>
      <c r="EK230" s="116"/>
      <c r="EL230" s="116"/>
      <c r="EM230" s="116"/>
      <c r="EN230" s="116"/>
      <c r="EO230" s="116"/>
      <c r="EP230" s="116"/>
      <c r="EQ230" s="116"/>
      <c r="ER230" s="116"/>
      <c r="ES230" s="116"/>
      <c r="ET230" s="116"/>
      <c r="EU230" s="116"/>
      <c r="EV230" s="116"/>
      <c r="EW230" s="116"/>
      <c r="EX230" s="116"/>
      <c r="EY230" s="116"/>
      <c r="EZ230" s="116"/>
      <c r="FA230" s="116"/>
      <c r="FB230" s="116"/>
      <c r="FC230" s="116"/>
      <c r="FD230" s="116"/>
      <c r="FE230" s="116"/>
      <c r="FF230" s="116"/>
      <c r="FG230" s="116"/>
      <c r="FH230" s="116"/>
      <c r="FI230" s="116"/>
      <c r="FJ230" s="116"/>
      <c r="FK230" s="116"/>
      <c r="FL230" s="116"/>
      <c r="FM230" s="116"/>
      <c r="FN230" s="116"/>
      <c r="FO230" s="116"/>
      <c r="FP230" s="116"/>
      <c r="FQ230" s="116"/>
      <c r="FR230" s="116"/>
      <c r="FS230" s="116"/>
      <c r="FT230" s="116"/>
      <c r="FU230" s="116"/>
      <c r="FV230" s="116"/>
      <c r="FW230" s="116"/>
      <c r="FX230" s="116"/>
      <c r="FY230" s="116"/>
      <c r="FZ230" s="116"/>
      <c r="GA230" s="116"/>
      <c r="GB230" s="116"/>
      <c r="GC230" s="116"/>
      <c r="GD230" s="116"/>
      <c r="GE230" s="116"/>
      <c r="GF230" s="116"/>
      <c r="GG230" s="116"/>
      <c r="GH230" s="116"/>
      <c r="GI230" s="116"/>
      <c r="GJ230" s="116"/>
      <c r="GK230" s="116"/>
      <c r="GL230" s="116"/>
      <c r="GM230" s="116"/>
      <c r="GN230" s="116"/>
      <c r="GO230" s="116"/>
      <c r="GP230" s="116"/>
      <c r="GQ230" s="116"/>
      <c r="GR230" s="116"/>
      <c r="GS230" s="116"/>
      <c r="GT230" s="116"/>
      <c r="GU230" s="116"/>
      <c r="GV230" s="116"/>
      <c r="GW230" s="116"/>
      <c r="GX230" s="116"/>
      <c r="GY230" s="116"/>
      <c r="GZ230" s="116"/>
      <c r="HA230" s="116"/>
      <c r="HB230" s="116"/>
      <c r="HC230" s="116"/>
      <c r="HD230" s="116"/>
      <c r="HE230" s="116"/>
      <c r="HF230" s="116"/>
      <c r="HG230" s="116"/>
      <c r="HH230" s="116"/>
      <c r="HI230" s="116"/>
      <c r="HJ230" s="116"/>
      <c r="HK230" s="116"/>
      <c r="HL230" s="116"/>
      <c r="HM230" s="116"/>
      <c r="HN230" s="116"/>
      <c r="HO230" s="116"/>
      <c r="HP230" s="116"/>
      <c r="HQ230" s="116"/>
      <c r="HR230" s="116"/>
      <c r="HS230" s="116"/>
      <c r="HT230" s="116"/>
      <c r="HU230" s="116"/>
      <c r="HV230" s="116"/>
      <c r="HW230" s="116"/>
      <c r="HX230" s="116"/>
      <c r="HY230" s="116"/>
      <c r="HZ230" s="116"/>
      <c r="IA230" s="116"/>
      <c r="IB230" s="116"/>
      <c r="IC230" s="116"/>
      <c r="ID230" s="116"/>
      <c r="IE230" s="116"/>
      <c r="IF230" s="116"/>
      <c r="IG230" s="116"/>
      <c r="IH230" s="116"/>
      <c r="II230" s="116"/>
      <c r="IJ230" s="116"/>
      <c r="IK230" s="116"/>
      <c r="IL230" s="116"/>
      <c r="IM230" s="116"/>
      <c r="IN230" s="116"/>
      <c r="IO230" s="116"/>
      <c r="IP230" s="116"/>
      <c r="IQ230" s="116"/>
      <c r="IR230" s="116"/>
      <c r="IS230" s="116"/>
      <c r="IT230" s="116"/>
      <c r="IU230" s="116"/>
      <c r="IV230" s="116"/>
      <c r="IW230" s="116"/>
      <c r="IX230" s="116"/>
      <c r="IY230" s="116"/>
      <c r="IZ230" s="116"/>
      <c r="JA230" s="116"/>
      <c r="JB230" s="116"/>
      <c r="JC230" s="116"/>
      <c r="JD230" s="116"/>
      <c r="JE230" s="116"/>
      <c r="JF230" s="116"/>
      <c r="JG230" s="116"/>
      <c r="JH230" s="116"/>
      <c r="JI230" s="116"/>
      <c r="JJ230" s="116"/>
      <c r="JK230" s="116"/>
      <c r="JL230" s="116"/>
      <c r="JM230" s="116"/>
      <c r="JN230" s="116"/>
      <c r="JO230" s="116"/>
      <c r="JP230" s="116"/>
      <c r="JQ230" s="116"/>
      <c r="JR230" s="116"/>
      <c r="JS230" s="116"/>
      <c r="JT230" s="116"/>
      <c r="JU230" s="116"/>
      <c r="JV230" s="116"/>
      <c r="JW230" s="116"/>
      <c r="JX230" s="116"/>
      <c r="JY230" s="116"/>
      <c r="JZ230" s="116"/>
      <c r="KA230" s="116"/>
      <c r="KB230" s="116"/>
      <c r="KC230" s="116"/>
      <c r="KD230" s="116"/>
      <c r="KE230" s="116"/>
      <c r="KF230" s="116"/>
      <c r="KG230" s="116"/>
      <c r="KH230" s="116"/>
      <c r="KI230" s="116"/>
      <c r="KJ230" s="116"/>
      <c r="KK230" s="116"/>
      <c r="KL230" s="116"/>
      <c r="KM230" s="116"/>
      <c r="KN230" s="116"/>
      <c r="KO230" s="116"/>
      <c r="KP230" s="116"/>
      <c r="KQ230" s="116"/>
      <c r="KR230" s="116"/>
      <c r="KS230" s="116"/>
      <c r="KT230" s="116"/>
      <c r="KU230" s="116"/>
      <c r="KV230" s="116"/>
      <c r="KW230" s="116"/>
      <c r="KX230" s="116"/>
      <c r="KY230" s="116"/>
      <c r="KZ230" s="116"/>
      <c r="LA230" s="116"/>
      <c r="LB230" s="116"/>
      <c r="LC230" s="116"/>
      <c r="LD230" s="116"/>
      <c r="LE230" s="116"/>
      <c r="LF230" s="116"/>
      <c r="LG230" s="116"/>
      <c r="LH230" s="116"/>
      <c r="LI230" s="116"/>
      <c r="LJ230" s="116"/>
    </row>
    <row r="231" spans="1:322" x14ac:dyDescent="0.3">
      <c r="A231" s="108">
        <v>43404</v>
      </c>
      <c r="B231" s="117">
        <v>0.92315972222222198</v>
      </c>
      <c r="C231" s="111">
        <v>14542.919</v>
      </c>
      <c r="D231" s="111">
        <v>103617.266</v>
      </c>
      <c r="E231" s="111">
        <v>26062.178</v>
      </c>
      <c r="F231" s="111">
        <v>36214.303999999996</v>
      </c>
      <c r="G231" s="111">
        <v>8.5069999999999997</v>
      </c>
      <c r="H231" s="111">
        <v>7.5</v>
      </c>
      <c r="I231" s="130">
        <v>7.5</v>
      </c>
      <c r="J231" s="111"/>
      <c r="K231" s="111"/>
      <c r="L231" s="119">
        <f t="shared" si="56"/>
        <v>-38.086999999995506</v>
      </c>
      <c r="M231" s="115">
        <f t="shared" si="57"/>
        <v>-6.2729999999992287</v>
      </c>
      <c r="N231" s="115">
        <f t="shared" si="58"/>
        <v>-40.320999999996275</v>
      </c>
      <c r="O231" s="115">
        <f t="shared" si="59"/>
        <v>4.1199999999989814</v>
      </c>
      <c r="P231" s="120">
        <f t="shared" si="60"/>
        <v>4.3870000000010183</v>
      </c>
      <c r="Q231" s="30">
        <f t="shared" si="61"/>
        <v>0.484307041260019</v>
      </c>
      <c r="R231" s="123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16"/>
      <c r="AD231" s="116"/>
      <c r="AE231" s="116"/>
      <c r="AF231" s="116"/>
      <c r="AG231" s="116"/>
      <c r="AH231" s="116"/>
      <c r="AI231" s="116"/>
      <c r="AJ231" s="33" t="str">
        <f t="shared" si="47"/>
        <v/>
      </c>
      <c r="AK231" s="33" t="str">
        <f t="shared" si="48"/>
        <v/>
      </c>
      <c r="AL231" s="33" t="str">
        <f t="shared" si="49"/>
        <v/>
      </c>
      <c r="AM231" s="33">
        <f t="shared" si="50"/>
        <v>37916.536</v>
      </c>
      <c r="AN231" s="33" t="str">
        <f t="shared" si="51"/>
        <v/>
      </c>
      <c r="AO231" s="33" t="str">
        <f t="shared" si="52"/>
        <v/>
      </c>
      <c r="AP231" s="33" t="str">
        <f t="shared" si="53"/>
        <v/>
      </c>
      <c r="AQ231" s="33" t="str">
        <f t="shared" si="54"/>
        <v/>
      </c>
      <c r="AR231" s="33" t="str">
        <f t="shared" si="55"/>
        <v/>
      </c>
      <c r="AS231" s="116">
        <v>43604</v>
      </c>
      <c r="AT231" s="116">
        <v>4.372685185185185E-2</v>
      </c>
      <c r="AU231" s="116" t="s">
        <v>64</v>
      </c>
      <c r="AV231" s="116" t="s">
        <v>66</v>
      </c>
      <c r="AW231" s="116" t="s">
        <v>67</v>
      </c>
      <c r="AX231" s="116">
        <v>37916.536</v>
      </c>
      <c r="AY231" s="116"/>
      <c r="AZ231" s="116"/>
      <c r="BA231" s="116"/>
      <c r="BB231" s="116"/>
      <c r="BC231" s="116"/>
      <c r="BD231" s="116"/>
      <c r="BE231" s="116"/>
      <c r="BF231" s="116"/>
      <c r="BG231" s="116"/>
      <c r="BH231" s="116"/>
      <c r="BI231" s="116"/>
      <c r="BJ231" s="116"/>
      <c r="BK231" s="116"/>
      <c r="BL231" s="116"/>
      <c r="BM231" s="116"/>
      <c r="BN231" s="116"/>
      <c r="BO231" s="116"/>
      <c r="BP231" s="116"/>
      <c r="BQ231" s="116"/>
      <c r="BR231" s="116"/>
      <c r="BS231" s="116"/>
      <c r="BT231" s="116"/>
      <c r="BU231" s="116"/>
      <c r="BV231" s="116"/>
      <c r="BW231" s="116"/>
      <c r="BX231" s="116"/>
      <c r="BY231" s="116"/>
      <c r="BZ231" s="116"/>
      <c r="CA231" s="116"/>
      <c r="CB231" s="116"/>
      <c r="CC231" s="116"/>
      <c r="CD231" s="116"/>
      <c r="CE231" s="116"/>
      <c r="CF231" s="116"/>
      <c r="CG231" s="116"/>
      <c r="CH231" s="116"/>
      <c r="CI231" s="116"/>
      <c r="CJ231" s="116"/>
      <c r="CK231" s="116"/>
      <c r="CL231" s="116"/>
      <c r="CM231" s="116"/>
      <c r="CN231" s="116"/>
      <c r="CO231" s="116"/>
      <c r="CP231" s="116"/>
      <c r="CQ231" s="116"/>
      <c r="CR231" s="116"/>
      <c r="CS231" s="116"/>
      <c r="CT231" s="116"/>
      <c r="CU231" s="116"/>
      <c r="CV231" s="116"/>
      <c r="CW231" s="116"/>
      <c r="CX231" s="116"/>
      <c r="CY231" s="116"/>
      <c r="CZ231" s="116"/>
      <c r="DA231" s="116"/>
      <c r="DB231" s="116"/>
      <c r="DC231" s="116"/>
      <c r="DD231" s="116"/>
      <c r="DE231" s="116"/>
      <c r="DF231" s="116"/>
      <c r="DG231" s="116"/>
      <c r="DH231" s="116"/>
      <c r="DI231" s="116"/>
      <c r="DJ231" s="116"/>
      <c r="DK231" s="116"/>
      <c r="DL231" s="116"/>
      <c r="DM231" s="116"/>
      <c r="DN231" s="116"/>
      <c r="DO231" s="116"/>
      <c r="DP231" s="116"/>
      <c r="DQ231" s="116"/>
      <c r="DR231" s="116"/>
      <c r="DS231" s="116"/>
      <c r="DT231" s="116"/>
      <c r="DU231" s="116"/>
      <c r="DV231" s="116"/>
      <c r="DW231" s="116"/>
      <c r="DX231" s="116"/>
      <c r="DY231" s="116"/>
      <c r="DZ231" s="116"/>
      <c r="EA231" s="116"/>
      <c r="EB231" s="116"/>
      <c r="EC231" s="116"/>
      <c r="ED231" s="116"/>
      <c r="EE231" s="116"/>
      <c r="EF231" s="116"/>
      <c r="EG231" s="116"/>
      <c r="EH231" s="116"/>
      <c r="EI231" s="116"/>
      <c r="EJ231" s="116"/>
      <c r="EK231" s="116"/>
      <c r="EL231" s="116"/>
      <c r="EM231" s="116"/>
      <c r="EN231" s="116"/>
      <c r="EO231" s="116"/>
      <c r="EP231" s="116"/>
      <c r="EQ231" s="116"/>
      <c r="ER231" s="116"/>
      <c r="ES231" s="116"/>
      <c r="ET231" s="116"/>
      <c r="EU231" s="116"/>
      <c r="EV231" s="116"/>
      <c r="EW231" s="116"/>
      <c r="EX231" s="116"/>
      <c r="EY231" s="116"/>
      <c r="EZ231" s="116"/>
      <c r="FA231" s="116"/>
      <c r="FB231" s="116"/>
      <c r="FC231" s="116"/>
      <c r="FD231" s="116"/>
      <c r="FE231" s="116"/>
      <c r="FF231" s="116"/>
      <c r="FG231" s="116"/>
      <c r="FH231" s="116"/>
      <c r="FI231" s="116"/>
      <c r="FJ231" s="116"/>
      <c r="FK231" s="116"/>
      <c r="FL231" s="116"/>
      <c r="FM231" s="116"/>
      <c r="FN231" s="116"/>
      <c r="FO231" s="116"/>
      <c r="FP231" s="116"/>
      <c r="FQ231" s="116"/>
      <c r="FR231" s="116"/>
      <c r="FS231" s="116"/>
      <c r="FT231" s="116"/>
      <c r="FU231" s="116"/>
      <c r="FV231" s="116"/>
      <c r="FW231" s="116"/>
      <c r="FX231" s="116"/>
      <c r="FY231" s="116"/>
      <c r="FZ231" s="116"/>
      <c r="GA231" s="116"/>
      <c r="GB231" s="116"/>
      <c r="GC231" s="116"/>
      <c r="GD231" s="116"/>
      <c r="GE231" s="116"/>
      <c r="GF231" s="116"/>
      <c r="GG231" s="116"/>
      <c r="GH231" s="116"/>
      <c r="GI231" s="116"/>
      <c r="GJ231" s="116"/>
      <c r="GK231" s="116"/>
      <c r="GL231" s="116"/>
      <c r="GM231" s="116"/>
      <c r="GN231" s="116"/>
      <c r="GO231" s="116"/>
      <c r="GP231" s="116"/>
      <c r="GQ231" s="116"/>
      <c r="GR231" s="116"/>
      <c r="GS231" s="116"/>
      <c r="GT231" s="116"/>
      <c r="GU231" s="116"/>
      <c r="GV231" s="116"/>
      <c r="GW231" s="116"/>
      <c r="GX231" s="116"/>
      <c r="GY231" s="116"/>
      <c r="GZ231" s="116"/>
      <c r="HA231" s="116"/>
      <c r="HB231" s="116"/>
      <c r="HC231" s="116"/>
      <c r="HD231" s="116"/>
      <c r="HE231" s="116"/>
      <c r="HF231" s="116"/>
      <c r="HG231" s="116"/>
      <c r="HH231" s="116"/>
      <c r="HI231" s="116"/>
      <c r="HJ231" s="116"/>
      <c r="HK231" s="116"/>
      <c r="HL231" s="116"/>
      <c r="HM231" s="116"/>
      <c r="HN231" s="116"/>
      <c r="HO231" s="116"/>
      <c r="HP231" s="116"/>
      <c r="HQ231" s="116"/>
      <c r="HR231" s="116"/>
      <c r="HS231" s="116"/>
      <c r="HT231" s="116"/>
      <c r="HU231" s="116"/>
      <c r="HV231" s="116"/>
      <c r="HW231" s="116"/>
      <c r="HX231" s="116"/>
      <c r="HY231" s="116"/>
      <c r="HZ231" s="116"/>
      <c r="IA231" s="116"/>
      <c r="IB231" s="116"/>
      <c r="IC231" s="116"/>
      <c r="ID231" s="116"/>
      <c r="IE231" s="116"/>
      <c r="IF231" s="116"/>
      <c r="IG231" s="116"/>
      <c r="IH231" s="116"/>
      <c r="II231" s="116"/>
      <c r="IJ231" s="116"/>
      <c r="IK231" s="116"/>
      <c r="IL231" s="116"/>
      <c r="IM231" s="116"/>
      <c r="IN231" s="116"/>
      <c r="IO231" s="116"/>
      <c r="IP231" s="116"/>
      <c r="IQ231" s="116"/>
      <c r="IR231" s="116"/>
      <c r="IS231" s="116"/>
      <c r="IT231" s="116"/>
      <c r="IU231" s="116"/>
      <c r="IV231" s="116"/>
      <c r="IW231" s="116"/>
      <c r="IX231" s="116"/>
      <c r="IY231" s="116"/>
      <c r="IZ231" s="116"/>
      <c r="JA231" s="116"/>
      <c r="JB231" s="116"/>
      <c r="JC231" s="116"/>
      <c r="JD231" s="116"/>
      <c r="JE231" s="116"/>
      <c r="JF231" s="116"/>
      <c r="JG231" s="116"/>
      <c r="JH231" s="116"/>
      <c r="JI231" s="116"/>
      <c r="JJ231" s="116"/>
      <c r="JK231" s="116"/>
      <c r="JL231" s="116"/>
      <c r="JM231" s="116"/>
      <c r="JN231" s="116"/>
      <c r="JO231" s="116"/>
      <c r="JP231" s="116"/>
      <c r="JQ231" s="116"/>
      <c r="JR231" s="116"/>
      <c r="JS231" s="116"/>
      <c r="JT231" s="116"/>
      <c r="JU231" s="116"/>
      <c r="JV231" s="116"/>
      <c r="JW231" s="116"/>
      <c r="JX231" s="116"/>
      <c r="JY231" s="116"/>
      <c r="JZ231" s="116"/>
      <c r="KA231" s="116"/>
      <c r="KB231" s="116"/>
      <c r="KC231" s="116"/>
      <c r="KD231" s="116"/>
      <c r="KE231" s="116"/>
      <c r="KF231" s="116"/>
      <c r="KG231" s="116"/>
      <c r="KH231" s="116"/>
      <c r="KI231" s="116"/>
      <c r="KJ231" s="116"/>
      <c r="KK231" s="116"/>
      <c r="KL231" s="116"/>
      <c r="KM231" s="116"/>
      <c r="KN231" s="116"/>
      <c r="KO231" s="116"/>
      <c r="KP231" s="116"/>
      <c r="KQ231" s="116"/>
      <c r="KR231" s="116"/>
      <c r="KS231" s="116"/>
      <c r="KT231" s="116"/>
      <c r="KU231" s="116"/>
      <c r="KV231" s="116"/>
      <c r="KW231" s="116"/>
      <c r="KX231" s="116"/>
      <c r="KY231" s="116"/>
      <c r="KZ231" s="116"/>
      <c r="LA231" s="116"/>
      <c r="LB231" s="116"/>
      <c r="LC231" s="116"/>
      <c r="LD231" s="116"/>
      <c r="LE231" s="116"/>
      <c r="LF231" s="116"/>
      <c r="LG231" s="116"/>
      <c r="LH231" s="116"/>
      <c r="LI231" s="116"/>
      <c r="LJ231" s="116"/>
    </row>
    <row r="232" spans="1:322" x14ac:dyDescent="0.3">
      <c r="A232" s="108">
        <v>43405</v>
      </c>
      <c r="B232" s="117">
        <v>0.99957175925925901</v>
      </c>
      <c r="C232" s="111">
        <v>14543.708000000001</v>
      </c>
      <c r="D232" s="111">
        <v>103621</v>
      </c>
      <c r="E232" s="111">
        <v>26062.182000000001</v>
      </c>
      <c r="F232" s="111">
        <v>36222.650999999998</v>
      </c>
      <c r="G232" s="111">
        <v>8.5069999999999997</v>
      </c>
      <c r="H232" s="111">
        <v>6.5</v>
      </c>
      <c r="I232" s="118">
        <v>6.5070093457943896</v>
      </c>
      <c r="J232" s="111"/>
      <c r="K232" s="111"/>
      <c r="L232" s="119">
        <f t="shared" si="56"/>
        <v>3.9840000000025899</v>
      </c>
      <c r="M232" s="115">
        <f t="shared" si="57"/>
        <v>-0.78900000000066939</v>
      </c>
      <c r="N232" s="115">
        <f t="shared" si="58"/>
        <v>-3.7339999999967404</v>
      </c>
      <c r="O232" s="115">
        <f t="shared" si="59"/>
        <v>4.0000000008149073E-3</v>
      </c>
      <c r="P232" s="120">
        <f t="shared" si="60"/>
        <v>8.5029999999991848</v>
      </c>
      <c r="Q232" s="30">
        <f t="shared" si="61"/>
        <v>4.7020101102796609E-4</v>
      </c>
      <c r="R232" s="123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16"/>
      <c r="AD232" s="116"/>
      <c r="AE232" s="116"/>
      <c r="AF232" s="116"/>
      <c r="AG232" s="116"/>
      <c r="AH232" s="116"/>
      <c r="AI232" s="116"/>
      <c r="AJ232" s="33" t="str">
        <f t="shared" si="47"/>
        <v/>
      </c>
      <c r="AK232" s="33" t="str">
        <f t="shared" si="48"/>
        <v/>
      </c>
      <c r="AL232" s="33" t="str">
        <f t="shared" si="49"/>
        <v/>
      </c>
      <c r="AM232" s="33" t="str">
        <f t="shared" si="50"/>
        <v/>
      </c>
      <c r="AN232" s="33">
        <f t="shared" si="51"/>
        <v>0</v>
      </c>
      <c r="AO232" s="33" t="str">
        <f t="shared" si="52"/>
        <v/>
      </c>
      <c r="AP232" s="33" t="str">
        <f t="shared" si="53"/>
        <v/>
      </c>
      <c r="AQ232" s="33" t="str">
        <f t="shared" si="54"/>
        <v/>
      </c>
      <c r="AR232" s="33" t="str">
        <f t="shared" si="55"/>
        <v/>
      </c>
      <c r="AS232" s="116">
        <v>43604</v>
      </c>
      <c r="AT232" s="116">
        <v>4.372685185185185E-2</v>
      </c>
      <c r="AU232" s="116" t="s">
        <v>64</v>
      </c>
      <c r="AV232" s="116" t="s">
        <v>68</v>
      </c>
      <c r="AW232" s="116">
        <v>0</v>
      </c>
      <c r="AX232" s="116"/>
      <c r="AY232" s="116"/>
      <c r="AZ232" s="116"/>
      <c r="BA232" s="116"/>
      <c r="BB232" s="116"/>
      <c r="BC232" s="116"/>
      <c r="BD232" s="116"/>
      <c r="BE232" s="116"/>
      <c r="BF232" s="116"/>
      <c r="BG232" s="116"/>
      <c r="BH232" s="116"/>
      <c r="BI232" s="116"/>
      <c r="BJ232" s="116"/>
      <c r="BK232" s="116"/>
      <c r="BL232" s="116"/>
      <c r="BM232" s="116"/>
      <c r="BN232" s="116"/>
      <c r="BO232" s="116"/>
      <c r="BP232" s="116"/>
      <c r="BQ232" s="116"/>
      <c r="BR232" s="116"/>
      <c r="BS232" s="116"/>
      <c r="BT232" s="116"/>
      <c r="BU232" s="116"/>
      <c r="BV232" s="116"/>
      <c r="BW232" s="116"/>
      <c r="BX232" s="116"/>
      <c r="BY232" s="116"/>
      <c r="BZ232" s="116"/>
      <c r="CA232" s="116"/>
      <c r="CB232" s="116"/>
      <c r="CC232" s="116"/>
      <c r="CD232" s="116"/>
      <c r="CE232" s="116"/>
      <c r="CF232" s="116"/>
      <c r="CG232" s="116"/>
      <c r="CH232" s="116"/>
      <c r="CI232" s="116"/>
      <c r="CJ232" s="116"/>
      <c r="CK232" s="116"/>
      <c r="CL232" s="116"/>
      <c r="CM232" s="116"/>
      <c r="CN232" s="116"/>
      <c r="CO232" s="116"/>
      <c r="CP232" s="116"/>
      <c r="CQ232" s="116"/>
      <c r="CR232" s="116"/>
      <c r="CS232" s="116"/>
      <c r="CT232" s="116"/>
      <c r="CU232" s="116"/>
      <c r="CV232" s="116"/>
      <c r="CW232" s="116"/>
      <c r="CX232" s="116"/>
      <c r="CY232" s="116"/>
      <c r="CZ232" s="116"/>
      <c r="DA232" s="116"/>
      <c r="DB232" s="116"/>
      <c r="DC232" s="116"/>
      <c r="DD232" s="116"/>
      <c r="DE232" s="116"/>
      <c r="DF232" s="116"/>
      <c r="DG232" s="116"/>
      <c r="DH232" s="116"/>
      <c r="DI232" s="116"/>
      <c r="DJ232" s="116"/>
      <c r="DK232" s="116"/>
      <c r="DL232" s="116"/>
      <c r="DM232" s="116"/>
      <c r="DN232" s="116"/>
      <c r="DO232" s="116"/>
      <c r="DP232" s="116"/>
      <c r="DQ232" s="116"/>
      <c r="DR232" s="116"/>
      <c r="DS232" s="116"/>
      <c r="DT232" s="116"/>
      <c r="DU232" s="116"/>
      <c r="DV232" s="116"/>
      <c r="DW232" s="116"/>
      <c r="DX232" s="116"/>
      <c r="DY232" s="116"/>
      <c r="DZ232" s="116"/>
      <c r="EA232" s="116"/>
      <c r="EB232" s="116"/>
      <c r="EC232" s="116"/>
      <c r="ED232" s="116"/>
      <c r="EE232" s="116"/>
      <c r="EF232" s="116"/>
      <c r="EG232" s="116"/>
      <c r="EH232" s="116"/>
      <c r="EI232" s="116"/>
      <c r="EJ232" s="116"/>
      <c r="EK232" s="116"/>
      <c r="EL232" s="116"/>
      <c r="EM232" s="116"/>
      <c r="EN232" s="116"/>
      <c r="EO232" s="116"/>
      <c r="EP232" s="116"/>
      <c r="EQ232" s="116"/>
      <c r="ER232" s="116"/>
      <c r="ES232" s="116"/>
      <c r="ET232" s="116"/>
      <c r="EU232" s="116"/>
      <c r="EV232" s="116"/>
      <c r="EW232" s="116"/>
      <c r="EX232" s="116"/>
      <c r="EY232" s="116"/>
      <c r="EZ232" s="116"/>
      <c r="FA232" s="116"/>
      <c r="FB232" s="116"/>
      <c r="FC232" s="116"/>
      <c r="FD232" s="116"/>
      <c r="FE232" s="116"/>
      <c r="FF232" s="116"/>
      <c r="FG232" s="116"/>
      <c r="FH232" s="116"/>
      <c r="FI232" s="116"/>
      <c r="FJ232" s="116"/>
      <c r="FK232" s="116"/>
      <c r="FL232" s="116"/>
      <c r="FM232" s="116"/>
      <c r="FN232" s="116"/>
      <c r="FO232" s="116"/>
      <c r="FP232" s="116"/>
      <c r="FQ232" s="116"/>
      <c r="FR232" s="116"/>
      <c r="FS232" s="116"/>
      <c r="FT232" s="116"/>
      <c r="FU232" s="116"/>
      <c r="FV232" s="116"/>
      <c r="FW232" s="116"/>
      <c r="FX232" s="116"/>
      <c r="FY232" s="116"/>
      <c r="FZ232" s="116"/>
      <c r="GA232" s="116"/>
      <c r="GB232" s="116"/>
      <c r="GC232" s="116"/>
      <c r="GD232" s="116"/>
      <c r="GE232" s="116"/>
      <c r="GF232" s="116"/>
      <c r="GG232" s="116"/>
      <c r="GH232" s="116"/>
      <c r="GI232" s="116"/>
      <c r="GJ232" s="116"/>
      <c r="GK232" s="116"/>
      <c r="GL232" s="116"/>
      <c r="GM232" s="116"/>
      <c r="GN232" s="116"/>
      <c r="GO232" s="116"/>
      <c r="GP232" s="116"/>
      <c r="GQ232" s="116"/>
      <c r="GR232" s="116"/>
      <c r="GS232" s="116"/>
      <c r="GT232" s="116"/>
      <c r="GU232" s="116"/>
      <c r="GV232" s="116"/>
      <c r="GW232" s="116"/>
      <c r="GX232" s="116"/>
      <c r="GY232" s="116"/>
      <c r="GZ232" s="116"/>
      <c r="HA232" s="116"/>
      <c r="HB232" s="116"/>
      <c r="HC232" s="116"/>
      <c r="HD232" s="116"/>
      <c r="HE232" s="116"/>
      <c r="HF232" s="116"/>
      <c r="HG232" s="116"/>
      <c r="HH232" s="116"/>
      <c r="HI232" s="116"/>
      <c r="HJ232" s="116"/>
      <c r="HK232" s="116"/>
      <c r="HL232" s="116"/>
      <c r="HM232" s="116"/>
      <c r="HN232" s="116"/>
      <c r="HO232" s="116"/>
      <c r="HP232" s="116"/>
      <c r="HQ232" s="116"/>
      <c r="HR232" s="116"/>
      <c r="HS232" s="116"/>
      <c r="HT232" s="116"/>
      <c r="HU232" s="116"/>
      <c r="HV232" s="116"/>
      <c r="HW232" s="116"/>
      <c r="HX232" s="116"/>
      <c r="HY232" s="116"/>
      <c r="HZ232" s="116"/>
      <c r="IA232" s="116"/>
      <c r="IB232" s="116"/>
      <c r="IC232" s="116"/>
      <c r="ID232" s="116"/>
      <c r="IE232" s="116"/>
      <c r="IF232" s="116"/>
      <c r="IG232" s="116"/>
      <c r="IH232" s="116"/>
      <c r="II232" s="116"/>
      <c r="IJ232" s="116"/>
      <c r="IK232" s="116"/>
      <c r="IL232" s="116"/>
      <c r="IM232" s="116"/>
      <c r="IN232" s="116"/>
      <c r="IO232" s="116"/>
      <c r="IP232" s="116"/>
      <c r="IQ232" s="116"/>
      <c r="IR232" s="116"/>
      <c r="IS232" s="116"/>
      <c r="IT232" s="116"/>
      <c r="IU232" s="116"/>
      <c r="IV232" s="116"/>
      <c r="IW232" s="116"/>
      <c r="IX232" s="116"/>
      <c r="IY232" s="116"/>
      <c r="IZ232" s="116"/>
      <c r="JA232" s="116"/>
      <c r="JB232" s="116"/>
      <c r="JC232" s="116"/>
      <c r="JD232" s="116"/>
      <c r="JE232" s="116"/>
      <c r="JF232" s="116"/>
      <c r="JG232" s="116"/>
      <c r="JH232" s="116"/>
      <c r="JI232" s="116"/>
      <c r="JJ232" s="116"/>
      <c r="JK232" s="116"/>
      <c r="JL232" s="116"/>
      <c r="JM232" s="116"/>
      <c r="JN232" s="116"/>
      <c r="JO232" s="116"/>
      <c r="JP232" s="116"/>
      <c r="JQ232" s="116"/>
      <c r="JR232" s="116"/>
      <c r="JS232" s="116"/>
      <c r="JT232" s="116"/>
      <c r="JU232" s="116"/>
      <c r="JV232" s="116"/>
      <c r="JW232" s="116"/>
      <c r="JX232" s="116"/>
      <c r="JY232" s="116"/>
      <c r="JZ232" s="116"/>
      <c r="KA232" s="116"/>
      <c r="KB232" s="116"/>
      <c r="KC232" s="116"/>
      <c r="KD232" s="116"/>
      <c r="KE232" s="116"/>
      <c r="KF232" s="116"/>
      <c r="KG232" s="116"/>
      <c r="KH232" s="116"/>
      <c r="KI232" s="116"/>
      <c r="KJ232" s="116"/>
      <c r="KK232" s="116"/>
      <c r="KL232" s="116"/>
      <c r="KM232" s="116"/>
      <c r="KN232" s="116"/>
      <c r="KO232" s="116"/>
      <c r="KP232" s="116"/>
      <c r="KQ232" s="116"/>
      <c r="KR232" s="116"/>
      <c r="KS232" s="116"/>
      <c r="KT232" s="116"/>
      <c r="KU232" s="116"/>
      <c r="KV232" s="116"/>
      <c r="KW232" s="116"/>
      <c r="KX232" s="116"/>
      <c r="KY232" s="116"/>
      <c r="KZ232" s="116"/>
      <c r="LA232" s="116"/>
      <c r="LB232" s="116"/>
      <c r="LC232" s="116"/>
      <c r="LD232" s="116"/>
      <c r="LE232" s="116"/>
      <c r="LF232" s="116"/>
      <c r="LG232" s="116"/>
      <c r="LH232" s="116"/>
      <c r="LI232" s="116"/>
      <c r="LJ232" s="116"/>
    </row>
    <row r="233" spans="1:322" x14ac:dyDescent="0.3">
      <c r="A233" s="108">
        <v>43406</v>
      </c>
      <c r="B233" s="117">
        <v>0.99978009259259304</v>
      </c>
      <c r="C233" s="111">
        <v>14546.489</v>
      </c>
      <c r="D233" s="111">
        <v>103661.95</v>
      </c>
      <c r="E233" s="111">
        <v>26070.733</v>
      </c>
      <c r="F233" s="111">
        <v>36234.779000000002</v>
      </c>
      <c r="G233" s="111">
        <v>11.718</v>
      </c>
      <c r="H233" s="111">
        <v>6</v>
      </c>
      <c r="I233" s="118">
        <v>6.4182242990654199</v>
      </c>
      <c r="J233" s="111"/>
      <c r="K233" s="111"/>
      <c r="L233" s="119">
        <f t="shared" si="56"/>
        <v>-32.012999999996126</v>
      </c>
      <c r="M233" s="115">
        <f t="shared" si="57"/>
        <v>-2.7809999999990396</v>
      </c>
      <c r="N233" s="115">
        <f t="shared" si="58"/>
        <v>-40.94999999999709</v>
      </c>
      <c r="O233" s="115">
        <f t="shared" si="59"/>
        <v>8.5509999999994761</v>
      </c>
      <c r="P233" s="120">
        <f t="shared" si="60"/>
        <v>3.1670000000005238</v>
      </c>
      <c r="Q233" s="30">
        <f t="shared" si="61"/>
        <v>0.72973203618360438</v>
      </c>
      <c r="R233" s="123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16"/>
      <c r="AD233" s="116"/>
      <c r="AE233" s="116"/>
      <c r="AF233" s="116"/>
      <c r="AG233" s="116"/>
      <c r="AH233" s="116"/>
      <c r="AI233" s="116"/>
      <c r="AJ233" s="33" t="str">
        <f t="shared" si="47"/>
        <v/>
      </c>
      <c r="AK233" s="33" t="str">
        <f t="shared" si="48"/>
        <v/>
      </c>
      <c r="AL233" s="33" t="str">
        <f t="shared" si="49"/>
        <v/>
      </c>
      <c r="AM233" s="33" t="str">
        <f t="shared" si="50"/>
        <v/>
      </c>
      <c r="AN233" s="33" t="str">
        <f t="shared" si="51"/>
        <v/>
      </c>
      <c r="AO233" s="33" t="str">
        <f t="shared" si="52"/>
        <v/>
      </c>
      <c r="AP233" s="33">
        <f t="shared" si="53"/>
        <v>0.22500000000000001</v>
      </c>
      <c r="AQ233" s="33" t="str">
        <f t="shared" si="54"/>
        <v/>
      </c>
      <c r="AR233" s="33" t="str">
        <f t="shared" si="55"/>
        <v/>
      </c>
      <c r="AS233" s="116">
        <v>43604</v>
      </c>
      <c r="AT233" s="116">
        <v>4.4386574074074071E-2</v>
      </c>
      <c r="AU233" s="116" t="s">
        <v>70</v>
      </c>
      <c r="AV233" s="116" t="s">
        <v>71</v>
      </c>
      <c r="AW233" s="116">
        <v>43604</v>
      </c>
      <c r="AX233" s="116">
        <v>0.22500000000000001</v>
      </c>
      <c r="AY233" s="116" t="s">
        <v>72</v>
      </c>
      <c r="AZ233" s="116" t="s">
        <v>73</v>
      </c>
      <c r="BA233" s="116"/>
      <c r="BB233" s="116"/>
      <c r="BC233" s="116"/>
      <c r="BD233" s="116"/>
      <c r="BE233" s="116"/>
      <c r="BF233" s="116"/>
      <c r="BG233" s="116"/>
      <c r="BH233" s="116"/>
      <c r="BI233" s="116"/>
      <c r="BJ233" s="116"/>
      <c r="BK233" s="116"/>
      <c r="BL233" s="116"/>
      <c r="BM233" s="116"/>
      <c r="BN233" s="116"/>
      <c r="BO233" s="116"/>
      <c r="BP233" s="116"/>
      <c r="BQ233" s="116"/>
      <c r="BR233" s="116"/>
      <c r="BS233" s="116"/>
      <c r="BT233" s="116"/>
      <c r="BU233" s="116"/>
      <c r="BV233" s="116"/>
      <c r="BW233" s="116"/>
      <c r="BX233" s="116"/>
      <c r="BY233" s="116"/>
      <c r="BZ233" s="116"/>
      <c r="CA233" s="116"/>
      <c r="CB233" s="116"/>
      <c r="CC233" s="116"/>
      <c r="CD233" s="116"/>
      <c r="CE233" s="116"/>
      <c r="CF233" s="116"/>
      <c r="CG233" s="116"/>
      <c r="CH233" s="116"/>
      <c r="CI233" s="116"/>
      <c r="CJ233" s="116"/>
      <c r="CK233" s="116"/>
      <c r="CL233" s="116"/>
      <c r="CM233" s="116"/>
      <c r="CN233" s="116"/>
      <c r="CO233" s="116"/>
      <c r="CP233" s="116"/>
      <c r="CQ233" s="116"/>
      <c r="CR233" s="116"/>
      <c r="CS233" s="116"/>
      <c r="CT233" s="116"/>
      <c r="CU233" s="116"/>
      <c r="CV233" s="116"/>
      <c r="CW233" s="116"/>
      <c r="CX233" s="116"/>
      <c r="CY233" s="116"/>
      <c r="CZ233" s="116"/>
      <c r="DA233" s="116"/>
      <c r="DB233" s="116"/>
      <c r="DC233" s="116"/>
      <c r="DD233" s="116"/>
      <c r="DE233" s="116"/>
      <c r="DF233" s="116"/>
      <c r="DG233" s="116"/>
      <c r="DH233" s="116"/>
      <c r="DI233" s="116"/>
      <c r="DJ233" s="116"/>
      <c r="DK233" s="116"/>
      <c r="DL233" s="116"/>
      <c r="DM233" s="116"/>
      <c r="DN233" s="116"/>
      <c r="DO233" s="116"/>
      <c r="DP233" s="116"/>
      <c r="DQ233" s="116"/>
      <c r="DR233" s="116"/>
      <c r="DS233" s="116"/>
      <c r="DT233" s="116"/>
      <c r="DU233" s="116"/>
      <c r="DV233" s="116"/>
      <c r="DW233" s="116"/>
      <c r="DX233" s="116"/>
      <c r="DY233" s="116"/>
      <c r="DZ233" s="116"/>
      <c r="EA233" s="116"/>
      <c r="EB233" s="116"/>
      <c r="EC233" s="116"/>
      <c r="ED233" s="116"/>
      <c r="EE233" s="116"/>
      <c r="EF233" s="116"/>
      <c r="EG233" s="116"/>
      <c r="EH233" s="116"/>
      <c r="EI233" s="116"/>
      <c r="EJ233" s="116"/>
      <c r="EK233" s="116"/>
      <c r="EL233" s="116"/>
      <c r="EM233" s="116"/>
      <c r="EN233" s="116"/>
      <c r="EO233" s="116"/>
      <c r="EP233" s="116"/>
      <c r="EQ233" s="116"/>
      <c r="ER233" s="116"/>
      <c r="ES233" s="116"/>
      <c r="ET233" s="116"/>
      <c r="EU233" s="116"/>
      <c r="EV233" s="116"/>
      <c r="EW233" s="116"/>
      <c r="EX233" s="116"/>
      <c r="EY233" s="116"/>
      <c r="EZ233" s="116"/>
      <c r="FA233" s="116"/>
      <c r="FB233" s="116"/>
      <c r="FC233" s="116"/>
      <c r="FD233" s="116"/>
      <c r="FE233" s="116"/>
      <c r="FF233" s="116"/>
      <c r="FG233" s="116"/>
      <c r="FH233" s="116"/>
      <c r="FI233" s="116"/>
      <c r="FJ233" s="116"/>
      <c r="FK233" s="116"/>
      <c r="FL233" s="116"/>
      <c r="FM233" s="116"/>
      <c r="FN233" s="116"/>
      <c r="FO233" s="116"/>
      <c r="FP233" s="116"/>
      <c r="FQ233" s="116"/>
      <c r="FR233" s="116"/>
      <c r="FS233" s="116"/>
      <c r="FT233" s="116"/>
      <c r="FU233" s="116"/>
      <c r="FV233" s="116"/>
      <c r="FW233" s="116"/>
      <c r="FX233" s="116"/>
      <c r="FY233" s="116"/>
      <c r="FZ233" s="116"/>
      <c r="GA233" s="116"/>
      <c r="GB233" s="116"/>
      <c r="GC233" s="116"/>
      <c r="GD233" s="116"/>
      <c r="GE233" s="116"/>
      <c r="GF233" s="116"/>
      <c r="GG233" s="116"/>
      <c r="GH233" s="116"/>
      <c r="GI233" s="116"/>
      <c r="GJ233" s="116"/>
      <c r="GK233" s="116"/>
      <c r="GL233" s="116"/>
      <c r="GM233" s="116"/>
      <c r="GN233" s="116"/>
      <c r="GO233" s="116"/>
      <c r="GP233" s="116"/>
      <c r="GQ233" s="116"/>
      <c r="GR233" s="116"/>
      <c r="GS233" s="116"/>
      <c r="GT233" s="116"/>
      <c r="GU233" s="116"/>
      <c r="GV233" s="116"/>
      <c r="GW233" s="116"/>
      <c r="GX233" s="116"/>
      <c r="GY233" s="116"/>
      <c r="GZ233" s="116"/>
      <c r="HA233" s="116"/>
      <c r="HB233" s="116"/>
      <c r="HC233" s="116"/>
      <c r="HD233" s="116"/>
      <c r="HE233" s="116"/>
      <c r="HF233" s="116"/>
      <c r="HG233" s="116"/>
      <c r="HH233" s="116"/>
      <c r="HI233" s="116"/>
      <c r="HJ233" s="116"/>
      <c r="HK233" s="116"/>
      <c r="HL233" s="116"/>
      <c r="HM233" s="116"/>
      <c r="HN233" s="116"/>
      <c r="HO233" s="116"/>
      <c r="HP233" s="116"/>
      <c r="HQ233" s="116"/>
      <c r="HR233" s="116"/>
      <c r="HS233" s="116"/>
      <c r="HT233" s="116"/>
      <c r="HU233" s="116"/>
      <c r="HV233" s="116"/>
      <c r="HW233" s="116"/>
      <c r="HX233" s="116"/>
      <c r="HY233" s="116"/>
      <c r="HZ233" s="116"/>
      <c r="IA233" s="116"/>
      <c r="IB233" s="116"/>
      <c r="IC233" s="116"/>
      <c r="ID233" s="116"/>
      <c r="IE233" s="116"/>
      <c r="IF233" s="116"/>
      <c r="IG233" s="116"/>
      <c r="IH233" s="116"/>
      <c r="II233" s="116"/>
      <c r="IJ233" s="116"/>
      <c r="IK233" s="116"/>
      <c r="IL233" s="116"/>
      <c r="IM233" s="116"/>
      <c r="IN233" s="116"/>
      <c r="IO233" s="116"/>
      <c r="IP233" s="116"/>
      <c r="IQ233" s="116"/>
      <c r="IR233" s="116"/>
      <c r="IS233" s="116"/>
      <c r="IT233" s="116"/>
      <c r="IU233" s="116"/>
      <c r="IV233" s="116"/>
      <c r="IW233" s="116"/>
      <c r="IX233" s="116"/>
      <c r="IY233" s="116"/>
      <c r="IZ233" s="116"/>
      <c r="JA233" s="116"/>
      <c r="JB233" s="116"/>
      <c r="JC233" s="116"/>
      <c r="JD233" s="116"/>
      <c r="JE233" s="116"/>
      <c r="JF233" s="116"/>
      <c r="JG233" s="116"/>
      <c r="JH233" s="116"/>
      <c r="JI233" s="116"/>
      <c r="JJ233" s="116"/>
      <c r="JK233" s="116"/>
      <c r="JL233" s="116"/>
      <c r="JM233" s="116"/>
      <c r="JN233" s="116"/>
      <c r="JO233" s="116"/>
      <c r="JP233" s="116"/>
      <c r="JQ233" s="116"/>
      <c r="JR233" s="116"/>
      <c r="JS233" s="116"/>
      <c r="JT233" s="116"/>
      <c r="JU233" s="116"/>
      <c r="JV233" s="116"/>
      <c r="JW233" s="116"/>
      <c r="JX233" s="116"/>
      <c r="JY233" s="116"/>
      <c r="JZ233" s="116"/>
      <c r="KA233" s="116"/>
      <c r="KB233" s="116"/>
      <c r="KC233" s="116"/>
      <c r="KD233" s="116"/>
      <c r="KE233" s="116"/>
      <c r="KF233" s="116"/>
      <c r="KG233" s="116"/>
      <c r="KH233" s="116"/>
      <c r="KI233" s="116"/>
      <c r="KJ233" s="116"/>
      <c r="KK233" s="116"/>
      <c r="KL233" s="116"/>
      <c r="KM233" s="116"/>
      <c r="KN233" s="116"/>
      <c r="KO233" s="116"/>
      <c r="KP233" s="116"/>
      <c r="KQ233" s="116"/>
      <c r="KR233" s="116"/>
      <c r="KS233" s="116"/>
      <c r="KT233" s="116"/>
      <c r="KU233" s="116"/>
      <c r="KV233" s="116"/>
      <c r="KW233" s="116"/>
      <c r="KX233" s="116"/>
      <c r="KY233" s="116"/>
      <c r="KZ233" s="116"/>
      <c r="LA233" s="116"/>
      <c r="LB233" s="116"/>
      <c r="LC233" s="116"/>
      <c r="LD233" s="116"/>
      <c r="LE233" s="116"/>
      <c r="LF233" s="116"/>
      <c r="LG233" s="116"/>
      <c r="LH233" s="116"/>
      <c r="LI233" s="116"/>
      <c r="LJ233" s="116"/>
    </row>
    <row r="234" spans="1:322" x14ac:dyDescent="0.3">
      <c r="A234" s="108">
        <v>43407</v>
      </c>
      <c r="B234" s="117">
        <v>0.99979166666666697</v>
      </c>
      <c r="C234" s="111">
        <v>14546.489</v>
      </c>
      <c r="D234" s="111">
        <v>103661.95</v>
      </c>
      <c r="E234" s="111">
        <v>26070.733</v>
      </c>
      <c r="F234" s="111">
        <v>36243.436000000002</v>
      </c>
      <c r="G234" s="111">
        <v>9.5809999999999995</v>
      </c>
      <c r="H234" s="111">
        <v>7.5</v>
      </c>
      <c r="I234" s="118">
        <v>7.2079439252336401</v>
      </c>
      <c r="J234" s="111"/>
      <c r="K234" s="111"/>
      <c r="L234" s="119">
        <f t="shared" si="56"/>
        <v>9.5809999999999995</v>
      </c>
      <c r="M234" s="115">
        <f t="shared" si="57"/>
        <v>0</v>
      </c>
      <c r="N234" s="115">
        <f t="shared" si="58"/>
        <v>0</v>
      </c>
      <c r="O234" s="115">
        <f t="shared" si="59"/>
        <v>0</v>
      </c>
      <c r="P234" s="120">
        <f t="shared" si="60"/>
        <v>9.5809999999999995</v>
      </c>
      <c r="Q234" s="30">
        <f t="shared" si="61"/>
        <v>0</v>
      </c>
      <c r="R234" s="123"/>
      <c r="S234" s="124"/>
      <c r="T234" s="124"/>
      <c r="U234" s="124"/>
      <c r="V234" s="124"/>
      <c r="W234" s="124"/>
      <c r="X234" s="124"/>
      <c r="Y234" s="124"/>
      <c r="Z234" s="124"/>
      <c r="AA234" s="124"/>
      <c r="AB234" s="124"/>
      <c r="AC234" s="116"/>
      <c r="AD234" s="116"/>
      <c r="AE234" s="116"/>
      <c r="AF234" s="116"/>
      <c r="AG234" s="116"/>
      <c r="AH234" s="116"/>
      <c r="AI234" s="116"/>
      <c r="AJ234" s="33" t="str">
        <f t="shared" si="47"/>
        <v/>
      </c>
      <c r="AK234" s="33" t="str">
        <f t="shared" si="48"/>
        <v/>
      </c>
      <c r="AL234" s="33" t="str">
        <f t="shared" si="49"/>
        <v/>
      </c>
      <c r="AM234" s="33" t="str">
        <f t="shared" si="50"/>
        <v/>
      </c>
      <c r="AN234" s="33" t="str">
        <f t="shared" si="51"/>
        <v/>
      </c>
      <c r="AO234" s="33" t="str">
        <f t="shared" si="52"/>
        <v/>
      </c>
      <c r="AP234" s="33" t="str">
        <f t="shared" si="53"/>
        <v/>
      </c>
      <c r="AQ234" s="33" t="str">
        <f t="shared" si="54"/>
        <v/>
      </c>
      <c r="AR234" s="33">
        <f t="shared" si="55"/>
        <v>33.700000000000003</v>
      </c>
      <c r="AS234" s="116">
        <v>43604</v>
      </c>
      <c r="AT234" s="116">
        <v>4.4386574074074071E-2</v>
      </c>
      <c r="AU234" s="116" t="s">
        <v>74</v>
      </c>
      <c r="AV234" s="116" t="s">
        <v>75</v>
      </c>
      <c r="AW234" s="116">
        <v>33.700000000000003</v>
      </c>
      <c r="AX234" s="116" t="s">
        <v>72</v>
      </c>
      <c r="AY234" s="116" t="s">
        <v>73</v>
      </c>
      <c r="AZ234" s="116"/>
      <c r="BA234" s="116"/>
      <c r="BB234" s="116"/>
      <c r="BC234" s="116"/>
      <c r="BD234" s="116"/>
      <c r="BE234" s="116"/>
      <c r="BF234" s="116"/>
      <c r="BG234" s="116"/>
      <c r="BH234" s="116"/>
      <c r="BI234" s="116"/>
      <c r="BJ234" s="116"/>
      <c r="BK234" s="116"/>
      <c r="BL234" s="116"/>
      <c r="BM234" s="116"/>
      <c r="BN234" s="116"/>
      <c r="BO234" s="116"/>
      <c r="BP234" s="116"/>
      <c r="BQ234" s="116"/>
      <c r="BR234" s="116"/>
      <c r="BS234" s="116"/>
      <c r="BT234" s="116"/>
      <c r="BU234" s="116"/>
      <c r="BV234" s="116"/>
      <c r="BW234" s="116"/>
      <c r="BX234" s="116"/>
      <c r="BY234" s="116"/>
      <c r="BZ234" s="116"/>
      <c r="CA234" s="116"/>
      <c r="CB234" s="116"/>
      <c r="CC234" s="116"/>
      <c r="CD234" s="116"/>
      <c r="CE234" s="116"/>
      <c r="CF234" s="116"/>
      <c r="CG234" s="116"/>
      <c r="CH234" s="116"/>
      <c r="CI234" s="116"/>
      <c r="CJ234" s="116"/>
      <c r="CK234" s="116"/>
      <c r="CL234" s="116"/>
      <c r="CM234" s="116"/>
      <c r="CN234" s="116"/>
      <c r="CO234" s="116"/>
      <c r="CP234" s="116"/>
      <c r="CQ234" s="116"/>
      <c r="CR234" s="116"/>
      <c r="CS234" s="116"/>
      <c r="CT234" s="116"/>
      <c r="CU234" s="116"/>
      <c r="CV234" s="116"/>
      <c r="CW234" s="116"/>
      <c r="CX234" s="116"/>
      <c r="CY234" s="116"/>
      <c r="CZ234" s="116"/>
      <c r="DA234" s="116"/>
      <c r="DB234" s="116"/>
      <c r="DC234" s="116"/>
      <c r="DD234" s="116"/>
      <c r="DE234" s="116"/>
      <c r="DF234" s="116"/>
      <c r="DG234" s="116"/>
      <c r="DH234" s="116"/>
      <c r="DI234" s="116"/>
      <c r="DJ234" s="116"/>
      <c r="DK234" s="116"/>
      <c r="DL234" s="116"/>
      <c r="DM234" s="116"/>
      <c r="DN234" s="116"/>
      <c r="DO234" s="116"/>
      <c r="DP234" s="116"/>
      <c r="DQ234" s="116"/>
      <c r="DR234" s="116"/>
      <c r="DS234" s="116"/>
      <c r="DT234" s="116"/>
      <c r="DU234" s="116"/>
      <c r="DV234" s="116"/>
      <c r="DW234" s="116"/>
      <c r="DX234" s="116"/>
      <c r="DY234" s="116"/>
      <c r="DZ234" s="116"/>
      <c r="EA234" s="116"/>
      <c r="EB234" s="116"/>
      <c r="EC234" s="116"/>
      <c r="ED234" s="116"/>
      <c r="EE234" s="116"/>
      <c r="EF234" s="116"/>
      <c r="EG234" s="116"/>
      <c r="EH234" s="116"/>
      <c r="EI234" s="116"/>
      <c r="EJ234" s="116"/>
      <c r="EK234" s="116"/>
      <c r="EL234" s="116"/>
      <c r="EM234" s="116"/>
      <c r="EN234" s="116"/>
      <c r="EO234" s="116"/>
      <c r="EP234" s="116"/>
      <c r="EQ234" s="116"/>
      <c r="ER234" s="116"/>
      <c r="ES234" s="116"/>
      <c r="ET234" s="116"/>
      <c r="EU234" s="116"/>
      <c r="EV234" s="116"/>
      <c r="EW234" s="116"/>
      <c r="EX234" s="116"/>
      <c r="EY234" s="116"/>
      <c r="EZ234" s="116"/>
      <c r="FA234" s="116"/>
      <c r="FB234" s="116"/>
      <c r="FC234" s="116"/>
      <c r="FD234" s="116"/>
      <c r="FE234" s="116"/>
      <c r="FF234" s="116"/>
      <c r="FG234" s="116"/>
      <c r="FH234" s="116"/>
      <c r="FI234" s="116"/>
      <c r="FJ234" s="116"/>
      <c r="FK234" s="116"/>
      <c r="FL234" s="116"/>
      <c r="FM234" s="116"/>
      <c r="FN234" s="116"/>
      <c r="FO234" s="116"/>
      <c r="FP234" s="116"/>
      <c r="FQ234" s="116"/>
      <c r="FR234" s="116"/>
      <c r="FS234" s="116"/>
      <c r="FT234" s="116"/>
      <c r="FU234" s="116"/>
      <c r="FV234" s="116"/>
      <c r="FW234" s="116"/>
      <c r="FX234" s="116"/>
      <c r="FY234" s="116"/>
      <c r="FZ234" s="116"/>
      <c r="GA234" s="116"/>
      <c r="GB234" s="116"/>
      <c r="GC234" s="116"/>
      <c r="GD234" s="116"/>
      <c r="GE234" s="116"/>
      <c r="GF234" s="116"/>
      <c r="GG234" s="116"/>
      <c r="GH234" s="116"/>
      <c r="GI234" s="116"/>
      <c r="GJ234" s="116"/>
      <c r="GK234" s="116"/>
      <c r="GL234" s="116"/>
      <c r="GM234" s="116"/>
      <c r="GN234" s="116"/>
      <c r="GO234" s="116"/>
      <c r="GP234" s="116"/>
      <c r="GQ234" s="116"/>
      <c r="GR234" s="116"/>
      <c r="GS234" s="116"/>
      <c r="GT234" s="116"/>
      <c r="GU234" s="116"/>
      <c r="GV234" s="116"/>
      <c r="GW234" s="116"/>
      <c r="GX234" s="116"/>
      <c r="GY234" s="116"/>
      <c r="GZ234" s="116"/>
      <c r="HA234" s="116"/>
      <c r="HB234" s="116"/>
      <c r="HC234" s="116"/>
      <c r="HD234" s="116"/>
      <c r="HE234" s="116"/>
      <c r="HF234" s="116"/>
      <c r="HG234" s="116"/>
      <c r="HH234" s="116"/>
      <c r="HI234" s="116"/>
      <c r="HJ234" s="116"/>
      <c r="HK234" s="116"/>
      <c r="HL234" s="116"/>
      <c r="HM234" s="116"/>
      <c r="HN234" s="116"/>
      <c r="HO234" s="116"/>
      <c r="HP234" s="116"/>
      <c r="HQ234" s="116"/>
      <c r="HR234" s="116"/>
      <c r="HS234" s="116"/>
      <c r="HT234" s="116"/>
      <c r="HU234" s="116"/>
      <c r="HV234" s="116"/>
      <c r="HW234" s="116"/>
      <c r="HX234" s="116"/>
      <c r="HY234" s="116"/>
      <c r="HZ234" s="116"/>
      <c r="IA234" s="116"/>
      <c r="IB234" s="116"/>
      <c r="IC234" s="116"/>
      <c r="ID234" s="116"/>
      <c r="IE234" s="116"/>
      <c r="IF234" s="116"/>
      <c r="IG234" s="116"/>
      <c r="IH234" s="116"/>
      <c r="II234" s="116"/>
      <c r="IJ234" s="116"/>
      <c r="IK234" s="116"/>
      <c r="IL234" s="116"/>
      <c r="IM234" s="116"/>
      <c r="IN234" s="116"/>
      <c r="IO234" s="116"/>
      <c r="IP234" s="116"/>
      <c r="IQ234" s="116"/>
      <c r="IR234" s="116"/>
      <c r="IS234" s="116"/>
      <c r="IT234" s="116"/>
      <c r="IU234" s="116"/>
      <c r="IV234" s="116"/>
      <c r="IW234" s="116"/>
      <c r="IX234" s="116"/>
      <c r="IY234" s="116"/>
      <c r="IZ234" s="116"/>
      <c r="JA234" s="116"/>
      <c r="JB234" s="116"/>
      <c r="JC234" s="116"/>
      <c r="JD234" s="116"/>
      <c r="JE234" s="116"/>
      <c r="JF234" s="116"/>
      <c r="JG234" s="116"/>
      <c r="JH234" s="116"/>
      <c r="JI234" s="116"/>
      <c r="JJ234" s="116"/>
      <c r="JK234" s="116"/>
      <c r="JL234" s="116"/>
      <c r="JM234" s="116"/>
      <c r="JN234" s="116"/>
      <c r="JO234" s="116"/>
      <c r="JP234" s="116"/>
      <c r="JQ234" s="116"/>
      <c r="JR234" s="116"/>
      <c r="JS234" s="116"/>
      <c r="JT234" s="116"/>
      <c r="JU234" s="116"/>
      <c r="JV234" s="116"/>
      <c r="JW234" s="116"/>
      <c r="JX234" s="116"/>
      <c r="JY234" s="116"/>
      <c r="JZ234" s="116"/>
      <c r="KA234" s="116"/>
      <c r="KB234" s="116"/>
      <c r="KC234" s="116"/>
      <c r="KD234" s="116"/>
      <c r="KE234" s="116"/>
      <c r="KF234" s="116"/>
      <c r="KG234" s="116"/>
      <c r="KH234" s="116"/>
      <c r="KI234" s="116"/>
      <c r="KJ234" s="116"/>
      <c r="KK234" s="116"/>
      <c r="KL234" s="116"/>
      <c r="KM234" s="116"/>
      <c r="KN234" s="116"/>
      <c r="KO234" s="116"/>
      <c r="KP234" s="116"/>
      <c r="KQ234" s="116"/>
      <c r="KR234" s="116"/>
      <c r="KS234" s="116"/>
      <c r="KT234" s="116"/>
      <c r="KU234" s="116"/>
      <c r="KV234" s="116"/>
      <c r="KW234" s="116"/>
      <c r="KX234" s="116"/>
      <c r="KY234" s="116"/>
      <c r="KZ234" s="116"/>
      <c r="LA234" s="116"/>
      <c r="LB234" s="116"/>
      <c r="LC234" s="116"/>
      <c r="LD234" s="116"/>
      <c r="LE234" s="116"/>
      <c r="LF234" s="116"/>
      <c r="LG234" s="116"/>
      <c r="LH234" s="116"/>
      <c r="LI234" s="116"/>
      <c r="LJ234" s="116"/>
    </row>
    <row r="235" spans="1:322" x14ac:dyDescent="0.3">
      <c r="A235" s="108">
        <v>43408</v>
      </c>
      <c r="B235" s="117">
        <v>0.99972222222222196</v>
      </c>
      <c r="C235" s="111">
        <v>14561.715</v>
      </c>
      <c r="D235" s="111">
        <v>103808.704</v>
      </c>
      <c r="E235" s="111">
        <v>26081.759999999998</v>
      </c>
      <c r="F235" s="111">
        <v>36249.389000000003</v>
      </c>
      <c r="G235" s="111">
        <v>8.8469999999999995</v>
      </c>
      <c r="H235" s="111">
        <v>10</v>
      </c>
      <c r="I235" s="118">
        <v>8.6280623608017795</v>
      </c>
      <c r="J235" s="111"/>
      <c r="K235" s="111"/>
      <c r="L235" s="119">
        <f t="shared" si="56"/>
        <v>-153.13300000000137</v>
      </c>
      <c r="M235" s="115">
        <f t="shared" si="57"/>
        <v>-15.226000000000568</v>
      </c>
      <c r="N235" s="115">
        <f t="shared" si="58"/>
        <v>-146.75400000000081</v>
      </c>
      <c r="O235" s="115">
        <f t="shared" si="59"/>
        <v>11.026999999998225</v>
      </c>
      <c r="P235" s="120">
        <f t="shared" si="60"/>
        <v>-2.1799999999982251</v>
      </c>
      <c r="Q235" s="30">
        <f t="shared" si="61"/>
        <v>1.2464112128403102</v>
      </c>
      <c r="AJ235" s="33" t="str">
        <f t="shared" si="47"/>
        <v/>
      </c>
      <c r="AK235" s="33" t="str">
        <f t="shared" si="48"/>
        <v/>
      </c>
      <c r="AL235" s="33" t="str">
        <f t="shared" si="49"/>
        <v/>
      </c>
      <c r="AM235" s="33" t="str">
        <f t="shared" si="50"/>
        <v/>
      </c>
      <c r="AN235" s="33" t="str">
        <f t="shared" si="51"/>
        <v/>
      </c>
      <c r="AO235" s="33" t="str">
        <f t="shared" si="52"/>
        <v/>
      </c>
      <c r="AP235" s="33" t="str">
        <f t="shared" si="53"/>
        <v/>
      </c>
      <c r="AQ235" s="33">
        <f t="shared" si="54"/>
        <v>41.5</v>
      </c>
      <c r="AR235" s="33" t="str">
        <f t="shared" si="55"/>
        <v/>
      </c>
      <c r="AS235" s="4">
        <v>43604</v>
      </c>
      <c r="AT235" s="4">
        <v>4.4386574074074071E-2</v>
      </c>
      <c r="AU235" s="4" t="s">
        <v>74</v>
      </c>
      <c r="AV235" s="4" t="s">
        <v>76</v>
      </c>
      <c r="AW235" s="4">
        <v>41.5</v>
      </c>
      <c r="AX235" s="4" t="s">
        <v>72</v>
      </c>
      <c r="AY235" s="4" t="s">
        <v>73</v>
      </c>
    </row>
    <row r="236" spans="1:322" x14ac:dyDescent="0.3">
      <c r="A236" s="108">
        <v>43584</v>
      </c>
      <c r="B236" s="132">
        <v>0.96934027777777787</v>
      </c>
      <c r="C236" s="133">
        <v>15699.253000000001</v>
      </c>
      <c r="D236" s="133">
        <v>115213.41</v>
      </c>
      <c r="E236" s="133">
        <v>26908.046999999999</v>
      </c>
      <c r="F236" s="133">
        <v>37364.909</v>
      </c>
      <c r="G236" s="133">
        <v>30.44</v>
      </c>
      <c r="H236" s="134">
        <v>9.5</v>
      </c>
      <c r="I236" s="135">
        <v>7.9166666666666663E-2</v>
      </c>
      <c r="J236" s="133">
        <v>66</v>
      </c>
      <c r="K236" s="133">
        <v>45.2</v>
      </c>
      <c r="L236" s="119">
        <f t="shared" si="56"/>
        <v>-12511.804000000006</v>
      </c>
      <c r="M236" s="115">
        <f t="shared" si="57"/>
        <v>-1137.5380000000005</v>
      </c>
      <c r="N236" s="115">
        <f t="shared" si="58"/>
        <v>-11404.706000000006</v>
      </c>
      <c r="O236" s="115">
        <f t="shared" si="59"/>
        <v>826.28700000000026</v>
      </c>
      <c r="P236" s="120">
        <f t="shared" si="60"/>
        <v>-795.84700000000021</v>
      </c>
      <c r="Q236" s="30">
        <f t="shared" si="61"/>
        <v>27.144776609724055</v>
      </c>
      <c r="AJ236" s="33">
        <f t="shared" si="47"/>
        <v>15736.174999999999</v>
      </c>
      <c r="AK236" s="33" t="str">
        <f t="shared" si="48"/>
        <v/>
      </c>
      <c r="AL236" s="33" t="str">
        <f t="shared" si="49"/>
        <v/>
      </c>
      <c r="AM236" s="33" t="str">
        <f t="shared" si="50"/>
        <v/>
      </c>
      <c r="AN236" s="33" t="str">
        <f t="shared" si="51"/>
        <v/>
      </c>
      <c r="AO236" s="33" t="str">
        <f t="shared" si="52"/>
        <v/>
      </c>
      <c r="AP236" s="33" t="str">
        <f t="shared" si="53"/>
        <v/>
      </c>
      <c r="AQ236" s="33" t="str">
        <f t="shared" si="54"/>
        <v/>
      </c>
      <c r="AR236" s="33" t="str">
        <f t="shared" si="55"/>
        <v/>
      </c>
      <c r="AS236" s="4">
        <v>43604</v>
      </c>
      <c r="AT236" s="4">
        <v>4.5115740740740741E-2</v>
      </c>
      <c r="AU236" s="4" t="s">
        <v>59</v>
      </c>
      <c r="AV236" s="4" t="s">
        <v>60</v>
      </c>
      <c r="AW236" s="4">
        <v>15736.174999999999</v>
      </c>
    </row>
    <row r="237" spans="1:322" x14ac:dyDescent="0.3">
      <c r="A237" s="108">
        <v>43585</v>
      </c>
      <c r="B237" s="132">
        <v>0.92211805555555548</v>
      </c>
      <c r="C237" s="133">
        <v>15704.171</v>
      </c>
      <c r="D237" s="133">
        <v>115242.698</v>
      </c>
      <c r="E237" s="133">
        <v>26925.381000000001</v>
      </c>
      <c r="F237" s="133">
        <v>37384.641000000003</v>
      </c>
      <c r="G237" s="133">
        <v>19.731999999999999</v>
      </c>
      <c r="H237" s="134">
        <v>9</v>
      </c>
      <c r="I237" s="135">
        <v>0.1763888888888889</v>
      </c>
      <c r="J237" s="133">
        <v>50.9</v>
      </c>
      <c r="K237" s="133">
        <v>36.1</v>
      </c>
      <c r="L237" s="119">
        <f t="shared" si="56"/>
        <v>-14.474000000000132</v>
      </c>
      <c r="M237" s="115">
        <f t="shared" si="57"/>
        <v>-4.9179999999996653</v>
      </c>
      <c r="N237" s="115">
        <f t="shared" si="58"/>
        <v>-29.288000000000466</v>
      </c>
      <c r="O237" s="115">
        <f t="shared" si="59"/>
        <v>17.334000000002561</v>
      </c>
      <c r="P237" s="120">
        <f t="shared" si="60"/>
        <v>2.3979999999974382</v>
      </c>
      <c r="Q237" s="30">
        <f t="shared" si="61"/>
        <v>0.87847151834596404</v>
      </c>
      <c r="AJ237" s="33" t="str">
        <f t="shared" si="47"/>
        <v/>
      </c>
      <c r="AK237" s="33">
        <f t="shared" si="48"/>
        <v>116107.569</v>
      </c>
      <c r="AL237" s="33" t="str">
        <f t="shared" si="49"/>
        <v/>
      </c>
      <c r="AM237" s="33" t="str">
        <f t="shared" si="50"/>
        <v/>
      </c>
      <c r="AN237" s="33" t="str">
        <f t="shared" si="51"/>
        <v/>
      </c>
      <c r="AO237" s="33" t="str">
        <f t="shared" si="52"/>
        <v/>
      </c>
      <c r="AP237" s="33" t="str">
        <f t="shared" si="53"/>
        <v/>
      </c>
      <c r="AQ237" s="33" t="str">
        <f t="shared" si="54"/>
        <v/>
      </c>
      <c r="AR237" s="33" t="str">
        <f t="shared" si="55"/>
        <v/>
      </c>
      <c r="AS237" s="4">
        <v>43604</v>
      </c>
      <c r="AT237" s="4">
        <v>4.5115740740740741E-2</v>
      </c>
      <c r="AU237" s="4" t="s">
        <v>59</v>
      </c>
      <c r="AV237" s="4" t="s">
        <v>61</v>
      </c>
      <c r="AW237" s="4">
        <v>116107.569</v>
      </c>
    </row>
    <row r="238" spans="1:322" x14ac:dyDescent="0.3">
      <c r="A238" s="108">
        <v>43587</v>
      </c>
      <c r="B238" s="132">
        <v>0.82072916666666673</v>
      </c>
      <c r="C238" s="133">
        <v>15705.903</v>
      </c>
      <c r="D238" s="133">
        <v>115312.439</v>
      </c>
      <c r="E238" s="133">
        <v>26984.294000000002</v>
      </c>
      <c r="F238" s="133">
        <v>37456.588000000003</v>
      </c>
      <c r="G238" s="133">
        <v>41.524000000000001</v>
      </c>
      <c r="H238" s="134">
        <v>10.5</v>
      </c>
      <c r="I238" s="135">
        <v>0.1763888888888889</v>
      </c>
      <c r="J238" s="133">
        <v>51.8</v>
      </c>
      <c r="K238" s="133">
        <v>39.1</v>
      </c>
      <c r="L238" s="119">
        <f t="shared" si="56"/>
        <v>-29.948999999994498</v>
      </c>
      <c r="M238" s="115">
        <f t="shared" si="57"/>
        <v>-1.7319999999999709</v>
      </c>
      <c r="N238" s="115">
        <f t="shared" si="58"/>
        <v>-69.740999999994528</v>
      </c>
      <c r="O238" s="115">
        <f t="shared" si="59"/>
        <v>58.913000000000466</v>
      </c>
      <c r="P238" s="120">
        <f t="shared" si="60"/>
        <v>-17.389000000000465</v>
      </c>
      <c r="Q238" s="30">
        <f t="shared" si="61"/>
        <v>1.4187698680281395</v>
      </c>
      <c r="AJ238" s="33" t="str">
        <f t="shared" si="47"/>
        <v/>
      </c>
      <c r="AK238" s="33" t="str">
        <f t="shared" si="48"/>
        <v/>
      </c>
      <c r="AL238" s="33" t="str">
        <f t="shared" si="49"/>
        <v/>
      </c>
      <c r="AM238" s="33" t="str">
        <f t="shared" si="50"/>
        <v/>
      </c>
      <c r="AN238" s="33" t="str">
        <f t="shared" si="51"/>
        <v/>
      </c>
      <c r="AO238" s="33">
        <f t="shared" si="52"/>
        <v>12</v>
      </c>
      <c r="AP238" s="33" t="str">
        <f t="shared" si="53"/>
        <v/>
      </c>
      <c r="AQ238" s="33" t="str">
        <f t="shared" si="54"/>
        <v/>
      </c>
      <c r="AR238" s="33" t="str">
        <f t="shared" si="55"/>
        <v/>
      </c>
      <c r="AS238" s="4">
        <v>43604</v>
      </c>
      <c r="AT238" s="4">
        <v>4.5115740740740741E-2</v>
      </c>
      <c r="AU238" s="4" t="s">
        <v>62</v>
      </c>
      <c r="AV238" s="4" t="s">
        <v>63</v>
      </c>
      <c r="AW238" s="4">
        <v>12</v>
      </c>
    </row>
    <row r="239" spans="1:322" x14ac:dyDescent="0.3">
      <c r="A239" s="108">
        <v>43589</v>
      </c>
      <c r="B239" s="117">
        <v>0.89572916666666658</v>
      </c>
      <c r="C239" s="111">
        <v>15713.492</v>
      </c>
      <c r="D239" s="111">
        <v>115436.01300000001</v>
      </c>
      <c r="E239" s="111">
        <v>27009.035</v>
      </c>
      <c r="F239" s="111">
        <v>37489.898999999998</v>
      </c>
      <c r="G239" s="111">
        <v>12.589</v>
      </c>
      <c r="H239" s="111">
        <v>3</v>
      </c>
      <c r="I239" s="118">
        <v>1.3888888888888888E-2</v>
      </c>
      <c r="J239" s="111">
        <v>70.099999999999994</v>
      </c>
      <c r="K239" s="111">
        <v>40.9</v>
      </c>
      <c r="L239" s="119">
        <f t="shared" si="56"/>
        <v>-118.57400000000774</v>
      </c>
      <c r="M239" s="115">
        <f t="shared" si="57"/>
        <v>-7.5889999999999418</v>
      </c>
      <c r="N239" s="115">
        <f t="shared" si="58"/>
        <v>-123.5740000000078</v>
      </c>
      <c r="O239" s="115">
        <f t="shared" si="59"/>
        <v>24.740999999998166</v>
      </c>
      <c r="P239" s="120">
        <f t="shared" si="60"/>
        <v>-12.151999999998166</v>
      </c>
      <c r="Q239" s="30">
        <f t="shared" si="61"/>
        <v>1.9652871554530278</v>
      </c>
      <c r="AJ239" s="33" t="str">
        <f t="shared" si="47"/>
        <v/>
      </c>
      <c r="AK239" s="33" t="str">
        <f t="shared" si="48"/>
        <v/>
      </c>
      <c r="AL239" s="33">
        <f t="shared" si="49"/>
        <v>27361.01</v>
      </c>
      <c r="AM239" s="33" t="str">
        <f t="shared" si="50"/>
        <v/>
      </c>
      <c r="AN239" s="33" t="str">
        <f t="shared" si="51"/>
        <v/>
      </c>
      <c r="AO239" s="33" t="str">
        <f t="shared" si="52"/>
        <v/>
      </c>
      <c r="AP239" s="33" t="str">
        <f t="shared" si="53"/>
        <v/>
      </c>
      <c r="AQ239" s="33" t="str">
        <f t="shared" si="54"/>
        <v/>
      </c>
      <c r="AR239" s="33" t="str">
        <f t="shared" si="55"/>
        <v/>
      </c>
      <c r="AS239" s="4">
        <v>43604</v>
      </c>
      <c r="AT239" s="4">
        <v>4.5115740740740741E-2</v>
      </c>
      <c r="AU239" s="4" t="s">
        <v>64</v>
      </c>
      <c r="AV239" s="4" t="s">
        <v>65</v>
      </c>
      <c r="AW239" s="4">
        <v>27361.01</v>
      </c>
    </row>
    <row r="240" spans="1:322" x14ac:dyDescent="0.3">
      <c r="A240" s="108">
        <v>43598</v>
      </c>
      <c r="B240" s="117">
        <v>0.97289351851851846</v>
      </c>
      <c r="C240" s="111">
        <v>15729.254999999999</v>
      </c>
      <c r="D240" s="111">
        <v>115894.37</v>
      </c>
      <c r="E240" s="111">
        <v>27206.577000000001</v>
      </c>
      <c r="F240" s="111">
        <v>37735.353999999999</v>
      </c>
      <c r="G240" s="111">
        <v>44.238</v>
      </c>
      <c r="H240" s="111">
        <v>5.5</v>
      </c>
      <c r="I240" s="118">
        <v>7.9166666666666663E-2</v>
      </c>
      <c r="J240" s="111">
        <v>42.2</v>
      </c>
      <c r="K240" s="111">
        <v>40.5</v>
      </c>
      <c r="L240" s="119">
        <f t="shared" si="56"/>
        <v>-429.88199999998807</v>
      </c>
      <c r="M240" s="115">
        <f t="shared" si="57"/>
        <v>-15.76299999999901</v>
      </c>
      <c r="N240" s="115">
        <f t="shared" si="58"/>
        <v>-458.35699999998906</v>
      </c>
      <c r="O240" s="115">
        <f t="shared" si="59"/>
        <v>197.54200000000128</v>
      </c>
      <c r="P240" s="120">
        <f t="shared" si="60"/>
        <v>-153.30400000000128</v>
      </c>
      <c r="Q240" s="30">
        <f t="shared" si="61"/>
        <v>4.4654369546543986</v>
      </c>
      <c r="AJ240" s="33" t="str">
        <f t="shared" si="47"/>
        <v/>
      </c>
      <c r="AK240" s="33" t="str">
        <f t="shared" si="48"/>
        <v/>
      </c>
      <c r="AL240" s="33" t="str">
        <f t="shared" si="49"/>
        <v/>
      </c>
      <c r="AM240" s="33">
        <f t="shared" si="50"/>
        <v>37916.536</v>
      </c>
      <c r="AN240" s="33" t="str">
        <f t="shared" si="51"/>
        <v/>
      </c>
      <c r="AO240" s="33" t="str">
        <f t="shared" si="52"/>
        <v/>
      </c>
      <c r="AP240" s="33" t="str">
        <f t="shared" si="53"/>
        <v/>
      </c>
      <c r="AQ240" s="33" t="str">
        <f t="shared" si="54"/>
        <v/>
      </c>
      <c r="AR240" s="33" t="str">
        <f t="shared" si="55"/>
        <v/>
      </c>
      <c r="AS240" s="4">
        <v>43604</v>
      </c>
      <c r="AT240" s="4">
        <v>4.5115740740740741E-2</v>
      </c>
      <c r="AU240" s="4" t="s">
        <v>64</v>
      </c>
      <c r="AV240" s="4" t="s">
        <v>66</v>
      </c>
      <c r="AW240" s="4" t="s">
        <v>67</v>
      </c>
      <c r="AX240" s="4">
        <v>37916.536</v>
      </c>
    </row>
    <row r="241" spans="1:52" x14ac:dyDescent="0.3">
      <c r="A241" s="108">
        <v>43599</v>
      </c>
      <c r="B241" s="117">
        <v>0.76178240740740744</v>
      </c>
      <c r="C241" s="111">
        <v>15729.257</v>
      </c>
      <c r="D241" s="111">
        <v>115945.82</v>
      </c>
      <c r="E241" s="111">
        <v>27234.236000000001</v>
      </c>
      <c r="F241" s="111">
        <v>37772.879999999997</v>
      </c>
      <c r="G241" s="111">
        <v>44.238</v>
      </c>
      <c r="H241" s="111">
        <v>6</v>
      </c>
      <c r="I241" s="118">
        <v>7.9166666666666663E-2</v>
      </c>
      <c r="J241" s="111">
        <v>57.5</v>
      </c>
      <c r="K241" s="111">
        <v>40.5</v>
      </c>
      <c r="L241" s="119">
        <f t="shared" si="56"/>
        <v>-7.2140000000120494</v>
      </c>
      <c r="M241" s="115">
        <f t="shared" si="57"/>
        <v>-2.0000000004074536E-3</v>
      </c>
      <c r="N241" s="115">
        <f t="shared" si="58"/>
        <v>-51.450000000011642</v>
      </c>
      <c r="O241" s="115">
        <f t="shared" si="59"/>
        <v>27.658999999999651</v>
      </c>
      <c r="P241" s="120">
        <f t="shared" si="60"/>
        <v>16.579000000000349</v>
      </c>
      <c r="Q241" s="30">
        <f t="shared" si="61"/>
        <v>0.62523170125230909</v>
      </c>
      <c r="AJ241" s="33" t="str">
        <f t="shared" si="47"/>
        <v/>
      </c>
      <c r="AK241" s="33" t="str">
        <f t="shared" si="48"/>
        <v/>
      </c>
      <c r="AL241" s="33" t="str">
        <f t="shared" si="49"/>
        <v/>
      </c>
      <c r="AM241" s="33" t="str">
        <f t="shared" si="50"/>
        <v/>
      </c>
      <c r="AN241" s="33">
        <f t="shared" si="51"/>
        <v>0</v>
      </c>
      <c r="AO241" s="33" t="str">
        <f t="shared" si="52"/>
        <v/>
      </c>
      <c r="AP241" s="33" t="str">
        <f t="shared" si="53"/>
        <v/>
      </c>
      <c r="AQ241" s="33" t="str">
        <f t="shared" si="54"/>
        <v/>
      </c>
      <c r="AR241" s="33" t="str">
        <f t="shared" si="55"/>
        <v/>
      </c>
      <c r="AS241" s="4">
        <v>43604</v>
      </c>
      <c r="AT241" s="4">
        <v>4.5115740740740741E-2</v>
      </c>
      <c r="AU241" s="4" t="s">
        <v>64</v>
      </c>
      <c r="AV241" s="4" t="s">
        <v>68</v>
      </c>
      <c r="AW241" s="4">
        <v>0</v>
      </c>
    </row>
    <row r="242" spans="1:52" x14ac:dyDescent="0.3">
      <c r="A242" s="108">
        <v>43600</v>
      </c>
      <c r="B242" s="117">
        <v>0.94716435185185188</v>
      </c>
      <c r="C242" s="111">
        <v>15730.361999999999</v>
      </c>
      <c r="D242" s="111">
        <v>115996.94500000001</v>
      </c>
      <c r="E242" s="111">
        <v>27277.456999999999</v>
      </c>
      <c r="F242" s="111">
        <v>37817.508000000002</v>
      </c>
      <c r="G242" s="111">
        <v>42.972000000000001</v>
      </c>
      <c r="H242" s="111">
        <v>6</v>
      </c>
      <c r="I242" s="118">
        <v>9.1666666666666674E-2</v>
      </c>
      <c r="J242" s="111">
        <v>57.2</v>
      </c>
      <c r="K242" s="111">
        <v>38.9</v>
      </c>
      <c r="L242" s="119">
        <f t="shared" si="56"/>
        <v>-9.2579999999995621</v>
      </c>
      <c r="M242" s="115">
        <f t="shared" si="57"/>
        <v>-1.1049999999995634</v>
      </c>
      <c r="N242" s="115">
        <f t="shared" si="58"/>
        <v>-51.125</v>
      </c>
      <c r="O242" s="115">
        <f t="shared" si="59"/>
        <v>43.22099999999773</v>
      </c>
      <c r="P242" s="120">
        <f t="shared" si="60"/>
        <v>-0.24899999999772859</v>
      </c>
      <c r="Q242" s="30">
        <f t="shared" si="61"/>
        <v>1.0057944708181543</v>
      </c>
      <c r="AJ242" s="33">
        <f t="shared" si="47"/>
        <v>15736.174999999999</v>
      </c>
      <c r="AK242" s="33" t="str">
        <f t="shared" si="48"/>
        <v/>
      </c>
      <c r="AL242" s="33" t="str">
        <f t="shared" si="49"/>
        <v/>
      </c>
      <c r="AM242" s="33" t="str">
        <f t="shared" si="50"/>
        <v/>
      </c>
      <c r="AN242" s="33" t="str">
        <f t="shared" si="51"/>
        <v/>
      </c>
      <c r="AO242" s="33" t="str">
        <f t="shared" si="52"/>
        <v/>
      </c>
      <c r="AP242" s="33" t="str">
        <f t="shared" si="53"/>
        <v/>
      </c>
      <c r="AQ242" s="33" t="str">
        <f t="shared" si="54"/>
        <v/>
      </c>
      <c r="AR242" s="33" t="str">
        <f t="shared" si="55"/>
        <v/>
      </c>
      <c r="AS242" s="4">
        <v>43604</v>
      </c>
      <c r="AT242" s="4">
        <v>4.6504629629629625E-2</v>
      </c>
      <c r="AU242" s="4" t="s">
        <v>59</v>
      </c>
      <c r="AV242" s="4" t="s">
        <v>60</v>
      </c>
      <c r="AW242" s="4">
        <v>15736.174999999999</v>
      </c>
    </row>
    <row r="243" spans="1:52" x14ac:dyDescent="0.3">
      <c r="A243" s="108">
        <v>43601</v>
      </c>
      <c r="B243" s="117">
        <v>0.76733796296296297</v>
      </c>
      <c r="C243" s="111">
        <v>15731.454</v>
      </c>
      <c r="D243" s="111">
        <v>116049.686</v>
      </c>
      <c r="E243" s="111">
        <v>27297.981</v>
      </c>
      <c r="F243" s="111">
        <v>37845.163</v>
      </c>
      <c r="G243" s="111">
        <v>42.972000000000001</v>
      </c>
      <c r="H243" s="111">
        <v>11</v>
      </c>
      <c r="I243" s="118">
        <v>9.1666666666666674E-2</v>
      </c>
      <c r="J243" s="111">
        <v>57.2</v>
      </c>
      <c r="K243" s="111">
        <v>38.9</v>
      </c>
      <c r="L243" s="119">
        <f t="shared" si="56"/>
        <v>-10.86099999999508</v>
      </c>
      <c r="M243" s="115">
        <f t="shared" si="57"/>
        <v>-1.092000000000553</v>
      </c>
      <c r="N243" s="115">
        <f t="shared" si="58"/>
        <v>-52.740999999994528</v>
      </c>
      <c r="O243" s="115">
        <f t="shared" si="59"/>
        <v>20.524000000001251</v>
      </c>
      <c r="P243" s="120">
        <f t="shared" si="60"/>
        <v>22.44799999999875</v>
      </c>
      <c r="Q243" s="30">
        <f t="shared" si="61"/>
        <v>0.47761332961000769</v>
      </c>
      <c r="AJ243" s="33" t="str">
        <f t="shared" si="47"/>
        <v/>
      </c>
      <c r="AK243" s="33">
        <f t="shared" si="48"/>
        <v>116107.605</v>
      </c>
      <c r="AL243" s="33" t="str">
        <f t="shared" si="49"/>
        <v/>
      </c>
      <c r="AM243" s="33" t="str">
        <f t="shared" si="50"/>
        <v/>
      </c>
      <c r="AN243" s="33" t="str">
        <f t="shared" si="51"/>
        <v/>
      </c>
      <c r="AO243" s="33" t="str">
        <f t="shared" si="52"/>
        <v/>
      </c>
      <c r="AP243" s="33" t="str">
        <f t="shared" si="53"/>
        <v/>
      </c>
      <c r="AQ243" s="33" t="str">
        <f t="shared" si="54"/>
        <v/>
      </c>
      <c r="AR243" s="33" t="str">
        <f t="shared" si="55"/>
        <v/>
      </c>
      <c r="AS243" s="4">
        <v>43604</v>
      </c>
      <c r="AT243" s="4">
        <v>4.6504629629629625E-2</v>
      </c>
      <c r="AU243" s="4" t="s">
        <v>59</v>
      </c>
      <c r="AV243" s="4" t="s">
        <v>61</v>
      </c>
      <c r="AW243" s="4">
        <v>116107.605</v>
      </c>
    </row>
    <row r="244" spans="1:52" x14ac:dyDescent="0.3">
      <c r="A244" s="108">
        <v>43603</v>
      </c>
      <c r="B244" s="117">
        <v>0.93122685185185183</v>
      </c>
      <c r="C244" s="111">
        <v>15733.334000000001</v>
      </c>
      <c r="D244" s="111">
        <v>116073.522</v>
      </c>
      <c r="E244" s="111">
        <v>27333.010999999999</v>
      </c>
      <c r="F244" s="111">
        <v>37916.536</v>
      </c>
      <c r="G244" s="111">
        <v>33.125</v>
      </c>
      <c r="H244" s="111">
        <v>12</v>
      </c>
      <c r="I244" s="118">
        <v>0.22500000000000001</v>
      </c>
      <c r="J244" s="111">
        <v>41.5</v>
      </c>
      <c r="K244" s="111">
        <v>33.700000000000003</v>
      </c>
      <c r="L244" s="119">
        <f t="shared" si="56"/>
        <v>7.4090000000032887</v>
      </c>
      <c r="M244" s="115">
        <f t="shared" si="57"/>
        <v>-1.8800000000010186</v>
      </c>
      <c r="N244" s="115">
        <f t="shared" si="58"/>
        <v>-23.835999999995693</v>
      </c>
      <c r="O244" s="115">
        <f t="shared" si="59"/>
        <v>35.029999999998836</v>
      </c>
      <c r="P244" s="120">
        <f t="shared" si="60"/>
        <v>-1.9049999999988358</v>
      </c>
      <c r="Q244" s="30">
        <f t="shared" si="61"/>
        <v>1.0575094339622291</v>
      </c>
      <c r="AJ244" s="33" t="str">
        <f t="shared" si="47"/>
        <v/>
      </c>
      <c r="AK244" s="33" t="str">
        <f t="shared" si="48"/>
        <v/>
      </c>
      <c r="AL244" s="33" t="str">
        <f t="shared" si="49"/>
        <v/>
      </c>
      <c r="AM244" s="33" t="str">
        <f t="shared" si="50"/>
        <v/>
      </c>
      <c r="AN244" s="33" t="str">
        <f t="shared" si="51"/>
        <v/>
      </c>
      <c r="AO244" s="33">
        <f t="shared" si="52"/>
        <v>12</v>
      </c>
      <c r="AP244" s="33" t="str">
        <f t="shared" si="53"/>
        <v/>
      </c>
      <c r="AQ244" s="33" t="str">
        <f t="shared" si="54"/>
        <v/>
      </c>
      <c r="AR244" s="33" t="str">
        <f t="shared" si="55"/>
        <v/>
      </c>
      <c r="AS244" s="4">
        <v>43604</v>
      </c>
      <c r="AT244" s="4">
        <v>4.6504629629629625E-2</v>
      </c>
      <c r="AU244" s="4" t="s">
        <v>62</v>
      </c>
      <c r="AV244" s="4" t="s">
        <v>63</v>
      </c>
      <c r="AW244" s="4">
        <v>12</v>
      </c>
    </row>
    <row r="245" spans="1:52" x14ac:dyDescent="0.3">
      <c r="A245" s="108">
        <v>43604</v>
      </c>
      <c r="B245" s="117">
        <v>0.37289351851851849</v>
      </c>
      <c r="C245" s="111">
        <v>15736.519</v>
      </c>
      <c r="D245" s="111">
        <v>116117.715</v>
      </c>
      <c r="E245" s="111">
        <v>27361.942999999999</v>
      </c>
      <c r="F245" s="111">
        <v>37917.896000000001</v>
      </c>
      <c r="G245" s="111">
        <v>33.125</v>
      </c>
      <c r="H245" s="111">
        <v>12</v>
      </c>
      <c r="I245" s="118">
        <v>0.22500000000000001</v>
      </c>
      <c r="J245" s="111">
        <v>41.5</v>
      </c>
      <c r="K245" s="111">
        <v>33.700000000000003</v>
      </c>
      <c r="L245" s="119">
        <f t="shared" si="56"/>
        <v>-14.252999999998792</v>
      </c>
      <c r="M245" s="115">
        <f t="shared" si="57"/>
        <v>-3.1849999999994907</v>
      </c>
      <c r="N245" s="115">
        <f t="shared" si="58"/>
        <v>-44.192999999999302</v>
      </c>
      <c r="O245" s="115">
        <f t="shared" si="59"/>
        <v>28.932000000000698</v>
      </c>
      <c r="P245" s="120">
        <f t="shared" si="60"/>
        <v>4.1929999999993015</v>
      </c>
      <c r="Q245" s="30">
        <f t="shared" si="61"/>
        <v>0.87341886792454937</v>
      </c>
      <c r="AJ245" s="33" t="str">
        <f t="shared" si="47"/>
        <v/>
      </c>
      <c r="AK245" s="33" t="str">
        <f t="shared" si="48"/>
        <v/>
      </c>
      <c r="AL245" s="33">
        <f t="shared" si="49"/>
        <v>27361.01</v>
      </c>
      <c r="AM245" s="33" t="str">
        <f t="shared" si="50"/>
        <v/>
      </c>
      <c r="AN245" s="33" t="str">
        <f t="shared" si="51"/>
        <v/>
      </c>
      <c r="AO245" s="33" t="str">
        <f t="shared" si="52"/>
        <v/>
      </c>
      <c r="AP245" s="33" t="str">
        <f t="shared" si="53"/>
        <v/>
      </c>
      <c r="AQ245" s="33" t="str">
        <f t="shared" si="54"/>
        <v/>
      </c>
      <c r="AR245" s="33" t="str">
        <f t="shared" si="55"/>
        <v/>
      </c>
      <c r="AS245" s="4">
        <v>43604</v>
      </c>
      <c r="AT245" s="4">
        <v>4.6504629629629625E-2</v>
      </c>
      <c r="AU245" s="4" t="s">
        <v>64</v>
      </c>
      <c r="AV245" s="4" t="s">
        <v>65</v>
      </c>
      <c r="AW245" s="4">
        <v>27361.01</v>
      </c>
    </row>
    <row r="246" spans="1:52" x14ac:dyDescent="0.3">
      <c r="A246" s="108">
        <v>43604</v>
      </c>
      <c r="B246" s="117">
        <v>0.37289351851851849</v>
      </c>
      <c r="C246" s="111">
        <v>15736.519</v>
      </c>
      <c r="D246" s="111">
        <v>116117.715</v>
      </c>
      <c r="E246" s="111">
        <v>27361.942999999999</v>
      </c>
      <c r="F246" s="111">
        <v>37917.896000000001</v>
      </c>
      <c r="G246" s="111">
        <v>33.125</v>
      </c>
      <c r="H246" s="111">
        <v>12</v>
      </c>
      <c r="I246" s="118">
        <v>0.22500000000000001</v>
      </c>
      <c r="J246" s="111">
        <v>41.5</v>
      </c>
      <c r="K246" s="111">
        <v>33.700000000000003</v>
      </c>
      <c r="L246" s="119">
        <f t="shared" si="56"/>
        <v>33.125</v>
      </c>
      <c r="M246" s="115">
        <f t="shared" si="57"/>
        <v>0</v>
      </c>
      <c r="N246" s="115">
        <f t="shared" si="58"/>
        <v>0</v>
      </c>
      <c r="O246" s="115">
        <f t="shared" si="59"/>
        <v>0</v>
      </c>
      <c r="P246" s="120">
        <f t="shared" si="60"/>
        <v>33.125</v>
      </c>
      <c r="Q246" s="30">
        <f t="shared" si="61"/>
        <v>0</v>
      </c>
      <c r="AJ246" s="33" t="str">
        <f t="shared" si="47"/>
        <v/>
      </c>
      <c r="AK246" s="33" t="str">
        <f t="shared" si="48"/>
        <v/>
      </c>
      <c r="AL246" s="33" t="str">
        <f t="shared" si="49"/>
        <v/>
      </c>
      <c r="AM246" s="33">
        <f t="shared" si="50"/>
        <v>37916.536</v>
      </c>
      <c r="AN246" s="33" t="str">
        <f t="shared" si="51"/>
        <v/>
      </c>
      <c r="AO246" s="33" t="str">
        <f t="shared" si="52"/>
        <v/>
      </c>
      <c r="AP246" s="33" t="str">
        <f t="shared" si="53"/>
        <v/>
      </c>
      <c r="AQ246" s="33" t="str">
        <f t="shared" si="54"/>
        <v/>
      </c>
      <c r="AR246" s="33" t="str">
        <f t="shared" si="55"/>
        <v/>
      </c>
      <c r="AS246" s="4">
        <v>43604</v>
      </c>
      <c r="AT246" s="4">
        <v>4.6504629629629625E-2</v>
      </c>
      <c r="AU246" s="4" t="s">
        <v>64</v>
      </c>
      <c r="AV246" s="4" t="s">
        <v>66</v>
      </c>
      <c r="AW246" s="4" t="s">
        <v>67</v>
      </c>
      <c r="AX246" s="4">
        <v>37916.536</v>
      </c>
    </row>
    <row r="247" spans="1:52" x14ac:dyDescent="0.3">
      <c r="A247" s="108"/>
      <c r="B247" s="117"/>
      <c r="C247" s="111"/>
      <c r="D247" s="111"/>
      <c r="E247" s="111"/>
      <c r="F247" s="111"/>
      <c r="G247" s="111"/>
      <c r="H247" s="111"/>
      <c r="I247" s="118"/>
      <c r="J247" s="111"/>
      <c r="K247" s="111"/>
      <c r="L247" s="119" t="str">
        <f t="shared" si="56"/>
        <v/>
      </c>
      <c r="M247" s="115" t="str">
        <f t="shared" si="57"/>
        <v/>
      </c>
      <c r="N247" s="115" t="str">
        <f t="shared" si="58"/>
        <v/>
      </c>
      <c r="O247" s="115" t="str">
        <f t="shared" si="59"/>
        <v/>
      </c>
      <c r="P247" s="120" t="str">
        <f t="shared" si="60"/>
        <v/>
      </c>
      <c r="Q247" s="30" t="str">
        <f t="shared" si="61"/>
        <v/>
      </c>
      <c r="AJ247" s="33" t="str">
        <f t="shared" si="47"/>
        <v/>
      </c>
      <c r="AK247" s="33" t="str">
        <f t="shared" si="48"/>
        <v/>
      </c>
      <c r="AL247" s="33" t="str">
        <f t="shared" si="49"/>
        <v/>
      </c>
      <c r="AM247" s="33" t="str">
        <f t="shared" si="50"/>
        <v/>
      </c>
      <c r="AN247" s="33">
        <f t="shared" si="51"/>
        <v>0</v>
      </c>
      <c r="AO247" s="33" t="str">
        <f t="shared" si="52"/>
        <v/>
      </c>
      <c r="AP247" s="33" t="str">
        <f t="shared" si="53"/>
        <v/>
      </c>
      <c r="AQ247" s="33" t="str">
        <f t="shared" si="54"/>
        <v/>
      </c>
      <c r="AR247" s="33" t="str">
        <f t="shared" si="55"/>
        <v/>
      </c>
      <c r="AS247" s="4">
        <v>43604</v>
      </c>
      <c r="AT247" s="4">
        <v>4.6504629629629625E-2</v>
      </c>
      <c r="AU247" s="4" t="s">
        <v>64</v>
      </c>
      <c r="AV247" s="4" t="s">
        <v>68</v>
      </c>
      <c r="AW247" s="4">
        <v>0</v>
      </c>
    </row>
    <row r="248" spans="1:52" x14ac:dyDescent="0.3">
      <c r="A248" s="108"/>
      <c r="B248" s="117"/>
      <c r="C248" s="111"/>
      <c r="D248" s="111"/>
      <c r="E248" s="111"/>
      <c r="F248" s="111"/>
      <c r="G248" s="111"/>
      <c r="H248" s="111"/>
      <c r="I248" s="118"/>
      <c r="J248" s="111"/>
      <c r="K248" s="111"/>
      <c r="L248" s="119" t="str">
        <f t="shared" si="56"/>
        <v/>
      </c>
      <c r="M248" s="115" t="str">
        <f t="shared" si="57"/>
        <v/>
      </c>
      <c r="N248" s="115" t="str">
        <f t="shared" si="58"/>
        <v/>
      </c>
      <c r="O248" s="115" t="str">
        <f t="shared" si="59"/>
        <v/>
      </c>
      <c r="P248" s="120" t="str">
        <f t="shared" si="60"/>
        <v/>
      </c>
      <c r="Q248" s="30" t="str">
        <f t="shared" si="61"/>
        <v/>
      </c>
      <c r="AJ248" s="33" t="str">
        <f t="shared" si="47"/>
        <v/>
      </c>
      <c r="AK248" s="33" t="str">
        <f t="shared" si="48"/>
        <v/>
      </c>
      <c r="AL248" s="33" t="str">
        <f t="shared" si="49"/>
        <v/>
      </c>
      <c r="AM248" s="33" t="str">
        <f t="shared" si="50"/>
        <v/>
      </c>
      <c r="AN248" s="33" t="str">
        <f t="shared" si="51"/>
        <v/>
      </c>
      <c r="AO248" s="33" t="str">
        <f t="shared" si="52"/>
        <v/>
      </c>
      <c r="AP248" s="33">
        <f t="shared" si="53"/>
        <v>0.22500000000000001</v>
      </c>
      <c r="AQ248" s="33" t="str">
        <f t="shared" si="54"/>
        <v/>
      </c>
      <c r="AR248" s="33" t="str">
        <f t="shared" si="55"/>
        <v/>
      </c>
      <c r="AS248" s="4">
        <v>43604</v>
      </c>
      <c r="AT248" s="4">
        <v>4.7858796296296295E-2</v>
      </c>
      <c r="AU248" s="4" t="s">
        <v>70</v>
      </c>
      <c r="AV248" s="4" t="s">
        <v>71</v>
      </c>
      <c r="AW248" s="4">
        <v>43604</v>
      </c>
      <c r="AX248" s="4">
        <v>0.22500000000000001</v>
      </c>
      <c r="AY248" s="4" t="s">
        <v>72</v>
      </c>
      <c r="AZ248" s="4" t="s">
        <v>73</v>
      </c>
    </row>
    <row r="249" spans="1:52" x14ac:dyDescent="0.3">
      <c r="A249" s="108"/>
      <c r="B249" s="117"/>
      <c r="C249" s="111"/>
      <c r="D249" s="111"/>
      <c r="E249" s="111"/>
      <c r="F249" s="111"/>
      <c r="G249" s="111"/>
      <c r="H249" s="111"/>
      <c r="I249" s="118"/>
      <c r="J249" s="111"/>
      <c r="K249" s="111"/>
      <c r="L249" s="119" t="str">
        <f t="shared" si="56"/>
        <v/>
      </c>
      <c r="M249" s="115" t="str">
        <f t="shared" si="57"/>
        <v/>
      </c>
      <c r="N249" s="115" t="str">
        <f t="shared" si="58"/>
        <v/>
      </c>
      <c r="O249" s="115" t="str">
        <f t="shared" si="59"/>
        <v/>
      </c>
      <c r="P249" s="120" t="str">
        <f t="shared" si="60"/>
        <v/>
      </c>
      <c r="Q249" s="30" t="str">
        <f t="shared" si="61"/>
        <v/>
      </c>
      <c r="AJ249" s="33" t="str">
        <f t="shared" si="47"/>
        <v/>
      </c>
      <c r="AK249" s="33" t="str">
        <f t="shared" si="48"/>
        <v/>
      </c>
      <c r="AL249" s="33" t="str">
        <f t="shared" si="49"/>
        <v/>
      </c>
      <c r="AM249" s="33" t="str">
        <f t="shared" si="50"/>
        <v/>
      </c>
      <c r="AN249" s="33" t="str">
        <f t="shared" si="51"/>
        <v/>
      </c>
      <c r="AO249" s="33" t="str">
        <f t="shared" si="52"/>
        <v/>
      </c>
      <c r="AP249" s="33" t="str">
        <f t="shared" si="53"/>
        <v/>
      </c>
      <c r="AQ249" s="33" t="str">
        <f t="shared" si="54"/>
        <v/>
      </c>
      <c r="AR249" s="33">
        <f t="shared" si="55"/>
        <v>33.700000000000003</v>
      </c>
      <c r="AS249" s="4">
        <v>43604</v>
      </c>
      <c r="AT249" s="4">
        <v>4.7858796296296295E-2</v>
      </c>
      <c r="AU249" s="4" t="s">
        <v>74</v>
      </c>
      <c r="AV249" s="4" t="s">
        <v>75</v>
      </c>
      <c r="AW249" s="4">
        <v>33.700000000000003</v>
      </c>
      <c r="AX249" s="4" t="s">
        <v>72</v>
      </c>
      <c r="AY249" s="4" t="s">
        <v>73</v>
      </c>
    </row>
    <row r="250" spans="1:52" x14ac:dyDescent="0.3">
      <c r="A250" s="108"/>
      <c r="B250" s="117"/>
      <c r="C250" s="111"/>
      <c r="D250" s="111"/>
      <c r="E250" s="111"/>
      <c r="F250" s="111"/>
      <c r="G250" s="111"/>
      <c r="H250" s="111"/>
      <c r="I250" s="118"/>
      <c r="J250" s="111"/>
      <c r="K250" s="111"/>
      <c r="L250" s="119" t="str">
        <f t="shared" si="56"/>
        <v/>
      </c>
      <c r="M250" s="115" t="str">
        <f t="shared" si="57"/>
        <v/>
      </c>
      <c r="N250" s="115" t="str">
        <f t="shared" si="58"/>
        <v/>
      </c>
      <c r="O250" s="115" t="str">
        <f t="shared" si="59"/>
        <v/>
      </c>
      <c r="P250" s="120" t="str">
        <f t="shared" si="60"/>
        <v/>
      </c>
      <c r="Q250" s="30" t="str">
        <f t="shared" si="61"/>
        <v/>
      </c>
      <c r="AJ250" s="33" t="str">
        <f t="shared" si="47"/>
        <v/>
      </c>
      <c r="AK250" s="33" t="str">
        <f t="shared" si="48"/>
        <v/>
      </c>
      <c r="AL250" s="33" t="str">
        <f t="shared" si="49"/>
        <v/>
      </c>
      <c r="AM250" s="33" t="str">
        <f t="shared" si="50"/>
        <v/>
      </c>
      <c r="AN250" s="33" t="str">
        <f t="shared" si="51"/>
        <v/>
      </c>
      <c r="AO250" s="33" t="str">
        <f t="shared" si="52"/>
        <v/>
      </c>
      <c r="AP250" s="33" t="str">
        <f t="shared" si="53"/>
        <v/>
      </c>
      <c r="AQ250" s="33">
        <f t="shared" si="54"/>
        <v>41.5</v>
      </c>
      <c r="AR250" s="33" t="str">
        <f t="shared" si="55"/>
        <v/>
      </c>
      <c r="AS250" s="4">
        <v>43604</v>
      </c>
      <c r="AT250" s="4">
        <v>4.7858796296296295E-2</v>
      </c>
      <c r="AU250" s="4" t="s">
        <v>74</v>
      </c>
      <c r="AV250" s="4" t="s">
        <v>76</v>
      </c>
      <c r="AW250" s="4">
        <v>41.5</v>
      </c>
      <c r="AX250" s="4" t="s">
        <v>72</v>
      </c>
      <c r="AY250" s="4" t="s">
        <v>73</v>
      </c>
    </row>
    <row r="251" spans="1:52" x14ac:dyDescent="0.3">
      <c r="A251" s="108"/>
      <c r="B251" s="117"/>
      <c r="C251" s="111"/>
      <c r="D251" s="111"/>
      <c r="E251" s="111"/>
      <c r="F251" s="111"/>
      <c r="G251" s="111"/>
      <c r="H251" s="111"/>
      <c r="I251" s="118"/>
      <c r="J251" s="111"/>
      <c r="K251" s="111"/>
      <c r="L251" s="119" t="str">
        <f t="shared" si="56"/>
        <v/>
      </c>
      <c r="M251" s="115" t="str">
        <f t="shared" si="57"/>
        <v/>
      </c>
      <c r="N251" s="115" t="str">
        <f t="shared" si="58"/>
        <v/>
      </c>
      <c r="O251" s="115" t="str">
        <f t="shared" si="59"/>
        <v/>
      </c>
      <c r="P251" s="120" t="str">
        <f t="shared" si="60"/>
        <v/>
      </c>
      <c r="Q251" s="30" t="str">
        <f t="shared" si="61"/>
        <v/>
      </c>
      <c r="AJ251" s="33">
        <f t="shared" si="47"/>
        <v>15736.174999999999</v>
      </c>
      <c r="AK251" s="33" t="str">
        <f t="shared" si="48"/>
        <v/>
      </c>
      <c r="AL251" s="33" t="str">
        <f t="shared" si="49"/>
        <v/>
      </c>
      <c r="AM251" s="33" t="str">
        <f t="shared" si="50"/>
        <v/>
      </c>
      <c r="AN251" s="33" t="str">
        <f t="shared" si="51"/>
        <v/>
      </c>
      <c r="AO251" s="33" t="str">
        <f t="shared" si="52"/>
        <v/>
      </c>
      <c r="AP251" s="33" t="str">
        <f t="shared" si="53"/>
        <v/>
      </c>
      <c r="AQ251" s="33" t="str">
        <f t="shared" si="54"/>
        <v/>
      </c>
      <c r="AR251" s="33" t="str">
        <f t="shared" si="55"/>
        <v/>
      </c>
      <c r="AS251" s="4">
        <v>43604</v>
      </c>
      <c r="AT251" s="4">
        <v>4.7893518518518523E-2</v>
      </c>
      <c r="AU251" s="4" t="s">
        <v>59</v>
      </c>
      <c r="AV251" s="4" t="s">
        <v>60</v>
      </c>
      <c r="AW251" s="4">
        <v>15736.174999999999</v>
      </c>
    </row>
    <row r="252" spans="1:52" x14ac:dyDescent="0.3">
      <c r="A252" s="108"/>
      <c r="B252" s="117"/>
      <c r="C252" s="111"/>
      <c r="D252" s="111"/>
      <c r="E252" s="111"/>
      <c r="F252" s="111"/>
      <c r="G252" s="111"/>
      <c r="H252" s="111"/>
      <c r="I252" s="118"/>
      <c r="J252" s="111"/>
      <c r="K252" s="111"/>
      <c r="L252" s="119" t="str">
        <f t="shared" si="56"/>
        <v/>
      </c>
      <c r="M252" s="115" t="str">
        <f t="shared" si="57"/>
        <v/>
      </c>
      <c r="N252" s="115" t="str">
        <f t="shared" si="58"/>
        <v/>
      </c>
      <c r="O252" s="115" t="str">
        <f t="shared" si="59"/>
        <v/>
      </c>
      <c r="P252" s="120" t="str">
        <f t="shared" si="60"/>
        <v/>
      </c>
      <c r="Q252" s="30" t="str">
        <f t="shared" si="61"/>
        <v/>
      </c>
      <c r="AJ252" s="33" t="str">
        <f t="shared" si="47"/>
        <v/>
      </c>
      <c r="AK252" s="33">
        <f t="shared" si="48"/>
        <v>116107.605</v>
      </c>
      <c r="AL252" s="33" t="str">
        <f t="shared" si="49"/>
        <v/>
      </c>
      <c r="AM252" s="33" t="str">
        <f t="shared" si="50"/>
        <v/>
      </c>
      <c r="AN252" s="33" t="str">
        <f t="shared" si="51"/>
        <v/>
      </c>
      <c r="AO252" s="33" t="str">
        <f t="shared" si="52"/>
        <v/>
      </c>
      <c r="AP252" s="33" t="str">
        <f t="shared" si="53"/>
        <v/>
      </c>
      <c r="AQ252" s="33" t="str">
        <f t="shared" si="54"/>
        <v/>
      </c>
      <c r="AR252" s="33" t="str">
        <f t="shared" si="55"/>
        <v/>
      </c>
      <c r="AS252" s="4">
        <v>43604</v>
      </c>
      <c r="AT252" s="4">
        <v>4.7893518518518523E-2</v>
      </c>
      <c r="AU252" s="4" t="s">
        <v>59</v>
      </c>
      <c r="AV252" s="4" t="s">
        <v>61</v>
      </c>
      <c r="AW252" s="4">
        <v>116107.605</v>
      </c>
    </row>
    <row r="253" spans="1:52" x14ac:dyDescent="0.3">
      <c r="A253" s="108"/>
      <c r="B253" s="117"/>
      <c r="C253" s="111"/>
      <c r="D253" s="111"/>
      <c r="E253" s="111"/>
      <c r="F253" s="111"/>
      <c r="G253" s="111"/>
      <c r="H253" s="111"/>
      <c r="I253" s="118"/>
      <c r="J253" s="111"/>
      <c r="K253" s="111"/>
      <c r="L253" s="119" t="str">
        <f t="shared" si="56"/>
        <v/>
      </c>
      <c r="M253" s="115" t="str">
        <f t="shared" si="57"/>
        <v/>
      </c>
      <c r="N253" s="115" t="str">
        <f t="shared" si="58"/>
        <v/>
      </c>
      <c r="O253" s="115" t="str">
        <f t="shared" si="59"/>
        <v/>
      </c>
      <c r="P253" s="120" t="str">
        <f t="shared" si="60"/>
        <v/>
      </c>
      <c r="Q253" s="30" t="str">
        <f t="shared" si="61"/>
        <v/>
      </c>
      <c r="AJ253" s="33" t="str">
        <f t="shared" si="47"/>
        <v/>
      </c>
      <c r="AK253" s="33" t="str">
        <f t="shared" si="48"/>
        <v/>
      </c>
      <c r="AL253" s="33" t="str">
        <f t="shared" si="49"/>
        <v/>
      </c>
      <c r="AM253" s="33" t="str">
        <f t="shared" si="50"/>
        <v/>
      </c>
      <c r="AN253" s="33" t="str">
        <f t="shared" si="51"/>
        <v/>
      </c>
      <c r="AO253" s="33">
        <f t="shared" si="52"/>
        <v>12</v>
      </c>
      <c r="AP253" s="33" t="str">
        <f t="shared" si="53"/>
        <v/>
      </c>
      <c r="AQ253" s="33" t="str">
        <f t="shared" si="54"/>
        <v/>
      </c>
      <c r="AR253" s="33" t="str">
        <f t="shared" si="55"/>
        <v/>
      </c>
      <c r="AS253" s="4">
        <v>43604</v>
      </c>
      <c r="AT253" s="4">
        <v>4.7893518518518523E-2</v>
      </c>
      <c r="AU253" s="4" t="s">
        <v>62</v>
      </c>
      <c r="AV253" s="4" t="s">
        <v>63</v>
      </c>
      <c r="AW253" s="4">
        <v>12</v>
      </c>
    </row>
    <row r="254" spans="1:52" x14ac:dyDescent="0.3">
      <c r="A254" s="108"/>
      <c r="B254" s="117"/>
      <c r="C254" s="111"/>
      <c r="D254" s="111"/>
      <c r="E254" s="111"/>
      <c r="F254" s="111"/>
      <c r="G254" s="111"/>
      <c r="H254" s="111"/>
      <c r="I254" s="118"/>
      <c r="J254" s="111"/>
      <c r="K254" s="111"/>
      <c r="L254" s="119" t="str">
        <f t="shared" si="56"/>
        <v/>
      </c>
      <c r="M254" s="115" t="str">
        <f t="shared" si="57"/>
        <v/>
      </c>
      <c r="N254" s="115" t="str">
        <f t="shared" si="58"/>
        <v/>
      </c>
      <c r="O254" s="115" t="str">
        <f t="shared" si="59"/>
        <v/>
      </c>
      <c r="P254" s="120" t="str">
        <f t="shared" si="60"/>
        <v/>
      </c>
      <c r="Q254" s="30" t="str">
        <f t="shared" si="61"/>
        <v/>
      </c>
      <c r="AJ254" s="33" t="str">
        <f t="shared" si="47"/>
        <v/>
      </c>
      <c r="AK254" s="33" t="str">
        <f t="shared" si="48"/>
        <v/>
      </c>
      <c r="AL254" s="33">
        <f t="shared" si="49"/>
        <v>27361.01</v>
      </c>
      <c r="AM254" s="33" t="str">
        <f t="shared" si="50"/>
        <v/>
      </c>
      <c r="AN254" s="33" t="str">
        <f t="shared" si="51"/>
        <v/>
      </c>
      <c r="AO254" s="33" t="str">
        <f t="shared" si="52"/>
        <v/>
      </c>
      <c r="AP254" s="33" t="str">
        <f t="shared" si="53"/>
        <v/>
      </c>
      <c r="AQ254" s="33" t="str">
        <f t="shared" si="54"/>
        <v/>
      </c>
      <c r="AR254" s="33" t="str">
        <f t="shared" si="55"/>
        <v/>
      </c>
      <c r="AS254" s="4">
        <v>43604</v>
      </c>
      <c r="AT254" s="4">
        <v>4.7893518518518523E-2</v>
      </c>
      <c r="AU254" s="4" t="s">
        <v>64</v>
      </c>
      <c r="AV254" s="4" t="s">
        <v>65</v>
      </c>
      <c r="AW254" s="4">
        <v>27361.01</v>
      </c>
    </row>
    <row r="255" spans="1:52" x14ac:dyDescent="0.3">
      <c r="A255" s="108"/>
      <c r="B255" s="117"/>
      <c r="C255" s="111"/>
      <c r="D255" s="111"/>
      <c r="E255" s="111"/>
      <c r="F255" s="111"/>
      <c r="G255" s="111"/>
      <c r="H255" s="111"/>
      <c r="I255" s="118"/>
      <c r="J255" s="111"/>
      <c r="K255" s="111"/>
      <c r="L255" s="119" t="str">
        <f t="shared" si="56"/>
        <v/>
      </c>
      <c r="M255" s="115" t="str">
        <f t="shared" si="57"/>
        <v/>
      </c>
      <c r="N255" s="115" t="str">
        <f t="shared" si="58"/>
        <v/>
      </c>
      <c r="O255" s="115" t="str">
        <f t="shared" si="59"/>
        <v/>
      </c>
      <c r="P255" s="120" t="str">
        <f t="shared" si="60"/>
        <v/>
      </c>
      <c r="Q255" s="30" t="str">
        <f t="shared" si="61"/>
        <v/>
      </c>
      <c r="AJ255" s="33" t="str">
        <f t="shared" si="47"/>
        <v/>
      </c>
      <c r="AK255" s="33" t="str">
        <f t="shared" si="48"/>
        <v/>
      </c>
      <c r="AL255" s="33" t="str">
        <f t="shared" si="49"/>
        <v/>
      </c>
      <c r="AM255" s="33">
        <f t="shared" si="50"/>
        <v>37916.536</v>
      </c>
      <c r="AN255" s="33" t="str">
        <f t="shared" si="51"/>
        <v/>
      </c>
      <c r="AO255" s="33" t="str">
        <f t="shared" si="52"/>
        <v/>
      </c>
      <c r="AP255" s="33" t="str">
        <f t="shared" si="53"/>
        <v/>
      </c>
      <c r="AQ255" s="33" t="str">
        <f t="shared" si="54"/>
        <v/>
      </c>
      <c r="AR255" s="33" t="str">
        <f t="shared" si="55"/>
        <v/>
      </c>
      <c r="AS255" s="4">
        <v>43604</v>
      </c>
      <c r="AT255" s="4">
        <v>4.7893518518518523E-2</v>
      </c>
      <c r="AU255" s="4" t="s">
        <v>64</v>
      </c>
      <c r="AV255" s="4" t="s">
        <v>66</v>
      </c>
      <c r="AW255" s="4" t="s">
        <v>67</v>
      </c>
      <c r="AX255" s="4">
        <v>37916.536</v>
      </c>
    </row>
    <row r="256" spans="1:52" x14ac:dyDescent="0.3">
      <c r="A256" s="108"/>
      <c r="B256" s="117"/>
      <c r="C256" s="111"/>
      <c r="D256" s="111"/>
      <c r="E256" s="111"/>
      <c r="F256" s="111"/>
      <c r="G256" s="111"/>
      <c r="H256" s="111"/>
      <c r="I256" s="118"/>
      <c r="J256" s="111"/>
      <c r="K256" s="111"/>
      <c r="L256" s="119" t="str">
        <f t="shared" si="56"/>
        <v/>
      </c>
      <c r="M256" s="115" t="str">
        <f t="shared" si="57"/>
        <v/>
      </c>
      <c r="N256" s="115" t="str">
        <f t="shared" si="58"/>
        <v/>
      </c>
      <c r="O256" s="115" t="str">
        <f t="shared" si="59"/>
        <v/>
      </c>
      <c r="P256" s="120" t="str">
        <f t="shared" si="60"/>
        <v/>
      </c>
      <c r="Q256" s="30" t="str">
        <f t="shared" si="61"/>
        <v/>
      </c>
      <c r="AJ256" s="33" t="str">
        <f t="shared" si="47"/>
        <v/>
      </c>
      <c r="AK256" s="33" t="str">
        <f t="shared" si="48"/>
        <v/>
      </c>
      <c r="AL256" s="33" t="str">
        <f t="shared" si="49"/>
        <v/>
      </c>
      <c r="AM256" s="33" t="str">
        <f t="shared" si="50"/>
        <v/>
      </c>
      <c r="AN256" s="33">
        <f t="shared" si="51"/>
        <v>0</v>
      </c>
      <c r="AO256" s="33" t="str">
        <f t="shared" si="52"/>
        <v/>
      </c>
      <c r="AP256" s="33" t="str">
        <f t="shared" si="53"/>
        <v/>
      </c>
      <c r="AQ256" s="33" t="str">
        <f t="shared" si="54"/>
        <v/>
      </c>
      <c r="AR256" s="33" t="str">
        <f t="shared" si="55"/>
        <v/>
      </c>
      <c r="AS256" s="4">
        <v>43604</v>
      </c>
      <c r="AT256" s="4">
        <v>4.7893518518518523E-2</v>
      </c>
      <c r="AU256" s="4" t="s">
        <v>64</v>
      </c>
      <c r="AV256" s="4" t="s">
        <v>68</v>
      </c>
      <c r="AW256" s="4">
        <v>0</v>
      </c>
    </row>
    <row r="257" spans="1:52" x14ac:dyDescent="0.3">
      <c r="A257" s="108"/>
      <c r="B257" s="117"/>
      <c r="C257" s="111"/>
      <c r="D257" s="111"/>
      <c r="E257" s="111"/>
      <c r="F257" s="111"/>
      <c r="G257" s="111"/>
      <c r="H257" s="111"/>
      <c r="I257" s="118"/>
      <c r="J257" s="111"/>
      <c r="K257" s="111"/>
      <c r="L257" s="119" t="str">
        <f t="shared" si="56"/>
        <v/>
      </c>
      <c r="M257" s="115" t="str">
        <f t="shared" si="57"/>
        <v/>
      </c>
      <c r="N257" s="115" t="str">
        <f t="shared" si="58"/>
        <v/>
      </c>
      <c r="O257" s="115" t="str">
        <f t="shared" si="59"/>
        <v/>
      </c>
      <c r="P257" s="120" t="str">
        <f t="shared" si="60"/>
        <v/>
      </c>
      <c r="Q257" s="30" t="str">
        <f t="shared" si="61"/>
        <v/>
      </c>
      <c r="AJ257" s="33">
        <f t="shared" si="47"/>
        <v>15736.174999999999</v>
      </c>
      <c r="AK257" s="33" t="str">
        <f t="shared" si="48"/>
        <v/>
      </c>
      <c r="AL257" s="33" t="str">
        <f t="shared" si="49"/>
        <v/>
      </c>
      <c r="AM257" s="33" t="str">
        <f t="shared" si="50"/>
        <v/>
      </c>
      <c r="AN257" s="33" t="str">
        <f t="shared" si="51"/>
        <v/>
      </c>
      <c r="AO257" s="33" t="str">
        <f t="shared" si="52"/>
        <v/>
      </c>
      <c r="AP257" s="33" t="str">
        <f t="shared" si="53"/>
        <v/>
      </c>
      <c r="AQ257" s="33" t="str">
        <f t="shared" si="54"/>
        <v/>
      </c>
      <c r="AR257" s="33" t="str">
        <f t="shared" si="55"/>
        <v/>
      </c>
      <c r="AS257" s="4">
        <v>43604</v>
      </c>
      <c r="AT257" s="4">
        <v>4.9282407407407407E-2</v>
      </c>
      <c r="AU257" s="4" t="s">
        <v>59</v>
      </c>
      <c r="AV257" s="4" t="s">
        <v>60</v>
      </c>
      <c r="AW257" s="4">
        <v>15736.174999999999</v>
      </c>
    </row>
    <row r="258" spans="1:52" x14ac:dyDescent="0.3">
      <c r="A258" s="108"/>
      <c r="B258" s="117"/>
      <c r="C258" s="111"/>
      <c r="D258" s="111"/>
      <c r="E258" s="111"/>
      <c r="F258" s="111"/>
      <c r="G258" s="111"/>
      <c r="H258" s="111"/>
      <c r="I258" s="118"/>
      <c r="J258" s="111"/>
      <c r="K258" s="111"/>
      <c r="L258" s="119" t="str">
        <f t="shared" si="56"/>
        <v/>
      </c>
      <c r="M258" s="115" t="str">
        <f t="shared" si="57"/>
        <v/>
      </c>
      <c r="N258" s="115" t="str">
        <f t="shared" si="58"/>
        <v/>
      </c>
      <c r="O258" s="115" t="str">
        <f t="shared" si="59"/>
        <v/>
      </c>
      <c r="P258" s="120" t="str">
        <f t="shared" si="60"/>
        <v/>
      </c>
      <c r="Q258" s="30" t="str">
        <f t="shared" si="61"/>
        <v/>
      </c>
      <c r="AJ258" s="33" t="str">
        <f t="shared" si="47"/>
        <v/>
      </c>
      <c r="AK258" s="33">
        <f t="shared" si="48"/>
        <v>116107.605</v>
      </c>
      <c r="AL258" s="33" t="str">
        <f t="shared" si="49"/>
        <v/>
      </c>
      <c r="AM258" s="33" t="str">
        <f t="shared" si="50"/>
        <v/>
      </c>
      <c r="AN258" s="33" t="str">
        <f t="shared" si="51"/>
        <v/>
      </c>
      <c r="AO258" s="33" t="str">
        <f t="shared" si="52"/>
        <v/>
      </c>
      <c r="AP258" s="33" t="str">
        <f t="shared" si="53"/>
        <v/>
      </c>
      <c r="AQ258" s="33" t="str">
        <f t="shared" si="54"/>
        <v/>
      </c>
      <c r="AR258" s="33" t="str">
        <f t="shared" si="55"/>
        <v/>
      </c>
      <c r="AS258" s="4">
        <v>43604</v>
      </c>
      <c r="AT258" s="4">
        <v>4.9282407407407407E-2</v>
      </c>
      <c r="AU258" s="4" t="s">
        <v>59</v>
      </c>
      <c r="AV258" s="4" t="s">
        <v>61</v>
      </c>
      <c r="AW258" s="4">
        <v>116107.605</v>
      </c>
    </row>
    <row r="259" spans="1:52" x14ac:dyDescent="0.3">
      <c r="A259" s="108"/>
      <c r="B259" s="117"/>
      <c r="C259" s="111"/>
      <c r="D259" s="111"/>
      <c r="E259" s="111"/>
      <c r="F259" s="111"/>
      <c r="G259" s="111"/>
      <c r="H259" s="111"/>
      <c r="I259" s="118"/>
      <c r="J259" s="111"/>
      <c r="K259" s="111"/>
      <c r="L259" s="119" t="str">
        <f t="shared" si="56"/>
        <v/>
      </c>
      <c r="M259" s="115" t="str">
        <f t="shared" si="57"/>
        <v/>
      </c>
      <c r="N259" s="115" t="str">
        <f t="shared" si="58"/>
        <v/>
      </c>
      <c r="O259" s="115" t="str">
        <f t="shared" si="59"/>
        <v/>
      </c>
      <c r="P259" s="120" t="str">
        <f t="shared" si="60"/>
        <v/>
      </c>
      <c r="Q259" s="30" t="str">
        <f t="shared" si="61"/>
        <v/>
      </c>
      <c r="AJ259" s="33" t="str">
        <f t="shared" si="47"/>
        <v/>
      </c>
      <c r="AK259" s="33" t="str">
        <f t="shared" si="48"/>
        <v/>
      </c>
      <c r="AL259" s="33" t="str">
        <f t="shared" si="49"/>
        <v/>
      </c>
      <c r="AM259" s="33" t="str">
        <f t="shared" si="50"/>
        <v/>
      </c>
      <c r="AN259" s="33" t="str">
        <f t="shared" si="51"/>
        <v/>
      </c>
      <c r="AO259" s="33">
        <f t="shared" si="52"/>
        <v>12</v>
      </c>
      <c r="AP259" s="33" t="str">
        <f t="shared" si="53"/>
        <v/>
      </c>
      <c r="AQ259" s="33" t="str">
        <f t="shared" si="54"/>
        <v/>
      </c>
      <c r="AR259" s="33" t="str">
        <f t="shared" si="55"/>
        <v/>
      </c>
      <c r="AS259" s="4">
        <v>43604</v>
      </c>
      <c r="AT259" s="4">
        <v>4.9282407407407407E-2</v>
      </c>
      <c r="AU259" s="4" t="s">
        <v>62</v>
      </c>
      <c r="AV259" s="4" t="s">
        <v>63</v>
      </c>
      <c r="AW259" s="4">
        <v>12</v>
      </c>
    </row>
    <row r="260" spans="1:52" x14ac:dyDescent="0.3">
      <c r="A260" s="108"/>
      <c r="B260" s="117"/>
      <c r="C260" s="111"/>
      <c r="D260" s="111"/>
      <c r="E260" s="111"/>
      <c r="F260" s="111"/>
      <c r="G260" s="111"/>
      <c r="H260" s="111"/>
      <c r="I260" s="118"/>
      <c r="J260" s="111"/>
      <c r="K260" s="111"/>
      <c r="L260" s="119" t="str">
        <f t="shared" si="56"/>
        <v/>
      </c>
      <c r="M260" s="115" t="str">
        <f t="shared" si="57"/>
        <v/>
      </c>
      <c r="N260" s="115" t="str">
        <f t="shared" si="58"/>
        <v/>
      </c>
      <c r="O260" s="115" t="str">
        <f t="shared" si="59"/>
        <v/>
      </c>
      <c r="P260" s="120" t="str">
        <f t="shared" si="60"/>
        <v/>
      </c>
      <c r="Q260" s="30" t="str">
        <f t="shared" si="61"/>
        <v/>
      </c>
      <c r="AJ260" s="33" t="str">
        <f t="shared" si="47"/>
        <v/>
      </c>
      <c r="AK260" s="33" t="str">
        <f t="shared" si="48"/>
        <v/>
      </c>
      <c r="AL260" s="33">
        <f t="shared" si="49"/>
        <v>27361.01</v>
      </c>
      <c r="AM260" s="33" t="str">
        <f t="shared" si="50"/>
        <v/>
      </c>
      <c r="AN260" s="33" t="str">
        <f t="shared" si="51"/>
        <v/>
      </c>
      <c r="AO260" s="33" t="str">
        <f t="shared" si="52"/>
        <v/>
      </c>
      <c r="AP260" s="33" t="str">
        <f t="shared" si="53"/>
        <v/>
      </c>
      <c r="AQ260" s="33" t="str">
        <f t="shared" si="54"/>
        <v/>
      </c>
      <c r="AR260" s="33" t="str">
        <f t="shared" si="55"/>
        <v/>
      </c>
      <c r="AS260" s="4">
        <v>43604</v>
      </c>
      <c r="AT260" s="4">
        <v>4.9282407407407407E-2</v>
      </c>
      <c r="AU260" s="4" t="s">
        <v>64</v>
      </c>
      <c r="AV260" s="4" t="s">
        <v>65</v>
      </c>
      <c r="AW260" s="4">
        <v>27361.01</v>
      </c>
    </row>
    <row r="261" spans="1:52" x14ac:dyDescent="0.3">
      <c r="A261" s="108"/>
      <c r="B261" s="117"/>
      <c r="C261" s="111"/>
      <c r="D261" s="111"/>
      <c r="E261" s="111"/>
      <c r="F261" s="111"/>
      <c r="G261" s="111"/>
      <c r="H261" s="111"/>
      <c r="I261" s="118"/>
      <c r="J261" s="111"/>
      <c r="K261" s="111"/>
      <c r="L261" s="119" t="str">
        <f t="shared" si="56"/>
        <v/>
      </c>
      <c r="M261" s="115" t="str">
        <f t="shared" si="57"/>
        <v/>
      </c>
      <c r="N261" s="115" t="str">
        <f t="shared" si="58"/>
        <v/>
      </c>
      <c r="O261" s="115" t="str">
        <f t="shared" si="59"/>
        <v/>
      </c>
      <c r="P261" s="120" t="str">
        <f t="shared" si="60"/>
        <v/>
      </c>
      <c r="Q261" s="30" t="str">
        <f t="shared" si="61"/>
        <v/>
      </c>
      <c r="AJ261" s="33" t="str">
        <f t="shared" si="47"/>
        <v/>
      </c>
      <c r="AK261" s="33" t="str">
        <f t="shared" si="48"/>
        <v/>
      </c>
      <c r="AL261" s="33" t="str">
        <f t="shared" si="49"/>
        <v/>
      </c>
      <c r="AM261" s="33">
        <f t="shared" si="50"/>
        <v>37916.536</v>
      </c>
      <c r="AN261" s="33" t="str">
        <f t="shared" si="51"/>
        <v/>
      </c>
      <c r="AO261" s="33" t="str">
        <f t="shared" si="52"/>
        <v/>
      </c>
      <c r="AP261" s="33" t="str">
        <f t="shared" si="53"/>
        <v/>
      </c>
      <c r="AQ261" s="33" t="str">
        <f t="shared" si="54"/>
        <v/>
      </c>
      <c r="AR261" s="33" t="str">
        <f t="shared" si="55"/>
        <v/>
      </c>
      <c r="AS261" s="4">
        <v>43604</v>
      </c>
      <c r="AT261" s="4">
        <v>4.9282407407407407E-2</v>
      </c>
      <c r="AU261" s="4" t="s">
        <v>64</v>
      </c>
      <c r="AV261" s="4" t="s">
        <v>66</v>
      </c>
      <c r="AW261" s="4" t="s">
        <v>67</v>
      </c>
      <c r="AX261" s="4">
        <v>37916.536</v>
      </c>
    </row>
    <row r="262" spans="1:52" x14ac:dyDescent="0.3">
      <c r="A262" s="108"/>
      <c r="B262" s="117"/>
      <c r="C262" s="111"/>
      <c r="D262" s="111"/>
      <c r="E262" s="111"/>
      <c r="F262" s="111"/>
      <c r="G262" s="111"/>
      <c r="H262" s="111"/>
      <c r="I262" s="118"/>
      <c r="J262" s="111"/>
      <c r="K262" s="111"/>
      <c r="L262" s="119" t="str">
        <f t="shared" si="56"/>
        <v/>
      </c>
      <c r="M262" s="115" t="str">
        <f t="shared" si="57"/>
        <v/>
      </c>
      <c r="N262" s="115" t="str">
        <f t="shared" si="58"/>
        <v/>
      </c>
      <c r="O262" s="115" t="str">
        <f t="shared" si="59"/>
        <v/>
      </c>
      <c r="P262" s="120" t="str">
        <f t="shared" si="60"/>
        <v/>
      </c>
      <c r="Q262" s="30" t="str">
        <f t="shared" si="61"/>
        <v/>
      </c>
      <c r="AJ262" s="33" t="str">
        <f t="shared" si="47"/>
        <v/>
      </c>
      <c r="AK262" s="33" t="str">
        <f t="shared" si="48"/>
        <v/>
      </c>
      <c r="AL262" s="33" t="str">
        <f t="shared" si="49"/>
        <v/>
      </c>
      <c r="AM262" s="33" t="str">
        <f t="shared" si="50"/>
        <v/>
      </c>
      <c r="AN262" s="33">
        <f t="shared" si="51"/>
        <v>0</v>
      </c>
      <c r="AO262" s="33" t="str">
        <f t="shared" si="52"/>
        <v/>
      </c>
      <c r="AP262" s="33" t="str">
        <f t="shared" si="53"/>
        <v/>
      </c>
      <c r="AQ262" s="33" t="str">
        <f t="shared" si="54"/>
        <v/>
      </c>
      <c r="AR262" s="33" t="str">
        <f t="shared" si="55"/>
        <v/>
      </c>
      <c r="AS262" s="4">
        <v>43604</v>
      </c>
      <c r="AT262" s="4">
        <v>4.9282407407407407E-2</v>
      </c>
      <c r="AU262" s="4" t="s">
        <v>64</v>
      </c>
      <c r="AV262" s="4" t="s">
        <v>68</v>
      </c>
      <c r="AW262" s="4">
        <v>0</v>
      </c>
    </row>
    <row r="263" spans="1:52" x14ac:dyDescent="0.3">
      <c r="A263" s="108"/>
      <c r="B263" s="117"/>
      <c r="C263" s="111"/>
      <c r="D263" s="111"/>
      <c r="E263" s="111"/>
      <c r="F263" s="111"/>
      <c r="G263" s="111"/>
      <c r="H263" s="111"/>
      <c r="I263" s="118"/>
      <c r="J263" s="111"/>
      <c r="K263" s="111"/>
      <c r="L263" s="119" t="str">
        <f t="shared" si="56"/>
        <v/>
      </c>
      <c r="M263" s="115" t="str">
        <f t="shared" si="57"/>
        <v/>
      </c>
      <c r="N263" s="115" t="str">
        <f t="shared" si="58"/>
        <v/>
      </c>
      <c r="O263" s="115" t="str">
        <f t="shared" si="59"/>
        <v/>
      </c>
      <c r="P263" s="120" t="str">
        <f t="shared" si="60"/>
        <v/>
      </c>
      <c r="Q263" s="30" t="str">
        <f t="shared" si="61"/>
        <v/>
      </c>
      <c r="AJ263" s="33">
        <f t="shared" si="47"/>
        <v>15736.174999999999</v>
      </c>
      <c r="AK263" s="33" t="str">
        <f t="shared" si="48"/>
        <v/>
      </c>
      <c r="AL263" s="33" t="str">
        <f t="shared" si="49"/>
        <v/>
      </c>
      <c r="AM263" s="33" t="str">
        <f t="shared" si="50"/>
        <v/>
      </c>
      <c r="AN263" s="33" t="str">
        <f t="shared" si="51"/>
        <v/>
      </c>
      <c r="AO263" s="33" t="str">
        <f t="shared" si="52"/>
        <v/>
      </c>
      <c r="AP263" s="33" t="str">
        <f t="shared" si="53"/>
        <v/>
      </c>
      <c r="AQ263" s="33" t="str">
        <f t="shared" si="54"/>
        <v/>
      </c>
      <c r="AR263" s="33" t="str">
        <f t="shared" si="55"/>
        <v/>
      </c>
      <c r="AS263" s="4">
        <v>43604</v>
      </c>
      <c r="AT263" s="4">
        <v>5.0671296296296298E-2</v>
      </c>
      <c r="AU263" s="4" t="s">
        <v>59</v>
      </c>
      <c r="AV263" s="4" t="s">
        <v>60</v>
      </c>
      <c r="AW263" s="4">
        <v>15736.174999999999</v>
      </c>
    </row>
    <row r="264" spans="1:52" x14ac:dyDescent="0.3">
      <c r="A264" s="108"/>
      <c r="B264" s="117"/>
      <c r="C264" s="111"/>
      <c r="D264" s="111"/>
      <c r="E264" s="111"/>
      <c r="F264" s="111"/>
      <c r="G264" s="111"/>
      <c r="H264" s="111"/>
      <c r="I264" s="118"/>
      <c r="J264" s="111"/>
      <c r="K264" s="111"/>
      <c r="L264" s="119" t="str">
        <f t="shared" si="56"/>
        <v/>
      </c>
      <c r="M264" s="115" t="str">
        <f t="shared" si="57"/>
        <v/>
      </c>
      <c r="N264" s="115" t="str">
        <f t="shared" si="58"/>
        <v/>
      </c>
      <c r="O264" s="115" t="str">
        <f t="shared" si="59"/>
        <v/>
      </c>
      <c r="P264" s="120" t="str">
        <f t="shared" si="60"/>
        <v/>
      </c>
      <c r="Q264" s="30" t="str">
        <f t="shared" si="61"/>
        <v/>
      </c>
      <c r="AJ264" s="33" t="str">
        <f t="shared" si="47"/>
        <v/>
      </c>
      <c r="AK264" s="33">
        <f t="shared" si="48"/>
        <v>116107.64200000001</v>
      </c>
      <c r="AL264" s="33" t="str">
        <f t="shared" si="49"/>
        <v/>
      </c>
      <c r="AM264" s="33" t="str">
        <f t="shared" si="50"/>
        <v/>
      </c>
      <c r="AN264" s="33" t="str">
        <f t="shared" si="51"/>
        <v/>
      </c>
      <c r="AO264" s="33" t="str">
        <f t="shared" si="52"/>
        <v/>
      </c>
      <c r="AP264" s="33" t="str">
        <f t="shared" si="53"/>
        <v/>
      </c>
      <c r="AQ264" s="33" t="str">
        <f t="shared" si="54"/>
        <v/>
      </c>
      <c r="AR264" s="33" t="str">
        <f t="shared" si="55"/>
        <v/>
      </c>
      <c r="AS264" s="4">
        <v>43604</v>
      </c>
      <c r="AT264" s="4">
        <v>5.0671296296296298E-2</v>
      </c>
      <c r="AU264" s="4" t="s">
        <v>59</v>
      </c>
      <c r="AV264" s="4" t="s">
        <v>61</v>
      </c>
      <c r="AW264" s="4">
        <v>116107.64200000001</v>
      </c>
    </row>
    <row r="265" spans="1:52" x14ac:dyDescent="0.3">
      <c r="A265" s="108"/>
      <c r="B265" s="117"/>
      <c r="C265" s="111"/>
      <c r="D265" s="111"/>
      <c r="E265" s="111"/>
      <c r="F265" s="111"/>
      <c r="G265" s="111"/>
      <c r="H265" s="111"/>
      <c r="I265" s="118"/>
      <c r="J265" s="111"/>
      <c r="K265" s="111"/>
      <c r="L265" s="119" t="str">
        <f t="shared" si="56"/>
        <v/>
      </c>
      <c r="M265" s="115" t="str">
        <f t="shared" si="57"/>
        <v/>
      </c>
      <c r="N265" s="115" t="str">
        <f t="shared" si="58"/>
        <v/>
      </c>
      <c r="O265" s="115" t="str">
        <f t="shared" si="59"/>
        <v/>
      </c>
      <c r="P265" s="120" t="str">
        <f t="shared" si="60"/>
        <v/>
      </c>
      <c r="Q265" s="30" t="str">
        <f t="shared" si="61"/>
        <v/>
      </c>
      <c r="AJ265" s="33" t="str">
        <f t="shared" si="47"/>
        <v/>
      </c>
      <c r="AK265" s="33" t="str">
        <f t="shared" si="48"/>
        <v/>
      </c>
      <c r="AL265" s="33" t="str">
        <f t="shared" si="49"/>
        <v/>
      </c>
      <c r="AM265" s="33" t="str">
        <f t="shared" si="50"/>
        <v/>
      </c>
      <c r="AN265" s="33" t="str">
        <f t="shared" si="51"/>
        <v/>
      </c>
      <c r="AO265" s="33">
        <f t="shared" si="52"/>
        <v>12</v>
      </c>
      <c r="AP265" s="33" t="str">
        <f t="shared" si="53"/>
        <v/>
      </c>
      <c r="AQ265" s="33" t="str">
        <f t="shared" si="54"/>
        <v/>
      </c>
      <c r="AR265" s="33" t="str">
        <f t="shared" si="55"/>
        <v/>
      </c>
      <c r="AS265" s="4">
        <v>43604</v>
      </c>
      <c r="AT265" s="4">
        <v>5.0671296296296298E-2</v>
      </c>
      <c r="AU265" s="4" t="s">
        <v>62</v>
      </c>
      <c r="AV265" s="4" t="s">
        <v>63</v>
      </c>
      <c r="AW265" s="4">
        <v>12</v>
      </c>
    </row>
    <row r="266" spans="1:52" x14ac:dyDescent="0.3">
      <c r="A266" s="108"/>
      <c r="B266" s="117"/>
      <c r="C266" s="111"/>
      <c r="D266" s="111"/>
      <c r="E266" s="111"/>
      <c r="F266" s="111"/>
      <c r="G266" s="111"/>
      <c r="H266" s="111"/>
      <c r="I266" s="118"/>
      <c r="J266" s="111"/>
      <c r="K266" s="111"/>
      <c r="L266" s="119" t="str">
        <f t="shared" si="56"/>
        <v/>
      </c>
      <c r="M266" s="115" t="str">
        <f t="shared" si="57"/>
        <v/>
      </c>
      <c r="N266" s="115" t="str">
        <f t="shared" si="58"/>
        <v/>
      </c>
      <c r="O266" s="115" t="str">
        <f t="shared" si="59"/>
        <v/>
      </c>
      <c r="P266" s="120" t="str">
        <f t="shared" si="60"/>
        <v/>
      </c>
      <c r="Q266" s="30" t="str">
        <f t="shared" si="61"/>
        <v/>
      </c>
      <c r="AJ266" s="33" t="str">
        <f t="shared" si="47"/>
        <v/>
      </c>
      <c r="AK266" s="33" t="str">
        <f t="shared" si="48"/>
        <v/>
      </c>
      <c r="AL266" s="33">
        <f t="shared" si="49"/>
        <v>27361.01</v>
      </c>
      <c r="AM266" s="33" t="str">
        <f t="shared" si="50"/>
        <v/>
      </c>
      <c r="AN266" s="33" t="str">
        <f t="shared" si="51"/>
        <v/>
      </c>
      <c r="AO266" s="33" t="str">
        <f t="shared" si="52"/>
        <v/>
      </c>
      <c r="AP266" s="33" t="str">
        <f t="shared" si="53"/>
        <v/>
      </c>
      <c r="AQ266" s="33" t="str">
        <f t="shared" si="54"/>
        <v/>
      </c>
      <c r="AR266" s="33" t="str">
        <f t="shared" si="55"/>
        <v/>
      </c>
      <c r="AS266" s="4">
        <v>43604</v>
      </c>
      <c r="AT266" s="4">
        <v>5.0671296296296298E-2</v>
      </c>
      <c r="AU266" s="4" t="s">
        <v>64</v>
      </c>
      <c r="AV266" s="4" t="s">
        <v>65</v>
      </c>
      <c r="AW266" s="4">
        <v>27361.01</v>
      </c>
    </row>
    <row r="267" spans="1:52" x14ac:dyDescent="0.3">
      <c r="A267" s="108"/>
      <c r="B267" s="117"/>
      <c r="C267" s="111"/>
      <c r="D267" s="111"/>
      <c r="E267" s="111"/>
      <c r="F267" s="111"/>
      <c r="G267" s="111"/>
      <c r="H267" s="111"/>
      <c r="I267" s="118"/>
      <c r="J267" s="111"/>
      <c r="K267" s="111"/>
      <c r="L267" s="119" t="str">
        <f t="shared" si="56"/>
        <v/>
      </c>
      <c r="M267" s="115" t="str">
        <f t="shared" si="57"/>
        <v/>
      </c>
      <c r="N267" s="115" t="str">
        <f t="shared" si="58"/>
        <v/>
      </c>
      <c r="O267" s="115" t="str">
        <f t="shared" si="59"/>
        <v/>
      </c>
      <c r="P267" s="120" t="str">
        <f t="shared" si="60"/>
        <v/>
      </c>
      <c r="Q267" s="30" t="str">
        <f t="shared" si="61"/>
        <v/>
      </c>
      <c r="AJ267" s="33" t="str">
        <f t="shared" si="47"/>
        <v/>
      </c>
      <c r="AK267" s="33" t="str">
        <f t="shared" si="48"/>
        <v/>
      </c>
      <c r="AL267" s="33" t="str">
        <f t="shared" si="49"/>
        <v/>
      </c>
      <c r="AM267" s="33">
        <f t="shared" si="50"/>
        <v>37916.536</v>
      </c>
      <c r="AN267" s="33" t="str">
        <f t="shared" si="51"/>
        <v/>
      </c>
      <c r="AO267" s="33" t="str">
        <f t="shared" si="52"/>
        <v/>
      </c>
      <c r="AP267" s="33" t="str">
        <f t="shared" si="53"/>
        <v/>
      </c>
      <c r="AQ267" s="33" t="str">
        <f t="shared" si="54"/>
        <v/>
      </c>
      <c r="AR267" s="33" t="str">
        <f t="shared" si="55"/>
        <v/>
      </c>
      <c r="AS267" s="4">
        <v>43604</v>
      </c>
      <c r="AT267" s="4">
        <v>5.0671296296296298E-2</v>
      </c>
      <c r="AU267" s="4" t="s">
        <v>64</v>
      </c>
      <c r="AV267" s="4" t="s">
        <v>66</v>
      </c>
      <c r="AW267" s="4" t="s">
        <v>67</v>
      </c>
      <c r="AX267" s="4">
        <v>37916.536</v>
      </c>
    </row>
    <row r="268" spans="1:52" x14ac:dyDescent="0.3">
      <c r="A268" s="108"/>
      <c r="B268" s="117"/>
      <c r="C268" s="111"/>
      <c r="D268" s="111"/>
      <c r="E268" s="111"/>
      <c r="F268" s="111"/>
      <c r="G268" s="111"/>
      <c r="H268" s="111"/>
      <c r="I268" s="118"/>
      <c r="J268" s="111"/>
      <c r="K268" s="111"/>
      <c r="L268" s="119" t="str">
        <f t="shared" si="56"/>
        <v/>
      </c>
      <c r="M268" s="115" t="str">
        <f t="shared" si="57"/>
        <v/>
      </c>
      <c r="N268" s="115" t="str">
        <f t="shared" si="58"/>
        <v/>
      </c>
      <c r="O268" s="115" t="str">
        <f t="shared" si="59"/>
        <v/>
      </c>
      <c r="P268" s="120" t="str">
        <f t="shared" si="60"/>
        <v/>
      </c>
      <c r="Q268" s="30" t="str">
        <f t="shared" si="61"/>
        <v/>
      </c>
      <c r="AJ268" s="33" t="str">
        <f t="shared" ref="AJ268:AJ331" si="62">IF(AV268="ht",AW268,"")</f>
        <v/>
      </c>
      <c r="AK268" s="33" t="str">
        <f t="shared" ref="AK268:AK331" si="63">IF($AV268="nt",$AW268,"")</f>
        <v/>
      </c>
      <c r="AL268" s="33" t="str">
        <f t="shared" ref="AL268:AL331" si="64">IF($AV268="esp",$AW268,"")</f>
        <v/>
      </c>
      <c r="AM268" s="33" t="str">
        <f t="shared" ref="AM268:AM331" si="65">IF($AV268="Ges",$AX268,"")</f>
        <v/>
      </c>
      <c r="AN268" s="33">
        <f t="shared" ref="AN268:AN331" si="66">IF($AV268="tag",$AW268,"")</f>
        <v>0</v>
      </c>
      <c r="AO268" s="33" t="str">
        <f t="shared" ref="AO268:AO331" si="67">IF($AV268="vhs",$AW268,"")</f>
        <v/>
      </c>
      <c r="AP268" s="33" t="str">
        <f t="shared" ref="AP268:AP331" si="68">IF($AV268="szeit",$AX268,"")</f>
        <v/>
      </c>
      <c r="AQ268" s="33" t="str">
        <f t="shared" ref="AQ268:AQ331" si="69">IF($AV268="v06",$AW268,"")</f>
        <v/>
      </c>
      <c r="AR268" s="33" t="str">
        <f t="shared" ref="AR268:AR331" si="70">IF($AV268="v22",$AW268,"")</f>
        <v/>
      </c>
      <c r="AS268" s="4">
        <v>43604</v>
      </c>
      <c r="AT268" s="4">
        <v>5.0671296296296298E-2</v>
      </c>
      <c r="AU268" s="4" t="s">
        <v>64</v>
      </c>
      <c r="AV268" s="4" t="s">
        <v>68</v>
      </c>
      <c r="AW268" s="4">
        <v>0</v>
      </c>
    </row>
    <row r="269" spans="1:52" x14ac:dyDescent="0.3">
      <c r="A269" s="108"/>
      <c r="B269" s="117"/>
      <c r="C269" s="111"/>
      <c r="D269" s="111"/>
      <c r="E269" s="111"/>
      <c r="F269" s="111"/>
      <c r="G269" s="111"/>
      <c r="H269" s="111"/>
      <c r="I269" s="118"/>
      <c r="J269" s="111"/>
      <c r="K269" s="111"/>
      <c r="L269" s="119" t="str">
        <f t="shared" ref="L269:L332" si="71">IF(C269&gt;1,(M269+N269)+G269,"")</f>
        <v/>
      </c>
      <c r="M269" s="115" t="str">
        <f t="shared" ref="M269:M332" si="72">IF(D269&gt;1,C268-C269,"")</f>
        <v/>
      </c>
      <c r="N269" s="115" t="str">
        <f t="shared" ref="N269:N332" si="73">IF(D269&gt;1,D268-D269,"")</f>
        <v/>
      </c>
      <c r="O269" s="115" t="str">
        <f t="shared" ref="O269:O332" si="74">IF(G269&gt;0,G269-P269,"")</f>
        <v/>
      </c>
      <c r="P269" s="120" t="str">
        <f t="shared" ref="P269:P332" si="75">IF(G269&gt;0,(E268-E269)+G269,"")</f>
        <v/>
      </c>
      <c r="Q269" s="30" t="str">
        <f t="shared" ref="Q269:Q332" si="76">IF(G269&gt;0.2,O269/G269,"")</f>
        <v/>
      </c>
      <c r="AJ269" s="33" t="str">
        <f t="shared" si="62"/>
        <v/>
      </c>
      <c r="AK269" s="33" t="str">
        <f t="shared" si="63"/>
        <v/>
      </c>
      <c r="AL269" s="33" t="str">
        <f t="shared" si="64"/>
        <v/>
      </c>
      <c r="AM269" s="33" t="str">
        <f t="shared" si="65"/>
        <v/>
      </c>
      <c r="AN269" s="33" t="str">
        <f t="shared" si="66"/>
        <v/>
      </c>
      <c r="AO269" s="33" t="str">
        <f t="shared" si="67"/>
        <v/>
      </c>
      <c r="AP269" s="33">
        <f t="shared" si="68"/>
        <v>0.22500000000000001</v>
      </c>
      <c r="AQ269" s="33" t="str">
        <f t="shared" si="69"/>
        <v/>
      </c>
      <c r="AR269" s="33" t="str">
        <f t="shared" si="70"/>
        <v/>
      </c>
      <c r="AS269" s="4">
        <v>43604</v>
      </c>
      <c r="AT269" s="4">
        <v>5.1331018518518519E-2</v>
      </c>
      <c r="AU269" s="4" t="s">
        <v>70</v>
      </c>
      <c r="AV269" s="4" t="s">
        <v>71</v>
      </c>
      <c r="AW269" s="4">
        <v>43604</v>
      </c>
      <c r="AX269" s="4">
        <v>0.22500000000000001</v>
      </c>
      <c r="AY269" s="4" t="s">
        <v>72</v>
      </c>
      <c r="AZ269" s="4" t="s">
        <v>73</v>
      </c>
    </row>
    <row r="270" spans="1:52" x14ac:dyDescent="0.3">
      <c r="A270" s="108"/>
      <c r="B270" s="117"/>
      <c r="C270" s="111"/>
      <c r="D270" s="111"/>
      <c r="E270" s="111"/>
      <c r="F270" s="111"/>
      <c r="G270" s="111"/>
      <c r="H270" s="111"/>
      <c r="I270" s="118"/>
      <c r="J270" s="111"/>
      <c r="K270" s="111"/>
      <c r="L270" s="119" t="str">
        <f t="shared" si="71"/>
        <v/>
      </c>
      <c r="M270" s="115" t="str">
        <f t="shared" si="72"/>
        <v/>
      </c>
      <c r="N270" s="115" t="str">
        <f t="shared" si="73"/>
        <v/>
      </c>
      <c r="O270" s="115" t="str">
        <f t="shared" si="74"/>
        <v/>
      </c>
      <c r="P270" s="120" t="str">
        <f t="shared" si="75"/>
        <v/>
      </c>
      <c r="Q270" s="30" t="str">
        <f t="shared" si="76"/>
        <v/>
      </c>
      <c r="AJ270" s="33" t="str">
        <f t="shared" si="62"/>
        <v/>
      </c>
      <c r="AK270" s="33" t="str">
        <f t="shared" si="63"/>
        <v/>
      </c>
      <c r="AL270" s="33" t="str">
        <f t="shared" si="64"/>
        <v/>
      </c>
      <c r="AM270" s="33" t="str">
        <f t="shared" si="65"/>
        <v/>
      </c>
      <c r="AN270" s="33" t="str">
        <f t="shared" si="66"/>
        <v/>
      </c>
      <c r="AO270" s="33" t="str">
        <f t="shared" si="67"/>
        <v/>
      </c>
      <c r="AP270" s="33" t="str">
        <f t="shared" si="68"/>
        <v/>
      </c>
      <c r="AQ270" s="33" t="str">
        <f t="shared" si="69"/>
        <v/>
      </c>
      <c r="AR270" s="33">
        <f t="shared" si="70"/>
        <v>33.700000000000003</v>
      </c>
      <c r="AS270" s="4">
        <v>43604</v>
      </c>
      <c r="AT270" s="4">
        <v>5.1331018518518519E-2</v>
      </c>
      <c r="AU270" s="4" t="s">
        <v>74</v>
      </c>
      <c r="AV270" s="4" t="s">
        <v>75</v>
      </c>
      <c r="AW270" s="4">
        <v>33.700000000000003</v>
      </c>
      <c r="AX270" s="4" t="s">
        <v>72</v>
      </c>
      <c r="AY270" s="4" t="s">
        <v>73</v>
      </c>
    </row>
    <row r="271" spans="1:52" x14ac:dyDescent="0.3">
      <c r="A271" s="108"/>
      <c r="B271" s="117"/>
      <c r="C271" s="111"/>
      <c r="D271" s="111"/>
      <c r="E271" s="111"/>
      <c r="F271" s="111"/>
      <c r="G271" s="111"/>
      <c r="H271" s="111"/>
      <c r="I271" s="118"/>
      <c r="J271" s="111"/>
      <c r="K271" s="111"/>
      <c r="L271" s="119" t="str">
        <f t="shared" si="71"/>
        <v/>
      </c>
      <c r="M271" s="115" t="str">
        <f t="shared" si="72"/>
        <v/>
      </c>
      <c r="N271" s="115" t="str">
        <f t="shared" si="73"/>
        <v/>
      </c>
      <c r="O271" s="115" t="str">
        <f t="shared" si="74"/>
        <v/>
      </c>
      <c r="P271" s="120" t="str">
        <f t="shared" si="75"/>
        <v/>
      </c>
      <c r="Q271" s="30" t="str">
        <f t="shared" si="76"/>
        <v/>
      </c>
      <c r="AJ271" s="33" t="str">
        <f t="shared" si="62"/>
        <v/>
      </c>
      <c r="AK271" s="33" t="str">
        <f t="shared" si="63"/>
        <v/>
      </c>
      <c r="AL271" s="33" t="str">
        <f t="shared" si="64"/>
        <v/>
      </c>
      <c r="AM271" s="33" t="str">
        <f t="shared" si="65"/>
        <v/>
      </c>
      <c r="AN271" s="33" t="str">
        <f t="shared" si="66"/>
        <v/>
      </c>
      <c r="AO271" s="33" t="str">
        <f t="shared" si="67"/>
        <v/>
      </c>
      <c r="AP271" s="33" t="str">
        <f t="shared" si="68"/>
        <v/>
      </c>
      <c r="AQ271" s="33">
        <f t="shared" si="69"/>
        <v>41.5</v>
      </c>
      <c r="AR271" s="33" t="str">
        <f t="shared" si="70"/>
        <v/>
      </c>
      <c r="AS271" s="4">
        <v>43604</v>
      </c>
      <c r="AT271" s="4">
        <v>5.1331018518518519E-2</v>
      </c>
      <c r="AU271" s="4" t="s">
        <v>74</v>
      </c>
      <c r="AV271" s="4" t="s">
        <v>76</v>
      </c>
      <c r="AW271" s="4">
        <v>41.5</v>
      </c>
      <c r="AX271" s="4" t="s">
        <v>72</v>
      </c>
      <c r="AY271" s="4" t="s">
        <v>73</v>
      </c>
    </row>
    <row r="272" spans="1:52" x14ac:dyDescent="0.3">
      <c r="A272" s="108"/>
      <c r="B272" s="117"/>
      <c r="C272" s="111"/>
      <c r="D272" s="111"/>
      <c r="E272" s="111"/>
      <c r="F272" s="111"/>
      <c r="G272" s="111"/>
      <c r="H272" s="111"/>
      <c r="I272" s="118"/>
      <c r="J272" s="111"/>
      <c r="K272" s="111"/>
      <c r="L272" s="119" t="str">
        <f t="shared" si="71"/>
        <v/>
      </c>
      <c r="M272" s="115" t="str">
        <f t="shared" si="72"/>
        <v/>
      </c>
      <c r="N272" s="115" t="str">
        <f t="shared" si="73"/>
        <v/>
      </c>
      <c r="O272" s="115" t="str">
        <f t="shared" si="74"/>
        <v/>
      </c>
      <c r="P272" s="120" t="str">
        <f t="shared" si="75"/>
        <v/>
      </c>
      <c r="Q272" s="30" t="str">
        <f t="shared" si="76"/>
        <v/>
      </c>
      <c r="AJ272" s="33">
        <f t="shared" si="62"/>
        <v>15736.174999999999</v>
      </c>
      <c r="AK272" s="33" t="str">
        <f t="shared" si="63"/>
        <v/>
      </c>
      <c r="AL272" s="33" t="str">
        <f t="shared" si="64"/>
        <v/>
      </c>
      <c r="AM272" s="33" t="str">
        <f t="shared" si="65"/>
        <v/>
      </c>
      <c r="AN272" s="33" t="str">
        <f t="shared" si="66"/>
        <v/>
      </c>
      <c r="AO272" s="33" t="str">
        <f t="shared" si="67"/>
        <v/>
      </c>
      <c r="AP272" s="33" t="str">
        <f t="shared" si="68"/>
        <v/>
      </c>
      <c r="AQ272" s="33" t="str">
        <f t="shared" si="69"/>
        <v/>
      </c>
      <c r="AR272" s="33" t="str">
        <f t="shared" si="70"/>
        <v/>
      </c>
      <c r="AS272" s="4">
        <v>43604</v>
      </c>
      <c r="AT272" s="4">
        <v>5.2060185185185182E-2</v>
      </c>
      <c r="AU272" s="4" t="s">
        <v>59</v>
      </c>
      <c r="AV272" s="4" t="s">
        <v>60</v>
      </c>
      <c r="AW272" s="4">
        <v>15736.174999999999</v>
      </c>
    </row>
    <row r="273" spans="1:52" x14ac:dyDescent="0.3">
      <c r="A273" s="108"/>
      <c r="B273" s="117"/>
      <c r="C273" s="111"/>
      <c r="D273" s="111"/>
      <c r="E273" s="111"/>
      <c r="F273" s="111"/>
      <c r="G273" s="111"/>
      <c r="H273" s="111"/>
      <c r="I273" s="118"/>
      <c r="J273" s="111"/>
      <c r="K273" s="111"/>
      <c r="L273" s="119" t="str">
        <f t="shared" si="71"/>
        <v/>
      </c>
      <c r="M273" s="115" t="str">
        <f t="shared" si="72"/>
        <v/>
      </c>
      <c r="N273" s="115" t="str">
        <f t="shared" si="73"/>
        <v/>
      </c>
      <c r="O273" s="115" t="str">
        <f t="shared" si="74"/>
        <v/>
      </c>
      <c r="P273" s="120" t="str">
        <f t="shared" si="75"/>
        <v/>
      </c>
      <c r="Q273" s="30" t="str">
        <f t="shared" si="76"/>
        <v/>
      </c>
      <c r="AJ273" s="33" t="str">
        <f t="shared" si="62"/>
        <v/>
      </c>
      <c r="AK273" s="33">
        <f t="shared" si="63"/>
        <v>116107.64200000001</v>
      </c>
      <c r="AL273" s="33" t="str">
        <f t="shared" si="64"/>
        <v/>
      </c>
      <c r="AM273" s="33" t="str">
        <f t="shared" si="65"/>
        <v/>
      </c>
      <c r="AN273" s="33" t="str">
        <f t="shared" si="66"/>
        <v/>
      </c>
      <c r="AO273" s="33" t="str">
        <f t="shared" si="67"/>
        <v/>
      </c>
      <c r="AP273" s="33" t="str">
        <f t="shared" si="68"/>
        <v/>
      </c>
      <c r="AQ273" s="33" t="str">
        <f t="shared" si="69"/>
        <v/>
      </c>
      <c r="AR273" s="33" t="str">
        <f t="shared" si="70"/>
        <v/>
      </c>
      <c r="AS273" s="4">
        <v>43604</v>
      </c>
      <c r="AT273" s="4">
        <v>5.2060185185185182E-2</v>
      </c>
      <c r="AU273" s="4" t="s">
        <v>59</v>
      </c>
      <c r="AV273" s="4" t="s">
        <v>61</v>
      </c>
      <c r="AW273" s="4">
        <v>116107.64200000001</v>
      </c>
    </row>
    <row r="274" spans="1:52" x14ac:dyDescent="0.3">
      <c r="A274" s="108"/>
      <c r="B274" s="117"/>
      <c r="C274" s="111"/>
      <c r="D274" s="111"/>
      <c r="E274" s="111"/>
      <c r="F274" s="111"/>
      <c r="G274" s="111"/>
      <c r="H274" s="111"/>
      <c r="I274" s="118"/>
      <c r="J274" s="111"/>
      <c r="K274" s="111"/>
      <c r="L274" s="119" t="str">
        <f t="shared" si="71"/>
        <v/>
      </c>
      <c r="M274" s="115" t="str">
        <f t="shared" si="72"/>
        <v/>
      </c>
      <c r="N274" s="115" t="str">
        <f t="shared" si="73"/>
        <v/>
      </c>
      <c r="O274" s="115" t="str">
        <f t="shared" si="74"/>
        <v/>
      </c>
      <c r="P274" s="120" t="str">
        <f t="shared" si="75"/>
        <v/>
      </c>
      <c r="Q274" s="30" t="str">
        <f t="shared" si="76"/>
        <v/>
      </c>
      <c r="AJ274" s="33" t="str">
        <f t="shared" si="62"/>
        <v/>
      </c>
      <c r="AK274" s="33" t="str">
        <f t="shared" si="63"/>
        <v/>
      </c>
      <c r="AL274" s="33" t="str">
        <f t="shared" si="64"/>
        <v/>
      </c>
      <c r="AM274" s="33" t="str">
        <f t="shared" si="65"/>
        <v/>
      </c>
      <c r="AN274" s="33" t="str">
        <f t="shared" si="66"/>
        <v/>
      </c>
      <c r="AO274" s="33">
        <f t="shared" si="67"/>
        <v>12</v>
      </c>
      <c r="AP274" s="33" t="str">
        <f t="shared" si="68"/>
        <v/>
      </c>
      <c r="AQ274" s="33" t="str">
        <f t="shared" si="69"/>
        <v/>
      </c>
      <c r="AR274" s="33" t="str">
        <f t="shared" si="70"/>
        <v/>
      </c>
      <c r="AS274" s="4">
        <v>43604</v>
      </c>
      <c r="AT274" s="4">
        <v>5.2060185185185182E-2</v>
      </c>
      <c r="AU274" s="4" t="s">
        <v>62</v>
      </c>
      <c r="AV274" s="4" t="s">
        <v>63</v>
      </c>
      <c r="AW274" s="4">
        <v>12</v>
      </c>
    </row>
    <row r="275" spans="1:52" x14ac:dyDescent="0.3">
      <c r="A275" s="108"/>
      <c r="B275" s="117"/>
      <c r="C275" s="111"/>
      <c r="D275" s="111"/>
      <c r="E275" s="111"/>
      <c r="F275" s="111"/>
      <c r="G275" s="111"/>
      <c r="H275" s="111"/>
      <c r="I275" s="118"/>
      <c r="J275" s="111"/>
      <c r="K275" s="111"/>
      <c r="L275" s="119" t="str">
        <f t="shared" si="71"/>
        <v/>
      </c>
      <c r="M275" s="115" t="str">
        <f t="shared" si="72"/>
        <v/>
      </c>
      <c r="N275" s="115" t="str">
        <f t="shared" si="73"/>
        <v/>
      </c>
      <c r="O275" s="115" t="str">
        <f t="shared" si="74"/>
        <v/>
      </c>
      <c r="P275" s="120" t="str">
        <f t="shared" si="75"/>
        <v/>
      </c>
      <c r="Q275" s="30" t="str">
        <f t="shared" si="76"/>
        <v/>
      </c>
      <c r="AJ275" s="33" t="str">
        <f t="shared" si="62"/>
        <v/>
      </c>
      <c r="AK275" s="33" t="str">
        <f t="shared" si="63"/>
        <v/>
      </c>
      <c r="AL275" s="33">
        <f t="shared" si="64"/>
        <v>27361.01</v>
      </c>
      <c r="AM275" s="33" t="str">
        <f t="shared" si="65"/>
        <v/>
      </c>
      <c r="AN275" s="33" t="str">
        <f t="shared" si="66"/>
        <v/>
      </c>
      <c r="AO275" s="33" t="str">
        <f t="shared" si="67"/>
        <v/>
      </c>
      <c r="AP275" s="33" t="str">
        <f t="shared" si="68"/>
        <v/>
      </c>
      <c r="AQ275" s="33" t="str">
        <f t="shared" si="69"/>
        <v/>
      </c>
      <c r="AR275" s="33" t="str">
        <f t="shared" si="70"/>
        <v/>
      </c>
      <c r="AS275" s="4">
        <v>43604</v>
      </c>
      <c r="AT275" s="4">
        <v>5.2060185185185182E-2</v>
      </c>
      <c r="AU275" s="4" t="s">
        <v>64</v>
      </c>
      <c r="AV275" s="4" t="s">
        <v>65</v>
      </c>
      <c r="AW275" s="4">
        <v>27361.01</v>
      </c>
    </row>
    <row r="276" spans="1:52" x14ac:dyDescent="0.3">
      <c r="A276" s="108"/>
      <c r="B276" s="117"/>
      <c r="C276" s="111"/>
      <c r="D276" s="111"/>
      <c r="E276" s="111"/>
      <c r="F276" s="111"/>
      <c r="G276" s="111"/>
      <c r="H276" s="111"/>
      <c r="I276" s="118"/>
      <c r="J276" s="111"/>
      <c r="K276" s="111"/>
      <c r="L276" s="119" t="str">
        <f t="shared" si="71"/>
        <v/>
      </c>
      <c r="M276" s="115" t="str">
        <f t="shared" si="72"/>
        <v/>
      </c>
      <c r="N276" s="115" t="str">
        <f t="shared" si="73"/>
        <v/>
      </c>
      <c r="O276" s="115" t="str">
        <f t="shared" si="74"/>
        <v/>
      </c>
      <c r="P276" s="120" t="str">
        <f t="shared" si="75"/>
        <v/>
      </c>
      <c r="Q276" s="30" t="str">
        <f t="shared" si="76"/>
        <v/>
      </c>
      <c r="AJ276" s="33" t="str">
        <f t="shared" si="62"/>
        <v/>
      </c>
      <c r="AK276" s="33" t="str">
        <f t="shared" si="63"/>
        <v/>
      </c>
      <c r="AL276" s="33" t="str">
        <f t="shared" si="64"/>
        <v/>
      </c>
      <c r="AM276" s="33">
        <f t="shared" si="65"/>
        <v>37916.536</v>
      </c>
      <c r="AN276" s="33" t="str">
        <f t="shared" si="66"/>
        <v/>
      </c>
      <c r="AO276" s="33" t="str">
        <f t="shared" si="67"/>
        <v/>
      </c>
      <c r="AP276" s="33" t="str">
        <f t="shared" si="68"/>
        <v/>
      </c>
      <c r="AQ276" s="33" t="str">
        <f t="shared" si="69"/>
        <v/>
      </c>
      <c r="AR276" s="33" t="str">
        <f t="shared" si="70"/>
        <v/>
      </c>
      <c r="AS276" s="4">
        <v>43604</v>
      </c>
      <c r="AT276" s="4">
        <v>5.2060185185185182E-2</v>
      </c>
      <c r="AU276" s="4" t="s">
        <v>64</v>
      </c>
      <c r="AV276" s="4" t="s">
        <v>66</v>
      </c>
      <c r="AW276" s="4" t="s">
        <v>67</v>
      </c>
      <c r="AX276" s="4">
        <v>37916.536</v>
      </c>
    </row>
    <row r="277" spans="1:52" x14ac:dyDescent="0.3">
      <c r="A277" s="108"/>
      <c r="B277" s="117"/>
      <c r="C277" s="111"/>
      <c r="D277" s="111"/>
      <c r="E277" s="111"/>
      <c r="F277" s="111"/>
      <c r="G277" s="111"/>
      <c r="H277" s="111"/>
      <c r="I277" s="118"/>
      <c r="J277" s="111"/>
      <c r="K277" s="111"/>
      <c r="L277" s="119" t="str">
        <f t="shared" si="71"/>
        <v/>
      </c>
      <c r="M277" s="115" t="str">
        <f t="shared" si="72"/>
        <v/>
      </c>
      <c r="N277" s="115" t="str">
        <f t="shared" si="73"/>
        <v/>
      </c>
      <c r="O277" s="115" t="str">
        <f t="shared" si="74"/>
        <v/>
      </c>
      <c r="P277" s="120" t="str">
        <f t="shared" si="75"/>
        <v/>
      </c>
      <c r="Q277" s="30" t="str">
        <f t="shared" si="76"/>
        <v/>
      </c>
      <c r="AJ277" s="33" t="str">
        <f t="shared" si="62"/>
        <v/>
      </c>
      <c r="AK277" s="33" t="str">
        <f t="shared" si="63"/>
        <v/>
      </c>
      <c r="AL277" s="33" t="str">
        <f t="shared" si="64"/>
        <v/>
      </c>
      <c r="AM277" s="33" t="str">
        <f t="shared" si="65"/>
        <v/>
      </c>
      <c r="AN277" s="33">
        <f t="shared" si="66"/>
        <v>0</v>
      </c>
      <c r="AO277" s="33" t="str">
        <f t="shared" si="67"/>
        <v/>
      </c>
      <c r="AP277" s="33" t="str">
        <f t="shared" si="68"/>
        <v/>
      </c>
      <c r="AQ277" s="33" t="str">
        <f t="shared" si="69"/>
        <v/>
      </c>
      <c r="AR277" s="33" t="str">
        <f t="shared" si="70"/>
        <v/>
      </c>
      <c r="AS277" s="4">
        <v>43604</v>
      </c>
      <c r="AT277" s="4">
        <v>5.2060185185185182E-2</v>
      </c>
      <c r="AU277" s="4" t="s">
        <v>64</v>
      </c>
      <c r="AV277" s="4" t="s">
        <v>68</v>
      </c>
      <c r="AW277" s="4">
        <v>0</v>
      </c>
    </row>
    <row r="278" spans="1:52" x14ac:dyDescent="0.3">
      <c r="A278" s="108"/>
      <c r="B278" s="117"/>
      <c r="C278" s="111"/>
      <c r="D278" s="111"/>
      <c r="E278" s="111"/>
      <c r="F278" s="111"/>
      <c r="G278" s="111"/>
      <c r="H278" s="111"/>
      <c r="I278" s="118"/>
      <c r="J278" s="111"/>
      <c r="K278" s="111"/>
      <c r="L278" s="119" t="str">
        <f t="shared" si="71"/>
        <v/>
      </c>
      <c r="M278" s="115" t="str">
        <f t="shared" si="72"/>
        <v/>
      </c>
      <c r="N278" s="115" t="str">
        <f t="shared" si="73"/>
        <v/>
      </c>
      <c r="O278" s="115" t="str">
        <f t="shared" si="74"/>
        <v/>
      </c>
      <c r="P278" s="120" t="str">
        <f t="shared" si="75"/>
        <v/>
      </c>
      <c r="Q278" s="30" t="str">
        <f t="shared" si="76"/>
        <v/>
      </c>
      <c r="AJ278" s="33">
        <f t="shared" si="62"/>
        <v>15736.174999999999</v>
      </c>
      <c r="AK278" s="33" t="str">
        <f t="shared" si="63"/>
        <v/>
      </c>
      <c r="AL278" s="33" t="str">
        <f t="shared" si="64"/>
        <v/>
      </c>
      <c r="AM278" s="33" t="str">
        <f t="shared" si="65"/>
        <v/>
      </c>
      <c r="AN278" s="33" t="str">
        <f t="shared" si="66"/>
        <v/>
      </c>
      <c r="AO278" s="33" t="str">
        <f t="shared" si="67"/>
        <v/>
      </c>
      <c r="AP278" s="33" t="str">
        <f t="shared" si="68"/>
        <v/>
      </c>
      <c r="AQ278" s="33" t="str">
        <f t="shared" si="69"/>
        <v/>
      </c>
      <c r="AR278" s="33" t="str">
        <f t="shared" si="70"/>
        <v/>
      </c>
      <c r="AS278" s="4">
        <v>43604</v>
      </c>
      <c r="AT278" s="4">
        <v>5.3449074074074072E-2</v>
      </c>
      <c r="AU278" s="4" t="s">
        <v>59</v>
      </c>
      <c r="AV278" s="4" t="s">
        <v>60</v>
      </c>
      <c r="AW278" s="4">
        <v>15736.174999999999</v>
      </c>
    </row>
    <row r="279" spans="1:52" x14ac:dyDescent="0.3">
      <c r="A279" s="108"/>
      <c r="B279" s="117"/>
      <c r="C279" s="111"/>
      <c r="D279" s="111"/>
      <c r="E279" s="111"/>
      <c r="F279" s="111"/>
      <c r="G279" s="111"/>
      <c r="H279" s="111"/>
      <c r="I279" s="118"/>
      <c r="J279" s="111"/>
      <c r="K279" s="111"/>
      <c r="L279" s="119" t="str">
        <f t="shared" si="71"/>
        <v/>
      </c>
      <c r="M279" s="115" t="str">
        <f t="shared" si="72"/>
        <v/>
      </c>
      <c r="N279" s="115" t="str">
        <f t="shared" si="73"/>
        <v/>
      </c>
      <c r="O279" s="115" t="str">
        <f t="shared" si="74"/>
        <v/>
      </c>
      <c r="P279" s="120" t="str">
        <f t="shared" si="75"/>
        <v/>
      </c>
      <c r="Q279" s="30" t="str">
        <f t="shared" si="76"/>
        <v/>
      </c>
      <c r="AJ279" s="33" t="str">
        <f t="shared" si="62"/>
        <v/>
      </c>
      <c r="AK279" s="33">
        <f t="shared" si="63"/>
        <v>116107.678</v>
      </c>
      <c r="AL279" s="33" t="str">
        <f t="shared" si="64"/>
        <v/>
      </c>
      <c r="AM279" s="33" t="str">
        <f t="shared" si="65"/>
        <v/>
      </c>
      <c r="AN279" s="33" t="str">
        <f t="shared" si="66"/>
        <v/>
      </c>
      <c r="AO279" s="33" t="str">
        <f t="shared" si="67"/>
        <v/>
      </c>
      <c r="AP279" s="33" t="str">
        <f t="shared" si="68"/>
        <v/>
      </c>
      <c r="AQ279" s="33" t="str">
        <f t="shared" si="69"/>
        <v/>
      </c>
      <c r="AR279" s="33" t="str">
        <f t="shared" si="70"/>
        <v/>
      </c>
      <c r="AS279" s="4">
        <v>43604</v>
      </c>
      <c r="AT279" s="4">
        <v>5.3449074074074072E-2</v>
      </c>
      <c r="AU279" s="4" t="s">
        <v>59</v>
      </c>
      <c r="AV279" s="4" t="s">
        <v>61</v>
      </c>
      <c r="AW279" s="4">
        <v>116107.678</v>
      </c>
    </row>
    <row r="280" spans="1:52" x14ac:dyDescent="0.3">
      <c r="A280" s="108"/>
      <c r="B280" s="117"/>
      <c r="C280" s="111"/>
      <c r="D280" s="111"/>
      <c r="E280" s="111"/>
      <c r="F280" s="111"/>
      <c r="G280" s="111"/>
      <c r="H280" s="111"/>
      <c r="I280" s="118"/>
      <c r="J280" s="111"/>
      <c r="K280" s="111"/>
      <c r="L280" s="119" t="str">
        <f t="shared" si="71"/>
        <v/>
      </c>
      <c r="M280" s="115" t="str">
        <f t="shared" si="72"/>
        <v/>
      </c>
      <c r="N280" s="115" t="str">
        <f t="shared" si="73"/>
        <v/>
      </c>
      <c r="O280" s="115" t="str">
        <f t="shared" si="74"/>
        <v/>
      </c>
      <c r="P280" s="120" t="str">
        <f t="shared" si="75"/>
        <v/>
      </c>
      <c r="Q280" s="30" t="str">
        <f t="shared" si="76"/>
        <v/>
      </c>
      <c r="AJ280" s="33" t="str">
        <f t="shared" si="62"/>
        <v/>
      </c>
      <c r="AK280" s="33" t="str">
        <f t="shared" si="63"/>
        <v/>
      </c>
      <c r="AL280" s="33" t="str">
        <f t="shared" si="64"/>
        <v/>
      </c>
      <c r="AM280" s="33" t="str">
        <f t="shared" si="65"/>
        <v/>
      </c>
      <c r="AN280" s="33" t="str">
        <f t="shared" si="66"/>
        <v/>
      </c>
      <c r="AO280" s="33">
        <f t="shared" si="67"/>
        <v>12</v>
      </c>
      <c r="AP280" s="33" t="str">
        <f t="shared" si="68"/>
        <v/>
      </c>
      <c r="AQ280" s="33" t="str">
        <f t="shared" si="69"/>
        <v/>
      </c>
      <c r="AR280" s="33" t="str">
        <f t="shared" si="70"/>
        <v/>
      </c>
      <c r="AS280" s="4">
        <v>43604</v>
      </c>
      <c r="AT280" s="4">
        <v>5.3449074074074072E-2</v>
      </c>
      <c r="AU280" s="4" t="s">
        <v>62</v>
      </c>
      <c r="AV280" s="4" t="s">
        <v>63</v>
      </c>
      <c r="AW280" s="4">
        <v>12</v>
      </c>
    </row>
    <row r="281" spans="1:52" x14ac:dyDescent="0.3">
      <c r="A281" s="108"/>
      <c r="B281" s="117"/>
      <c r="C281" s="111"/>
      <c r="D281" s="111"/>
      <c r="E281" s="111"/>
      <c r="F281" s="111"/>
      <c r="G281" s="111"/>
      <c r="H281" s="111"/>
      <c r="I281" s="118"/>
      <c r="J281" s="111"/>
      <c r="K281" s="111"/>
      <c r="L281" s="119" t="str">
        <f t="shared" si="71"/>
        <v/>
      </c>
      <c r="M281" s="115" t="str">
        <f t="shared" si="72"/>
        <v/>
      </c>
      <c r="N281" s="115" t="str">
        <f t="shared" si="73"/>
        <v/>
      </c>
      <c r="O281" s="115" t="str">
        <f t="shared" si="74"/>
        <v/>
      </c>
      <c r="P281" s="120" t="str">
        <f t="shared" si="75"/>
        <v/>
      </c>
      <c r="Q281" s="30" t="str">
        <f t="shared" si="76"/>
        <v/>
      </c>
      <c r="AJ281" s="33" t="str">
        <f t="shared" si="62"/>
        <v/>
      </c>
      <c r="AK281" s="33" t="str">
        <f t="shared" si="63"/>
        <v/>
      </c>
      <c r="AL281" s="33">
        <f t="shared" si="64"/>
        <v>27361.01</v>
      </c>
      <c r="AM281" s="33" t="str">
        <f t="shared" si="65"/>
        <v/>
      </c>
      <c r="AN281" s="33" t="str">
        <f t="shared" si="66"/>
        <v/>
      </c>
      <c r="AO281" s="33" t="str">
        <f t="shared" si="67"/>
        <v/>
      </c>
      <c r="AP281" s="33" t="str">
        <f t="shared" si="68"/>
        <v/>
      </c>
      <c r="AQ281" s="33" t="str">
        <f t="shared" si="69"/>
        <v/>
      </c>
      <c r="AR281" s="33" t="str">
        <f t="shared" si="70"/>
        <v/>
      </c>
      <c r="AS281" s="4">
        <v>43604</v>
      </c>
      <c r="AT281" s="4">
        <v>5.3449074074074072E-2</v>
      </c>
      <c r="AU281" s="4" t="s">
        <v>64</v>
      </c>
      <c r="AV281" s="4" t="s">
        <v>65</v>
      </c>
      <c r="AW281" s="4">
        <v>27361.01</v>
      </c>
    </row>
    <row r="282" spans="1:52" x14ac:dyDescent="0.3">
      <c r="A282" s="108"/>
      <c r="B282" s="117"/>
      <c r="C282" s="111"/>
      <c r="D282" s="111"/>
      <c r="E282" s="111"/>
      <c r="F282" s="111"/>
      <c r="G282" s="111"/>
      <c r="H282" s="111"/>
      <c r="I282" s="118"/>
      <c r="J282" s="111"/>
      <c r="K282" s="111"/>
      <c r="L282" s="119" t="str">
        <f t="shared" si="71"/>
        <v/>
      </c>
      <c r="M282" s="115" t="str">
        <f t="shared" si="72"/>
        <v/>
      </c>
      <c r="N282" s="115" t="str">
        <f t="shared" si="73"/>
        <v/>
      </c>
      <c r="O282" s="115" t="str">
        <f t="shared" si="74"/>
        <v/>
      </c>
      <c r="P282" s="120" t="str">
        <f t="shared" si="75"/>
        <v/>
      </c>
      <c r="Q282" s="30" t="str">
        <f t="shared" si="76"/>
        <v/>
      </c>
      <c r="AJ282" s="33" t="str">
        <f t="shared" si="62"/>
        <v/>
      </c>
      <c r="AK282" s="33" t="str">
        <f t="shared" si="63"/>
        <v/>
      </c>
      <c r="AL282" s="33" t="str">
        <f t="shared" si="64"/>
        <v/>
      </c>
      <c r="AM282" s="33">
        <f t="shared" si="65"/>
        <v>37916.536</v>
      </c>
      <c r="AN282" s="33" t="str">
        <f t="shared" si="66"/>
        <v/>
      </c>
      <c r="AO282" s="33" t="str">
        <f t="shared" si="67"/>
        <v/>
      </c>
      <c r="AP282" s="33" t="str">
        <f t="shared" si="68"/>
        <v/>
      </c>
      <c r="AQ282" s="33" t="str">
        <f t="shared" si="69"/>
        <v/>
      </c>
      <c r="AR282" s="33" t="str">
        <f t="shared" si="70"/>
        <v/>
      </c>
      <c r="AS282" s="4">
        <v>43604</v>
      </c>
      <c r="AT282" s="4">
        <v>5.3449074074074072E-2</v>
      </c>
      <c r="AU282" s="4" t="s">
        <v>64</v>
      </c>
      <c r="AV282" s="4" t="s">
        <v>66</v>
      </c>
      <c r="AW282" s="4" t="s">
        <v>67</v>
      </c>
      <c r="AX282" s="4">
        <v>37916.536</v>
      </c>
    </row>
    <row r="283" spans="1:52" x14ac:dyDescent="0.3">
      <c r="A283" s="108"/>
      <c r="B283" s="117"/>
      <c r="C283" s="111"/>
      <c r="D283" s="111"/>
      <c r="E283" s="111"/>
      <c r="F283" s="111"/>
      <c r="G283" s="111"/>
      <c r="H283" s="111"/>
      <c r="I283" s="118"/>
      <c r="J283" s="111"/>
      <c r="K283" s="111"/>
      <c r="L283" s="119" t="str">
        <f t="shared" si="71"/>
        <v/>
      </c>
      <c r="M283" s="115" t="str">
        <f t="shared" si="72"/>
        <v/>
      </c>
      <c r="N283" s="115" t="str">
        <f t="shared" si="73"/>
        <v/>
      </c>
      <c r="O283" s="115" t="str">
        <f t="shared" si="74"/>
        <v/>
      </c>
      <c r="P283" s="120" t="str">
        <f t="shared" si="75"/>
        <v/>
      </c>
      <c r="Q283" s="30" t="str">
        <f t="shared" si="76"/>
        <v/>
      </c>
      <c r="AJ283" s="33" t="str">
        <f t="shared" si="62"/>
        <v/>
      </c>
      <c r="AK283" s="33" t="str">
        <f t="shared" si="63"/>
        <v/>
      </c>
      <c r="AL283" s="33" t="str">
        <f t="shared" si="64"/>
        <v/>
      </c>
      <c r="AM283" s="33" t="str">
        <f t="shared" si="65"/>
        <v/>
      </c>
      <c r="AN283" s="33">
        <f t="shared" si="66"/>
        <v>0</v>
      </c>
      <c r="AO283" s="33" t="str">
        <f t="shared" si="67"/>
        <v/>
      </c>
      <c r="AP283" s="33" t="str">
        <f t="shared" si="68"/>
        <v/>
      </c>
      <c r="AQ283" s="33" t="str">
        <f t="shared" si="69"/>
        <v/>
      </c>
      <c r="AR283" s="33" t="str">
        <f t="shared" si="70"/>
        <v/>
      </c>
      <c r="AS283" s="4">
        <v>43604</v>
      </c>
      <c r="AT283" s="4">
        <v>5.3449074074074072E-2</v>
      </c>
      <c r="AU283" s="4" t="s">
        <v>64</v>
      </c>
      <c r="AV283" s="4" t="s">
        <v>68</v>
      </c>
      <c r="AW283" s="4">
        <v>0</v>
      </c>
    </row>
    <row r="284" spans="1:52" x14ac:dyDescent="0.3">
      <c r="A284" s="108"/>
      <c r="B284" s="117"/>
      <c r="C284" s="111"/>
      <c r="D284" s="111"/>
      <c r="E284" s="111"/>
      <c r="F284" s="111"/>
      <c r="G284" s="111"/>
      <c r="H284" s="111"/>
      <c r="I284" s="118"/>
      <c r="J284" s="111"/>
      <c r="K284" s="111"/>
      <c r="L284" s="119" t="str">
        <f t="shared" si="71"/>
        <v/>
      </c>
      <c r="M284" s="115" t="str">
        <f t="shared" si="72"/>
        <v/>
      </c>
      <c r="N284" s="115" t="str">
        <f t="shared" si="73"/>
        <v/>
      </c>
      <c r="O284" s="115" t="str">
        <f t="shared" si="74"/>
        <v/>
      </c>
      <c r="P284" s="120" t="str">
        <f t="shared" si="75"/>
        <v/>
      </c>
      <c r="Q284" s="30" t="str">
        <f t="shared" si="76"/>
        <v/>
      </c>
      <c r="AJ284" s="33" t="str">
        <f t="shared" si="62"/>
        <v/>
      </c>
      <c r="AK284" s="33" t="str">
        <f t="shared" si="63"/>
        <v/>
      </c>
      <c r="AL284" s="33" t="str">
        <f t="shared" si="64"/>
        <v/>
      </c>
      <c r="AM284" s="33" t="str">
        <f t="shared" si="65"/>
        <v/>
      </c>
      <c r="AN284" s="33" t="str">
        <f t="shared" si="66"/>
        <v/>
      </c>
      <c r="AO284" s="33" t="str">
        <f t="shared" si="67"/>
        <v/>
      </c>
      <c r="AP284" s="33">
        <f t="shared" si="68"/>
        <v>0.22500000000000001</v>
      </c>
      <c r="AQ284" s="33" t="str">
        <f t="shared" si="69"/>
        <v/>
      </c>
      <c r="AR284" s="33" t="str">
        <f t="shared" si="70"/>
        <v/>
      </c>
      <c r="AS284" s="4">
        <v>43604</v>
      </c>
      <c r="AT284" s="4">
        <v>5.4803240740740743E-2</v>
      </c>
      <c r="AU284" s="4" t="s">
        <v>70</v>
      </c>
      <c r="AV284" s="4" t="s">
        <v>71</v>
      </c>
      <c r="AW284" s="4">
        <v>43604</v>
      </c>
      <c r="AX284" s="4">
        <v>0.22500000000000001</v>
      </c>
      <c r="AY284" s="4" t="s">
        <v>72</v>
      </c>
      <c r="AZ284" s="4" t="s">
        <v>73</v>
      </c>
    </row>
    <row r="285" spans="1:52" x14ac:dyDescent="0.3">
      <c r="A285" s="108"/>
      <c r="B285" s="117"/>
      <c r="C285" s="111"/>
      <c r="D285" s="111"/>
      <c r="E285" s="111"/>
      <c r="F285" s="111"/>
      <c r="G285" s="111"/>
      <c r="H285" s="111"/>
      <c r="I285" s="118"/>
      <c r="J285" s="111"/>
      <c r="K285" s="111"/>
      <c r="L285" s="119" t="str">
        <f t="shared" si="71"/>
        <v/>
      </c>
      <c r="M285" s="115" t="str">
        <f t="shared" si="72"/>
        <v/>
      </c>
      <c r="N285" s="115" t="str">
        <f t="shared" si="73"/>
        <v/>
      </c>
      <c r="O285" s="115" t="str">
        <f t="shared" si="74"/>
        <v/>
      </c>
      <c r="P285" s="120" t="str">
        <f t="shared" si="75"/>
        <v/>
      </c>
      <c r="Q285" s="30" t="str">
        <f t="shared" si="76"/>
        <v/>
      </c>
      <c r="AJ285" s="33" t="str">
        <f t="shared" si="62"/>
        <v/>
      </c>
      <c r="AK285" s="33" t="str">
        <f t="shared" si="63"/>
        <v/>
      </c>
      <c r="AL285" s="33" t="str">
        <f t="shared" si="64"/>
        <v/>
      </c>
      <c r="AM285" s="33" t="str">
        <f t="shared" si="65"/>
        <v/>
      </c>
      <c r="AN285" s="33" t="str">
        <f t="shared" si="66"/>
        <v/>
      </c>
      <c r="AO285" s="33" t="str">
        <f t="shared" si="67"/>
        <v/>
      </c>
      <c r="AP285" s="33" t="str">
        <f t="shared" si="68"/>
        <v/>
      </c>
      <c r="AQ285" s="33" t="str">
        <f t="shared" si="69"/>
        <v/>
      </c>
      <c r="AR285" s="33">
        <f t="shared" si="70"/>
        <v>33.700000000000003</v>
      </c>
      <c r="AS285" s="4">
        <v>43604</v>
      </c>
      <c r="AT285" s="4">
        <v>5.4803240740740743E-2</v>
      </c>
      <c r="AU285" s="4" t="s">
        <v>74</v>
      </c>
      <c r="AV285" s="4" t="s">
        <v>75</v>
      </c>
      <c r="AW285" s="4">
        <v>33.700000000000003</v>
      </c>
      <c r="AX285" s="4" t="s">
        <v>72</v>
      </c>
      <c r="AY285" s="4" t="s">
        <v>73</v>
      </c>
    </row>
    <row r="286" spans="1:52" x14ac:dyDescent="0.3">
      <c r="A286" s="108"/>
      <c r="B286" s="117"/>
      <c r="C286" s="111"/>
      <c r="D286" s="111"/>
      <c r="E286" s="111"/>
      <c r="F286" s="111"/>
      <c r="G286" s="111"/>
      <c r="H286" s="111"/>
      <c r="I286" s="118"/>
      <c r="J286" s="111"/>
      <c r="K286" s="111"/>
      <c r="L286" s="119" t="str">
        <f t="shared" si="71"/>
        <v/>
      </c>
      <c r="M286" s="115" t="str">
        <f t="shared" si="72"/>
        <v/>
      </c>
      <c r="N286" s="115" t="str">
        <f t="shared" si="73"/>
        <v/>
      </c>
      <c r="O286" s="115" t="str">
        <f t="shared" si="74"/>
        <v/>
      </c>
      <c r="P286" s="120" t="str">
        <f t="shared" si="75"/>
        <v/>
      </c>
      <c r="Q286" s="30" t="str">
        <f t="shared" si="76"/>
        <v/>
      </c>
      <c r="AJ286" s="33" t="str">
        <f t="shared" si="62"/>
        <v/>
      </c>
      <c r="AK286" s="33" t="str">
        <f t="shared" si="63"/>
        <v/>
      </c>
      <c r="AL286" s="33" t="str">
        <f t="shared" si="64"/>
        <v/>
      </c>
      <c r="AM286" s="33" t="str">
        <f t="shared" si="65"/>
        <v/>
      </c>
      <c r="AN286" s="33" t="str">
        <f t="shared" si="66"/>
        <v/>
      </c>
      <c r="AO286" s="33" t="str">
        <f t="shared" si="67"/>
        <v/>
      </c>
      <c r="AP286" s="33" t="str">
        <f t="shared" si="68"/>
        <v/>
      </c>
      <c r="AQ286" s="33">
        <f t="shared" si="69"/>
        <v>41.5</v>
      </c>
      <c r="AR286" s="33" t="str">
        <f t="shared" si="70"/>
        <v/>
      </c>
      <c r="AS286" s="4">
        <v>43604</v>
      </c>
      <c r="AT286" s="4">
        <v>5.4803240740740743E-2</v>
      </c>
      <c r="AU286" s="4" t="s">
        <v>74</v>
      </c>
      <c r="AV286" s="4" t="s">
        <v>76</v>
      </c>
      <c r="AW286" s="4">
        <v>41.5</v>
      </c>
      <c r="AX286" s="4" t="s">
        <v>72</v>
      </c>
      <c r="AY286" s="4" t="s">
        <v>73</v>
      </c>
    </row>
    <row r="287" spans="1:52" x14ac:dyDescent="0.3">
      <c r="A287" s="108"/>
      <c r="B287" s="117"/>
      <c r="C287" s="111"/>
      <c r="D287" s="111"/>
      <c r="E287" s="111"/>
      <c r="F287" s="111"/>
      <c r="G287" s="111"/>
      <c r="H287" s="111"/>
      <c r="I287" s="118"/>
      <c r="J287" s="111"/>
      <c r="K287" s="111"/>
      <c r="L287" s="119" t="str">
        <f t="shared" si="71"/>
        <v/>
      </c>
      <c r="M287" s="115" t="str">
        <f t="shared" si="72"/>
        <v/>
      </c>
      <c r="N287" s="115" t="str">
        <f t="shared" si="73"/>
        <v/>
      </c>
      <c r="O287" s="115" t="str">
        <f t="shared" si="74"/>
        <v/>
      </c>
      <c r="P287" s="120" t="str">
        <f t="shared" si="75"/>
        <v/>
      </c>
      <c r="Q287" s="30" t="str">
        <f t="shared" si="76"/>
        <v/>
      </c>
      <c r="AJ287" s="33">
        <f t="shared" si="62"/>
        <v>15736.174999999999</v>
      </c>
      <c r="AK287" s="33" t="str">
        <f t="shared" si="63"/>
        <v/>
      </c>
      <c r="AL287" s="33" t="str">
        <f t="shared" si="64"/>
        <v/>
      </c>
      <c r="AM287" s="33" t="str">
        <f t="shared" si="65"/>
        <v/>
      </c>
      <c r="AN287" s="33" t="str">
        <f t="shared" si="66"/>
        <v/>
      </c>
      <c r="AO287" s="33" t="str">
        <f t="shared" si="67"/>
        <v/>
      </c>
      <c r="AP287" s="33" t="str">
        <f t="shared" si="68"/>
        <v/>
      </c>
      <c r="AQ287" s="33" t="str">
        <f t="shared" si="69"/>
        <v/>
      </c>
      <c r="AR287" s="33" t="str">
        <f t="shared" si="70"/>
        <v/>
      </c>
      <c r="AS287" s="4">
        <v>43604</v>
      </c>
      <c r="AT287" s="4">
        <v>5.4837962962962956E-2</v>
      </c>
      <c r="AU287" s="4" t="s">
        <v>59</v>
      </c>
      <c r="AV287" s="4" t="s">
        <v>60</v>
      </c>
      <c r="AW287" s="4">
        <v>15736.174999999999</v>
      </c>
    </row>
    <row r="288" spans="1:52" x14ac:dyDescent="0.3">
      <c r="A288" s="108"/>
      <c r="B288" s="117"/>
      <c r="C288" s="111"/>
      <c r="D288" s="111"/>
      <c r="E288" s="111"/>
      <c r="F288" s="111"/>
      <c r="G288" s="111"/>
      <c r="H288" s="111"/>
      <c r="I288" s="118"/>
      <c r="J288" s="111"/>
      <c r="K288" s="111"/>
      <c r="L288" s="119" t="str">
        <f t="shared" si="71"/>
        <v/>
      </c>
      <c r="M288" s="115" t="str">
        <f t="shared" si="72"/>
        <v/>
      </c>
      <c r="N288" s="115" t="str">
        <f t="shared" si="73"/>
        <v/>
      </c>
      <c r="O288" s="115" t="str">
        <f t="shared" si="74"/>
        <v/>
      </c>
      <c r="P288" s="120" t="str">
        <f t="shared" si="75"/>
        <v/>
      </c>
      <c r="Q288" s="30" t="str">
        <f t="shared" si="76"/>
        <v/>
      </c>
      <c r="AJ288" s="33" t="str">
        <f t="shared" si="62"/>
        <v/>
      </c>
      <c r="AK288" s="33">
        <f t="shared" si="63"/>
        <v>116107.678</v>
      </c>
      <c r="AL288" s="33" t="str">
        <f t="shared" si="64"/>
        <v/>
      </c>
      <c r="AM288" s="33" t="str">
        <f t="shared" si="65"/>
        <v/>
      </c>
      <c r="AN288" s="33" t="str">
        <f t="shared" si="66"/>
        <v/>
      </c>
      <c r="AO288" s="33" t="str">
        <f t="shared" si="67"/>
        <v/>
      </c>
      <c r="AP288" s="33" t="str">
        <f t="shared" si="68"/>
        <v/>
      </c>
      <c r="AQ288" s="33" t="str">
        <f t="shared" si="69"/>
        <v/>
      </c>
      <c r="AR288" s="33" t="str">
        <f t="shared" si="70"/>
        <v/>
      </c>
      <c r="AS288" s="4">
        <v>43604</v>
      </c>
      <c r="AT288" s="4">
        <v>5.4837962962962956E-2</v>
      </c>
      <c r="AU288" s="4" t="s">
        <v>59</v>
      </c>
      <c r="AV288" s="4" t="s">
        <v>61</v>
      </c>
      <c r="AW288" s="4">
        <v>116107.678</v>
      </c>
    </row>
    <row r="289" spans="1:50" x14ac:dyDescent="0.3">
      <c r="A289" s="108"/>
      <c r="B289" s="117"/>
      <c r="C289" s="111"/>
      <c r="D289" s="111"/>
      <c r="E289" s="111"/>
      <c r="F289" s="111"/>
      <c r="G289" s="111"/>
      <c r="H289" s="111"/>
      <c r="I289" s="118"/>
      <c r="J289" s="111"/>
      <c r="K289" s="111"/>
      <c r="L289" s="119" t="str">
        <f t="shared" si="71"/>
        <v/>
      </c>
      <c r="M289" s="115" t="str">
        <f t="shared" si="72"/>
        <v/>
      </c>
      <c r="N289" s="115" t="str">
        <f t="shared" si="73"/>
        <v/>
      </c>
      <c r="O289" s="115" t="str">
        <f t="shared" si="74"/>
        <v/>
      </c>
      <c r="P289" s="120" t="str">
        <f t="shared" si="75"/>
        <v/>
      </c>
      <c r="Q289" s="30" t="str">
        <f t="shared" si="76"/>
        <v/>
      </c>
      <c r="AJ289" s="33" t="str">
        <f t="shared" si="62"/>
        <v/>
      </c>
      <c r="AK289" s="33" t="str">
        <f t="shared" si="63"/>
        <v/>
      </c>
      <c r="AL289" s="33" t="str">
        <f t="shared" si="64"/>
        <v/>
      </c>
      <c r="AM289" s="33" t="str">
        <f t="shared" si="65"/>
        <v/>
      </c>
      <c r="AN289" s="33" t="str">
        <f t="shared" si="66"/>
        <v/>
      </c>
      <c r="AO289" s="33">
        <f t="shared" si="67"/>
        <v>12</v>
      </c>
      <c r="AP289" s="33" t="str">
        <f t="shared" si="68"/>
        <v/>
      </c>
      <c r="AQ289" s="33" t="str">
        <f t="shared" si="69"/>
        <v/>
      </c>
      <c r="AR289" s="33" t="str">
        <f t="shared" si="70"/>
        <v/>
      </c>
      <c r="AS289" s="4">
        <v>43604</v>
      </c>
      <c r="AT289" s="4">
        <v>5.4837962962962956E-2</v>
      </c>
      <c r="AU289" s="4" t="s">
        <v>62</v>
      </c>
      <c r="AV289" s="4" t="s">
        <v>63</v>
      </c>
      <c r="AW289" s="4">
        <v>12</v>
      </c>
    </row>
    <row r="290" spans="1:50" x14ac:dyDescent="0.3">
      <c r="A290" s="108"/>
      <c r="B290" s="117"/>
      <c r="C290" s="111"/>
      <c r="D290" s="111"/>
      <c r="E290" s="111"/>
      <c r="F290" s="111"/>
      <c r="G290" s="111"/>
      <c r="H290" s="111"/>
      <c r="I290" s="118"/>
      <c r="J290" s="111"/>
      <c r="K290" s="111"/>
      <c r="L290" s="119" t="str">
        <f t="shared" si="71"/>
        <v/>
      </c>
      <c r="M290" s="115" t="str">
        <f t="shared" si="72"/>
        <v/>
      </c>
      <c r="N290" s="115" t="str">
        <f t="shared" si="73"/>
        <v/>
      </c>
      <c r="O290" s="115" t="str">
        <f t="shared" si="74"/>
        <v/>
      </c>
      <c r="P290" s="120" t="str">
        <f t="shared" si="75"/>
        <v/>
      </c>
      <c r="Q290" s="30" t="str">
        <f t="shared" si="76"/>
        <v/>
      </c>
      <c r="AJ290" s="33" t="str">
        <f t="shared" si="62"/>
        <v/>
      </c>
      <c r="AK290" s="33" t="str">
        <f t="shared" si="63"/>
        <v/>
      </c>
      <c r="AL290" s="33">
        <f t="shared" si="64"/>
        <v>27361.01</v>
      </c>
      <c r="AM290" s="33" t="str">
        <f t="shared" si="65"/>
        <v/>
      </c>
      <c r="AN290" s="33" t="str">
        <f t="shared" si="66"/>
        <v/>
      </c>
      <c r="AO290" s="33" t="str">
        <f t="shared" si="67"/>
        <v/>
      </c>
      <c r="AP290" s="33" t="str">
        <f t="shared" si="68"/>
        <v/>
      </c>
      <c r="AQ290" s="33" t="str">
        <f t="shared" si="69"/>
        <v/>
      </c>
      <c r="AR290" s="33" t="str">
        <f t="shared" si="70"/>
        <v/>
      </c>
      <c r="AS290" s="4">
        <v>43604</v>
      </c>
      <c r="AT290" s="4">
        <v>5.4837962962962956E-2</v>
      </c>
      <c r="AU290" s="4" t="s">
        <v>64</v>
      </c>
      <c r="AV290" s="4" t="s">
        <v>65</v>
      </c>
      <c r="AW290" s="4">
        <v>27361.01</v>
      </c>
    </row>
    <row r="291" spans="1:50" x14ac:dyDescent="0.3">
      <c r="A291" s="108"/>
      <c r="B291" s="117"/>
      <c r="C291" s="111"/>
      <c r="D291" s="111"/>
      <c r="E291" s="111"/>
      <c r="F291" s="111"/>
      <c r="G291" s="111"/>
      <c r="H291" s="111"/>
      <c r="I291" s="118"/>
      <c r="J291" s="111"/>
      <c r="K291" s="111"/>
      <c r="L291" s="119" t="str">
        <f t="shared" si="71"/>
        <v/>
      </c>
      <c r="M291" s="115" t="str">
        <f t="shared" si="72"/>
        <v/>
      </c>
      <c r="N291" s="115" t="str">
        <f t="shared" si="73"/>
        <v/>
      </c>
      <c r="O291" s="115" t="str">
        <f t="shared" si="74"/>
        <v/>
      </c>
      <c r="P291" s="120" t="str">
        <f t="shared" si="75"/>
        <v/>
      </c>
      <c r="Q291" s="30" t="str">
        <f t="shared" si="76"/>
        <v/>
      </c>
      <c r="AJ291" s="33" t="str">
        <f t="shared" si="62"/>
        <v/>
      </c>
      <c r="AK291" s="33" t="str">
        <f t="shared" si="63"/>
        <v/>
      </c>
      <c r="AL291" s="33" t="str">
        <f t="shared" si="64"/>
        <v/>
      </c>
      <c r="AM291" s="33">
        <f t="shared" si="65"/>
        <v>37916.536</v>
      </c>
      <c r="AN291" s="33" t="str">
        <f t="shared" si="66"/>
        <v/>
      </c>
      <c r="AO291" s="33" t="str">
        <f t="shared" si="67"/>
        <v/>
      </c>
      <c r="AP291" s="33" t="str">
        <f t="shared" si="68"/>
        <v/>
      </c>
      <c r="AQ291" s="33" t="str">
        <f t="shared" si="69"/>
        <v/>
      </c>
      <c r="AR291" s="33" t="str">
        <f t="shared" si="70"/>
        <v/>
      </c>
      <c r="AS291" s="4">
        <v>43604</v>
      </c>
      <c r="AT291" s="4">
        <v>5.4837962962962956E-2</v>
      </c>
      <c r="AU291" s="4" t="s">
        <v>64</v>
      </c>
      <c r="AV291" s="4" t="s">
        <v>66</v>
      </c>
      <c r="AW291" s="4" t="s">
        <v>67</v>
      </c>
      <c r="AX291" s="4">
        <v>37916.536</v>
      </c>
    </row>
    <row r="292" spans="1:50" x14ac:dyDescent="0.3">
      <c r="A292" s="108"/>
      <c r="B292" s="117"/>
      <c r="C292" s="111"/>
      <c r="D292" s="111"/>
      <c r="E292" s="111"/>
      <c r="F292" s="111"/>
      <c r="G292" s="111"/>
      <c r="H292" s="111"/>
      <c r="I292" s="118"/>
      <c r="J292" s="111"/>
      <c r="K292" s="111"/>
      <c r="L292" s="119" t="str">
        <f t="shared" si="71"/>
        <v/>
      </c>
      <c r="M292" s="115" t="str">
        <f t="shared" si="72"/>
        <v/>
      </c>
      <c r="N292" s="115" t="str">
        <f t="shared" si="73"/>
        <v/>
      </c>
      <c r="O292" s="115" t="str">
        <f t="shared" si="74"/>
        <v/>
      </c>
      <c r="P292" s="120" t="str">
        <f t="shared" si="75"/>
        <v/>
      </c>
      <c r="Q292" s="30" t="str">
        <f t="shared" si="76"/>
        <v/>
      </c>
      <c r="AJ292" s="33" t="str">
        <f t="shared" si="62"/>
        <v/>
      </c>
      <c r="AK292" s="33" t="str">
        <f t="shared" si="63"/>
        <v/>
      </c>
      <c r="AL292" s="33" t="str">
        <f t="shared" si="64"/>
        <v/>
      </c>
      <c r="AM292" s="33" t="str">
        <f t="shared" si="65"/>
        <v/>
      </c>
      <c r="AN292" s="33">
        <f t="shared" si="66"/>
        <v>0</v>
      </c>
      <c r="AO292" s="33" t="str">
        <f t="shared" si="67"/>
        <v/>
      </c>
      <c r="AP292" s="33" t="str">
        <f t="shared" si="68"/>
        <v/>
      </c>
      <c r="AQ292" s="33" t="str">
        <f t="shared" si="69"/>
        <v/>
      </c>
      <c r="AR292" s="33" t="str">
        <f t="shared" si="70"/>
        <v/>
      </c>
      <c r="AS292" s="4">
        <v>43604</v>
      </c>
      <c r="AT292" s="4">
        <v>5.4837962962962956E-2</v>
      </c>
      <c r="AU292" s="4" t="s">
        <v>64</v>
      </c>
      <c r="AV292" s="4" t="s">
        <v>68</v>
      </c>
      <c r="AW292" s="4">
        <v>0</v>
      </c>
    </row>
    <row r="293" spans="1:50" x14ac:dyDescent="0.3">
      <c r="A293" s="108"/>
      <c r="B293" s="117"/>
      <c r="C293" s="111"/>
      <c r="D293" s="111"/>
      <c r="E293" s="111"/>
      <c r="F293" s="111"/>
      <c r="G293" s="111"/>
      <c r="H293" s="111"/>
      <c r="I293" s="118"/>
      <c r="J293" s="111"/>
      <c r="K293" s="111"/>
      <c r="L293" s="119" t="str">
        <f t="shared" si="71"/>
        <v/>
      </c>
      <c r="M293" s="115" t="str">
        <f t="shared" si="72"/>
        <v/>
      </c>
      <c r="N293" s="115" t="str">
        <f t="shared" si="73"/>
        <v/>
      </c>
      <c r="O293" s="115" t="str">
        <f t="shared" si="74"/>
        <v/>
      </c>
      <c r="P293" s="120" t="str">
        <f t="shared" si="75"/>
        <v/>
      </c>
      <c r="Q293" s="30" t="str">
        <f t="shared" si="76"/>
        <v/>
      </c>
      <c r="AJ293" s="33">
        <f t="shared" si="62"/>
        <v>15736.174999999999</v>
      </c>
      <c r="AK293" s="33" t="str">
        <f t="shared" si="63"/>
        <v/>
      </c>
      <c r="AL293" s="33" t="str">
        <f t="shared" si="64"/>
        <v/>
      </c>
      <c r="AM293" s="33" t="str">
        <f t="shared" si="65"/>
        <v/>
      </c>
      <c r="AN293" s="33" t="str">
        <f t="shared" si="66"/>
        <v/>
      </c>
      <c r="AO293" s="33" t="str">
        <f t="shared" si="67"/>
        <v/>
      </c>
      <c r="AP293" s="33" t="str">
        <f t="shared" si="68"/>
        <v/>
      </c>
      <c r="AQ293" s="33" t="str">
        <f t="shared" si="69"/>
        <v/>
      </c>
      <c r="AR293" s="33" t="str">
        <f t="shared" si="70"/>
        <v/>
      </c>
      <c r="AS293" s="4">
        <v>43604</v>
      </c>
      <c r="AT293" s="4">
        <v>5.6226851851851854E-2</v>
      </c>
      <c r="AU293" s="4" t="s">
        <v>59</v>
      </c>
      <c r="AV293" s="4" t="s">
        <v>60</v>
      </c>
      <c r="AW293" s="4">
        <v>15736.174999999999</v>
      </c>
    </row>
    <row r="294" spans="1:50" x14ac:dyDescent="0.3">
      <c r="A294" s="108"/>
      <c r="B294" s="117"/>
      <c r="C294" s="111"/>
      <c r="D294" s="111"/>
      <c r="E294" s="111"/>
      <c r="F294" s="111"/>
      <c r="G294" s="111"/>
      <c r="H294" s="111"/>
      <c r="I294" s="118"/>
      <c r="J294" s="111"/>
      <c r="K294" s="111"/>
      <c r="L294" s="119" t="str">
        <f t="shared" si="71"/>
        <v/>
      </c>
      <c r="M294" s="115" t="str">
        <f t="shared" si="72"/>
        <v/>
      </c>
      <c r="N294" s="115" t="str">
        <f t="shared" si="73"/>
        <v/>
      </c>
      <c r="O294" s="115" t="str">
        <f t="shared" si="74"/>
        <v/>
      </c>
      <c r="P294" s="120" t="str">
        <f t="shared" si="75"/>
        <v/>
      </c>
      <c r="Q294" s="30" t="str">
        <f t="shared" si="76"/>
        <v/>
      </c>
      <c r="AJ294" s="33" t="str">
        <f t="shared" si="62"/>
        <v/>
      </c>
      <c r="AK294" s="33">
        <f t="shared" si="63"/>
        <v>116107.678</v>
      </c>
      <c r="AL294" s="33" t="str">
        <f t="shared" si="64"/>
        <v/>
      </c>
      <c r="AM294" s="33" t="str">
        <f t="shared" si="65"/>
        <v/>
      </c>
      <c r="AN294" s="33" t="str">
        <f t="shared" si="66"/>
        <v/>
      </c>
      <c r="AO294" s="33" t="str">
        <f t="shared" si="67"/>
        <v/>
      </c>
      <c r="AP294" s="33" t="str">
        <f t="shared" si="68"/>
        <v/>
      </c>
      <c r="AQ294" s="33" t="str">
        <f t="shared" si="69"/>
        <v/>
      </c>
      <c r="AR294" s="33" t="str">
        <f t="shared" si="70"/>
        <v/>
      </c>
      <c r="AS294" s="4">
        <v>43604</v>
      </c>
      <c r="AT294" s="4">
        <v>5.6226851851851854E-2</v>
      </c>
      <c r="AU294" s="4" t="s">
        <v>59</v>
      </c>
      <c r="AV294" s="4" t="s">
        <v>61</v>
      </c>
      <c r="AW294" s="4">
        <v>116107.678</v>
      </c>
    </row>
    <row r="295" spans="1:50" x14ac:dyDescent="0.3">
      <c r="A295" s="108"/>
      <c r="B295" s="117"/>
      <c r="C295" s="111"/>
      <c r="D295" s="111"/>
      <c r="E295" s="111"/>
      <c r="F295" s="111"/>
      <c r="G295" s="111"/>
      <c r="H295" s="111"/>
      <c r="I295" s="118"/>
      <c r="J295" s="111"/>
      <c r="K295" s="111"/>
      <c r="L295" s="119" t="str">
        <f t="shared" si="71"/>
        <v/>
      </c>
      <c r="M295" s="115" t="str">
        <f t="shared" si="72"/>
        <v/>
      </c>
      <c r="N295" s="115" t="str">
        <f t="shared" si="73"/>
        <v/>
      </c>
      <c r="O295" s="115" t="str">
        <f t="shared" si="74"/>
        <v/>
      </c>
      <c r="P295" s="120" t="str">
        <f t="shared" si="75"/>
        <v/>
      </c>
      <c r="Q295" s="30" t="str">
        <f t="shared" si="76"/>
        <v/>
      </c>
      <c r="AJ295" s="33" t="str">
        <f t="shared" si="62"/>
        <v/>
      </c>
      <c r="AK295" s="33" t="str">
        <f t="shared" si="63"/>
        <v/>
      </c>
      <c r="AL295" s="33" t="str">
        <f t="shared" si="64"/>
        <v/>
      </c>
      <c r="AM295" s="33" t="str">
        <f t="shared" si="65"/>
        <v/>
      </c>
      <c r="AN295" s="33" t="str">
        <f t="shared" si="66"/>
        <v/>
      </c>
      <c r="AO295" s="33">
        <f t="shared" si="67"/>
        <v>12</v>
      </c>
      <c r="AP295" s="33" t="str">
        <f t="shared" si="68"/>
        <v/>
      </c>
      <c r="AQ295" s="33" t="str">
        <f t="shared" si="69"/>
        <v/>
      </c>
      <c r="AR295" s="33" t="str">
        <f t="shared" si="70"/>
        <v/>
      </c>
      <c r="AS295" s="4">
        <v>43604</v>
      </c>
      <c r="AT295" s="4">
        <v>5.6226851851851854E-2</v>
      </c>
      <c r="AU295" s="4" t="s">
        <v>62</v>
      </c>
      <c r="AV295" s="4" t="s">
        <v>63</v>
      </c>
      <c r="AW295" s="4">
        <v>12</v>
      </c>
    </row>
    <row r="296" spans="1:50" x14ac:dyDescent="0.3">
      <c r="A296" s="108"/>
      <c r="B296" s="117"/>
      <c r="C296" s="111"/>
      <c r="D296" s="111"/>
      <c r="E296" s="111"/>
      <c r="F296" s="111"/>
      <c r="G296" s="111"/>
      <c r="H296" s="111"/>
      <c r="I296" s="118"/>
      <c r="J296" s="111"/>
      <c r="K296" s="111"/>
      <c r="L296" s="119" t="str">
        <f t="shared" si="71"/>
        <v/>
      </c>
      <c r="M296" s="115" t="str">
        <f t="shared" si="72"/>
        <v/>
      </c>
      <c r="N296" s="115" t="str">
        <f t="shared" si="73"/>
        <v/>
      </c>
      <c r="O296" s="115" t="str">
        <f t="shared" si="74"/>
        <v/>
      </c>
      <c r="P296" s="120" t="str">
        <f t="shared" si="75"/>
        <v/>
      </c>
      <c r="Q296" s="30" t="str">
        <f t="shared" si="76"/>
        <v/>
      </c>
      <c r="AJ296" s="33" t="str">
        <f t="shared" si="62"/>
        <v/>
      </c>
      <c r="AK296" s="33" t="str">
        <f t="shared" si="63"/>
        <v/>
      </c>
      <c r="AL296" s="33">
        <f t="shared" si="64"/>
        <v>27361.01</v>
      </c>
      <c r="AM296" s="33" t="str">
        <f t="shared" si="65"/>
        <v/>
      </c>
      <c r="AN296" s="33" t="str">
        <f t="shared" si="66"/>
        <v/>
      </c>
      <c r="AO296" s="33" t="str">
        <f t="shared" si="67"/>
        <v/>
      </c>
      <c r="AP296" s="33" t="str">
        <f t="shared" si="68"/>
        <v/>
      </c>
      <c r="AQ296" s="33" t="str">
        <f t="shared" si="69"/>
        <v/>
      </c>
      <c r="AR296" s="33" t="str">
        <f t="shared" si="70"/>
        <v/>
      </c>
      <c r="AS296" s="4">
        <v>43604</v>
      </c>
      <c r="AT296" s="4">
        <v>5.6226851851851854E-2</v>
      </c>
      <c r="AU296" s="4" t="s">
        <v>64</v>
      </c>
      <c r="AV296" s="4" t="s">
        <v>65</v>
      </c>
      <c r="AW296" s="4">
        <v>27361.01</v>
      </c>
    </row>
    <row r="297" spans="1:50" x14ac:dyDescent="0.3">
      <c r="A297" s="108"/>
      <c r="B297" s="117"/>
      <c r="C297" s="111"/>
      <c r="D297" s="111"/>
      <c r="E297" s="111"/>
      <c r="F297" s="111"/>
      <c r="G297" s="111"/>
      <c r="H297" s="111"/>
      <c r="I297" s="118"/>
      <c r="J297" s="111"/>
      <c r="K297" s="111"/>
      <c r="L297" s="119" t="str">
        <f t="shared" si="71"/>
        <v/>
      </c>
      <c r="M297" s="115" t="str">
        <f t="shared" si="72"/>
        <v/>
      </c>
      <c r="N297" s="115" t="str">
        <f t="shared" si="73"/>
        <v/>
      </c>
      <c r="O297" s="115" t="str">
        <f t="shared" si="74"/>
        <v/>
      </c>
      <c r="P297" s="120" t="str">
        <f t="shared" si="75"/>
        <v/>
      </c>
      <c r="Q297" s="30" t="str">
        <f t="shared" si="76"/>
        <v/>
      </c>
      <c r="AJ297" s="33" t="str">
        <f t="shared" si="62"/>
        <v/>
      </c>
      <c r="AK297" s="33" t="str">
        <f t="shared" si="63"/>
        <v/>
      </c>
      <c r="AL297" s="33" t="str">
        <f t="shared" si="64"/>
        <v/>
      </c>
      <c r="AM297" s="33">
        <f t="shared" si="65"/>
        <v>37916.536</v>
      </c>
      <c r="AN297" s="33" t="str">
        <f t="shared" si="66"/>
        <v/>
      </c>
      <c r="AO297" s="33" t="str">
        <f t="shared" si="67"/>
        <v/>
      </c>
      <c r="AP297" s="33" t="str">
        <f t="shared" si="68"/>
        <v/>
      </c>
      <c r="AQ297" s="33" t="str">
        <f t="shared" si="69"/>
        <v/>
      </c>
      <c r="AR297" s="33" t="str">
        <f t="shared" si="70"/>
        <v/>
      </c>
      <c r="AS297" s="4">
        <v>43604</v>
      </c>
      <c r="AT297" s="4">
        <v>5.6226851851851854E-2</v>
      </c>
      <c r="AU297" s="4" t="s">
        <v>64</v>
      </c>
      <c r="AV297" s="4" t="s">
        <v>66</v>
      </c>
      <c r="AW297" s="4" t="s">
        <v>67</v>
      </c>
      <c r="AX297" s="4">
        <v>37916.536</v>
      </c>
    </row>
    <row r="298" spans="1:50" x14ac:dyDescent="0.3">
      <c r="A298" s="108"/>
      <c r="B298" s="117"/>
      <c r="C298" s="111"/>
      <c r="D298" s="111"/>
      <c r="E298" s="111"/>
      <c r="F298" s="111"/>
      <c r="G298" s="111"/>
      <c r="H298" s="111"/>
      <c r="I298" s="118"/>
      <c r="J298" s="111"/>
      <c r="K298" s="111"/>
      <c r="L298" s="119" t="str">
        <f t="shared" si="71"/>
        <v/>
      </c>
      <c r="M298" s="115" t="str">
        <f t="shared" si="72"/>
        <v/>
      </c>
      <c r="N298" s="115" t="str">
        <f t="shared" si="73"/>
        <v/>
      </c>
      <c r="O298" s="115" t="str">
        <f t="shared" si="74"/>
        <v/>
      </c>
      <c r="P298" s="120" t="str">
        <f t="shared" si="75"/>
        <v/>
      </c>
      <c r="Q298" s="30" t="str">
        <f t="shared" si="76"/>
        <v/>
      </c>
      <c r="AJ298" s="33" t="str">
        <f t="shared" si="62"/>
        <v/>
      </c>
      <c r="AK298" s="33" t="str">
        <f t="shared" si="63"/>
        <v/>
      </c>
      <c r="AL298" s="33" t="str">
        <f t="shared" si="64"/>
        <v/>
      </c>
      <c r="AM298" s="33" t="str">
        <f t="shared" si="65"/>
        <v/>
      </c>
      <c r="AN298" s="33">
        <f t="shared" si="66"/>
        <v>0</v>
      </c>
      <c r="AO298" s="33" t="str">
        <f t="shared" si="67"/>
        <v/>
      </c>
      <c r="AP298" s="33" t="str">
        <f t="shared" si="68"/>
        <v/>
      </c>
      <c r="AQ298" s="33" t="str">
        <f t="shared" si="69"/>
        <v/>
      </c>
      <c r="AR298" s="33" t="str">
        <f t="shared" si="70"/>
        <v/>
      </c>
      <c r="AS298" s="4">
        <v>43604</v>
      </c>
      <c r="AT298" s="4">
        <v>5.6226851851851854E-2</v>
      </c>
      <c r="AU298" s="4" t="s">
        <v>64</v>
      </c>
      <c r="AV298" s="4" t="s">
        <v>68</v>
      </c>
      <c r="AW298" s="4">
        <v>0</v>
      </c>
    </row>
    <row r="299" spans="1:50" x14ac:dyDescent="0.3">
      <c r="A299" s="108"/>
      <c r="B299" s="117"/>
      <c r="C299" s="111"/>
      <c r="D299" s="111"/>
      <c r="E299" s="111"/>
      <c r="F299" s="111"/>
      <c r="G299" s="111"/>
      <c r="H299" s="111"/>
      <c r="I299" s="118"/>
      <c r="J299" s="111"/>
      <c r="K299" s="111"/>
      <c r="L299" s="119" t="str">
        <f t="shared" si="71"/>
        <v/>
      </c>
      <c r="M299" s="115" t="str">
        <f t="shared" si="72"/>
        <v/>
      </c>
      <c r="N299" s="115" t="str">
        <f t="shared" si="73"/>
        <v/>
      </c>
      <c r="O299" s="115" t="str">
        <f t="shared" si="74"/>
        <v/>
      </c>
      <c r="P299" s="120" t="str">
        <f t="shared" si="75"/>
        <v/>
      </c>
      <c r="Q299" s="30" t="str">
        <f t="shared" si="76"/>
        <v/>
      </c>
      <c r="AJ299" s="33">
        <f t="shared" si="62"/>
        <v>15736.174999999999</v>
      </c>
      <c r="AK299" s="33" t="str">
        <f t="shared" si="63"/>
        <v/>
      </c>
      <c r="AL299" s="33" t="str">
        <f t="shared" si="64"/>
        <v/>
      </c>
      <c r="AM299" s="33" t="str">
        <f t="shared" si="65"/>
        <v/>
      </c>
      <c r="AN299" s="33" t="str">
        <f t="shared" si="66"/>
        <v/>
      </c>
      <c r="AO299" s="33" t="str">
        <f t="shared" si="67"/>
        <v/>
      </c>
      <c r="AP299" s="33" t="str">
        <f t="shared" si="68"/>
        <v/>
      </c>
      <c r="AQ299" s="33" t="str">
        <f t="shared" si="69"/>
        <v/>
      </c>
      <c r="AR299" s="33" t="str">
        <f t="shared" si="70"/>
        <v/>
      </c>
      <c r="AS299" s="4">
        <v>43604</v>
      </c>
      <c r="AT299" s="4">
        <v>5.7615740740740738E-2</v>
      </c>
      <c r="AU299" s="4" t="s">
        <v>59</v>
      </c>
      <c r="AV299" s="4" t="s">
        <v>60</v>
      </c>
      <c r="AW299" s="4">
        <v>15736.174999999999</v>
      </c>
    </row>
    <row r="300" spans="1:50" x14ac:dyDescent="0.3">
      <c r="A300" s="108"/>
      <c r="B300" s="117"/>
      <c r="C300" s="111"/>
      <c r="D300" s="111"/>
      <c r="E300" s="111"/>
      <c r="F300" s="111"/>
      <c r="G300" s="111"/>
      <c r="H300" s="111"/>
      <c r="I300" s="118"/>
      <c r="J300" s="111"/>
      <c r="K300" s="111"/>
      <c r="L300" s="119" t="str">
        <f t="shared" si="71"/>
        <v/>
      </c>
      <c r="M300" s="115" t="str">
        <f t="shared" si="72"/>
        <v/>
      </c>
      <c r="N300" s="115" t="str">
        <f t="shared" si="73"/>
        <v/>
      </c>
      <c r="O300" s="115" t="str">
        <f t="shared" si="74"/>
        <v/>
      </c>
      <c r="P300" s="120" t="str">
        <f t="shared" si="75"/>
        <v/>
      </c>
      <c r="Q300" s="30" t="str">
        <f t="shared" si="76"/>
        <v/>
      </c>
      <c r="AJ300" s="33" t="str">
        <f t="shared" si="62"/>
        <v/>
      </c>
      <c r="AK300" s="33">
        <f t="shared" si="63"/>
        <v>116107.71400000001</v>
      </c>
      <c r="AL300" s="33" t="str">
        <f t="shared" si="64"/>
        <v/>
      </c>
      <c r="AM300" s="33" t="str">
        <f t="shared" si="65"/>
        <v/>
      </c>
      <c r="AN300" s="33" t="str">
        <f t="shared" si="66"/>
        <v/>
      </c>
      <c r="AO300" s="33" t="str">
        <f t="shared" si="67"/>
        <v/>
      </c>
      <c r="AP300" s="33" t="str">
        <f t="shared" si="68"/>
        <v/>
      </c>
      <c r="AQ300" s="33" t="str">
        <f t="shared" si="69"/>
        <v/>
      </c>
      <c r="AR300" s="33" t="str">
        <f t="shared" si="70"/>
        <v/>
      </c>
      <c r="AS300" s="4">
        <v>43604</v>
      </c>
      <c r="AT300" s="4">
        <v>5.7615740740740738E-2</v>
      </c>
      <c r="AU300" s="4" t="s">
        <v>59</v>
      </c>
      <c r="AV300" s="4" t="s">
        <v>61</v>
      </c>
      <c r="AW300" s="4">
        <v>116107.71400000001</v>
      </c>
    </row>
    <row r="301" spans="1:50" x14ac:dyDescent="0.3">
      <c r="A301" s="108"/>
      <c r="B301" s="117"/>
      <c r="C301" s="111"/>
      <c r="D301" s="111"/>
      <c r="E301" s="111"/>
      <c r="F301" s="111"/>
      <c r="G301" s="111"/>
      <c r="H301" s="111"/>
      <c r="I301" s="118"/>
      <c r="J301" s="111"/>
      <c r="K301" s="111"/>
      <c r="L301" s="119" t="str">
        <f t="shared" si="71"/>
        <v/>
      </c>
      <c r="M301" s="115" t="str">
        <f t="shared" si="72"/>
        <v/>
      </c>
      <c r="N301" s="115" t="str">
        <f t="shared" si="73"/>
        <v/>
      </c>
      <c r="O301" s="115" t="str">
        <f t="shared" si="74"/>
        <v/>
      </c>
      <c r="P301" s="120" t="str">
        <f t="shared" si="75"/>
        <v/>
      </c>
      <c r="Q301" s="30" t="str">
        <f t="shared" si="76"/>
        <v/>
      </c>
      <c r="AJ301" s="33" t="str">
        <f t="shared" si="62"/>
        <v/>
      </c>
      <c r="AK301" s="33" t="str">
        <f t="shared" si="63"/>
        <v/>
      </c>
      <c r="AL301" s="33" t="str">
        <f t="shared" si="64"/>
        <v/>
      </c>
      <c r="AM301" s="33" t="str">
        <f t="shared" si="65"/>
        <v/>
      </c>
      <c r="AN301" s="33" t="str">
        <f t="shared" si="66"/>
        <v/>
      </c>
      <c r="AO301" s="33">
        <f t="shared" si="67"/>
        <v>12</v>
      </c>
      <c r="AP301" s="33" t="str">
        <f t="shared" si="68"/>
        <v/>
      </c>
      <c r="AQ301" s="33" t="str">
        <f t="shared" si="69"/>
        <v/>
      </c>
      <c r="AR301" s="33" t="str">
        <f t="shared" si="70"/>
        <v/>
      </c>
      <c r="AS301" s="4">
        <v>43604</v>
      </c>
      <c r="AT301" s="4">
        <v>5.7615740740740738E-2</v>
      </c>
      <c r="AU301" s="4" t="s">
        <v>62</v>
      </c>
      <c r="AV301" s="4" t="s">
        <v>63</v>
      </c>
      <c r="AW301" s="4">
        <v>12</v>
      </c>
    </row>
    <row r="302" spans="1:50" x14ac:dyDescent="0.3">
      <c r="A302" s="108"/>
      <c r="B302" s="117"/>
      <c r="C302" s="111"/>
      <c r="D302" s="111"/>
      <c r="E302" s="111"/>
      <c r="F302" s="111"/>
      <c r="G302" s="111"/>
      <c r="H302" s="111"/>
      <c r="I302" s="118"/>
      <c r="J302" s="111"/>
      <c r="K302" s="111"/>
      <c r="L302" s="119" t="str">
        <f t="shared" si="71"/>
        <v/>
      </c>
      <c r="M302" s="115" t="str">
        <f t="shared" si="72"/>
        <v/>
      </c>
      <c r="N302" s="115" t="str">
        <f t="shared" si="73"/>
        <v/>
      </c>
      <c r="O302" s="115" t="str">
        <f t="shared" si="74"/>
        <v/>
      </c>
      <c r="P302" s="120" t="str">
        <f t="shared" si="75"/>
        <v/>
      </c>
      <c r="Q302" s="30" t="str">
        <f t="shared" si="76"/>
        <v/>
      </c>
      <c r="AJ302" s="33" t="str">
        <f t="shared" si="62"/>
        <v/>
      </c>
      <c r="AK302" s="33" t="str">
        <f t="shared" si="63"/>
        <v/>
      </c>
      <c r="AL302" s="33">
        <f t="shared" si="64"/>
        <v>27361.01</v>
      </c>
      <c r="AM302" s="33" t="str">
        <f t="shared" si="65"/>
        <v/>
      </c>
      <c r="AN302" s="33" t="str">
        <f t="shared" si="66"/>
        <v/>
      </c>
      <c r="AO302" s="33" t="str">
        <f t="shared" si="67"/>
        <v/>
      </c>
      <c r="AP302" s="33" t="str">
        <f t="shared" si="68"/>
        <v/>
      </c>
      <c r="AQ302" s="33" t="str">
        <f t="shared" si="69"/>
        <v/>
      </c>
      <c r="AR302" s="33" t="str">
        <f t="shared" si="70"/>
        <v/>
      </c>
      <c r="AS302" s="4">
        <v>43604</v>
      </c>
      <c r="AT302" s="4">
        <v>5.7615740740740738E-2</v>
      </c>
      <c r="AU302" s="4" t="s">
        <v>64</v>
      </c>
      <c r="AV302" s="4" t="s">
        <v>65</v>
      </c>
      <c r="AW302" s="4">
        <v>27361.01</v>
      </c>
    </row>
    <row r="303" spans="1:50" x14ac:dyDescent="0.3">
      <c r="A303" s="108"/>
      <c r="B303" s="117"/>
      <c r="C303" s="111"/>
      <c r="D303" s="111"/>
      <c r="E303" s="111"/>
      <c r="F303" s="111"/>
      <c r="G303" s="111"/>
      <c r="H303" s="111"/>
      <c r="I303" s="118"/>
      <c r="J303" s="111"/>
      <c r="K303" s="111"/>
      <c r="L303" s="119" t="str">
        <f t="shared" si="71"/>
        <v/>
      </c>
      <c r="M303" s="115" t="str">
        <f t="shared" si="72"/>
        <v/>
      </c>
      <c r="N303" s="115" t="str">
        <f t="shared" si="73"/>
        <v/>
      </c>
      <c r="O303" s="115" t="str">
        <f t="shared" si="74"/>
        <v/>
      </c>
      <c r="P303" s="120" t="str">
        <f t="shared" si="75"/>
        <v/>
      </c>
      <c r="Q303" s="30" t="str">
        <f t="shared" si="76"/>
        <v/>
      </c>
      <c r="AJ303" s="33" t="str">
        <f t="shared" si="62"/>
        <v/>
      </c>
      <c r="AK303" s="33" t="str">
        <f t="shared" si="63"/>
        <v/>
      </c>
      <c r="AL303" s="33" t="str">
        <f t="shared" si="64"/>
        <v/>
      </c>
      <c r="AM303" s="33">
        <f t="shared" si="65"/>
        <v>37916.536</v>
      </c>
      <c r="AN303" s="33" t="str">
        <f t="shared" si="66"/>
        <v/>
      </c>
      <c r="AO303" s="33" t="str">
        <f t="shared" si="67"/>
        <v/>
      </c>
      <c r="AP303" s="33" t="str">
        <f t="shared" si="68"/>
        <v/>
      </c>
      <c r="AQ303" s="33" t="str">
        <f t="shared" si="69"/>
        <v/>
      </c>
      <c r="AR303" s="33" t="str">
        <f t="shared" si="70"/>
        <v/>
      </c>
      <c r="AS303" s="4">
        <v>43604</v>
      </c>
      <c r="AT303" s="4">
        <v>5.7615740740740738E-2</v>
      </c>
      <c r="AU303" s="4" t="s">
        <v>64</v>
      </c>
      <c r="AV303" s="4" t="s">
        <v>66</v>
      </c>
      <c r="AW303" s="4" t="s">
        <v>67</v>
      </c>
      <c r="AX303" s="4">
        <v>37916.536</v>
      </c>
    </row>
    <row r="304" spans="1:50" x14ac:dyDescent="0.3">
      <c r="A304" s="108"/>
      <c r="B304" s="117"/>
      <c r="C304" s="111"/>
      <c r="D304" s="111"/>
      <c r="E304" s="111"/>
      <c r="F304" s="111"/>
      <c r="G304" s="111"/>
      <c r="H304" s="111"/>
      <c r="I304" s="118"/>
      <c r="J304" s="111"/>
      <c r="K304" s="111"/>
      <c r="L304" s="119" t="str">
        <f t="shared" si="71"/>
        <v/>
      </c>
      <c r="M304" s="115" t="str">
        <f t="shared" si="72"/>
        <v/>
      </c>
      <c r="N304" s="115" t="str">
        <f t="shared" si="73"/>
        <v/>
      </c>
      <c r="O304" s="115" t="str">
        <f t="shared" si="74"/>
        <v/>
      </c>
      <c r="P304" s="120" t="str">
        <f t="shared" si="75"/>
        <v/>
      </c>
      <c r="Q304" s="30" t="str">
        <f t="shared" si="76"/>
        <v/>
      </c>
      <c r="AJ304" s="33" t="str">
        <f t="shared" si="62"/>
        <v/>
      </c>
      <c r="AK304" s="33" t="str">
        <f t="shared" si="63"/>
        <v/>
      </c>
      <c r="AL304" s="33" t="str">
        <f t="shared" si="64"/>
        <v/>
      </c>
      <c r="AM304" s="33" t="str">
        <f t="shared" si="65"/>
        <v/>
      </c>
      <c r="AN304" s="33">
        <f t="shared" si="66"/>
        <v>0</v>
      </c>
      <c r="AO304" s="33" t="str">
        <f t="shared" si="67"/>
        <v/>
      </c>
      <c r="AP304" s="33" t="str">
        <f t="shared" si="68"/>
        <v/>
      </c>
      <c r="AQ304" s="33" t="str">
        <f t="shared" si="69"/>
        <v/>
      </c>
      <c r="AR304" s="33" t="str">
        <f t="shared" si="70"/>
        <v/>
      </c>
      <c r="AS304" s="4">
        <v>43604</v>
      </c>
      <c r="AT304" s="4">
        <v>5.7615740740740738E-2</v>
      </c>
      <c r="AU304" s="4" t="s">
        <v>64</v>
      </c>
      <c r="AV304" s="4" t="s">
        <v>68</v>
      </c>
      <c r="AW304" s="4">
        <v>0</v>
      </c>
    </row>
    <row r="305" spans="1:52" x14ac:dyDescent="0.3">
      <c r="A305" s="108"/>
      <c r="B305" s="117"/>
      <c r="C305" s="111"/>
      <c r="D305" s="111"/>
      <c r="E305" s="111"/>
      <c r="F305" s="111"/>
      <c r="G305" s="111"/>
      <c r="H305" s="111"/>
      <c r="I305" s="118"/>
      <c r="J305" s="111"/>
      <c r="K305" s="111"/>
      <c r="L305" s="119" t="str">
        <f t="shared" si="71"/>
        <v/>
      </c>
      <c r="M305" s="115" t="str">
        <f t="shared" si="72"/>
        <v/>
      </c>
      <c r="N305" s="115" t="str">
        <f t="shared" si="73"/>
        <v/>
      </c>
      <c r="O305" s="115" t="str">
        <f t="shared" si="74"/>
        <v/>
      </c>
      <c r="P305" s="120" t="str">
        <f t="shared" si="75"/>
        <v/>
      </c>
      <c r="Q305" s="30" t="str">
        <f t="shared" si="76"/>
        <v/>
      </c>
      <c r="AJ305" s="33" t="str">
        <f t="shared" si="62"/>
        <v/>
      </c>
      <c r="AK305" s="33" t="str">
        <f t="shared" si="63"/>
        <v/>
      </c>
      <c r="AL305" s="33" t="str">
        <f t="shared" si="64"/>
        <v/>
      </c>
      <c r="AM305" s="33" t="str">
        <f t="shared" si="65"/>
        <v/>
      </c>
      <c r="AN305" s="33" t="str">
        <f t="shared" si="66"/>
        <v/>
      </c>
      <c r="AO305" s="33" t="str">
        <f t="shared" si="67"/>
        <v/>
      </c>
      <c r="AP305" s="33">
        <f t="shared" si="68"/>
        <v>0.22500000000000001</v>
      </c>
      <c r="AQ305" s="33" t="str">
        <f t="shared" si="69"/>
        <v/>
      </c>
      <c r="AR305" s="33" t="str">
        <f t="shared" si="70"/>
        <v/>
      </c>
      <c r="AS305" s="4">
        <v>43604</v>
      </c>
      <c r="AT305" s="4">
        <v>5.8275462962962966E-2</v>
      </c>
      <c r="AU305" s="4" t="s">
        <v>70</v>
      </c>
      <c r="AV305" s="4" t="s">
        <v>71</v>
      </c>
      <c r="AW305" s="4">
        <v>43604</v>
      </c>
      <c r="AX305" s="4">
        <v>0.22500000000000001</v>
      </c>
      <c r="AY305" s="4" t="s">
        <v>72</v>
      </c>
      <c r="AZ305" s="4" t="s">
        <v>73</v>
      </c>
    </row>
    <row r="306" spans="1:52" x14ac:dyDescent="0.3">
      <c r="A306" s="108"/>
      <c r="B306" s="117"/>
      <c r="C306" s="111"/>
      <c r="D306" s="111"/>
      <c r="E306" s="111"/>
      <c r="F306" s="111"/>
      <c r="G306" s="111"/>
      <c r="H306" s="111"/>
      <c r="I306" s="118"/>
      <c r="J306" s="111"/>
      <c r="K306" s="111"/>
      <c r="L306" s="119" t="str">
        <f t="shared" si="71"/>
        <v/>
      </c>
      <c r="M306" s="115" t="str">
        <f t="shared" si="72"/>
        <v/>
      </c>
      <c r="N306" s="115" t="str">
        <f t="shared" si="73"/>
        <v/>
      </c>
      <c r="O306" s="115" t="str">
        <f t="shared" si="74"/>
        <v/>
      </c>
      <c r="P306" s="120" t="str">
        <f t="shared" si="75"/>
        <v/>
      </c>
      <c r="Q306" s="30" t="str">
        <f t="shared" si="76"/>
        <v/>
      </c>
      <c r="AJ306" s="33" t="str">
        <f t="shared" si="62"/>
        <v/>
      </c>
      <c r="AK306" s="33" t="str">
        <f t="shared" si="63"/>
        <v/>
      </c>
      <c r="AL306" s="33" t="str">
        <f t="shared" si="64"/>
        <v/>
      </c>
      <c r="AM306" s="33" t="str">
        <f t="shared" si="65"/>
        <v/>
      </c>
      <c r="AN306" s="33" t="str">
        <f t="shared" si="66"/>
        <v/>
      </c>
      <c r="AO306" s="33" t="str">
        <f t="shared" si="67"/>
        <v/>
      </c>
      <c r="AP306" s="33" t="str">
        <f t="shared" si="68"/>
        <v/>
      </c>
      <c r="AQ306" s="33" t="str">
        <f t="shared" si="69"/>
        <v/>
      </c>
      <c r="AR306" s="33">
        <f t="shared" si="70"/>
        <v>33.700000000000003</v>
      </c>
      <c r="AS306" s="4">
        <v>43604</v>
      </c>
      <c r="AT306" s="4">
        <v>5.8275462962962966E-2</v>
      </c>
      <c r="AU306" s="4" t="s">
        <v>74</v>
      </c>
      <c r="AV306" s="4" t="s">
        <v>75</v>
      </c>
      <c r="AW306" s="4">
        <v>33.700000000000003</v>
      </c>
      <c r="AX306" s="4" t="s">
        <v>72</v>
      </c>
      <c r="AY306" s="4" t="s">
        <v>73</v>
      </c>
    </row>
    <row r="307" spans="1:52" x14ac:dyDescent="0.3">
      <c r="A307" s="108"/>
      <c r="B307" s="117"/>
      <c r="C307" s="111"/>
      <c r="D307" s="111"/>
      <c r="E307" s="111"/>
      <c r="F307" s="111"/>
      <c r="G307" s="111"/>
      <c r="H307" s="111"/>
      <c r="I307" s="118"/>
      <c r="J307" s="111"/>
      <c r="K307" s="111"/>
      <c r="L307" s="119" t="str">
        <f t="shared" si="71"/>
        <v/>
      </c>
      <c r="M307" s="115" t="str">
        <f t="shared" si="72"/>
        <v/>
      </c>
      <c r="N307" s="115" t="str">
        <f t="shared" si="73"/>
        <v/>
      </c>
      <c r="O307" s="115" t="str">
        <f t="shared" si="74"/>
        <v/>
      </c>
      <c r="P307" s="120" t="str">
        <f t="shared" si="75"/>
        <v/>
      </c>
      <c r="Q307" s="30" t="str">
        <f t="shared" si="76"/>
        <v/>
      </c>
      <c r="AJ307" s="33" t="str">
        <f t="shared" si="62"/>
        <v/>
      </c>
      <c r="AK307" s="33" t="str">
        <f t="shared" si="63"/>
        <v/>
      </c>
      <c r="AL307" s="33" t="str">
        <f t="shared" si="64"/>
        <v/>
      </c>
      <c r="AM307" s="33" t="str">
        <f t="shared" si="65"/>
        <v/>
      </c>
      <c r="AN307" s="33" t="str">
        <f t="shared" si="66"/>
        <v/>
      </c>
      <c r="AO307" s="33" t="str">
        <f t="shared" si="67"/>
        <v/>
      </c>
      <c r="AP307" s="33" t="str">
        <f t="shared" si="68"/>
        <v/>
      </c>
      <c r="AQ307" s="33">
        <f t="shared" si="69"/>
        <v>41.5</v>
      </c>
      <c r="AR307" s="33" t="str">
        <f t="shared" si="70"/>
        <v/>
      </c>
      <c r="AS307" s="4">
        <v>43604</v>
      </c>
      <c r="AT307" s="4">
        <v>5.8275462962962966E-2</v>
      </c>
      <c r="AU307" s="4" t="s">
        <v>74</v>
      </c>
      <c r="AV307" s="4" t="s">
        <v>76</v>
      </c>
      <c r="AW307" s="4">
        <v>41.5</v>
      </c>
      <c r="AX307" s="4" t="s">
        <v>72</v>
      </c>
      <c r="AY307" s="4" t="s">
        <v>73</v>
      </c>
    </row>
    <row r="308" spans="1:52" x14ac:dyDescent="0.3">
      <c r="A308" s="108"/>
      <c r="B308" s="117"/>
      <c r="C308" s="111"/>
      <c r="D308" s="111"/>
      <c r="E308" s="111"/>
      <c r="F308" s="111"/>
      <c r="G308" s="111"/>
      <c r="H308" s="111"/>
      <c r="I308" s="118"/>
      <c r="J308" s="111"/>
      <c r="K308" s="111"/>
      <c r="L308" s="119" t="str">
        <f t="shared" si="71"/>
        <v/>
      </c>
      <c r="M308" s="115" t="str">
        <f t="shared" si="72"/>
        <v/>
      </c>
      <c r="N308" s="115" t="str">
        <f t="shared" si="73"/>
        <v/>
      </c>
      <c r="O308" s="115" t="str">
        <f t="shared" si="74"/>
        <v/>
      </c>
      <c r="P308" s="120" t="str">
        <f t="shared" si="75"/>
        <v/>
      </c>
      <c r="Q308" s="30" t="str">
        <f t="shared" si="76"/>
        <v/>
      </c>
      <c r="AJ308" s="33">
        <f t="shared" si="62"/>
        <v>15736.174999999999</v>
      </c>
      <c r="AK308" s="33" t="str">
        <f t="shared" si="63"/>
        <v/>
      </c>
      <c r="AL308" s="33" t="str">
        <f t="shared" si="64"/>
        <v/>
      </c>
      <c r="AM308" s="33" t="str">
        <f t="shared" si="65"/>
        <v/>
      </c>
      <c r="AN308" s="33" t="str">
        <f t="shared" si="66"/>
        <v/>
      </c>
      <c r="AO308" s="33" t="str">
        <f t="shared" si="67"/>
        <v/>
      </c>
      <c r="AP308" s="33" t="str">
        <f t="shared" si="68"/>
        <v/>
      </c>
      <c r="AQ308" s="33" t="str">
        <f t="shared" si="69"/>
        <v/>
      </c>
      <c r="AR308" s="33" t="str">
        <f t="shared" si="70"/>
        <v/>
      </c>
      <c r="AS308" s="4">
        <v>43604</v>
      </c>
      <c r="AT308" s="4">
        <v>5.9004629629629629E-2</v>
      </c>
      <c r="AU308" s="4" t="s">
        <v>59</v>
      </c>
      <c r="AV308" s="4" t="s">
        <v>60</v>
      </c>
      <c r="AW308" s="4">
        <v>15736.174999999999</v>
      </c>
    </row>
    <row r="309" spans="1:52" x14ac:dyDescent="0.3">
      <c r="A309" s="108"/>
      <c r="B309" s="117"/>
      <c r="C309" s="111"/>
      <c r="D309" s="111"/>
      <c r="E309" s="111"/>
      <c r="F309" s="111"/>
      <c r="G309" s="111"/>
      <c r="H309" s="111"/>
      <c r="I309" s="118"/>
      <c r="J309" s="111"/>
      <c r="K309" s="111"/>
      <c r="L309" s="119" t="str">
        <f t="shared" si="71"/>
        <v/>
      </c>
      <c r="M309" s="115" t="str">
        <f t="shared" si="72"/>
        <v/>
      </c>
      <c r="N309" s="115" t="str">
        <f t="shared" si="73"/>
        <v/>
      </c>
      <c r="O309" s="115" t="str">
        <f t="shared" si="74"/>
        <v/>
      </c>
      <c r="P309" s="120" t="str">
        <f t="shared" si="75"/>
        <v/>
      </c>
      <c r="Q309" s="30" t="str">
        <f t="shared" si="76"/>
        <v/>
      </c>
      <c r="AJ309" s="33" t="str">
        <f t="shared" si="62"/>
        <v/>
      </c>
      <c r="AK309" s="33">
        <f t="shared" si="63"/>
        <v>116107.71400000001</v>
      </c>
      <c r="AL309" s="33" t="str">
        <f t="shared" si="64"/>
        <v/>
      </c>
      <c r="AM309" s="33" t="str">
        <f t="shared" si="65"/>
        <v/>
      </c>
      <c r="AN309" s="33" t="str">
        <f t="shared" si="66"/>
        <v/>
      </c>
      <c r="AO309" s="33" t="str">
        <f t="shared" si="67"/>
        <v/>
      </c>
      <c r="AP309" s="33" t="str">
        <f t="shared" si="68"/>
        <v/>
      </c>
      <c r="AQ309" s="33" t="str">
        <f t="shared" si="69"/>
        <v/>
      </c>
      <c r="AR309" s="33" t="str">
        <f t="shared" si="70"/>
        <v/>
      </c>
      <c r="AS309" s="4">
        <v>43604</v>
      </c>
      <c r="AT309" s="4">
        <v>5.9004629629629629E-2</v>
      </c>
      <c r="AU309" s="4" t="s">
        <v>59</v>
      </c>
      <c r="AV309" s="4" t="s">
        <v>61</v>
      </c>
      <c r="AW309" s="4">
        <v>116107.71400000001</v>
      </c>
    </row>
    <row r="310" spans="1:52" x14ac:dyDescent="0.3">
      <c r="A310" s="108"/>
      <c r="B310" s="117"/>
      <c r="C310" s="111"/>
      <c r="D310" s="111"/>
      <c r="E310" s="111"/>
      <c r="F310" s="111"/>
      <c r="G310" s="111"/>
      <c r="H310" s="111"/>
      <c r="I310" s="118"/>
      <c r="J310" s="111"/>
      <c r="K310" s="111"/>
      <c r="L310" s="119" t="str">
        <f t="shared" si="71"/>
        <v/>
      </c>
      <c r="M310" s="115" t="str">
        <f t="shared" si="72"/>
        <v/>
      </c>
      <c r="N310" s="115" t="str">
        <f t="shared" si="73"/>
        <v/>
      </c>
      <c r="O310" s="115" t="str">
        <f t="shared" si="74"/>
        <v/>
      </c>
      <c r="P310" s="120" t="str">
        <f t="shared" si="75"/>
        <v/>
      </c>
      <c r="Q310" s="30" t="str">
        <f t="shared" si="76"/>
        <v/>
      </c>
      <c r="AJ310" s="33" t="str">
        <f t="shared" si="62"/>
        <v/>
      </c>
      <c r="AK310" s="33" t="str">
        <f t="shared" si="63"/>
        <v/>
      </c>
      <c r="AL310" s="33" t="str">
        <f t="shared" si="64"/>
        <v/>
      </c>
      <c r="AM310" s="33" t="str">
        <f t="shared" si="65"/>
        <v/>
      </c>
      <c r="AN310" s="33" t="str">
        <f t="shared" si="66"/>
        <v/>
      </c>
      <c r="AO310" s="33">
        <f t="shared" si="67"/>
        <v>12</v>
      </c>
      <c r="AP310" s="33" t="str">
        <f t="shared" si="68"/>
        <v/>
      </c>
      <c r="AQ310" s="33" t="str">
        <f t="shared" si="69"/>
        <v/>
      </c>
      <c r="AR310" s="33" t="str">
        <f t="shared" si="70"/>
        <v/>
      </c>
      <c r="AS310" s="4">
        <v>43604</v>
      </c>
      <c r="AT310" s="4">
        <v>5.9004629629629629E-2</v>
      </c>
      <c r="AU310" s="4" t="s">
        <v>62</v>
      </c>
      <c r="AV310" s="4" t="s">
        <v>63</v>
      </c>
      <c r="AW310" s="4">
        <v>12</v>
      </c>
    </row>
    <row r="311" spans="1:52" x14ac:dyDescent="0.3">
      <c r="A311" s="108"/>
      <c r="B311" s="117"/>
      <c r="C311" s="111"/>
      <c r="D311" s="111"/>
      <c r="E311" s="111"/>
      <c r="F311" s="111"/>
      <c r="G311" s="111"/>
      <c r="H311" s="111"/>
      <c r="I311" s="118"/>
      <c r="J311" s="111"/>
      <c r="K311" s="111"/>
      <c r="L311" s="119" t="str">
        <f t="shared" si="71"/>
        <v/>
      </c>
      <c r="M311" s="115" t="str">
        <f t="shared" si="72"/>
        <v/>
      </c>
      <c r="N311" s="115" t="str">
        <f t="shared" si="73"/>
        <v/>
      </c>
      <c r="O311" s="115" t="str">
        <f t="shared" si="74"/>
        <v/>
      </c>
      <c r="P311" s="120" t="str">
        <f t="shared" si="75"/>
        <v/>
      </c>
      <c r="Q311" s="30" t="str">
        <f t="shared" si="76"/>
        <v/>
      </c>
      <c r="AJ311" s="33" t="str">
        <f t="shared" si="62"/>
        <v/>
      </c>
      <c r="AK311" s="33" t="str">
        <f t="shared" si="63"/>
        <v/>
      </c>
      <c r="AL311" s="33">
        <f t="shared" si="64"/>
        <v>27361.01</v>
      </c>
      <c r="AM311" s="33" t="str">
        <f t="shared" si="65"/>
        <v/>
      </c>
      <c r="AN311" s="33" t="str">
        <f t="shared" si="66"/>
        <v/>
      </c>
      <c r="AO311" s="33" t="str">
        <f t="shared" si="67"/>
        <v/>
      </c>
      <c r="AP311" s="33" t="str">
        <f t="shared" si="68"/>
        <v/>
      </c>
      <c r="AQ311" s="33" t="str">
        <f t="shared" si="69"/>
        <v/>
      </c>
      <c r="AR311" s="33" t="str">
        <f t="shared" si="70"/>
        <v/>
      </c>
      <c r="AS311" s="4">
        <v>43604</v>
      </c>
      <c r="AT311" s="4">
        <v>5.9004629629629629E-2</v>
      </c>
      <c r="AU311" s="4" t="s">
        <v>64</v>
      </c>
      <c r="AV311" s="4" t="s">
        <v>65</v>
      </c>
      <c r="AW311" s="4">
        <v>27361.01</v>
      </c>
    </row>
    <row r="312" spans="1:52" x14ac:dyDescent="0.3">
      <c r="A312" s="108"/>
      <c r="B312" s="117"/>
      <c r="C312" s="111"/>
      <c r="D312" s="111"/>
      <c r="E312" s="111"/>
      <c r="F312" s="111"/>
      <c r="G312" s="111"/>
      <c r="H312" s="111"/>
      <c r="I312" s="118"/>
      <c r="J312" s="111"/>
      <c r="K312" s="111"/>
      <c r="L312" s="119" t="str">
        <f t="shared" si="71"/>
        <v/>
      </c>
      <c r="M312" s="115" t="str">
        <f t="shared" si="72"/>
        <v/>
      </c>
      <c r="N312" s="115" t="str">
        <f t="shared" si="73"/>
        <v/>
      </c>
      <c r="O312" s="115" t="str">
        <f t="shared" si="74"/>
        <v/>
      </c>
      <c r="P312" s="120" t="str">
        <f t="shared" si="75"/>
        <v/>
      </c>
      <c r="Q312" s="30" t="str">
        <f t="shared" si="76"/>
        <v/>
      </c>
      <c r="AJ312" s="33" t="str">
        <f t="shared" si="62"/>
        <v/>
      </c>
      <c r="AK312" s="33" t="str">
        <f t="shared" si="63"/>
        <v/>
      </c>
      <c r="AL312" s="33" t="str">
        <f t="shared" si="64"/>
        <v/>
      </c>
      <c r="AM312" s="33">
        <f t="shared" si="65"/>
        <v>37916.536</v>
      </c>
      <c r="AN312" s="33" t="str">
        <f t="shared" si="66"/>
        <v/>
      </c>
      <c r="AO312" s="33" t="str">
        <f t="shared" si="67"/>
        <v/>
      </c>
      <c r="AP312" s="33" t="str">
        <f t="shared" si="68"/>
        <v/>
      </c>
      <c r="AQ312" s="33" t="str">
        <f t="shared" si="69"/>
        <v/>
      </c>
      <c r="AR312" s="33" t="str">
        <f t="shared" si="70"/>
        <v/>
      </c>
      <c r="AS312" s="4">
        <v>43604</v>
      </c>
      <c r="AT312" s="4">
        <v>5.9004629629629629E-2</v>
      </c>
      <c r="AU312" s="4" t="s">
        <v>64</v>
      </c>
      <c r="AV312" s="4" t="s">
        <v>66</v>
      </c>
      <c r="AW312" s="4" t="s">
        <v>67</v>
      </c>
      <c r="AX312" s="4">
        <v>37916.536</v>
      </c>
    </row>
    <row r="313" spans="1:52" x14ac:dyDescent="0.3">
      <c r="A313" s="108"/>
      <c r="B313" s="117"/>
      <c r="C313" s="111"/>
      <c r="D313" s="111"/>
      <c r="E313" s="111"/>
      <c r="F313" s="111"/>
      <c r="G313" s="111"/>
      <c r="H313" s="111"/>
      <c r="I313" s="118"/>
      <c r="J313" s="111"/>
      <c r="K313" s="111"/>
      <c r="L313" s="119" t="str">
        <f t="shared" si="71"/>
        <v/>
      </c>
      <c r="M313" s="115" t="str">
        <f t="shared" si="72"/>
        <v/>
      </c>
      <c r="N313" s="115" t="str">
        <f t="shared" si="73"/>
        <v/>
      </c>
      <c r="O313" s="115" t="str">
        <f t="shared" si="74"/>
        <v/>
      </c>
      <c r="P313" s="120" t="str">
        <f t="shared" si="75"/>
        <v/>
      </c>
      <c r="Q313" s="30" t="str">
        <f t="shared" si="76"/>
        <v/>
      </c>
      <c r="AJ313" s="33" t="str">
        <f t="shared" si="62"/>
        <v/>
      </c>
      <c r="AK313" s="33" t="str">
        <f t="shared" si="63"/>
        <v/>
      </c>
      <c r="AL313" s="33" t="str">
        <f t="shared" si="64"/>
        <v/>
      </c>
      <c r="AM313" s="33" t="str">
        <f t="shared" si="65"/>
        <v/>
      </c>
      <c r="AN313" s="33">
        <f t="shared" si="66"/>
        <v>0</v>
      </c>
      <c r="AO313" s="33" t="str">
        <f t="shared" si="67"/>
        <v/>
      </c>
      <c r="AP313" s="33" t="str">
        <f t="shared" si="68"/>
        <v/>
      </c>
      <c r="AQ313" s="33" t="str">
        <f t="shared" si="69"/>
        <v/>
      </c>
      <c r="AR313" s="33" t="str">
        <f t="shared" si="70"/>
        <v/>
      </c>
      <c r="AS313" s="4">
        <v>43604</v>
      </c>
      <c r="AT313" s="4">
        <v>5.9004629629629629E-2</v>
      </c>
      <c r="AU313" s="4" t="s">
        <v>64</v>
      </c>
      <c r="AV313" s="4" t="s">
        <v>68</v>
      </c>
      <c r="AW313" s="4">
        <v>0</v>
      </c>
    </row>
    <row r="314" spans="1:52" x14ac:dyDescent="0.3">
      <c r="A314" s="108"/>
      <c r="B314" s="117"/>
      <c r="C314" s="111"/>
      <c r="D314" s="111"/>
      <c r="E314" s="111"/>
      <c r="F314" s="111"/>
      <c r="G314" s="111"/>
      <c r="H314" s="111"/>
      <c r="I314" s="118"/>
      <c r="J314" s="111"/>
      <c r="K314" s="111"/>
      <c r="L314" s="119" t="str">
        <f t="shared" si="71"/>
        <v/>
      </c>
      <c r="M314" s="115" t="str">
        <f t="shared" si="72"/>
        <v/>
      </c>
      <c r="N314" s="115" t="str">
        <f t="shared" si="73"/>
        <v/>
      </c>
      <c r="O314" s="115" t="str">
        <f t="shared" si="74"/>
        <v/>
      </c>
      <c r="P314" s="120" t="str">
        <f t="shared" si="75"/>
        <v/>
      </c>
      <c r="Q314" s="30" t="str">
        <f t="shared" si="76"/>
        <v/>
      </c>
      <c r="AJ314" s="33">
        <f t="shared" si="62"/>
        <v>15736.174999999999</v>
      </c>
      <c r="AK314" s="33" t="str">
        <f t="shared" si="63"/>
        <v/>
      </c>
      <c r="AL314" s="33" t="str">
        <f t="shared" si="64"/>
        <v/>
      </c>
      <c r="AM314" s="33" t="str">
        <f t="shared" si="65"/>
        <v/>
      </c>
      <c r="AN314" s="33" t="str">
        <f t="shared" si="66"/>
        <v/>
      </c>
      <c r="AO314" s="33" t="str">
        <f t="shared" si="67"/>
        <v/>
      </c>
      <c r="AP314" s="33" t="str">
        <f t="shared" si="68"/>
        <v/>
      </c>
      <c r="AQ314" s="33" t="str">
        <f t="shared" si="69"/>
        <v/>
      </c>
      <c r="AR314" s="33" t="str">
        <f t="shared" si="70"/>
        <v/>
      </c>
      <c r="AS314" s="4">
        <v>43604</v>
      </c>
      <c r="AT314" s="4">
        <v>6.039351851851852E-2</v>
      </c>
      <c r="AU314" s="4" t="s">
        <v>59</v>
      </c>
      <c r="AV314" s="4" t="s">
        <v>60</v>
      </c>
      <c r="AW314" s="4">
        <v>15736.174999999999</v>
      </c>
    </row>
    <row r="315" spans="1:52" x14ac:dyDescent="0.3">
      <c r="A315" s="108"/>
      <c r="B315" s="117"/>
      <c r="C315" s="111"/>
      <c r="D315" s="111"/>
      <c r="E315" s="111"/>
      <c r="F315" s="111"/>
      <c r="G315" s="111"/>
      <c r="H315" s="111"/>
      <c r="I315" s="118"/>
      <c r="J315" s="111"/>
      <c r="K315" s="111"/>
      <c r="L315" s="119" t="str">
        <f t="shared" si="71"/>
        <v/>
      </c>
      <c r="M315" s="115" t="str">
        <f t="shared" si="72"/>
        <v/>
      </c>
      <c r="N315" s="115" t="str">
        <f t="shared" si="73"/>
        <v/>
      </c>
      <c r="O315" s="115" t="str">
        <f t="shared" si="74"/>
        <v/>
      </c>
      <c r="P315" s="120" t="str">
        <f t="shared" si="75"/>
        <v/>
      </c>
      <c r="Q315" s="30" t="str">
        <f t="shared" si="76"/>
        <v/>
      </c>
      <c r="AJ315" s="33" t="str">
        <f t="shared" si="62"/>
        <v/>
      </c>
      <c r="AK315" s="33">
        <f t="shared" si="63"/>
        <v>116107.751</v>
      </c>
      <c r="AL315" s="33" t="str">
        <f t="shared" si="64"/>
        <v/>
      </c>
      <c r="AM315" s="33" t="str">
        <f t="shared" si="65"/>
        <v/>
      </c>
      <c r="AN315" s="33" t="str">
        <f t="shared" si="66"/>
        <v/>
      </c>
      <c r="AO315" s="33" t="str">
        <f t="shared" si="67"/>
        <v/>
      </c>
      <c r="AP315" s="33" t="str">
        <f t="shared" si="68"/>
        <v/>
      </c>
      <c r="AQ315" s="33" t="str">
        <f t="shared" si="69"/>
        <v/>
      </c>
      <c r="AR315" s="33" t="str">
        <f t="shared" si="70"/>
        <v/>
      </c>
      <c r="AS315" s="4">
        <v>43604</v>
      </c>
      <c r="AT315" s="4">
        <v>6.039351851851852E-2</v>
      </c>
      <c r="AU315" s="4" t="s">
        <v>59</v>
      </c>
      <c r="AV315" s="4" t="s">
        <v>61</v>
      </c>
      <c r="AW315" s="4">
        <v>116107.751</v>
      </c>
    </row>
    <row r="316" spans="1:52" x14ac:dyDescent="0.3">
      <c r="A316" s="108"/>
      <c r="B316" s="117"/>
      <c r="C316" s="111"/>
      <c r="D316" s="111"/>
      <c r="E316" s="111"/>
      <c r="F316" s="111"/>
      <c r="G316" s="111"/>
      <c r="H316" s="111"/>
      <c r="I316" s="118"/>
      <c r="J316" s="111"/>
      <c r="K316" s="111"/>
      <c r="L316" s="119" t="str">
        <f t="shared" si="71"/>
        <v/>
      </c>
      <c r="M316" s="115" t="str">
        <f t="shared" si="72"/>
        <v/>
      </c>
      <c r="N316" s="115" t="str">
        <f t="shared" si="73"/>
        <v/>
      </c>
      <c r="O316" s="115" t="str">
        <f t="shared" si="74"/>
        <v/>
      </c>
      <c r="P316" s="120" t="str">
        <f t="shared" si="75"/>
        <v/>
      </c>
      <c r="Q316" s="30" t="str">
        <f t="shared" si="76"/>
        <v/>
      </c>
      <c r="AJ316" s="33" t="str">
        <f t="shared" si="62"/>
        <v/>
      </c>
      <c r="AK316" s="33" t="str">
        <f t="shared" si="63"/>
        <v/>
      </c>
      <c r="AL316" s="33" t="str">
        <f t="shared" si="64"/>
        <v/>
      </c>
      <c r="AM316" s="33" t="str">
        <f t="shared" si="65"/>
        <v/>
      </c>
      <c r="AN316" s="33" t="str">
        <f t="shared" si="66"/>
        <v/>
      </c>
      <c r="AO316" s="33">
        <f t="shared" si="67"/>
        <v>12</v>
      </c>
      <c r="AP316" s="33" t="str">
        <f t="shared" si="68"/>
        <v/>
      </c>
      <c r="AQ316" s="33" t="str">
        <f t="shared" si="69"/>
        <v/>
      </c>
      <c r="AR316" s="33" t="str">
        <f t="shared" si="70"/>
        <v/>
      </c>
      <c r="AS316" s="4">
        <v>43604</v>
      </c>
      <c r="AT316" s="4">
        <v>6.039351851851852E-2</v>
      </c>
      <c r="AU316" s="4" t="s">
        <v>62</v>
      </c>
      <c r="AV316" s="4" t="s">
        <v>63</v>
      </c>
      <c r="AW316" s="4">
        <v>12</v>
      </c>
    </row>
    <row r="317" spans="1:52" x14ac:dyDescent="0.3">
      <c r="A317" s="108"/>
      <c r="B317" s="117"/>
      <c r="C317" s="111"/>
      <c r="D317" s="111"/>
      <c r="E317" s="111"/>
      <c r="F317" s="111"/>
      <c r="G317" s="111"/>
      <c r="H317" s="111"/>
      <c r="I317" s="118"/>
      <c r="J317" s="111"/>
      <c r="K317" s="111"/>
      <c r="L317" s="119" t="str">
        <f t="shared" si="71"/>
        <v/>
      </c>
      <c r="M317" s="115" t="str">
        <f t="shared" si="72"/>
        <v/>
      </c>
      <c r="N317" s="115" t="str">
        <f t="shared" si="73"/>
        <v/>
      </c>
      <c r="O317" s="115" t="str">
        <f t="shared" si="74"/>
        <v/>
      </c>
      <c r="P317" s="120" t="str">
        <f t="shared" si="75"/>
        <v/>
      </c>
      <c r="Q317" s="30" t="str">
        <f t="shared" si="76"/>
        <v/>
      </c>
      <c r="AJ317" s="33" t="str">
        <f t="shared" si="62"/>
        <v/>
      </c>
      <c r="AK317" s="33" t="str">
        <f t="shared" si="63"/>
        <v/>
      </c>
      <c r="AL317" s="33">
        <f t="shared" si="64"/>
        <v>27361.01</v>
      </c>
      <c r="AM317" s="33" t="str">
        <f t="shared" si="65"/>
        <v/>
      </c>
      <c r="AN317" s="33" t="str">
        <f t="shared" si="66"/>
        <v/>
      </c>
      <c r="AO317" s="33" t="str">
        <f t="shared" si="67"/>
        <v/>
      </c>
      <c r="AP317" s="33" t="str">
        <f t="shared" si="68"/>
        <v/>
      </c>
      <c r="AQ317" s="33" t="str">
        <f t="shared" si="69"/>
        <v/>
      </c>
      <c r="AR317" s="33" t="str">
        <f t="shared" si="70"/>
        <v/>
      </c>
      <c r="AS317" s="4">
        <v>43604</v>
      </c>
      <c r="AT317" s="4">
        <v>6.039351851851852E-2</v>
      </c>
      <c r="AU317" s="4" t="s">
        <v>64</v>
      </c>
      <c r="AV317" s="4" t="s">
        <v>65</v>
      </c>
      <c r="AW317" s="4">
        <v>27361.01</v>
      </c>
    </row>
    <row r="318" spans="1:52" x14ac:dyDescent="0.3">
      <c r="A318" s="108"/>
      <c r="B318" s="117"/>
      <c r="C318" s="111"/>
      <c r="D318" s="111"/>
      <c r="E318" s="111"/>
      <c r="F318" s="111"/>
      <c r="G318" s="111"/>
      <c r="H318" s="111"/>
      <c r="I318" s="118"/>
      <c r="J318" s="111"/>
      <c r="K318" s="111"/>
      <c r="L318" s="119" t="str">
        <f t="shared" si="71"/>
        <v/>
      </c>
      <c r="M318" s="115" t="str">
        <f t="shared" si="72"/>
        <v/>
      </c>
      <c r="N318" s="115" t="str">
        <f t="shared" si="73"/>
        <v/>
      </c>
      <c r="O318" s="115" t="str">
        <f t="shared" si="74"/>
        <v/>
      </c>
      <c r="P318" s="120" t="str">
        <f t="shared" si="75"/>
        <v/>
      </c>
      <c r="Q318" s="30" t="str">
        <f t="shared" si="76"/>
        <v/>
      </c>
      <c r="AJ318" s="33" t="str">
        <f t="shared" si="62"/>
        <v/>
      </c>
      <c r="AK318" s="33" t="str">
        <f t="shared" si="63"/>
        <v/>
      </c>
      <c r="AL318" s="33" t="str">
        <f t="shared" si="64"/>
        <v/>
      </c>
      <c r="AM318" s="33">
        <f t="shared" si="65"/>
        <v>37916.536</v>
      </c>
      <c r="AN318" s="33" t="str">
        <f t="shared" si="66"/>
        <v/>
      </c>
      <c r="AO318" s="33" t="str">
        <f t="shared" si="67"/>
        <v/>
      </c>
      <c r="AP318" s="33" t="str">
        <f t="shared" si="68"/>
        <v/>
      </c>
      <c r="AQ318" s="33" t="str">
        <f t="shared" si="69"/>
        <v/>
      </c>
      <c r="AR318" s="33" t="str">
        <f t="shared" si="70"/>
        <v/>
      </c>
      <c r="AS318" s="4">
        <v>43604</v>
      </c>
      <c r="AT318" s="4">
        <v>6.039351851851852E-2</v>
      </c>
      <c r="AU318" s="4" t="s">
        <v>64</v>
      </c>
      <c r="AV318" s="4" t="s">
        <v>66</v>
      </c>
      <c r="AW318" s="4" t="s">
        <v>67</v>
      </c>
      <c r="AX318" s="4">
        <v>37916.536</v>
      </c>
    </row>
    <row r="319" spans="1:52" x14ac:dyDescent="0.3">
      <c r="A319" s="108"/>
      <c r="B319" s="117"/>
      <c r="C319" s="111"/>
      <c r="D319" s="111"/>
      <c r="E319" s="111"/>
      <c r="F319" s="111"/>
      <c r="G319" s="111"/>
      <c r="H319" s="111"/>
      <c r="I319" s="118"/>
      <c r="J319" s="111"/>
      <c r="K319" s="111"/>
      <c r="L319" s="119" t="str">
        <f t="shared" si="71"/>
        <v/>
      </c>
      <c r="M319" s="115" t="str">
        <f t="shared" si="72"/>
        <v/>
      </c>
      <c r="N319" s="115" t="str">
        <f t="shared" si="73"/>
        <v/>
      </c>
      <c r="O319" s="115" t="str">
        <f t="shared" si="74"/>
        <v/>
      </c>
      <c r="P319" s="120" t="str">
        <f t="shared" si="75"/>
        <v/>
      </c>
      <c r="Q319" s="30" t="str">
        <f t="shared" si="76"/>
        <v/>
      </c>
      <c r="AJ319" s="33" t="str">
        <f t="shared" si="62"/>
        <v/>
      </c>
      <c r="AK319" s="33" t="str">
        <f t="shared" si="63"/>
        <v/>
      </c>
      <c r="AL319" s="33" t="str">
        <f t="shared" si="64"/>
        <v/>
      </c>
      <c r="AM319" s="33" t="str">
        <f t="shared" si="65"/>
        <v/>
      </c>
      <c r="AN319" s="33">
        <f t="shared" si="66"/>
        <v>0</v>
      </c>
      <c r="AO319" s="33" t="str">
        <f t="shared" si="67"/>
        <v/>
      </c>
      <c r="AP319" s="33" t="str">
        <f t="shared" si="68"/>
        <v/>
      </c>
      <c r="AQ319" s="33" t="str">
        <f t="shared" si="69"/>
        <v/>
      </c>
      <c r="AR319" s="33" t="str">
        <f t="shared" si="70"/>
        <v/>
      </c>
      <c r="AS319" s="4">
        <v>43604</v>
      </c>
      <c r="AT319" s="4">
        <v>6.039351851851852E-2</v>
      </c>
      <c r="AU319" s="4" t="s">
        <v>64</v>
      </c>
      <c r="AV319" s="4" t="s">
        <v>68</v>
      </c>
      <c r="AW319" s="4">
        <v>0</v>
      </c>
    </row>
    <row r="320" spans="1:52" x14ac:dyDescent="0.3">
      <c r="A320" s="108"/>
      <c r="B320" s="117"/>
      <c r="C320" s="111"/>
      <c r="D320" s="111"/>
      <c r="E320" s="111"/>
      <c r="F320" s="111"/>
      <c r="G320" s="111"/>
      <c r="H320" s="111"/>
      <c r="I320" s="118"/>
      <c r="J320" s="111"/>
      <c r="K320" s="111"/>
      <c r="L320" s="119" t="str">
        <f t="shared" si="71"/>
        <v/>
      </c>
      <c r="M320" s="115" t="str">
        <f t="shared" si="72"/>
        <v/>
      </c>
      <c r="N320" s="115" t="str">
        <f t="shared" si="73"/>
        <v/>
      </c>
      <c r="O320" s="115" t="str">
        <f t="shared" si="74"/>
        <v/>
      </c>
      <c r="P320" s="120" t="str">
        <f t="shared" si="75"/>
        <v/>
      </c>
      <c r="Q320" s="30" t="str">
        <f t="shared" si="76"/>
        <v/>
      </c>
      <c r="AJ320" s="33" t="str">
        <f t="shared" si="62"/>
        <v/>
      </c>
      <c r="AK320" s="33" t="str">
        <f t="shared" si="63"/>
        <v/>
      </c>
      <c r="AL320" s="33" t="str">
        <f t="shared" si="64"/>
        <v/>
      </c>
      <c r="AM320" s="33" t="str">
        <f t="shared" si="65"/>
        <v/>
      </c>
      <c r="AN320" s="33" t="str">
        <f t="shared" si="66"/>
        <v/>
      </c>
      <c r="AO320" s="33" t="str">
        <f t="shared" si="67"/>
        <v/>
      </c>
      <c r="AP320" s="33">
        <f t="shared" si="68"/>
        <v>0.22500000000000001</v>
      </c>
      <c r="AQ320" s="33" t="str">
        <f t="shared" si="69"/>
        <v/>
      </c>
      <c r="AR320" s="33" t="str">
        <f t="shared" si="70"/>
        <v/>
      </c>
      <c r="AS320" s="4">
        <v>43604</v>
      </c>
      <c r="AT320" s="4">
        <v>6.174768518518519E-2</v>
      </c>
      <c r="AU320" s="4" t="s">
        <v>70</v>
      </c>
      <c r="AV320" s="4" t="s">
        <v>71</v>
      </c>
      <c r="AW320" s="4">
        <v>43604</v>
      </c>
      <c r="AX320" s="4">
        <v>0.22500000000000001</v>
      </c>
      <c r="AY320" s="4" t="s">
        <v>72</v>
      </c>
      <c r="AZ320" s="4" t="s">
        <v>73</v>
      </c>
    </row>
    <row r="321" spans="1:51" x14ac:dyDescent="0.3">
      <c r="A321" s="108"/>
      <c r="B321" s="117"/>
      <c r="C321" s="111"/>
      <c r="D321" s="111"/>
      <c r="E321" s="111"/>
      <c r="F321" s="111"/>
      <c r="G321" s="111"/>
      <c r="H321" s="111"/>
      <c r="I321" s="118"/>
      <c r="J321" s="111"/>
      <c r="K321" s="111"/>
      <c r="L321" s="119" t="str">
        <f t="shared" si="71"/>
        <v/>
      </c>
      <c r="M321" s="115" t="str">
        <f t="shared" si="72"/>
        <v/>
      </c>
      <c r="N321" s="115" t="str">
        <f t="shared" si="73"/>
        <v/>
      </c>
      <c r="O321" s="115" t="str">
        <f t="shared" si="74"/>
        <v/>
      </c>
      <c r="P321" s="120" t="str">
        <f t="shared" si="75"/>
        <v/>
      </c>
      <c r="Q321" s="30" t="str">
        <f t="shared" si="76"/>
        <v/>
      </c>
      <c r="AJ321" s="33" t="str">
        <f t="shared" si="62"/>
        <v/>
      </c>
      <c r="AK321" s="33" t="str">
        <f t="shared" si="63"/>
        <v/>
      </c>
      <c r="AL321" s="33" t="str">
        <f t="shared" si="64"/>
        <v/>
      </c>
      <c r="AM321" s="33" t="str">
        <f t="shared" si="65"/>
        <v/>
      </c>
      <c r="AN321" s="33" t="str">
        <f t="shared" si="66"/>
        <v/>
      </c>
      <c r="AO321" s="33" t="str">
        <f t="shared" si="67"/>
        <v/>
      </c>
      <c r="AP321" s="33" t="str">
        <f t="shared" si="68"/>
        <v/>
      </c>
      <c r="AQ321" s="33" t="str">
        <f t="shared" si="69"/>
        <v/>
      </c>
      <c r="AR321" s="33">
        <f t="shared" si="70"/>
        <v>33.700000000000003</v>
      </c>
      <c r="AS321" s="4">
        <v>43604</v>
      </c>
      <c r="AT321" s="4">
        <v>6.174768518518519E-2</v>
      </c>
      <c r="AU321" s="4" t="s">
        <v>74</v>
      </c>
      <c r="AV321" s="4" t="s">
        <v>75</v>
      </c>
      <c r="AW321" s="4">
        <v>33.700000000000003</v>
      </c>
      <c r="AX321" s="4" t="s">
        <v>72</v>
      </c>
      <c r="AY321" s="4" t="s">
        <v>73</v>
      </c>
    </row>
    <row r="322" spans="1:51" x14ac:dyDescent="0.3">
      <c r="A322" s="108"/>
      <c r="B322" s="117"/>
      <c r="C322" s="111"/>
      <c r="D322" s="111"/>
      <c r="E322" s="111"/>
      <c r="F322" s="111"/>
      <c r="G322" s="111"/>
      <c r="H322" s="111"/>
      <c r="I322" s="118"/>
      <c r="J322" s="111"/>
      <c r="K322" s="111"/>
      <c r="L322" s="119" t="str">
        <f t="shared" si="71"/>
        <v/>
      </c>
      <c r="M322" s="115" t="str">
        <f t="shared" si="72"/>
        <v/>
      </c>
      <c r="N322" s="115" t="str">
        <f t="shared" si="73"/>
        <v/>
      </c>
      <c r="O322" s="115" t="str">
        <f t="shared" si="74"/>
        <v/>
      </c>
      <c r="P322" s="120" t="str">
        <f t="shared" si="75"/>
        <v/>
      </c>
      <c r="Q322" s="30" t="str">
        <f t="shared" si="76"/>
        <v/>
      </c>
      <c r="AJ322" s="33" t="str">
        <f t="shared" si="62"/>
        <v/>
      </c>
      <c r="AK322" s="33" t="str">
        <f t="shared" si="63"/>
        <v/>
      </c>
      <c r="AL322" s="33" t="str">
        <f t="shared" si="64"/>
        <v/>
      </c>
      <c r="AM322" s="33" t="str">
        <f t="shared" si="65"/>
        <v/>
      </c>
      <c r="AN322" s="33" t="str">
        <f t="shared" si="66"/>
        <v/>
      </c>
      <c r="AO322" s="33" t="str">
        <f t="shared" si="67"/>
        <v/>
      </c>
      <c r="AP322" s="33" t="str">
        <f t="shared" si="68"/>
        <v/>
      </c>
      <c r="AQ322" s="33">
        <f t="shared" si="69"/>
        <v>41.5</v>
      </c>
      <c r="AR322" s="33" t="str">
        <f t="shared" si="70"/>
        <v/>
      </c>
      <c r="AS322" s="4">
        <v>43604</v>
      </c>
      <c r="AT322" s="4">
        <v>6.174768518518519E-2</v>
      </c>
      <c r="AU322" s="4" t="s">
        <v>74</v>
      </c>
      <c r="AV322" s="4" t="s">
        <v>76</v>
      </c>
      <c r="AW322" s="4">
        <v>41.5</v>
      </c>
      <c r="AX322" s="4" t="s">
        <v>72</v>
      </c>
      <c r="AY322" s="4" t="s">
        <v>73</v>
      </c>
    </row>
    <row r="323" spans="1:51" x14ac:dyDescent="0.3">
      <c r="A323" s="108"/>
      <c r="B323" s="117"/>
      <c r="C323" s="111"/>
      <c r="D323" s="111"/>
      <c r="E323" s="111"/>
      <c r="F323" s="111"/>
      <c r="G323" s="111"/>
      <c r="H323" s="111"/>
      <c r="I323" s="118"/>
      <c r="J323" s="111"/>
      <c r="K323" s="111"/>
      <c r="L323" s="119" t="str">
        <f t="shared" si="71"/>
        <v/>
      </c>
      <c r="M323" s="115" t="str">
        <f t="shared" si="72"/>
        <v/>
      </c>
      <c r="N323" s="115" t="str">
        <f t="shared" si="73"/>
        <v/>
      </c>
      <c r="O323" s="115" t="str">
        <f t="shared" si="74"/>
        <v/>
      </c>
      <c r="P323" s="120" t="str">
        <f t="shared" si="75"/>
        <v/>
      </c>
      <c r="Q323" s="30" t="str">
        <f t="shared" si="76"/>
        <v/>
      </c>
      <c r="AJ323" s="33">
        <f t="shared" si="62"/>
        <v>15736.174999999999</v>
      </c>
      <c r="AK323" s="33" t="str">
        <f t="shared" si="63"/>
        <v/>
      </c>
      <c r="AL323" s="33" t="str">
        <f t="shared" si="64"/>
        <v/>
      </c>
      <c r="AM323" s="33" t="str">
        <f t="shared" si="65"/>
        <v/>
      </c>
      <c r="AN323" s="33" t="str">
        <f t="shared" si="66"/>
        <v/>
      </c>
      <c r="AO323" s="33" t="str">
        <f t="shared" si="67"/>
        <v/>
      </c>
      <c r="AP323" s="33" t="str">
        <f t="shared" si="68"/>
        <v/>
      </c>
      <c r="AQ323" s="33" t="str">
        <f t="shared" si="69"/>
        <v/>
      </c>
      <c r="AR323" s="33" t="str">
        <f t="shared" si="70"/>
        <v/>
      </c>
      <c r="AS323" s="4">
        <v>43604</v>
      </c>
      <c r="AT323" s="4">
        <v>6.1782407407407404E-2</v>
      </c>
      <c r="AU323" s="4" t="s">
        <v>59</v>
      </c>
      <c r="AV323" s="4" t="s">
        <v>60</v>
      </c>
      <c r="AW323" s="4">
        <v>15736.174999999999</v>
      </c>
    </row>
    <row r="324" spans="1:51" x14ac:dyDescent="0.3">
      <c r="A324" s="108"/>
      <c r="B324" s="117"/>
      <c r="C324" s="111"/>
      <c r="D324" s="111"/>
      <c r="E324" s="111"/>
      <c r="F324" s="111"/>
      <c r="G324" s="111"/>
      <c r="H324" s="111"/>
      <c r="I324" s="118"/>
      <c r="J324" s="111"/>
      <c r="K324" s="111"/>
      <c r="L324" s="119" t="str">
        <f t="shared" si="71"/>
        <v/>
      </c>
      <c r="M324" s="115" t="str">
        <f t="shared" si="72"/>
        <v/>
      </c>
      <c r="N324" s="115" t="str">
        <f t="shared" si="73"/>
        <v/>
      </c>
      <c r="O324" s="115" t="str">
        <f t="shared" si="74"/>
        <v/>
      </c>
      <c r="P324" s="120" t="str">
        <f t="shared" si="75"/>
        <v/>
      </c>
      <c r="Q324" s="30" t="str">
        <f t="shared" si="76"/>
        <v/>
      </c>
      <c r="AJ324" s="33" t="str">
        <f t="shared" si="62"/>
        <v/>
      </c>
      <c r="AK324" s="33">
        <f t="shared" si="63"/>
        <v>116107.751</v>
      </c>
      <c r="AL324" s="33" t="str">
        <f t="shared" si="64"/>
        <v/>
      </c>
      <c r="AM324" s="33" t="str">
        <f t="shared" si="65"/>
        <v/>
      </c>
      <c r="AN324" s="33" t="str">
        <f t="shared" si="66"/>
        <v/>
      </c>
      <c r="AO324" s="33" t="str">
        <f t="shared" si="67"/>
        <v/>
      </c>
      <c r="AP324" s="33" t="str">
        <f t="shared" si="68"/>
        <v/>
      </c>
      <c r="AQ324" s="33" t="str">
        <f t="shared" si="69"/>
        <v/>
      </c>
      <c r="AR324" s="33" t="str">
        <f t="shared" si="70"/>
        <v/>
      </c>
      <c r="AS324" s="4">
        <v>43604</v>
      </c>
      <c r="AT324" s="4">
        <v>6.1782407407407404E-2</v>
      </c>
      <c r="AU324" s="4" t="s">
        <v>59</v>
      </c>
      <c r="AV324" s="4" t="s">
        <v>61</v>
      </c>
      <c r="AW324" s="4">
        <v>116107.751</v>
      </c>
    </row>
    <row r="325" spans="1:51" x14ac:dyDescent="0.3">
      <c r="A325" s="108"/>
      <c r="B325" s="117"/>
      <c r="C325" s="111"/>
      <c r="D325" s="111"/>
      <c r="E325" s="111"/>
      <c r="F325" s="111"/>
      <c r="G325" s="111"/>
      <c r="H325" s="111"/>
      <c r="I325" s="118"/>
      <c r="J325" s="111"/>
      <c r="K325" s="111"/>
      <c r="L325" s="119" t="str">
        <f t="shared" si="71"/>
        <v/>
      </c>
      <c r="M325" s="115" t="str">
        <f t="shared" si="72"/>
        <v/>
      </c>
      <c r="N325" s="115" t="str">
        <f t="shared" si="73"/>
        <v/>
      </c>
      <c r="O325" s="115" t="str">
        <f t="shared" si="74"/>
        <v/>
      </c>
      <c r="P325" s="120" t="str">
        <f t="shared" si="75"/>
        <v/>
      </c>
      <c r="Q325" s="30" t="str">
        <f t="shared" si="76"/>
        <v/>
      </c>
      <c r="AJ325" s="33" t="str">
        <f t="shared" si="62"/>
        <v/>
      </c>
      <c r="AK325" s="33" t="str">
        <f t="shared" si="63"/>
        <v/>
      </c>
      <c r="AL325" s="33" t="str">
        <f t="shared" si="64"/>
        <v/>
      </c>
      <c r="AM325" s="33" t="str">
        <f t="shared" si="65"/>
        <v/>
      </c>
      <c r="AN325" s="33" t="str">
        <f t="shared" si="66"/>
        <v/>
      </c>
      <c r="AO325" s="33">
        <f t="shared" si="67"/>
        <v>12</v>
      </c>
      <c r="AP325" s="33" t="str">
        <f t="shared" si="68"/>
        <v/>
      </c>
      <c r="AQ325" s="33" t="str">
        <f t="shared" si="69"/>
        <v/>
      </c>
      <c r="AR325" s="33" t="str">
        <f t="shared" si="70"/>
        <v/>
      </c>
      <c r="AS325" s="4">
        <v>43604</v>
      </c>
      <c r="AT325" s="4">
        <v>6.1782407407407404E-2</v>
      </c>
      <c r="AU325" s="4" t="s">
        <v>62</v>
      </c>
      <c r="AV325" s="4" t="s">
        <v>63</v>
      </c>
      <c r="AW325" s="4">
        <v>12</v>
      </c>
    </row>
    <row r="326" spans="1:51" x14ac:dyDescent="0.3">
      <c r="A326" s="108"/>
      <c r="B326" s="117"/>
      <c r="C326" s="111"/>
      <c r="D326" s="111"/>
      <c r="E326" s="111"/>
      <c r="F326" s="111"/>
      <c r="G326" s="111"/>
      <c r="H326" s="111"/>
      <c r="I326" s="118"/>
      <c r="J326" s="111"/>
      <c r="K326" s="111"/>
      <c r="L326" s="119" t="str">
        <f t="shared" si="71"/>
        <v/>
      </c>
      <c r="M326" s="115" t="str">
        <f t="shared" si="72"/>
        <v/>
      </c>
      <c r="N326" s="115" t="str">
        <f t="shared" si="73"/>
        <v/>
      </c>
      <c r="O326" s="115" t="str">
        <f t="shared" si="74"/>
        <v/>
      </c>
      <c r="P326" s="120" t="str">
        <f t="shared" si="75"/>
        <v/>
      </c>
      <c r="Q326" s="30" t="str">
        <f t="shared" si="76"/>
        <v/>
      </c>
      <c r="AJ326" s="33" t="str">
        <f t="shared" si="62"/>
        <v/>
      </c>
      <c r="AK326" s="33" t="str">
        <f t="shared" si="63"/>
        <v/>
      </c>
      <c r="AL326" s="33">
        <f t="shared" si="64"/>
        <v>27361.01</v>
      </c>
      <c r="AM326" s="33" t="str">
        <f t="shared" si="65"/>
        <v/>
      </c>
      <c r="AN326" s="33" t="str">
        <f t="shared" si="66"/>
        <v/>
      </c>
      <c r="AO326" s="33" t="str">
        <f t="shared" si="67"/>
        <v/>
      </c>
      <c r="AP326" s="33" t="str">
        <f t="shared" si="68"/>
        <v/>
      </c>
      <c r="AQ326" s="33" t="str">
        <f t="shared" si="69"/>
        <v/>
      </c>
      <c r="AR326" s="33" t="str">
        <f t="shared" si="70"/>
        <v/>
      </c>
      <c r="AS326" s="4">
        <v>43604</v>
      </c>
      <c r="AT326" s="4">
        <v>6.1782407407407404E-2</v>
      </c>
      <c r="AU326" s="4" t="s">
        <v>64</v>
      </c>
      <c r="AV326" s="4" t="s">
        <v>65</v>
      </c>
      <c r="AW326" s="4">
        <v>27361.01</v>
      </c>
    </row>
    <row r="327" spans="1:51" x14ac:dyDescent="0.3">
      <c r="A327" s="108"/>
      <c r="B327" s="117"/>
      <c r="C327" s="111"/>
      <c r="D327" s="111"/>
      <c r="E327" s="111"/>
      <c r="F327" s="111"/>
      <c r="G327" s="111"/>
      <c r="H327" s="111"/>
      <c r="I327" s="118"/>
      <c r="J327" s="111"/>
      <c r="K327" s="111"/>
      <c r="L327" s="119" t="str">
        <f t="shared" si="71"/>
        <v/>
      </c>
      <c r="M327" s="115" t="str">
        <f t="shared" si="72"/>
        <v/>
      </c>
      <c r="N327" s="115" t="str">
        <f t="shared" si="73"/>
        <v/>
      </c>
      <c r="O327" s="115" t="str">
        <f t="shared" si="74"/>
        <v/>
      </c>
      <c r="P327" s="120" t="str">
        <f t="shared" si="75"/>
        <v/>
      </c>
      <c r="Q327" s="30" t="str">
        <f t="shared" si="76"/>
        <v/>
      </c>
      <c r="AJ327" s="33" t="str">
        <f t="shared" si="62"/>
        <v/>
      </c>
      <c r="AK327" s="33" t="str">
        <f t="shared" si="63"/>
        <v/>
      </c>
      <c r="AL327" s="33" t="str">
        <f t="shared" si="64"/>
        <v/>
      </c>
      <c r="AM327" s="33">
        <f t="shared" si="65"/>
        <v>37916.536</v>
      </c>
      <c r="AN327" s="33" t="str">
        <f t="shared" si="66"/>
        <v/>
      </c>
      <c r="AO327" s="33" t="str">
        <f t="shared" si="67"/>
        <v/>
      </c>
      <c r="AP327" s="33" t="str">
        <f t="shared" si="68"/>
        <v/>
      </c>
      <c r="AQ327" s="33" t="str">
        <f t="shared" si="69"/>
        <v/>
      </c>
      <c r="AR327" s="33" t="str">
        <f t="shared" si="70"/>
        <v/>
      </c>
      <c r="AS327" s="4">
        <v>43604</v>
      </c>
      <c r="AT327" s="4">
        <v>6.1782407407407404E-2</v>
      </c>
      <c r="AU327" s="4" t="s">
        <v>64</v>
      </c>
      <c r="AV327" s="4" t="s">
        <v>66</v>
      </c>
      <c r="AW327" s="4" t="s">
        <v>67</v>
      </c>
      <c r="AX327" s="4">
        <v>37916.536</v>
      </c>
    </row>
    <row r="328" spans="1:51" x14ac:dyDescent="0.3">
      <c r="A328" s="108"/>
      <c r="B328" s="117"/>
      <c r="C328" s="111"/>
      <c r="D328" s="111"/>
      <c r="E328" s="111"/>
      <c r="F328" s="111"/>
      <c r="G328" s="111"/>
      <c r="H328" s="111"/>
      <c r="I328" s="118"/>
      <c r="J328" s="111"/>
      <c r="K328" s="111"/>
      <c r="L328" s="119" t="str">
        <f t="shared" si="71"/>
        <v/>
      </c>
      <c r="M328" s="115" t="str">
        <f t="shared" si="72"/>
        <v/>
      </c>
      <c r="N328" s="115" t="str">
        <f t="shared" si="73"/>
        <v/>
      </c>
      <c r="O328" s="115" t="str">
        <f t="shared" si="74"/>
        <v/>
      </c>
      <c r="P328" s="120" t="str">
        <f t="shared" si="75"/>
        <v/>
      </c>
      <c r="Q328" s="30" t="str">
        <f t="shared" si="76"/>
        <v/>
      </c>
      <c r="AJ328" s="33" t="str">
        <f t="shared" si="62"/>
        <v/>
      </c>
      <c r="AK328" s="33" t="str">
        <f t="shared" si="63"/>
        <v/>
      </c>
      <c r="AL328" s="33" t="str">
        <f t="shared" si="64"/>
        <v/>
      </c>
      <c r="AM328" s="33" t="str">
        <f t="shared" si="65"/>
        <v/>
      </c>
      <c r="AN328" s="33">
        <f t="shared" si="66"/>
        <v>0</v>
      </c>
      <c r="AO328" s="33" t="str">
        <f t="shared" si="67"/>
        <v/>
      </c>
      <c r="AP328" s="33" t="str">
        <f t="shared" si="68"/>
        <v/>
      </c>
      <c r="AQ328" s="33" t="str">
        <f t="shared" si="69"/>
        <v/>
      </c>
      <c r="AR328" s="33" t="str">
        <f t="shared" si="70"/>
        <v/>
      </c>
      <c r="AS328" s="4">
        <v>43604</v>
      </c>
      <c r="AT328" s="4">
        <v>6.1782407407407404E-2</v>
      </c>
      <c r="AU328" s="4" t="s">
        <v>64</v>
      </c>
      <c r="AV328" s="4" t="s">
        <v>68</v>
      </c>
      <c r="AW328" s="4">
        <v>0</v>
      </c>
    </row>
    <row r="329" spans="1:51" x14ac:dyDescent="0.3">
      <c r="A329" s="108"/>
      <c r="B329" s="117"/>
      <c r="C329" s="111"/>
      <c r="D329" s="111"/>
      <c r="E329" s="111"/>
      <c r="F329" s="111"/>
      <c r="G329" s="111"/>
      <c r="H329" s="111"/>
      <c r="I329" s="118"/>
      <c r="J329" s="111"/>
      <c r="K329" s="111"/>
      <c r="L329" s="119" t="str">
        <f t="shared" si="71"/>
        <v/>
      </c>
      <c r="M329" s="115" t="str">
        <f t="shared" si="72"/>
        <v/>
      </c>
      <c r="N329" s="115" t="str">
        <f t="shared" si="73"/>
        <v/>
      </c>
      <c r="O329" s="115" t="str">
        <f t="shared" si="74"/>
        <v/>
      </c>
      <c r="P329" s="120" t="str">
        <f t="shared" si="75"/>
        <v/>
      </c>
      <c r="Q329" s="30" t="str">
        <f t="shared" si="76"/>
        <v/>
      </c>
      <c r="AJ329" s="33">
        <f t="shared" si="62"/>
        <v>15736.174999999999</v>
      </c>
      <c r="AK329" s="33" t="str">
        <f t="shared" si="63"/>
        <v/>
      </c>
      <c r="AL329" s="33" t="str">
        <f t="shared" si="64"/>
        <v/>
      </c>
      <c r="AM329" s="33" t="str">
        <f t="shared" si="65"/>
        <v/>
      </c>
      <c r="AN329" s="33" t="str">
        <f t="shared" si="66"/>
        <v/>
      </c>
      <c r="AO329" s="33" t="str">
        <f t="shared" si="67"/>
        <v/>
      </c>
      <c r="AP329" s="33" t="str">
        <f t="shared" si="68"/>
        <v/>
      </c>
      <c r="AQ329" s="33" t="str">
        <f t="shared" si="69"/>
        <v/>
      </c>
      <c r="AR329" s="33" t="str">
        <f t="shared" si="70"/>
        <v/>
      </c>
      <c r="AS329" s="4">
        <v>43604</v>
      </c>
      <c r="AT329" s="4">
        <v>6.3171296296296295E-2</v>
      </c>
      <c r="AU329" s="4" t="s">
        <v>59</v>
      </c>
      <c r="AV329" s="4" t="s">
        <v>60</v>
      </c>
      <c r="AW329" s="4">
        <v>15736.174999999999</v>
      </c>
    </row>
    <row r="330" spans="1:51" x14ac:dyDescent="0.3">
      <c r="A330" s="108"/>
      <c r="B330" s="117"/>
      <c r="C330" s="111"/>
      <c r="D330" s="111"/>
      <c r="E330" s="111"/>
      <c r="F330" s="111"/>
      <c r="G330" s="111"/>
      <c r="H330" s="111"/>
      <c r="I330" s="118"/>
      <c r="J330" s="111"/>
      <c r="K330" s="111"/>
      <c r="L330" s="119" t="str">
        <f t="shared" si="71"/>
        <v/>
      </c>
      <c r="M330" s="115" t="str">
        <f t="shared" si="72"/>
        <v/>
      </c>
      <c r="N330" s="115" t="str">
        <f t="shared" si="73"/>
        <v/>
      </c>
      <c r="O330" s="115" t="str">
        <f t="shared" si="74"/>
        <v/>
      </c>
      <c r="P330" s="120" t="str">
        <f t="shared" si="75"/>
        <v/>
      </c>
      <c r="Q330" s="30" t="str">
        <f t="shared" si="76"/>
        <v/>
      </c>
      <c r="AJ330" s="33" t="str">
        <f t="shared" si="62"/>
        <v/>
      </c>
      <c r="AK330" s="33">
        <f t="shared" si="63"/>
        <v>116107.751</v>
      </c>
      <c r="AL330" s="33" t="str">
        <f t="shared" si="64"/>
        <v/>
      </c>
      <c r="AM330" s="33" t="str">
        <f t="shared" si="65"/>
        <v/>
      </c>
      <c r="AN330" s="33" t="str">
        <f t="shared" si="66"/>
        <v/>
      </c>
      <c r="AO330" s="33" t="str">
        <f t="shared" si="67"/>
        <v/>
      </c>
      <c r="AP330" s="33" t="str">
        <f t="shared" si="68"/>
        <v/>
      </c>
      <c r="AQ330" s="33" t="str">
        <f t="shared" si="69"/>
        <v/>
      </c>
      <c r="AR330" s="33" t="str">
        <f t="shared" si="70"/>
        <v/>
      </c>
      <c r="AS330" s="4">
        <v>43604</v>
      </c>
      <c r="AT330" s="4">
        <v>6.3171296296296295E-2</v>
      </c>
      <c r="AU330" s="4" t="s">
        <v>59</v>
      </c>
      <c r="AV330" s="4" t="s">
        <v>61</v>
      </c>
      <c r="AW330" s="4">
        <v>116107.751</v>
      </c>
    </row>
    <row r="331" spans="1:51" x14ac:dyDescent="0.3">
      <c r="A331" s="108"/>
      <c r="B331" s="117"/>
      <c r="C331" s="111"/>
      <c r="D331" s="111"/>
      <c r="E331" s="111"/>
      <c r="F331" s="111"/>
      <c r="G331" s="111"/>
      <c r="H331" s="111"/>
      <c r="I331" s="118"/>
      <c r="J331" s="111"/>
      <c r="K331" s="111"/>
      <c r="L331" s="119" t="str">
        <f t="shared" si="71"/>
        <v/>
      </c>
      <c r="M331" s="115" t="str">
        <f t="shared" si="72"/>
        <v/>
      </c>
      <c r="N331" s="115" t="str">
        <f t="shared" si="73"/>
        <v/>
      </c>
      <c r="O331" s="115" t="str">
        <f t="shared" si="74"/>
        <v/>
      </c>
      <c r="P331" s="120" t="str">
        <f t="shared" si="75"/>
        <v/>
      </c>
      <c r="Q331" s="30" t="str">
        <f t="shared" si="76"/>
        <v/>
      </c>
      <c r="AJ331" s="33" t="str">
        <f t="shared" si="62"/>
        <v/>
      </c>
      <c r="AK331" s="33" t="str">
        <f t="shared" si="63"/>
        <v/>
      </c>
      <c r="AL331" s="33" t="str">
        <f t="shared" si="64"/>
        <v/>
      </c>
      <c r="AM331" s="33" t="str">
        <f t="shared" si="65"/>
        <v/>
      </c>
      <c r="AN331" s="33" t="str">
        <f t="shared" si="66"/>
        <v/>
      </c>
      <c r="AO331" s="33">
        <f t="shared" si="67"/>
        <v>12</v>
      </c>
      <c r="AP331" s="33" t="str">
        <f t="shared" si="68"/>
        <v/>
      </c>
      <c r="AQ331" s="33" t="str">
        <f t="shared" si="69"/>
        <v/>
      </c>
      <c r="AR331" s="33" t="str">
        <f t="shared" si="70"/>
        <v/>
      </c>
      <c r="AS331" s="4">
        <v>43604</v>
      </c>
      <c r="AT331" s="4">
        <v>6.3171296296296295E-2</v>
      </c>
      <c r="AU331" s="4" t="s">
        <v>62</v>
      </c>
      <c r="AV331" s="4" t="s">
        <v>63</v>
      </c>
      <c r="AW331" s="4">
        <v>12</v>
      </c>
    </row>
    <row r="332" spans="1:51" x14ac:dyDescent="0.3">
      <c r="A332" s="108"/>
      <c r="B332" s="117"/>
      <c r="C332" s="111"/>
      <c r="D332" s="111"/>
      <c r="E332" s="111"/>
      <c r="F332" s="111"/>
      <c r="G332" s="111"/>
      <c r="H332" s="111"/>
      <c r="I332" s="118"/>
      <c r="J332" s="111"/>
      <c r="K332" s="111"/>
      <c r="L332" s="119" t="str">
        <f t="shared" si="71"/>
        <v/>
      </c>
      <c r="M332" s="115" t="str">
        <f t="shared" si="72"/>
        <v/>
      </c>
      <c r="N332" s="115" t="str">
        <f t="shared" si="73"/>
        <v/>
      </c>
      <c r="O332" s="115" t="str">
        <f t="shared" si="74"/>
        <v/>
      </c>
      <c r="P332" s="120" t="str">
        <f t="shared" si="75"/>
        <v/>
      </c>
      <c r="Q332" s="30" t="str">
        <f t="shared" si="76"/>
        <v/>
      </c>
      <c r="AJ332" s="33" t="str">
        <f t="shared" ref="AJ332:AJ395" si="77">IF(AV332="ht",AW332,"")</f>
        <v/>
      </c>
      <c r="AK332" s="33" t="str">
        <f t="shared" ref="AK332:AK395" si="78">IF($AV332="nt",$AW332,"")</f>
        <v/>
      </c>
      <c r="AL332" s="33">
        <f t="shared" ref="AL332:AL395" si="79">IF($AV332="esp",$AW332,"")</f>
        <v>27361.01</v>
      </c>
      <c r="AM332" s="33" t="str">
        <f t="shared" ref="AM332:AM395" si="80">IF($AV332="Ges",$AX332,"")</f>
        <v/>
      </c>
      <c r="AN332" s="33" t="str">
        <f t="shared" ref="AN332:AN395" si="81">IF($AV332="tag",$AW332,"")</f>
        <v/>
      </c>
      <c r="AO332" s="33" t="str">
        <f t="shared" ref="AO332:AO395" si="82">IF($AV332="vhs",$AW332,"")</f>
        <v/>
      </c>
      <c r="AP332" s="33" t="str">
        <f t="shared" ref="AP332:AP395" si="83">IF($AV332="szeit",$AX332,"")</f>
        <v/>
      </c>
      <c r="AQ332" s="33" t="str">
        <f t="shared" ref="AQ332:AQ395" si="84">IF($AV332="v06",$AW332,"")</f>
        <v/>
      </c>
      <c r="AR332" s="33" t="str">
        <f t="shared" ref="AR332:AR395" si="85">IF($AV332="v22",$AW332,"")</f>
        <v/>
      </c>
      <c r="AS332" s="4">
        <v>43604</v>
      </c>
      <c r="AT332" s="4">
        <v>6.3171296296296295E-2</v>
      </c>
      <c r="AU332" s="4" t="s">
        <v>64</v>
      </c>
      <c r="AV332" s="4" t="s">
        <v>65</v>
      </c>
      <c r="AW332" s="4">
        <v>27361.01</v>
      </c>
    </row>
    <row r="333" spans="1:51" x14ac:dyDescent="0.3">
      <c r="A333" s="108"/>
      <c r="B333" s="117"/>
      <c r="C333" s="111"/>
      <c r="D333" s="111"/>
      <c r="E333" s="111"/>
      <c r="F333" s="111"/>
      <c r="G333" s="111"/>
      <c r="H333" s="111"/>
      <c r="I333" s="118"/>
      <c r="J333" s="111"/>
      <c r="K333" s="111"/>
      <c r="L333" s="119" t="str">
        <f t="shared" ref="L333:L375" si="86">IF(C333&gt;1,(M333+N333)+G333,"")</f>
        <v/>
      </c>
      <c r="M333" s="115" t="str">
        <f t="shared" ref="M333:M375" si="87">IF(D333&gt;1,C332-C333,"")</f>
        <v/>
      </c>
      <c r="N333" s="115" t="str">
        <f t="shared" ref="N333:N375" si="88">IF(D333&gt;1,D332-D333,"")</f>
        <v/>
      </c>
      <c r="O333" s="115" t="str">
        <f t="shared" ref="O333:O375" si="89">IF(G333&gt;0,G333-P333,"")</f>
        <v/>
      </c>
      <c r="P333" s="120" t="str">
        <f t="shared" ref="P333:P375" si="90">IF(G333&gt;0,(E332-E333)+G333,"")</f>
        <v/>
      </c>
      <c r="Q333" s="30" t="str">
        <f t="shared" ref="Q333:Q375" si="91">IF(G333&gt;0.2,O333/G333,"")</f>
        <v/>
      </c>
      <c r="AJ333" s="33" t="str">
        <f t="shared" si="77"/>
        <v/>
      </c>
      <c r="AK333" s="33" t="str">
        <f t="shared" si="78"/>
        <v/>
      </c>
      <c r="AL333" s="33" t="str">
        <f t="shared" si="79"/>
        <v/>
      </c>
      <c r="AM333" s="33">
        <f t="shared" si="80"/>
        <v>37916.536</v>
      </c>
      <c r="AN333" s="33" t="str">
        <f t="shared" si="81"/>
        <v/>
      </c>
      <c r="AO333" s="33" t="str">
        <f t="shared" si="82"/>
        <v/>
      </c>
      <c r="AP333" s="33" t="str">
        <f t="shared" si="83"/>
        <v/>
      </c>
      <c r="AQ333" s="33" t="str">
        <f t="shared" si="84"/>
        <v/>
      </c>
      <c r="AR333" s="33" t="str">
        <f t="shared" si="85"/>
        <v/>
      </c>
      <c r="AS333" s="4">
        <v>43604</v>
      </c>
      <c r="AT333" s="4">
        <v>6.3171296296296295E-2</v>
      </c>
      <c r="AU333" s="4" t="s">
        <v>64</v>
      </c>
      <c r="AV333" s="4" t="s">
        <v>66</v>
      </c>
      <c r="AW333" s="4" t="s">
        <v>67</v>
      </c>
      <c r="AX333" s="4">
        <v>37916.536</v>
      </c>
    </row>
    <row r="334" spans="1:51" x14ac:dyDescent="0.3">
      <c r="A334" s="108"/>
      <c r="B334" s="117"/>
      <c r="C334" s="111"/>
      <c r="D334" s="111"/>
      <c r="E334" s="111"/>
      <c r="F334" s="111"/>
      <c r="G334" s="111"/>
      <c r="H334" s="111"/>
      <c r="I334" s="118"/>
      <c r="J334" s="111"/>
      <c r="K334" s="111"/>
      <c r="L334" s="119" t="str">
        <f t="shared" si="86"/>
        <v/>
      </c>
      <c r="M334" s="115" t="str">
        <f t="shared" si="87"/>
        <v/>
      </c>
      <c r="N334" s="115" t="str">
        <f t="shared" si="88"/>
        <v/>
      </c>
      <c r="O334" s="115" t="str">
        <f t="shared" si="89"/>
        <v/>
      </c>
      <c r="P334" s="120" t="str">
        <f t="shared" si="90"/>
        <v/>
      </c>
      <c r="Q334" s="30" t="str">
        <f t="shared" si="91"/>
        <v/>
      </c>
      <c r="AJ334" s="33" t="str">
        <f t="shared" si="77"/>
        <v/>
      </c>
      <c r="AK334" s="33" t="str">
        <f t="shared" si="78"/>
        <v/>
      </c>
      <c r="AL334" s="33" t="str">
        <f t="shared" si="79"/>
        <v/>
      </c>
      <c r="AM334" s="33" t="str">
        <f t="shared" si="80"/>
        <v/>
      </c>
      <c r="AN334" s="33">
        <f t="shared" si="81"/>
        <v>0</v>
      </c>
      <c r="AO334" s="33" t="str">
        <f t="shared" si="82"/>
        <v/>
      </c>
      <c r="AP334" s="33" t="str">
        <f t="shared" si="83"/>
        <v/>
      </c>
      <c r="AQ334" s="33" t="str">
        <f t="shared" si="84"/>
        <v/>
      </c>
      <c r="AR334" s="33" t="str">
        <f t="shared" si="85"/>
        <v/>
      </c>
      <c r="AS334" s="4">
        <v>43604</v>
      </c>
      <c r="AT334" s="4">
        <v>6.3171296296296295E-2</v>
      </c>
      <c r="AU334" s="4" t="s">
        <v>64</v>
      </c>
      <c r="AV334" s="4" t="s">
        <v>68</v>
      </c>
      <c r="AW334" s="4">
        <v>0</v>
      </c>
    </row>
    <row r="335" spans="1:51" x14ac:dyDescent="0.3">
      <c r="A335" s="108"/>
      <c r="B335" s="117"/>
      <c r="C335" s="111"/>
      <c r="D335" s="111"/>
      <c r="E335" s="111"/>
      <c r="F335" s="111"/>
      <c r="G335" s="111"/>
      <c r="H335" s="111"/>
      <c r="I335" s="118"/>
      <c r="J335" s="111"/>
      <c r="K335" s="111"/>
      <c r="L335" s="119" t="str">
        <f t="shared" si="86"/>
        <v/>
      </c>
      <c r="M335" s="115" t="str">
        <f t="shared" si="87"/>
        <v/>
      </c>
      <c r="N335" s="115" t="str">
        <f t="shared" si="88"/>
        <v/>
      </c>
      <c r="O335" s="115" t="str">
        <f t="shared" si="89"/>
        <v/>
      </c>
      <c r="P335" s="120" t="str">
        <f t="shared" si="90"/>
        <v/>
      </c>
      <c r="Q335" s="30" t="str">
        <f t="shared" si="91"/>
        <v/>
      </c>
      <c r="AJ335" s="33">
        <f t="shared" si="77"/>
        <v>15736.174999999999</v>
      </c>
      <c r="AK335" s="33" t="str">
        <f t="shared" si="78"/>
        <v/>
      </c>
      <c r="AL335" s="33" t="str">
        <f t="shared" si="79"/>
        <v/>
      </c>
      <c r="AM335" s="33" t="str">
        <f t="shared" si="80"/>
        <v/>
      </c>
      <c r="AN335" s="33" t="str">
        <f t="shared" si="81"/>
        <v/>
      </c>
      <c r="AO335" s="33" t="str">
        <f t="shared" si="82"/>
        <v/>
      </c>
      <c r="AP335" s="33" t="str">
        <f t="shared" si="83"/>
        <v/>
      </c>
      <c r="AQ335" s="33" t="str">
        <f t="shared" si="84"/>
        <v/>
      </c>
      <c r="AR335" s="33" t="str">
        <f t="shared" si="85"/>
        <v/>
      </c>
      <c r="AS335" s="4">
        <v>43604</v>
      </c>
      <c r="AT335" s="4">
        <v>6.4560185185185193E-2</v>
      </c>
      <c r="AU335" s="4" t="s">
        <v>59</v>
      </c>
      <c r="AV335" s="4" t="s">
        <v>60</v>
      </c>
      <c r="AW335" s="4">
        <v>15736.174999999999</v>
      </c>
    </row>
    <row r="336" spans="1:51" x14ac:dyDescent="0.3">
      <c r="A336" s="108"/>
      <c r="B336" s="117"/>
      <c r="C336" s="111"/>
      <c r="D336" s="111"/>
      <c r="E336" s="111"/>
      <c r="F336" s="111"/>
      <c r="G336" s="111"/>
      <c r="H336" s="111"/>
      <c r="I336" s="118"/>
      <c r="J336" s="111"/>
      <c r="K336" s="111"/>
      <c r="L336" s="119" t="str">
        <f t="shared" si="86"/>
        <v/>
      </c>
      <c r="M336" s="115" t="str">
        <f t="shared" si="87"/>
        <v/>
      </c>
      <c r="N336" s="115" t="str">
        <f t="shared" si="88"/>
        <v/>
      </c>
      <c r="O336" s="115" t="str">
        <f t="shared" si="89"/>
        <v/>
      </c>
      <c r="P336" s="120" t="str">
        <f t="shared" si="90"/>
        <v/>
      </c>
      <c r="Q336" s="30" t="str">
        <f t="shared" si="91"/>
        <v/>
      </c>
      <c r="AJ336" s="33" t="str">
        <f t="shared" si="77"/>
        <v/>
      </c>
      <c r="AK336" s="33">
        <f t="shared" si="78"/>
        <v>116107.79399999999</v>
      </c>
      <c r="AL336" s="33" t="str">
        <f t="shared" si="79"/>
        <v/>
      </c>
      <c r="AM336" s="33" t="str">
        <f t="shared" si="80"/>
        <v/>
      </c>
      <c r="AN336" s="33" t="str">
        <f t="shared" si="81"/>
        <v/>
      </c>
      <c r="AO336" s="33" t="str">
        <f t="shared" si="82"/>
        <v/>
      </c>
      <c r="AP336" s="33" t="str">
        <f t="shared" si="83"/>
        <v/>
      </c>
      <c r="AQ336" s="33" t="str">
        <f t="shared" si="84"/>
        <v/>
      </c>
      <c r="AR336" s="33" t="str">
        <f t="shared" si="85"/>
        <v/>
      </c>
      <c r="AS336" s="4">
        <v>43604</v>
      </c>
      <c r="AT336" s="4">
        <v>6.4560185185185193E-2</v>
      </c>
      <c r="AU336" s="4" t="s">
        <v>59</v>
      </c>
      <c r="AV336" s="4" t="s">
        <v>61</v>
      </c>
      <c r="AW336" s="4">
        <v>116107.79399999999</v>
      </c>
    </row>
    <row r="337" spans="1:52" x14ac:dyDescent="0.3">
      <c r="A337" s="108"/>
      <c r="B337" s="117"/>
      <c r="C337" s="111"/>
      <c r="D337" s="111"/>
      <c r="E337" s="111"/>
      <c r="F337" s="111"/>
      <c r="G337" s="111"/>
      <c r="H337" s="111"/>
      <c r="I337" s="118"/>
      <c r="J337" s="111"/>
      <c r="K337" s="111"/>
      <c r="L337" s="119" t="str">
        <f t="shared" si="86"/>
        <v/>
      </c>
      <c r="M337" s="115" t="str">
        <f t="shared" si="87"/>
        <v/>
      </c>
      <c r="N337" s="115" t="str">
        <f t="shared" si="88"/>
        <v/>
      </c>
      <c r="O337" s="115" t="str">
        <f t="shared" si="89"/>
        <v/>
      </c>
      <c r="P337" s="120" t="str">
        <f t="shared" si="90"/>
        <v/>
      </c>
      <c r="Q337" s="30" t="str">
        <f t="shared" si="91"/>
        <v/>
      </c>
      <c r="AJ337" s="33" t="str">
        <f t="shared" si="77"/>
        <v/>
      </c>
      <c r="AK337" s="33" t="str">
        <f t="shared" si="78"/>
        <v/>
      </c>
      <c r="AL337" s="33" t="str">
        <f t="shared" si="79"/>
        <v/>
      </c>
      <c r="AM337" s="33" t="str">
        <f t="shared" si="80"/>
        <v/>
      </c>
      <c r="AN337" s="33" t="str">
        <f t="shared" si="81"/>
        <v/>
      </c>
      <c r="AO337" s="33">
        <f t="shared" si="82"/>
        <v>12</v>
      </c>
      <c r="AP337" s="33" t="str">
        <f t="shared" si="83"/>
        <v/>
      </c>
      <c r="AQ337" s="33" t="str">
        <f t="shared" si="84"/>
        <v/>
      </c>
      <c r="AR337" s="33" t="str">
        <f t="shared" si="85"/>
        <v/>
      </c>
      <c r="AS337" s="4">
        <v>43604</v>
      </c>
      <c r="AT337" s="4">
        <v>6.4560185185185193E-2</v>
      </c>
      <c r="AU337" s="4" t="s">
        <v>62</v>
      </c>
      <c r="AV337" s="4" t="s">
        <v>63</v>
      </c>
      <c r="AW337" s="4">
        <v>12</v>
      </c>
    </row>
    <row r="338" spans="1:52" x14ac:dyDescent="0.3">
      <c r="A338" s="108"/>
      <c r="B338" s="117"/>
      <c r="C338" s="111"/>
      <c r="D338" s="111"/>
      <c r="E338" s="111"/>
      <c r="F338" s="111"/>
      <c r="G338" s="111"/>
      <c r="H338" s="111"/>
      <c r="I338" s="118"/>
      <c r="J338" s="111"/>
      <c r="K338" s="111"/>
      <c r="L338" s="119" t="str">
        <f t="shared" si="86"/>
        <v/>
      </c>
      <c r="M338" s="115" t="str">
        <f t="shared" si="87"/>
        <v/>
      </c>
      <c r="N338" s="115" t="str">
        <f t="shared" si="88"/>
        <v/>
      </c>
      <c r="O338" s="115" t="str">
        <f t="shared" si="89"/>
        <v/>
      </c>
      <c r="P338" s="120" t="str">
        <f t="shared" si="90"/>
        <v/>
      </c>
      <c r="Q338" s="30" t="str">
        <f t="shared" si="91"/>
        <v/>
      </c>
      <c r="AJ338" s="33" t="str">
        <f t="shared" si="77"/>
        <v/>
      </c>
      <c r="AK338" s="33" t="str">
        <f t="shared" si="78"/>
        <v/>
      </c>
      <c r="AL338" s="33">
        <f t="shared" si="79"/>
        <v>27361.01</v>
      </c>
      <c r="AM338" s="33" t="str">
        <f t="shared" si="80"/>
        <v/>
      </c>
      <c r="AN338" s="33" t="str">
        <f t="shared" si="81"/>
        <v/>
      </c>
      <c r="AO338" s="33" t="str">
        <f t="shared" si="82"/>
        <v/>
      </c>
      <c r="AP338" s="33" t="str">
        <f t="shared" si="83"/>
        <v/>
      </c>
      <c r="AQ338" s="33" t="str">
        <f t="shared" si="84"/>
        <v/>
      </c>
      <c r="AR338" s="33" t="str">
        <f t="shared" si="85"/>
        <v/>
      </c>
      <c r="AS338" s="4">
        <v>43604</v>
      </c>
      <c r="AT338" s="4">
        <v>6.4560185185185193E-2</v>
      </c>
      <c r="AU338" s="4" t="s">
        <v>64</v>
      </c>
      <c r="AV338" s="4" t="s">
        <v>65</v>
      </c>
      <c r="AW338" s="4">
        <v>27361.01</v>
      </c>
    </row>
    <row r="339" spans="1:52" x14ac:dyDescent="0.3">
      <c r="A339" s="108"/>
      <c r="B339" s="117"/>
      <c r="C339" s="111"/>
      <c r="D339" s="111"/>
      <c r="E339" s="111"/>
      <c r="F339" s="111"/>
      <c r="G339" s="111"/>
      <c r="H339" s="111"/>
      <c r="I339" s="118"/>
      <c r="J339" s="111"/>
      <c r="K339" s="111"/>
      <c r="L339" s="119" t="str">
        <f t="shared" si="86"/>
        <v/>
      </c>
      <c r="M339" s="115" t="str">
        <f t="shared" si="87"/>
        <v/>
      </c>
      <c r="N339" s="115" t="str">
        <f t="shared" si="88"/>
        <v/>
      </c>
      <c r="O339" s="115" t="str">
        <f t="shared" si="89"/>
        <v/>
      </c>
      <c r="P339" s="120" t="str">
        <f t="shared" si="90"/>
        <v/>
      </c>
      <c r="Q339" s="30" t="str">
        <f t="shared" si="91"/>
        <v/>
      </c>
      <c r="AJ339" s="33" t="str">
        <f t="shared" si="77"/>
        <v/>
      </c>
      <c r="AK339" s="33" t="str">
        <f t="shared" si="78"/>
        <v/>
      </c>
      <c r="AL339" s="33" t="str">
        <f t="shared" si="79"/>
        <v/>
      </c>
      <c r="AM339" s="33">
        <f t="shared" si="80"/>
        <v>37916.536</v>
      </c>
      <c r="AN339" s="33" t="str">
        <f t="shared" si="81"/>
        <v/>
      </c>
      <c r="AO339" s="33" t="str">
        <f t="shared" si="82"/>
        <v/>
      </c>
      <c r="AP339" s="33" t="str">
        <f t="shared" si="83"/>
        <v/>
      </c>
      <c r="AQ339" s="33" t="str">
        <f t="shared" si="84"/>
        <v/>
      </c>
      <c r="AR339" s="33" t="str">
        <f t="shared" si="85"/>
        <v/>
      </c>
      <c r="AS339" s="4">
        <v>43604</v>
      </c>
      <c r="AT339" s="4">
        <v>6.4560185185185193E-2</v>
      </c>
      <c r="AU339" s="4" t="s">
        <v>64</v>
      </c>
      <c r="AV339" s="4" t="s">
        <v>66</v>
      </c>
      <c r="AW339" s="4" t="s">
        <v>67</v>
      </c>
      <c r="AX339" s="4">
        <v>37916.536</v>
      </c>
    </row>
    <row r="340" spans="1:52" x14ac:dyDescent="0.3">
      <c r="A340" s="108"/>
      <c r="B340" s="117"/>
      <c r="C340" s="111"/>
      <c r="D340" s="111"/>
      <c r="E340" s="111"/>
      <c r="F340" s="111"/>
      <c r="G340" s="111"/>
      <c r="H340" s="111"/>
      <c r="I340" s="118"/>
      <c r="J340" s="111"/>
      <c r="K340" s="111"/>
      <c r="L340" s="119" t="str">
        <f t="shared" si="86"/>
        <v/>
      </c>
      <c r="M340" s="115" t="str">
        <f t="shared" si="87"/>
        <v/>
      </c>
      <c r="N340" s="115" t="str">
        <f t="shared" si="88"/>
        <v/>
      </c>
      <c r="O340" s="115" t="str">
        <f t="shared" si="89"/>
        <v/>
      </c>
      <c r="P340" s="120" t="str">
        <f t="shared" si="90"/>
        <v/>
      </c>
      <c r="Q340" s="30" t="str">
        <f t="shared" si="91"/>
        <v/>
      </c>
      <c r="AJ340" s="33" t="str">
        <f t="shared" si="77"/>
        <v/>
      </c>
      <c r="AK340" s="33" t="str">
        <f t="shared" si="78"/>
        <v/>
      </c>
      <c r="AL340" s="33" t="str">
        <f t="shared" si="79"/>
        <v/>
      </c>
      <c r="AM340" s="33" t="str">
        <f t="shared" si="80"/>
        <v/>
      </c>
      <c r="AN340" s="33">
        <f t="shared" si="81"/>
        <v>0</v>
      </c>
      <c r="AO340" s="33" t="str">
        <f t="shared" si="82"/>
        <v/>
      </c>
      <c r="AP340" s="33" t="str">
        <f t="shared" si="83"/>
        <v/>
      </c>
      <c r="AQ340" s="33" t="str">
        <f t="shared" si="84"/>
        <v/>
      </c>
      <c r="AR340" s="33" t="str">
        <f t="shared" si="85"/>
        <v/>
      </c>
      <c r="AS340" s="4">
        <v>43604</v>
      </c>
      <c r="AT340" s="4">
        <v>6.4560185185185193E-2</v>
      </c>
      <c r="AU340" s="4" t="s">
        <v>64</v>
      </c>
      <c r="AV340" s="4" t="s">
        <v>68</v>
      </c>
      <c r="AW340" s="4">
        <v>0</v>
      </c>
    </row>
    <row r="341" spans="1:52" x14ac:dyDescent="0.3">
      <c r="A341" s="108"/>
      <c r="B341" s="117"/>
      <c r="C341" s="111"/>
      <c r="D341" s="111"/>
      <c r="E341" s="111"/>
      <c r="F341" s="111"/>
      <c r="G341" s="111"/>
      <c r="H341" s="111"/>
      <c r="I341" s="118"/>
      <c r="J341" s="111"/>
      <c r="K341" s="111"/>
      <c r="L341" s="119" t="str">
        <f t="shared" si="86"/>
        <v/>
      </c>
      <c r="M341" s="115" t="str">
        <f t="shared" si="87"/>
        <v/>
      </c>
      <c r="N341" s="115" t="str">
        <f t="shared" si="88"/>
        <v/>
      </c>
      <c r="O341" s="115" t="str">
        <f t="shared" si="89"/>
        <v/>
      </c>
      <c r="P341" s="120" t="str">
        <f t="shared" si="90"/>
        <v/>
      </c>
      <c r="Q341" s="30" t="str">
        <f t="shared" si="91"/>
        <v/>
      </c>
      <c r="AJ341" s="33" t="str">
        <f t="shared" si="77"/>
        <v/>
      </c>
      <c r="AK341" s="33" t="str">
        <f t="shared" si="78"/>
        <v/>
      </c>
      <c r="AL341" s="33" t="str">
        <f t="shared" si="79"/>
        <v/>
      </c>
      <c r="AM341" s="33" t="str">
        <f t="shared" si="80"/>
        <v/>
      </c>
      <c r="AN341" s="33" t="str">
        <f t="shared" si="81"/>
        <v/>
      </c>
      <c r="AO341" s="33" t="str">
        <f t="shared" si="82"/>
        <v/>
      </c>
      <c r="AP341" s="33">
        <f t="shared" si="83"/>
        <v>0.22500000000000001</v>
      </c>
      <c r="AQ341" s="33" t="str">
        <f t="shared" si="84"/>
        <v/>
      </c>
      <c r="AR341" s="33" t="str">
        <f t="shared" si="85"/>
        <v/>
      </c>
      <c r="AS341" s="4">
        <v>43604</v>
      </c>
      <c r="AT341" s="4">
        <v>6.5219907407407407E-2</v>
      </c>
      <c r="AU341" s="4" t="s">
        <v>70</v>
      </c>
      <c r="AV341" s="4" t="s">
        <v>71</v>
      </c>
      <c r="AW341" s="4">
        <v>43604</v>
      </c>
      <c r="AX341" s="4">
        <v>0.22500000000000001</v>
      </c>
      <c r="AY341" s="4" t="s">
        <v>72</v>
      </c>
      <c r="AZ341" s="4" t="s">
        <v>73</v>
      </c>
    </row>
    <row r="342" spans="1:52" x14ac:dyDescent="0.3">
      <c r="A342" s="108"/>
      <c r="B342" s="117"/>
      <c r="C342" s="111"/>
      <c r="D342" s="111"/>
      <c r="E342" s="111"/>
      <c r="F342" s="111"/>
      <c r="G342" s="111"/>
      <c r="H342" s="111"/>
      <c r="I342" s="118"/>
      <c r="J342" s="111"/>
      <c r="K342" s="111"/>
      <c r="L342" s="119" t="str">
        <f t="shared" si="86"/>
        <v/>
      </c>
      <c r="M342" s="115" t="str">
        <f t="shared" si="87"/>
        <v/>
      </c>
      <c r="N342" s="115" t="str">
        <f t="shared" si="88"/>
        <v/>
      </c>
      <c r="O342" s="115" t="str">
        <f t="shared" si="89"/>
        <v/>
      </c>
      <c r="P342" s="120" t="str">
        <f t="shared" si="90"/>
        <v/>
      </c>
      <c r="Q342" s="30" t="str">
        <f t="shared" si="91"/>
        <v/>
      </c>
      <c r="AJ342" s="33" t="str">
        <f t="shared" si="77"/>
        <v/>
      </c>
      <c r="AK342" s="33" t="str">
        <f t="shared" si="78"/>
        <v/>
      </c>
      <c r="AL342" s="33" t="str">
        <f t="shared" si="79"/>
        <v/>
      </c>
      <c r="AM342" s="33" t="str">
        <f t="shared" si="80"/>
        <v/>
      </c>
      <c r="AN342" s="33" t="str">
        <f t="shared" si="81"/>
        <v/>
      </c>
      <c r="AO342" s="33" t="str">
        <f t="shared" si="82"/>
        <v/>
      </c>
      <c r="AP342" s="33" t="str">
        <f t="shared" si="83"/>
        <v/>
      </c>
      <c r="AQ342" s="33" t="str">
        <f t="shared" si="84"/>
        <v/>
      </c>
      <c r="AR342" s="33">
        <f t="shared" si="85"/>
        <v>33.700000000000003</v>
      </c>
      <c r="AS342" s="4">
        <v>43604</v>
      </c>
      <c r="AT342" s="4">
        <v>6.5219907407407407E-2</v>
      </c>
      <c r="AU342" s="4" t="s">
        <v>74</v>
      </c>
      <c r="AV342" s="4" t="s">
        <v>75</v>
      </c>
      <c r="AW342" s="4">
        <v>33.700000000000003</v>
      </c>
      <c r="AX342" s="4" t="s">
        <v>72</v>
      </c>
      <c r="AY342" s="4" t="s">
        <v>73</v>
      </c>
    </row>
    <row r="343" spans="1:52" x14ac:dyDescent="0.3">
      <c r="A343" s="108"/>
      <c r="B343" s="117"/>
      <c r="C343" s="111"/>
      <c r="D343" s="111"/>
      <c r="E343" s="111"/>
      <c r="F343" s="111"/>
      <c r="G343" s="111"/>
      <c r="H343" s="111"/>
      <c r="I343" s="118"/>
      <c r="J343" s="111"/>
      <c r="K343" s="111"/>
      <c r="L343" s="119" t="str">
        <f t="shared" si="86"/>
        <v/>
      </c>
      <c r="M343" s="115" t="str">
        <f t="shared" si="87"/>
        <v/>
      </c>
      <c r="N343" s="115" t="str">
        <f t="shared" si="88"/>
        <v/>
      </c>
      <c r="O343" s="115" t="str">
        <f t="shared" si="89"/>
        <v/>
      </c>
      <c r="P343" s="120" t="str">
        <f t="shared" si="90"/>
        <v/>
      </c>
      <c r="Q343" s="30" t="str">
        <f t="shared" si="91"/>
        <v/>
      </c>
      <c r="AJ343" s="33" t="str">
        <f t="shared" si="77"/>
        <v/>
      </c>
      <c r="AK343" s="33" t="str">
        <f t="shared" si="78"/>
        <v/>
      </c>
      <c r="AL343" s="33" t="str">
        <f t="shared" si="79"/>
        <v/>
      </c>
      <c r="AM343" s="33" t="str">
        <f t="shared" si="80"/>
        <v/>
      </c>
      <c r="AN343" s="33" t="str">
        <f t="shared" si="81"/>
        <v/>
      </c>
      <c r="AO343" s="33" t="str">
        <f t="shared" si="82"/>
        <v/>
      </c>
      <c r="AP343" s="33" t="str">
        <f t="shared" si="83"/>
        <v/>
      </c>
      <c r="AQ343" s="33">
        <f t="shared" si="84"/>
        <v>41.5</v>
      </c>
      <c r="AR343" s="33" t="str">
        <f t="shared" si="85"/>
        <v/>
      </c>
      <c r="AS343" s="4">
        <v>43604</v>
      </c>
      <c r="AT343" s="4">
        <v>6.5219907407407407E-2</v>
      </c>
      <c r="AU343" s="4" t="s">
        <v>74</v>
      </c>
      <c r="AV343" s="4" t="s">
        <v>76</v>
      </c>
      <c r="AW343" s="4">
        <v>41.5</v>
      </c>
      <c r="AX343" s="4" t="s">
        <v>72</v>
      </c>
      <c r="AY343" s="4" t="s">
        <v>73</v>
      </c>
    </row>
    <row r="344" spans="1:52" x14ac:dyDescent="0.3">
      <c r="A344" s="108"/>
      <c r="B344" s="117"/>
      <c r="C344" s="111"/>
      <c r="D344" s="111"/>
      <c r="E344" s="111"/>
      <c r="F344" s="111"/>
      <c r="G344" s="111"/>
      <c r="H344" s="111"/>
      <c r="I344" s="118"/>
      <c r="J344" s="111"/>
      <c r="K344" s="111"/>
      <c r="L344" s="119" t="str">
        <f t="shared" si="86"/>
        <v/>
      </c>
      <c r="M344" s="115" t="str">
        <f t="shared" si="87"/>
        <v/>
      </c>
      <c r="N344" s="115" t="str">
        <f t="shared" si="88"/>
        <v/>
      </c>
      <c r="O344" s="115" t="str">
        <f t="shared" si="89"/>
        <v/>
      </c>
      <c r="P344" s="120" t="str">
        <f t="shared" si="90"/>
        <v/>
      </c>
      <c r="Q344" s="30" t="str">
        <f t="shared" si="91"/>
        <v/>
      </c>
      <c r="AJ344" s="33">
        <f t="shared" si="77"/>
        <v>15736.174999999999</v>
      </c>
      <c r="AK344" s="33" t="str">
        <f t="shared" si="78"/>
        <v/>
      </c>
      <c r="AL344" s="33" t="str">
        <f t="shared" si="79"/>
        <v/>
      </c>
      <c r="AM344" s="33" t="str">
        <f t="shared" si="80"/>
        <v/>
      </c>
      <c r="AN344" s="33" t="str">
        <f t="shared" si="81"/>
        <v/>
      </c>
      <c r="AO344" s="33" t="str">
        <f t="shared" si="82"/>
        <v/>
      </c>
      <c r="AP344" s="33" t="str">
        <f t="shared" si="83"/>
        <v/>
      </c>
      <c r="AQ344" s="33" t="str">
        <f t="shared" si="84"/>
        <v/>
      </c>
      <c r="AR344" s="33" t="str">
        <f t="shared" si="85"/>
        <v/>
      </c>
      <c r="AS344" s="4">
        <v>43604</v>
      </c>
      <c r="AT344" s="4">
        <v>6.5949074074074077E-2</v>
      </c>
      <c r="AU344" s="4" t="s">
        <v>59</v>
      </c>
      <c r="AV344" s="4" t="s">
        <v>60</v>
      </c>
      <c r="AW344" s="4">
        <v>15736.174999999999</v>
      </c>
    </row>
    <row r="345" spans="1:52" x14ac:dyDescent="0.3">
      <c r="A345" s="108"/>
      <c r="B345" s="117"/>
      <c r="C345" s="111"/>
      <c r="D345" s="111"/>
      <c r="E345" s="111"/>
      <c r="F345" s="111"/>
      <c r="G345" s="111"/>
      <c r="H345" s="111"/>
      <c r="I345" s="118"/>
      <c r="J345" s="111"/>
      <c r="K345" s="111"/>
      <c r="L345" s="119" t="str">
        <f t="shared" si="86"/>
        <v/>
      </c>
      <c r="M345" s="115" t="str">
        <f t="shared" si="87"/>
        <v/>
      </c>
      <c r="N345" s="115" t="str">
        <f t="shared" si="88"/>
        <v/>
      </c>
      <c r="O345" s="115" t="str">
        <f t="shared" si="89"/>
        <v/>
      </c>
      <c r="P345" s="120" t="str">
        <f t="shared" si="90"/>
        <v/>
      </c>
      <c r="Q345" s="30" t="str">
        <f t="shared" si="91"/>
        <v/>
      </c>
      <c r="AJ345" s="33" t="str">
        <f t="shared" si="77"/>
        <v/>
      </c>
      <c r="AK345" s="33">
        <f t="shared" si="78"/>
        <v>116107.79399999999</v>
      </c>
      <c r="AL345" s="33" t="str">
        <f t="shared" si="79"/>
        <v/>
      </c>
      <c r="AM345" s="33" t="str">
        <f t="shared" si="80"/>
        <v/>
      </c>
      <c r="AN345" s="33" t="str">
        <f t="shared" si="81"/>
        <v/>
      </c>
      <c r="AO345" s="33" t="str">
        <f t="shared" si="82"/>
        <v/>
      </c>
      <c r="AP345" s="33" t="str">
        <f t="shared" si="83"/>
        <v/>
      </c>
      <c r="AQ345" s="33" t="str">
        <f t="shared" si="84"/>
        <v/>
      </c>
      <c r="AR345" s="33" t="str">
        <f t="shared" si="85"/>
        <v/>
      </c>
      <c r="AS345" s="4">
        <v>43604</v>
      </c>
      <c r="AT345" s="4">
        <v>6.5949074074074077E-2</v>
      </c>
      <c r="AU345" s="4" t="s">
        <v>59</v>
      </c>
      <c r="AV345" s="4" t="s">
        <v>61</v>
      </c>
      <c r="AW345" s="4">
        <v>116107.79399999999</v>
      </c>
    </row>
    <row r="346" spans="1:52" x14ac:dyDescent="0.3">
      <c r="A346" s="108"/>
      <c r="B346" s="117"/>
      <c r="C346" s="111"/>
      <c r="D346" s="111"/>
      <c r="E346" s="111"/>
      <c r="F346" s="111"/>
      <c r="G346" s="111"/>
      <c r="H346" s="111"/>
      <c r="I346" s="118"/>
      <c r="J346" s="111"/>
      <c r="K346" s="111"/>
      <c r="L346" s="119" t="str">
        <f t="shared" si="86"/>
        <v/>
      </c>
      <c r="M346" s="115" t="str">
        <f t="shared" si="87"/>
        <v/>
      </c>
      <c r="N346" s="115" t="str">
        <f t="shared" si="88"/>
        <v/>
      </c>
      <c r="O346" s="115" t="str">
        <f t="shared" si="89"/>
        <v/>
      </c>
      <c r="P346" s="120" t="str">
        <f t="shared" si="90"/>
        <v/>
      </c>
      <c r="Q346" s="30" t="str">
        <f t="shared" si="91"/>
        <v/>
      </c>
      <c r="AJ346" s="33" t="str">
        <f t="shared" si="77"/>
        <v/>
      </c>
      <c r="AK346" s="33" t="str">
        <f t="shared" si="78"/>
        <v/>
      </c>
      <c r="AL346" s="33" t="str">
        <f t="shared" si="79"/>
        <v/>
      </c>
      <c r="AM346" s="33" t="str">
        <f t="shared" si="80"/>
        <v/>
      </c>
      <c r="AN346" s="33" t="str">
        <f t="shared" si="81"/>
        <v/>
      </c>
      <c r="AO346" s="33">
        <f t="shared" si="82"/>
        <v>12</v>
      </c>
      <c r="AP346" s="33" t="str">
        <f t="shared" si="83"/>
        <v/>
      </c>
      <c r="AQ346" s="33" t="str">
        <f t="shared" si="84"/>
        <v/>
      </c>
      <c r="AR346" s="33" t="str">
        <f t="shared" si="85"/>
        <v/>
      </c>
      <c r="AS346" s="4">
        <v>43604</v>
      </c>
      <c r="AT346" s="4">
        <v>6.5949074074074077E-2</v>
      </c>
      <c r="AU346" s="4" t="s">
        <v>62</v>
      </c>
      <c r="AV346" s="4" t="s">
        <v>63</v>
      </c>
      <c r="AW346" s="4">
        <v>12</v>
      </c>
    </row>
    <row r="347" spans="1:52" x14ac:dyDescent="0.3">
      <c r="A347" s="108"/>
      <c r="B347" s="117"/>
      <c r="C347" s="111"/>
      <c r="D347" s="111"/>
      <c r="E347" s="111"/>
      <c r="F347" s="111"/>
      <c r="G347" s="111"/>
      <c r="H347" s="111"/>
      <c r="I347" s="118"/>
      <c r="J347" s="111"/>
      <c r="K347" s="111"/>
      <c r="L347" s="119" t="str">
        <f t="shared" si="86"/>
        <v/>
      </c>
      <c r="M347" s="115" t="str">
        <f t="shared" si="87"/>
        <v/>
      </c>
      <c r="N347" s="115" t="str">
        <f t="shared" si="88"/>
        <v/>
      </c>
      <c r="O347" s="115" t="str">
        <f t="shared" si="89"/>
        <v/>
      </c>
      <c r="P347" s="120" t="str">
        <f t="shared" si="90"/>
        <v/>
      </c>
      <c r="Q347" s="30" t="str">
        <f t="shared" si="91"/>
        <v/>
      </c>
      <c r="AJ347" s="33" t="str">
        <f t="shared" si="77"/>
        <v/>
      </c>
      <c r="AK347" s="33" t="str">
        <f t="shared" si="78"/>
        <v/>
      </c>
      <c r="AL347" s="33">
        <f t="shared" si="79"/>
        <v>27361.01</v>
      </c>
      <c r="AM347" s="33" t="str">
        <f t="shared" si="80"/>
        <v/>
      </c>
      <c r="AN347" s="33" t="str">
        <f t="shared" si="81"/>
        <v/>
      </c>
      <c r="AO347" s="33" t="str">
        <f t="shared" si="82"/>
        <v/>
      </c>
      <c r="AP347" s="33" t="str">
        <f t="shared" si="83"/>
        <v/>
      </c>
      <c r="AQ347" s="33" t="str">
        <f t="shared" si="84"/>
        <v/>
      </c>
      <c r="AR347" s="33" t="str">
        <f t="shared" si="85"/>
        <v/>
      </c>
      <c r="AS347" s="4">
        <v>43604</v>
      </c>
      <c r="AT347" s="4">
        <v>6.5949074074074077E-2</v>
      </c>
      <c r="AU347" s="4" t="s">
        <v>64</v>
      </c>
      <c r="AV347" s="4" t="s">
        <v>65</v>
      </c>
      <c r="AW347" s="4">
        <v>27361.01</v>
      </c>
    </row>
    <row r="348" spans="1:52" x14ac:dyDescent="0.3">
      <c r="A348" s="108"/>
      <c r="B348" s="117"/>
      <c r="C348" s="111"/>
      <c r="D348" s="111"/>
      <c r="E348" s="111"/>
      <c r="F348" s="111"/>
      <c r="G348" s="111"/>
      <c r="H348" s="111"/>
      <c r="I348" s="118"/>
      <c r="J348" s="111"/>
      <c r="K348" s="111"/>
      <c r="L348" s="119" t="str">
        <f t="shared" si="86"/>
        <v/>
      </c>
      <c r="M348" s="115" t="str">
        <f t="shared" si="87"/>
        <v/>
      </c>
      <c r="N348" s="115" t="str">
        <f t="shared" si="88"/>
        <v/>
      </c>
      <c r="O348" s="115" t="str">
        <f t="shared" si="89"/>
        <v/>
      </c>
      <c r="P348" s="120" t="str">
        <f t="shared" si="90"/>
        <v/>
      </c>
      <c r="Q348" s="30" t="str">
        <f t="shared" si="91"/>
        <v/>
      </c>
      <c r="AJ348" s="33" t="str">
        <f t="shared" si="77"/>
        <v/>
      </c>
      <c r="AK348" s="33" t="str">
        <f t="shared" si="78"/>
        <v/>
      </c>
      <c r="AL348" s="33" t="str">
        <f t="shared" si="79"/>
        <v/>
      </c>
      <c r="AM348" s="33">
        <f t="shared" si="80"/>
        <v>37916.536</v>
      </c>
      <c r="AN348" s="33" t="str">
        <f t="shared" si="81"/>
        <v/>
      </c>
      <c r="AO348" s="33" t="str">
        <f t="shared" si="82"/>
        <v/>
      </c>
      <c r="AP348" s="33" t="str">
        <f t="shared" si="83"/>
        <v/>
      </c>
      <c r="AQ348" s="33" t="str">
        <f t="shared" si="84"/>
        <v/>
      </c>
      <c r="AR348" s="33" t="str">
        <f t="shared" si="85"/>
        <v/>
      </c>
      <c r="AS348" s="4">
        <v>43604</v>
      </c>
      <c r="AT348" s="4">
        <v>6.5949074074074077E-2</v>
      </c>
      <c r="AU348" s="4" t="s">
        <v>64</v>
      </c>
      <c r="AV348" s="4" t="s">
        <v>66</v>
      </c>
      <c r="AW348" s="4" t="s">
        <v>67</v>
      </c>
      <c r="AX348" s="4">
        <v>37916.536</v>
      </c>
    </row>
    <row r="349" spans="1:52" x14ac:dyDescent="0.3">
      <c r="A349" s="108"/>
      <c r="B349" s="117"/>
      <c r="C349" s="111"/>
      <c r="D349" s="111"/>
      <c r="E349" s="111"/>
      <c r="F349" s="111"/>
      <c r="G349" s="111"/>
      <c r="H349" s="111"/>
      <c r="I349" s="118"/>
      <c r="J349" s="111"/>
      <c r="K349" s="111"/>
      <c r="L349" s="119" t="str">
        <f t="shared" si="86"/>
        <v/>
      </c>
      <c r="M349" s="115" t="str">
        <f t="shared" si="87"/>
        <v/>
      </c>
      <c r="N349" s="115" t="str">
        <f t="shared" si="88"/>
        <v/>
      </c>
      <c r="O349" s="115" t="str">
        <f t="shared" si="89"/>
        <v/>
      </c>
      <c r="P349" s="120" t="str">
        <f t="shared" si="90"/>
        <v/>
      </c>
      <c r="Q349" s="30" t="str">
        <f t="shared" si="91"/>
        <v/>
      </c>
      <c r="AJ349" s="33" t="str">
        <f t="shared" si="77"/>
        <v/>
      </c>
      <c r="AK349" s="33" t="str">
        <f t="shared" si="78"/>
        <v/>
      </c>
      <c r="AL349" s="33" t="str">
        <f t="shared" si="79"/>
        <v/>
      </c>
      <c r="AM349" s="33" t="str">
        <f t="shared" si="80"/>
        <v/>
      </c>
      <c r="AN349" s="33">
        <f t="shared" si="81"/>
        <v>0</v>
      </c>
      <c r="AO349" s="33" t="str">
        <f t="shared" si="82"/>
        <v/>
      </c>
      <c r="AP349" s="33" t="str">
        <f t="shared" si="83"/>
        <v/>
      </c>
      <c r="AQ349" s="33" t="str">
        <f t="shared" si="84"/>
        <v/>
      </c>
      <c r="AR349" s="33" t="str">
        <f t="shared" si="85"/>
        <v/>
      </c>
      <c r="AS349" s="4">
        <v>43604</v>
      </c>
      <c r="AT349" s="4">
        <v>6.5949074074074077E-2</v>
      </c>
      <c r="AU349" s="4" t="s">
        <v>64</v>
      </c>
      <c r="AV349" s="4" t="s">
        <v>68</v>
      </c>
      <c r="AW349" s="4">
        <v>0</v>
      </c>
    </row>
    <row r="350" spans="1:52" x14ac:dyDescent="0.3">
      <c r="A350" s="108"/>
      <c r="B350" s="117"/>
      <c r="C350" s="111"/>
      <c r="D350" s="111"/>
      <c r="E350" s="111"/>
      <c r="F350" s="111"/>
      <c r="G350" s="111"/>
      <c r="H350" s="111"/>
      <c r="I350" s="118"/>
      <c r="J350" s="111"/>
      <c r="K350" s="111"/>
      <c r="L350" s="119" t="str">
        <f t="shared" si="86"/>
        <v/>
      </c>
      <c r="M350" s="115" t="str">
        <f t="shared" si="87"/>
        <v/>
      </c>
      <c r="N350" s="115" t="str">
        <f t="shared" si="88"/>
        <v/>
      </c>
      <c r="O350" s="115" t="str">
        <f t="shared" si="89"/>
        <v/>
      </c>
      <c r="P350" s="120" t="str">
        <f t="shared" si="90"/>
        <v/>
      </c>
      <c r="Q350" s="30" t="str">
        <f t="shared" si="91"/>
        <v/>
      </c>
      <c r="AJ350" s="33">
        <f t="shared" si="77"/>
        <v>15736.174999999999</v>
      </c>
      <c r="AK350" s="33" t="str">
        <f t="shared" si="78"/>
        <v/>
      </c>
      <c r="AL350" s="33" t="str">
        <f t="shared" si="79"/>
        <v/>
      </c>
      <c r="AM350" s="33" t="str">
        <f t="shared" si="80"/>
        <v/>
      </c>
      <c r="AN350" s="33" t="str">
        <f t="shared" si="81"/>
        <v/>
      </c>
      <c r="AO350" s="33" t="str">
        <f t="shared" si="82"/>
        <v/>
      </c>
      <c r="AP350" s="33" t="str">
        <f t="shared" si="83"/>
        <v/>
      </c>
      <c r="AQ350" s="33" t="str">
        <f t="shared" si="84"/>
        <v/>
      </c>
      <c r="AR350" s="33" t="str">
        <f t="shared" si="85"/>
        <v/>
      </c>
      <c r="AS350" s="4">
        <v>43604</v>
      </c>
      <c r="AT350" s="4">
        <v>6.7337962962962961E-2</v>
      </c>
      <c r="AU350" s="4" t="s">
        <v>59</v>
      </c>
      <c r="AV350" s="4" t="s">
        <v>60</v>
      </c>
      <c r="AW350" s="4">
        <v>15736.174999999999</v>
      </c>
    </row>
    <row r="351" spans="1:52" x14ac:dyDescent="0.3">
      <c r="A351" s="108"/>
      <c r="B351" s="117"/>
      <c r="C351" s="111"/>
      <c r="D351" s="111"/>
      <c r="E351" s="111"/>
      <c r="F351" s="111"/>
      <c r="G351" s="111"/>
      <c r="H351" s="111"/>
      <c r="I351" s="118"/>
      <c r="J351" s="111"/>
      <c r="K351" s="111"/>
      <c r="L351" s="119" t="str">
        <f t="shared" si="86"/>
        <v/>
      </c>
      <c r="M351" s="115" t="str">
        <f t="shared" si="87"/>
        <v/>
      </c>
      <c r="N351" s="115" t="str">
        <f t="shared" si="88"/>
        <v/>
      </c>
      <c r="O351" s="115" t="str">
        <f t="shared" si="89"/>
        <v/>
      </c>
      <c r="P351" s="120" t="str">
        <f t="shared" si="90"/>
        <v/>
      </c>
      <c r="Q351" s="30" t="str">
        <f t="shared" si="91"/>
        <v/>
      </c>
      <c r="AJ351" s="33" t="str">
        <f t="shared" si="77"/>
        <v/>
      </c>
      <c r="AK351" s="33">
        <f t="shared" si="78"/>
        <v>116107.86900000001</v>
      </c>
      <c r="AL351" s="33" t="str">
        <f t="shared" si="79"/>
        <v/>
      </c>
      <c r="AM351" s="33" t="str">
        <f t="shared" si="80"/>
        <v/>
      </c>
      <c r="AN351" s="33" t="str">
        <f t="shared" si="81"/>
        <v/>
      </c>
      <c r="AO351" s="33" t="str">
        <f t="shared" si="82"/>
        <v/>
      </c>
      <c r="AP351" s="33" t="str">
        <f t="shared" si="83"/>
        <v/>
      </c>
      <c r="AQ351" s="33" t="str">
        <f t="shared" si="84"/>
        <v/>
      </c>
      <c r="AR351" s="33" t="str">
        <f t="shared" si="85"/>
        <v/>
      </c>
      <c r="AS351" s="4">
        <v>43604</v>
      </c>
      <c r="AT351" s="4">
        <v>6.7337962962962961E-2</v>
      </c>
      <c r="AU351" s="4" t="s">
        <v>59</v>
      </c>
      <c r="AV351" s="4" t="s">
        <v>61</v>
      </c>
      <c r="AW351" s="4">
        <v>116107.86900000001</v>
      </c>
    </row>
    <row r="352" spans="1:52" x14ac:dyDescent="0.3">
      <c r="A352" s="108"/>
      <c r="B352" s="117"/>
      <c r="C352" s="111"/>
      <c r="D352" s="111"/>
      <c r="E352" s="111"/>
      <c r="F352" s="111"/>
      <c r="G352" s="111"/>
      <c r="H352" s="111"/>
      <c r="I352" s="118"/>
      <c r="J352" s="111"/>
      <c r="K352" s="111"/>
      <c r="L352" s="119" t="str">
        <f t="shared" si="86"/>
        <v/>
      </c>
      <c r="M352" s="115" t="str">
        <f t="shared" si="87"/>
        <v/>
      </c>
      <c r="N352" s="115" t="str">
        <f t="shared" si="88"/>
        <v/>
      </c>
      <c r="O352" s="115" t="str">
        <f t="shared" si="89"/>
        <v/>
      </c>
      <c r="P352" s="120" t="str">
        <f t="shared" si="90"/>
        <v/>
      </c>
      <c r="Q352" s="30" t="str">
        <f t="shared" si="91"/>
        <v/>
      </c>
      <c r="AJ352" s="33" t="str">
        <f t="shared" si="77"/>
        <v/>
      </c>
      <c r="AK352" s="33" t="str">
        <f t="shared" si="78"/>
        <v/>
      </c>
      <c r="AL352" s="33" t="str">
        <f t="shared" si="79"/>
        <v/>
      </c>
      <c r="AM352" s="33" t="str">
        <f t="shared" si="80"/>
        <v/>
      </c>
      <c r="AN352" s="33" t="str">
        <f t="shared" si="81"/>
        <v/>
      </c>
      <c r="AO352" s="33">
        <f t="shared" si="82"/>
        <v>12</v>
      </c>
      <c r="AP352" s="33" t="str">
        <f t="shared" si="83"/>
        <v/>
      </c>
      <c r="AQ352" s="33" t="str">
        <f t="shared" si="84"/>
        <v/>
      </c>
      <c r="AR352" s="33" t="str">
        <f t="shared" si="85"/>
        <v/>
      </c>
      <c r="AS352" s="4">
        <v>43604</v>
      </c>
      <c r="AT352" s="4">
        <v>6.7337962962962961E-2</v>
      </c>
      <c r="AU352" s="4" t="s">
        <v>62</v>
      </c>
      <c r="AV352" s="4" t="s">
        <v>63</v>
      </c>
      <c r="AW352" s="4">
        <v>12</v>
      </c>
    </row>
    <row r="353" spans="1:52" x14ac:dyDescent="0.3">
      <c r="A353" s="108"/>
      <c r="B353" s="117"/>
      <c r="C353" s="111"/>
      <c r="D353" s="111"/>
      <c r="E353" s="111"/>
      <c r="F353" s="111"/>
      <c r="G353" s="111"/>
      <c r="H353" s="111"/>
      <c r="I353" s="118"/>
      <c r="J353" s="111"/>
      <c r="K353" s="111"/>
      <c r="L353" s="119" t="str">
        <f t="shared" si="86"/>
        <v/>
      </c>
      <c r="M353" s="115" t="str">
        <f t="shared" si="87"/>
        <v/>
      </c>
      <c r="N353" s="115" t="str">
        <f t="shared" si="88"/>
        <v/>
      </c>
      <c r="O353" s="115" t="str">
        <f t="shared" si="89"/>
        <v/>
      </c>
      <c r="P353" s="120" t="str">
        <f t="shared" si="90"/>
        <v/>
      </c>
      <c r="Q353" s="30" t="str">
        <f t="shared" si="91"/>
        <v/>
      </c>
      <c r="AJ353" s="33" t="str">
        <f t="shared" si="77"/>
        <v/>
      </c>
      <c r="AK353" s="33" t="str">
        <f t="shared" si="78"/>
        <v/>
      </c>
      <c r="AL353" s="33">
        <f t="shared" si="79"/>
        <v>27361.01</v>
      </c>
      <c r="AM353" s="33" t="str">
        <f t="shared" si="80"/>
        <v/>
      </c>
      <c r="AN353" s="33" t="str">
        <f t="shared" si="81"/>
        <v/>
      </c>
      <c r="AO353" s="33" t="str">
        <f t="shared" si="82"/>
        <v/>
      </c>
      <c r="AP353" s="33" t="str">
        <f t="shared" si="83"/>
        <v/>
      </c>
      <c r="AQ353" s="33" t="str">
        <f t="shared" si="84"/>
        <v/>
      </c>
      <c r="AR353" s="33" t="str">
        <f t="shared" si="85"/>
        <v/>
      </c>
      <c r="AS353" s="4">
        <v>43604</v>
      </c>
      <c r="AT353" s="4">
        <v>6.7337962962962961E-2</v>
      </c>
      <c r="AU353" s="4" t="s">
        <v>64</v>
      </c>
      <c r="AV353" s="4" t="s">
        <v>65</v>
      </c>
      <c r="AW353" s="4">
        <v>27361.01</v>
      </c>
    </row>
    <row r="354" spans="1:52" x14ac:dyDescent="0.3">
      <c r="A354" s="108"/>
      <c r="B354" s="117"/>
      <c r="C354" s="111"/>
      <c r="D354" s="111"/>
      <c r="E354" s="111"/>
      <c r="F354" s="111"/>
      <c r="G354" s="111"/>
      <c r="H354" s="111"/>
      <c r="I354" s="118"/>
      <c r="J354" s="111"/>
      <c r="K354" s="111"/>
      <c r="L354" s="119" t="str">
        <f t="shared" si="86"/>
        <v/>
      </c>
      <c r="M354" s="115" t="str">
        <f t="shared" si="87"/>
        <v/>
      </c>
      <c r="N354" s="115" t="str">
        <f t="shared" si="88"/>
        <v/>
      </c>
      <c r="O354" s="115" t="str">
        <f t="shared" si="89"/>
        <v/>
      </c>
      <c r="P354" s="120" t="str">
        <f t="shared" si="90"/>
        <v/>
      </c>
      <c r="Q354" s="30" t="str">
        <f t="shared" si="91"/>
        <v/>
      </c>
      <c r="AJ354" s="33" t="str">
        <f t="shared" si="77"/>
        <v/>
      </c>
      <c r="AK354" s="33" t="str">
        <f t="shared" si="78"/>
        <v/>
      </c>
      <c r="AL354" s="33" t="str">
        <f t="shared" si="79"/>
        <v/>
      </c>
      <c r="AM354" s="33">
        <f t="shared" si="80"/>
        <v>37916.536</v>
      </c>
      <c r="AN354" s="33" t="str">
        <f t="shared" si="81"/>
        <v/>
      </c>
      <c r="AO354" s="33" t="str">
        <f t="shared" si="82"/>
        <v/>
      </c>
      <c r="AP354" s="33" t="str">
        <f t="shared" si="83"/>
        <v/>
      </c>
      <c r="AQ354" s="33" t="str">
        <f t="shared" si="84"/>
        <v/>
      </c>
      <c r="AR354" s="33" t="str">
        <f t="shared" si="85"/>
        <v/>
      </c>
      <c r="AS354" s="4">
        <v>43604</v>
      </c>
      <c r="AT354" s="4">
        <v>6.7337962962962961E-2</v>
      </c>
      <c r="AU354" s="4" t="s">
        <v>64</v>
      </c>
      <c r="AV354" s="4" t="s">
        <v>66</v>
      </c>
      <c r="AW354" s="4" t="s">
        <v>67</v>
      </c>
      <c r="AX354" s="4">
        <v>37916.536</v>
      </c>
    </row>
    <row r="355" spans="1:52" x14ac:dyDescent="0.3">
      <c r="A355" s="108"/>
      <c r="B355" s="117"/>
      <c r="C355" s="111"/>
      <c r="D355" s="111"/>
      <c r="E355" s="111"/>
      <c r="F355" s="111"/>
      <c r="G355" s="111"/>
      <c r="H355" s="111"/>
      <c r="I355" s="118"/>
      <c r="J355" s="111"/>
      <c r="K355" s="111"/>
      <c r="L355" s="119" t="str">
        <f t="shared" si="86"/>
        <v/>
      </c>
      <c r="M355" s="115" t="str">
        <f t="shared" si="87"/>
        <v/>
      </c>
      <c r="N355" s="115" t="str">
        <f t="shared" si="88"/>
        <v/>
      </c>
      <c r="O355" s="115" t="str">
        <f t="shared" si="89"/>
        <v/>
      </c>
      <c r="P355" s="120" t="str">
        <f t="shared" si="90"/>
        <v/>
      </c>
      <c r="Q355" s="30" t="str">
        <f t="shared" si="91"/>
        <v/>
      </c>
      <c r="AJ355" s="33" t="str">
        <f t="shared" si="77"/>
        <v/>
      </c>
      <c r="AK355" s="33" t="str">
        <f t="shared" si="78"/>
        <v/>
      </c>
      <c r="AL355" s="33" t="str">
        <f t="shared" si="79"/>
        <v/>
      </c>
      <c r="AM355" s="33" t="str">
        <f t="shared" si="80"/>
        <v/>
      </c>
      <c r="AN355" s="33">
        <f t="shared" si="81"/>
        <v>0</v>
      </c>
      <c r="AO355" s="33" t="str">
        <f t="shared" si="82"/>
        <v/>
      </c>
      <c r="AP355" s="33" t="str">
        <f t="shared" si="83"/>
        <v/>
      </c>
      <c r="AQ355" s="33" t="str">
        <f t="shared" si="84"/>
        <v/>
      </c>
      <c r="AR355" s="33" t="str">
        <f t="shared" si="85"/>
        <v/>
      </c>
      <c r="AS355" s="4">
        <v>43604</v>
      </c>
      <c r="AT355" s="4">
        <v>6.7337962962962961E-2</v>
      </c>
      <c r="AU355" s="4" t="s">
        <v>64</v>
      </c>
      <c r="AV355" s="4" t="s">
        <v>68</v>
      </c>
      <c r="AW355" s="4">
        <v>0</v>
      </c>
    </row>
    <row r="356" spans="1:52" x14ac:dyDescent="0.3">
      <c r="A356" s="108"/>
      <c r="B356" s="117"/>
      <c r="C356" s="111"/>
      <c r="D356" s="111"/>
      <c r="E356" s="111"/>
      <c r="F356" s="111"/>
      <c r="G356" s="111"/>
      <c r="H356" s="111"/>
      <c r="I356" s="118"/>
      <c r="J356" s="111"/>
      <c r="K356" s="111"/>
      <c r="L356" s="119" t="str">
        <f t="shared" si="86"/>
        <v/>
      </c>
      <c r="M356" s="115" t="str">
        <f t="shared" si="87"/>
        <v/>
      </c>
      <c r="N356" s="115" t="str">
        <f t="shared" si="88"/>
        <v/>
      </c>
      <c r="O356" s="115" t="str">
        <f t="shared" si="89"/>
        <v/>
      </c>
      <c r="P356" s="120" t="str">
        <f t="shared" si="90"/>
        <v/>
      </c>
      <c r="Q356" s="30" t="str">
        <f t="shared" si="91"/>
        <v/>
      </c>
      <c r="AJ356" s="33" t="str">
        <f t="shared" si="77"/>
        <v/>
      </c>
      <c r="AK356" s="33" t="str">
        <f t="shared" si="78"/>
        <v/>
      </c>
      <c r="AL356" s="33" t="str">
        <f t="shared" si="79"/>
        <v/>
      </c>
      <c r="AM356" s="33" t="str">
        <f t="shared" si="80"/>
        <v/>
      </c>
      <c r="AN356" s="33" t="str">
        <f t="shared" si="81"/>
        <v/>
      </c>
      <c r="AO356" s="33" t="str">
        <f t="shared" si="82"/>
        <v/>
      </c>
      <c r="AP356" s="33">
        <f t="shared" si="83"/>
        <v>0.22500000000000001</v>
      </c>
      <c r="AQ356" s="33" t="str">
        <f t="shared" si="84"/>
        <v/>
      </c>
      <c r="AR356" s="33" t="str">
        <f t="shared" si="85"/>
        <v/>
      </c>
      <c r="AS356" s="4">
        <v>43604</v>
      </c>
      <c r="AT356" s="4">
        <v>6.8692129629629631E-2</v>
      </c>
      <c r="AU356" s="4" t="s">
        <v>70</v>
      </c>
      <c r="AV356" s="4" t="s">
        <v>71</v>
      </c>
      <c r="AW356" s="4">
        <v>43604</v>
      </c>
      <c r="AX356" s="4">
        <v>0.22500000000000001</v>
      </c>
      <c r="AY356" s="4" t="s">
        <v>72</v>
      </c>
      <c r="AZ356" s="4" t="s">
        <v>73</v>
      </c>
    </row>
    <row r="357" spans="1:52" x14ac:dyDescent="0.3">
      <c r="A357" s="108"/>
      <c r="B357" s="117"/>
      <c r="C357" s="111"/>
      <c r="D357" s="111"/>
      <c r="E357" s="111"/>
      <c r="F357" s="111"/>
      <c r="G357" s="111"/>
      <c r="H357" s="111"/>
      <c r="I357" s="118"/>
      <c r="J357" s="111"/>
      <c r="K357" s="111"/>
      <c r="L357" s="119" t="str">
        <f t="shared" si="86"/>
        <v/>
      </c>
      <c r="M357" s="115" t="str">
        <f t="shared" si="87"/>
        <v/>
      </c>
      <c r="N357" s="115" t="str">
        <f t="shared" si="88"/>
        <v/>
      </c>
      <c r="O357" s="115" t="str">
        <f t="shared" si="89"/>
        <v/>
      </c>
      <c r="P357" s="120" t="str">
        <f t="shared" si="90"/>
        <v/>
      </c>
      <c r="Q357" s="30" t="str">
        <f t="shared" si="91"/>
        <v/>
      </c>
      <c r="AJ357" s="33" t="str">
        <f t="shared" si="77"/>
        <v/>
      </c>
      <c r="AK357" s="33" t="str">
        <f t="shared" si="78"/>
        <v/>
      </c>
      <c r="AL357" s="33" t="str">
        <f t="shared" si="79"/>
        <v/>
      </c>
      <c r="AM357" s="33" t="str">
        <f t="shared" si="80"/>
        <v/>
      </c>
      <c r="AN357" s="33" t="str">
        <f t="shared" si="81"/>
        <v/>
      </c>
      <c r="AO357" s="33" t="str">
        <f t="shared" si="82"/>
        <v/>
      </c>
      <c r="AP357" s="33" t="str">
        <f t="shared" si="83"/>
        <v/>
      </c>
      <c r="AQ357" s="33" t="str">
        <f t="shared" si="84"/>
        <v/>
      </c>
      <c r="AR357" s="33">
        <f t="shared" si="85"/>
        <v>33.700000000000003</v>
      </c>
      <c r="AS357" s="4">
        <v>43604</v>
      </c>
      <c r="AT357" s="4">
        <v>6.8692129629629631E-2</v>
      </c>
      <c r="AU357" s="4" t="s">
        <v>74</v>
      </c>
      <c r="AV357" s="4" t="s">
        <v>75</v>
      </c>
      <c r="AW357" s="4">
        <v>33.700000000000003</v>
      </c>
      <c r="AX357" s="4" t="s">
        <v>72</v>
      </c>
      <c r="AY357" s="4" t="s">
        <v>73</v>
      </c>
    </row>
    <row r="358" spans="1:52" x14ac:dyDescent="0.3">
      <c r="A358" s="108"/>
      <c r="B358" s="117"/>
      <c r="C358" s="111"/>
      <c r="D358" s="111"/>
      <c r="E358" s="111"/>
      <c r="F358" s="111"/>
      <c r="G358" s="111"/>
      <c r="H358" s="111"/>
      <c r="I358" s="118"/>
      <c r="J358" s="111"/>
      <c r="K358" s="111"/>
      <c r="L358" s="119" t="str">
        <f t="shared" si="86"/>
        <v/>
      </c>
      <c r="M358" s="115" t="str">
        <f t="shared" si="87"/>
        <v/>
      </c>
      <c r="N358" s="115" t="str">
        <f t="shared" si="88"/>
        <v/>
      </c>
      <c r="O358" s="115" t="str">
        <f t="shared" si="89"/>
        <v/>
      </c>
      <c r="P358" s="120" t="str">
        <f t="shared" si="90"/>
        <v/>
      </c>
      <c r="Q358" s="30" t="str">
        <f t="shared" si="91"/>
        <v/>
      </c>
      <c r="AJ358" s="33" t="str">
        <f t="shared" si="77"/>
        <v/>
      </c>
      <c r="AK358" s="33" t="str">
        <f t="shared" si="78"/>
        <v/>
      </c>
      <c r="AL358" s="33" t="str">
        <f t="shared" si="79"/>
        <v/>
      </c>
      <c r="AM358" s="33" t="str">
        <f t="shared" si="80"/>
        <v/>
      </c>
      <c r="AN358" s="33" t="str">
        <f t="shared" si="81"/>
        <v/>
      </c>
      <c r="AO358" s="33" t="str">
        <f t="shared" si="82"/>
        <v/>
      </c>
      <c r="AP358" s="33" t="str">
        <f t="shared" si="83"/>
        <v/>
      </c>
      <c r="AQ358" s="33">
        <f t="shared" si="84"/>
        <v>41.5</v>
      </c>
      <c r="AR358" s="33" t="str">
        <f t="shared" si="85"/>
        <v/>
      </c>
      <c r="AS358" s="4">
        <v>43604</v>
      </c>
      <c r="AT358" s="4">
        <v>6.8692129629629631E-2</v>
      </c>
      <c r="AU358" s="4" t="s">
        <v>74</v>
      </c>
      <c r="AV358" s="4" t="s">
        <v>76</v>
      </c>
      <c r="AW358" s="4">
        <v>41.5</v>
      </c>
      <c r="AX358" s="4" t="s">
        <v>72</v>
      </c>
      <c r="AY358" s="4" t="s">
        <v>73</v>
      </c>
    </row>
    <row r="359" spans="1:52" x14ac:dyDescent="0.3">
      <c r="A359" s="108"/>
      <c r="B359" s="117"/>
      <c r="C359" s="111"/>
      <c r="D359" s="111"/>
      <c r="E359" s="111"/>
      <c r="F359" s="111"/>
      <c r="G359" s="111"/>
      <c r="H359" s="111"/>
      <c r="I359" s="118"/>
      <c r="J359" s="111"/>
      <c r="K359" s="111"/>
      <c r="L359" s="119" t="str">
        <f t="shared" si="86"/>
        <v/>
      </c>
      <c r="M359" s="115" t="str">
        <f t="shared" si="87"/>
        <v/>
      </c>
      <c r="N359" s="115" t="str">
        <f t="shared" si="88"/>
        <v/>
      </c>
      <c r="O359" s="115" t="str">
        <f t="shared" si="89"/>
        <v/>
      </c>
      <c r="P359" s="120" t="str">
        <f t="shared" si="90"/>
        <v/>
      </c>
      <c r="Q359" s="30" t="str">
        <f t="shared" si="91"/>
        <v/>
      </c>
      <c r="AJ359" s="33">
        <f t="shared" si="77"/>
        <v>15736.174999999999</v>
      </c>
      <c r="AK359" s="33" t="str">
        <f t="shared" si="78"/>
        <v/>
      </c>
      <c r="AL359" s="33" t="str">
        <f t="shared" si="79"/>
        <v/>
      </c>
      <c r="AM359" s="33" t="str">
        <f t="shared" si="80"/>
        <v/>
      </c>
      <c r="AN359" s="33" t="str">
        <f t="shared" si="81"/>
        <v/>
      </c>
      <c r="AO359" s="33" t="str">
        <f t="shared" si="82"/>
        <v/>
      </c>
      <c r="AP359" s="33" t="str">
        <f t="shared" si="83"/>
        <v/>
      </c>
      <c r="AQ359" s="33" t="str">
        <f t="shared" si="84"/>
        <v/>
      </c>
      <c r="AR359" s="33" t="str">
        <f t="shared" si="85"/>
        <v/>
      </c>
      <c r="AS359" s="4">
        <v>43604</v>
      </c>
      <c r="AT359" s="4">
        <v>6.8726851851851858E-2</v>
      </c>
      <c r="AU359" s="4" t="s">
        <v>59</v>
      </c>
      <c r="AV359" s="4" t="s">
        <v>60</v>
      </c>
      <c r="AW359" s="4">
        <v>15736.174999999999</v>
      </c>
    </row>
    <row r="360" spans="1:52" x14ac:dyDescent="0.3">
      <c r="A360" s="108"/>
      <c r="B360" s="117"/>
      <c r="C360" s="111"/>
      <c r="D360" s="111"/>
      <c r="E360" s="111"/>
      <c r="F360" s="111"/>
      <c r="G360" s="111"/>
      <c r="H360" s="111"/>
      <c r="I360" s="118"/>
      <c r="J360" s="111"/>
      <c r="K360" s="111"/>
      <c r="L360" s="119" t="str">
        <f t="shared" si="86"/>
        <v/>
      </c>
      <c r="M360" s="115" t="str">
        <f t="shared" si="87"/>
        <v/>
      </c>
      <c r="N360" s="115" t="str">
        <f t="shared" si="88"/>
        <v/>
      </c>
      <c r="O360" s="115" t="str">
        <f t="shared" si="89"/>
        <v/>
      </c>
      <c r="P360" s="120" t="str">
        <f t="shared" si="90"/>
        <v/>
      </c>
      <c r="Q360" s="30" t="str">
        <f t="shared" si="91"/>
        <v/>
      </c>
      <c r="AJ360" s="33" t="str">
        <f t="shared" si="77"/>
        <v/>
      </c>
      <c r="AK360" s="33">
        <f t="shared" si="78"/>
        <v>116107.86900000001</v>
      </c>
      <c r="AL360" s="33" t="str">
        <f t="shared" si="79"/>
        <v/>
      </c>
      <c r="AM360" s="33" t="str">
        <f t="shared" si="80"/>
        <v/>
      </c>
      <c r="AN360" s="33" t="str">
        <f t="shared" si="81"/>
        <v/>
      </c>
      <c r="AO360" s="33" t="str">
        <f t="shared" si="82"/>
        <v/>
      </c>
      <c r="AP360" s="33" t="str">
        <f t="shared" si="83"/>
        <v/>
      </c>
      <c r="AQ360" s="33" t="str">
        <f t="shared" si="84"/>
        <v/>
      </c>
      <c r="AR360" s="33" t="str">
        <f t="shared" si="85"/>
        <v/>
      </c>
      <c r="AS360" s="4">
        <v>43604</v>
      </c>
      <c r="AT360" s="4">
        <v>6.8726851851851858E-2</v>
      </c>
      <c r="AU360" s="4" t="s">
        <v>59</v>
      </c>
      <c r="AV360" s="4" t="s">
        <v>61</v>
      </c>
      <c r="AW360" s="4">
        <v>116107.86900000001</v>
      </c>
    </row>
    <row r="361" spans="1:52" x14ac:dyDescent="0.3">
      <c r="A361" s="108"/>
      <c r="B361" s="117"/>
      <c r="C361" s="111"/>
      <c r="D361" s="111"/>
      <c r="E361" s="111"/>
      <c r="F361" s="111"/>
      <c r="G361" s="111"/>
      <c r="H361" s="111"/>
      <c r="I361" s="118"/>
      <c r="J361" s="111"/>
      <c r="K361" s="111"/>
      <c r="L361" s="119" t="str">
        <f t="shared" si="86"/>
        <v/>
      </c>
      <c r="M361" s="115" t="str">
        <f t="shared" si="87"/>
        <v/>
      </c>
      <c r="N361" s="115" t="str">
        <f t="shared" si="88"/>
        <v/>
      </c>
      <c r="O361" s="115" t="str">
        <f t="shared" si="89"/>
        <v/>
      </c>
      <c r="P361" s="120" t="str">
        <f t="shared" si="90"/>
        <v/>
      </c>
      <c r="Q361" s="30" t="str">
        <f t="shared" si="91"/>
        <v/>
      </c>
      <c r="AJ361" s="33" t="str">
        <f t="shared" si="77"/>
        <v/>
      </c>
      <c r="AK361" s="33" t="str">
        <f t="shared" si="78"/>
        <v/>
      </c>
      <c r="AL361" s="33" t="str">
        <f t="shared" si="79"/>
        <v/>
      </c>
      <c r="AM361" s="33" t="str">
        <f t="shared" si="80"/>
        <v/>
      </c>
      <c r="AN361" s="33" t="str">
        <f t="shared" si="81"/>
        <v/>
      </c>
      <c r="AO361" s="33">
        <f t="shared" si="82"/>
        <v>12</v>
      </c>
      <c r="AP361" s="33" t="str">
        <f t="shared" si="83"/>
        <v/>
      </c>
      <c r="AQ361" s="33" t="str">
        <f t="shared" si="84"/>
        <v/>
      </c>
      <c r="AR361" s="33" t="str">
        <f t="shared" si="85"/>
        <v/>
      </c>
      <c r="AS361" s="4">
        <v>43604</v>
      </c>
      <c r="AT361" s="4">
        <v>6.8726851851851858E-2</v>
      </c>
      <c r="AU361" s="4" t="s">
        <v>62</v>
      </c>
      <c r="AV361" s="4" t="s">
        <v>63</v>
      </c>
      <c r="AW361" s="4">
        <v>12</v>
      </c>
    </row>
    <row r="362" spans="1:52" x14ac:dyDescent="0.3">
      <c r="A362" s="108"/>
      <c r="B362" s="117"/>
      <c r="C362" s="111"/>
      <c r="D362" s="111"/>
      <c r="E362" s="111"/>
      <c r="F362" s="111"/>
      <c r="G362" s="111"/>
      <c r="H362" s="111"/>
      <c r="I362" s="118"/>
      <c r="J362" s="111"/>
      <c r="K362" s="111"/>
      <c r="L362" s="119" t="str">
        <f t="shared" si="86"/>
        <v/>
      </c>
      <c r="M362" s="115" t="str">
        <f t="shared" si="87"/>
        <v/>
      </c>
      <c r="N362" s="115" t="str">
        <f t="shared" si="88"/>
        <v/>
      </c>
      <c r="O362" s="115" t="str">
        <f t="shared" si="89"/>
        <v/>
      </c>
      <c r="P362" s="120" t="str">
        <f t="shared" si="90"/>
        <v/>
      </c>
      <c r="Q362" s="30" t="str">
        <f t="shared" si="91"/>
        <v/>
      </c>
      <c r="AJ362" s="33" t="str">
        <f t="shared" si="77"/>
        <v/>
      </c>
      <c r="AK362" s="33" t="str">
        <f t="shared" si="78"/>
        <v/>
      </c>
      <c r="AL362" s="33">
        <f t="shared" si="79"/>
        <v>27361.01</v>
      </c>
      <c r="AM362" s="33" t="str">
        <f t="shared" si="80"/>
        <v/>
      </c>
      <c r="AN362" s="33" t="str">
        <f t="shared" si="81"/>
        <v/>
      </c>
      <c r="AO362" s="33" t="str">
        <f t="shared" si="82"/>
        <v/>
      </c>
      <c r="AP362" s="33" t="str">
        <f t="shared" si="83"/>
        <v/>
      </c>
      <c r="AQ362" s="33" t="str">
        <f t="shared" si="84"/>
        <v/>
      </c>
      <c r="AR362" s="33" t="str">
        <f t="shared" si="85"/>
        <v/>
      </c>
      <c r="AS362" s="4">
        <v>43604</v>
      </c>
      <c r="AT362" s="4">
        <v>6.8726851851851858E-2</v>
      </c>
      <c r="AU362" s="4" t="s">
        <v>64</v>
      </c>
      <c r="AV362" s="4" t="s">
        <v>65</v>
      </c>
      <c r="AW362" s="4">
        <v>27361.01</v>
      </c>
    </row>
    <row r="363" spans="1:52" x14ac:dyDescent="0.3">
      <c r="A363" s="108"/>
      <c r="B363" s="117"/>
      <c r="C363" s="111"/>
      <c r="D363" s="111"/>
      <c r="E363" s="111"/>
      <c r="F363" s="111"/>
      <c r="G363" s="111"/>
      <c r="H363" s="111"/>
      <c r="I363" s="118"/>
      <c r="J363" s="111"/>
      <c r="K363" s="111"/>
      <c r="L363" s="119" t="str">
        <f t="shared" si="86"/>
        <v/>
      </c>
      <c r="M363" s="115" t="str">
        <f t="shared" si="87"/>
        <v/>
      </c>
      <c r="N363" s="115" t="str">
        <f t="shared" si="88"/>
        <v/>
      </c>
      <c r="O363" s="115" t="str">
        <f t="shared" si="89"/>
        <v/>
      </c>
      <c r="P363" s="120" t="str">
        <f t="shared" si="90"/>
        <v/>
      </c>
      <c r="Q363" s="30" t="str">
        <f t="shared" si="91"/>
        <v/>
      </c>
      <c r="AJ363" s="33" t="str">
        <f t="shared" si="77"/>
        <v/>
      </c>
      <c r="AK363" s="33" t="str">
        <f t="shared" si="78"/>
        <v/>
      </c>
      <c r="AL363" s="33" t="str">
        <f t="shared" si="79"/>
        <v/>
      </c>
      <c r="AM363" s="33">
        <f t="shared" si="80"/>
        <v>37916.536</v>
      </c>
      <c r="AN363" s="33" t="str">
        <f t="shared" si="81"/>
        <v/>
      </c>
      <c r="AO363" s="33" t="str">
        <f t="shared" si="82"/>
        <v/>
      </c>
      <c r="AP363" s="33" t="str">
        <f t="shared" si="83"/>
        <v/>
      </c>
      <c r="AQ363" s="33" t="str">
        <f t="shared" si="84"/>
        <v/>
      </c>
      <c r="AR363" s="33" t="str">
        <f t="shared" si="85"/>
        <v/>
      </c>
      <c r="AS363" s="4">
        <v>43604</v>
      </c>
      <c r="AT363" s="4">
        <v>6.8726851851851858E-2</v>
      </c>
      <c r="AU363" s="4" t="s">
        <v>64</v>
      </c>
      <c r="AV363" s="4" t="s">
        <v>66</v>
      </c>
      <c r="AW363" s="4" t="s">
        <v>67</v>
      </c>
      <c r="AX363" s="4">
        <v>37916.536</v>
      </c>
    </row>
    <row r="364" spans="1:52" x14ac:dyDescent="0.3">
      <c r="A364" s="108"/>
      <c r="B364" s="117"/>
      <c r="C364" s="111"/>
      <c r="D364" s="111"/>
      <c r="E364" s="111"/>
      <c r="F364" s="111"/>
      <c r="G364" s="111"/>
      <c r="H364" s="111"/>
      <c r="I364" s="118"/>
      <c r="J364" s="111"/>
      <c r="K364" s="111"/>
      <c r="L364" s="119" t="str">
        <f t="shared" si="86"/>
        <v/>
      </c>
      <c r="M364" s="115" t="str">
        <f t="shared" si="87"/>
        <v/>
      </c>
      <c r="N364" s="115" t="str">
        <f t="shared" si="88"/>
        <v/>
      </c>
      <c r="O364" s="115" t="str">
        <f t="shared" si="89"/>
        <v/>
      </c>
      <c r="P364" s="120" t="str">
        <f t="shared" si="90"/>
        <v/>
      </c>
      <c r="Q364" s="30" t="str">
        <f t="shared" si="91"/>
        <v/>
      </c>
      <c r="AJ364" s="33" t="str">
        <f t="shared" si="77"/>
        <v/>
      </c>
      <c r="AK364" s="33" t="str">
        <f t="shared" si="78"/>
        <v/>
      </c>
      <c r="AL364" s="33" t="str">
        <f t="shared" si="79"/>
        <v/>
      </c>
      <c r="AM364" s="33" t="str">
        <f t="shared" si="80"/>
        <v/>
      </c>
      <c r="AN364" s="33">
        <f t="shared" si="81"/>
        <v>0</v>
      </c>
      <c r="AO364" s="33" t="str">
        <f t="shared" si="82"/>
        <v/>
      </c>
      <c r="AP364" s="33" t="str">
        <f t="shared" si="83"/>
        <v/>
      </c>
      <c r="AQ364" s="33" t="str">
        <f t="shared" si="84"/>
        <v/>
      </c>
      <c r="AR364" s="33" t="str">
        <f t="shared" si="85"/>
        <v/>
      </c>
      <c r="AS364" s="4">
        <v>43604</v>
      </c>
      <c r="AT364" s="4">
        <v>6.8726851851851858E-2</v>
      </c>
      <c r="AU364" s="4" t="s">
        <v>64</v>
      </c>
      <c r="AV364" s="4" t="s">
        <v>68</v>
      </c>
      <c r="AW364" s="4">
        <v>0</v>
      </c>
    </row>
    <row r="365" spans="1:52" x14ac:dyDescent="0.3">
      <c r="A365" s="108"/>
      <c r="B365" s="117"/>
      <c r="C365" s="111"/>
      <c r="D365" s="111"/>
      <c r="E365" s="111"/>
      <c r="F365" s="111"/>
      <c r="G365" s="111"/>
      <c r="H365" s="111"/>
      <c r="I365" s="118"/>
      <c r="J365" s="111"/>
      <c r="K365" s="111"/>
      <c r="L365" s="119" t="str">
        <f t="shared" si="86"/>
        <v/>
      </c>
      <c r="M365" s="115" t="str">
        <f t="shared" si="87"/>
        <v/>
      </c>
      <c r="N365" s="115" t="str">
        <f t="shared" si="88"/>
        <v/>
      </c>
      <c r="O365" s="115" t="str">
        <f t="shared" si="89"/>
        <v/>
      </c>
      <c r="P365" s="120" t="str">
        <f t="shared" si="90"/>
        <v/>
      </c>
      <c r="Q365" s="30" t="str">
        <f t="shared" si="91"/>
        <v/>
      </c>
      <c r="AJ365" s="33">
        <f t="shared" si="77"/>
        <v>15736.174999999999</v>
      </c>
      <c r="AK365" s="33" t="str">
        <f t="shared" si="78"/>
        <v/>
      </c>
      <c r="AL365" s="33" t="str">
        <f t="shared" si="79"/>
        <v/>
      </c>
      <c r="AM365" s="33" t="str">
        <f t="shared" si="80"/>
        <v/>
      </c>
      <c r="AN365" s="33" t="str">
        <f t="shared" si="81"/>
        <v/>
      </c>
      <c r="AO365" s="33" t="str">
        <f t="shared" si="82"/>
        <v/>
      </c>
      <c r="AP365" s="33" t="str">
        <f t="shared" si="83"/>
        <v/>
      </c>
      <c r="AQ365" s="33" t="str">
        <f t="shared" si="84"/>
        <v/>
      </c>
      <c r="AR365" s="33" t="str">
        <f t="shared" si="85"/>
        <v/>
      </c>
      <c r="AS365" s="4">
        <v>43604</v>
      </c>
      <c r="AT365" s="4">
        <v>7.0115740740740742E-2</v>
      </c>
      <c r="AU365" s="4" t="s">
        <v>59</v>
      </c>
      <c r="AV365" s="4" t="s">
        <v>60</v>
      </c>
      <c r="AW365" s="4">
        <v>15736.174999999999</v>
      </c>
    </row>
    <row r="366" spans="1:52" x14ac:dyDescent="0.3">
      <c r="A366" s="108"/>
      <c r="B366" s="117"/>
      <c r="C366" s="111"/>
      <c r="D366" s="111"/>
      <c r="E366" s="111"/>
      <c r="F366" s="111"/>
      <c r="G366" s="111"/>
      <c r="H366" s="111"/>
      <c r="I366" s="118"/>
      <c r="J366" s="111"/>
      <c r="K366" s="111"/>
      <c r="L366" s="119" t="str">
        <f t="shared" si="86"/>
        <v/>
      </c>
      <c r="M366" s="115" t="str">
        <f t="shared" si="87"/>
        <v/>
      </c>
      <c r="N366" s="115" t="str">
        <f t="shared" si="88"/>
        <v/>
      </c>
      <c r="O366" s="115" t="str">
        <f t="shared" si="89"/>
        <v/>
      </c>
      <c r="P366" s="120" t="str">
        <f t="shared" si="90"/>
        <v/>
      </c>
      <c r="Q366" s="30" t="str">
        <f t="shared" si="91"/>
        <v/>
      </c>
      <c r="AJ366" s="33" t="str">
        <f t="shared" si="77"/>
        <v/>
      </c>
      <c r="AK366" s="33">
        <f t="shared" si="78"/>
        <v>116107.86900000001</v>
      </c>
      <c r="AL366" s="33" t="str">
        <f t="shared" si="79"/>
        <v/>
      </c>
      <c r="AM366" s="33" t="str">
        <f t="shared" si="80"/>
        <v/>
      </c>
      <c r="AN366" s="33" t="str">
        <f t="shared" si="81"/>
        <v/>
      </c>
      <c r="AO366" s="33" t="str">
        <f t="shared" si="82"/>
        <v/>
      </c>
      <c r="AP366" s="33" t="str">
        <f t="shared" si="83"/>
        <v/>
      </c>
      <c r="AQ366" s="33" t="str">
        <f t="shared" si="84"/>
        <v/>
      </c>
      <c r="AR366" s="33" t="str">
        <f t="shared" si="85"/>
        <v/>
      </c>
      <c r="AS366" s="4">
        <v>43604</v>
      </c>
      <c r="AT366" s="4">
        <v>7.0115740740740742E-2</v>
      </c>
      <c r="AU366" s="4" t="s">
        <v>59</v>
      </c>
      <c r="AV366" s="4" t="s">
        <v>61</v>
      </c>
      <c r="AW366" s="4">
        <v>116107.86900000001</v>
      </c>
    </row>
    <row r="367" spans="1:52" x14ac:dyDescent="0.3">
      <c r="A367" s="108"/>
      <c r="B367" s="117"/>
      <c r="C367" s="111"/>
      <c r="D367" s="111"/>
      <c r="E367" s="111"/>
      <c r="F367" s="111"/>
      <c r="G367" s="111"/>
      <c r="H367" s="111"/>
      <c r="I367" s="118"/>
      <c r="J367" s="111"/>
      <c r="K367" s="111"/>
      <c r="L367" s="119" t="str">
        <f t="shared" si="86"/>
        <v/>
      </c>
      <c r="M367" s="115" t="str">
        <f t="shared" si="87"/>
        <v/>
      </c>
      <c r="N367" s="115" t="str">
        <f t="shared" si="88"/>
        <v/>
      </c>
      <c r="O367" s="115" t="str">
        <f t="shared" si="89"/>
        <v/>
      </c>
      <c r="P367" s="120" t="str">
        <f t="shared" si="90"/>
        <v/>
      </c>
      <c r="Q367" s="30" t="str">
        <f t="shared" si="91"/>
        <v/>
      </c>
      <c r="AJ367" s="33" t="str">
        <f t="shared" si="77"/>
        <v/>
      </c>
      <c r="AK367" s="33" t="str">
        <f t="shared" si="78"/>
        <v/>
      </c>
      <c r="AL367" s="33" t="str">
        <f t="shared" si="79"/>
        <v/>
      </c>
      <c r="AM367" s="33" t="str">
        <f t="shared" si="80"/>
        <v/>
      </c>
      <c r="AN367" s="33" t="str">
        <f t="shared" si="81"/>
        <v/>
      </c>
      <c r="AO367" s="33">
        <f t="shared" si="82"/>
        <v>12</v>
      </c>
      <c r="AP367" s="33" t="str">
        <f t="shared" si="83"/>
        <v/>
      </c>
      <c r="AQ367" s="33" t="str">
        <f t="shared" si="84"/>
        <v/>
      </c>
      <c r="AR367" s="33" t="str">
        <f t="shared" si="85"/>
        <v/>
      </c>
      <c r="AS367" s="4">
        <v>43604</v>
      </c>
      <c r="AT367" s="4">
        <v>7.0115740740740742E-2</v>
      </c>
      <c r="AU367" s="4" t="s">
        <v>62</v>
      </c>
      <c r="AV367" s="4" t="s">
        <v>63</v>
      </c>
      <c r="AW367" s="4">
        <v>12</v>
      </c>
    </row>
    <row r="368" spans="1:52" x14ac:dyDescent="0.3">
      <c r="A368" s="108"/>
      <c r="B368" s="117"/>
      <c r="C368" s="111"/>
      <c r="D368" s="111"/>
      <c r="E368" s="111"/>
      <c r="F368" s="111"/>
      <c r="G368" s="111"/>
      <c r="H368" s="111"/>
      <c r="I368" s="118"/>
      <c r="J368" s="111"/>
      <c r="K368" s="111"/>
      <c r="L368" s="119" t="str">
        <f t="shared" si="86"/>
        <v/>
      </c>
      <c r="M368" s="115" t="str">
        <f t="shared" si="87"/>
        <v/>
      </c>
      <c r="N368" s="115" t="str">
        <f t="shared" si="88"/>
        <v/>
      </c>
      <c r="O368" s="115" t="str">
        <f t="shared" si="89"/>
        <v/>
      </c>
      <c r="P368" s="120" t="str">
        <f t="shared" si="90"/>
        <v/>
      </c>
      <c r="Q368" s="30" t="str">
        <f t="shared" si="91"/>
        <v/>
      </c>
      <c r="AJ368" s="33" t="str">
        <f t="shared" si="77"/>
        <v/>
      </c>
      <c r="AK368" s="33" t="str">
        <f t="shared" si="78"/>
        <v/>
      </c>
      <c r="AL368" s="33">
        <f t="shared" si="79"/>
        <v>27361.01</v>
      </c>
      <c r="AM368" s="33" t="str">
        <f t="shared" si="80"/>
        <v/>
      </c>
      <c r="AN368" s="33" t="str">
        <f t="shared" si="81"/>
        <v/>
      </c>
      <c r="AO368" s="33" t="str">
        <f t="shared" si="82"/>
        <v/>
      </c>
      <c r="AP368" s="33" t="str">
        <f t="shared" si="83"/>
        <v/>
      </c>
      <c r="AQ368" s="33" t="str">
        <f t="shared" si="84"/>
        <v/>
      </c>
      <c r="AR368" s="33" t="str">
        <f t="shared" si="85"/>
        <v/>
      </c>
      <c r="AS368" s="4">
        <v>43604</v>
      </c>
      <c r="AT368" s="4">
        <v>7.0115740740740742E-2</v>
      </c>
      <c r="AU368" s="4" t="s">
        <v>64</v>
      </c>
      <c r="AV368" s="4" t="s">
        <v>65</v>
      </c>
      <c r="AW368" s="4">
        <v>27361.01</v>
      </c>
    </row>
    <row r="369" spans="1:52" x14ac:dyDescent="0.3">
      <c r="A369" s="108"/>
      <c r="B369" s="117"/>
      <c r="C369" s="111"/>
      <c r="D369" s="111"/>
      <c r="E369" s="111"/>
      <c r="F369" s="111"/>
      <c r="G369" s="111"/>
      <c r="H369" s="111"/>
      <c r="I369" s="118"/>
      <c r="J369" s="111"/>
      <c r="K369" s="111"/>
      <c r="L369" s="119" t="str">
        <f t="shared" si="86"/>
        <v/>
      </c>
      <c r="M369" s="115" t="str">
        <f t="shared" si="87"/>
        <v/>
      </c>
      <c r="N369" s="115" t="str">
        <f t="shared" si="88"/>
        <v/>
      </c>
      <c r="O369" s="115" t="str">
        <f t="shared" si="89"/>
        <v/>
      </c>
      <c r="P369" s="120" t="str">
        <f t="shared" si="90"/>
        <v/>
      </c>
      <c r="Q369" s="30" t="str">
        <f t="shared" si="91"/>
        <v/>
      </c>
      <c r="AJ369" s="33" t="str">
        <f t="shared" si="77"/>
        <v/>
      </c>
      <c r="AK369" s="33" t="str">
        <f t="shared" si="78"/>
        <v/>
      </c>
      <c r="AL369" s="33" t="str">
        <f t="shared" si="79"/>
        <v/>
      </c>
      <c r="AM369" s="33">
        <f t="shared" si="80"/>
        <v>37916.536</v>
      </c>
      <c r="AN369" s="33" t="str">
        <f t="shared" si="81"/>
        <v/>
      </c>
      <c r="AO369" s="33" t="str">
        <f t="shared" si="82"/>
        <v/>
      </c>
      <c r="AP369" s="33" t="str">
        <f t="shared" si="83"/>
        <v/>
      </c>
      <c r="AQ369" s="33" t="str">
        <f t="shared" si="84"/>
        <v/>
      </c>
      <c r="AR369" s="33" t="str">
        <f t="shared" si="85"/>
        <v/>
      </c>
      <c r="AS369" s="4">
        <v>43604</v>
      </c>
      <c r="AT369" s="4">
        <v>7.0115740740740742E-2</v>
      </c>
      <c r="AU369" s="4" t="s">
        <v>64</v>
      </c>
      <c r="AV369" s="4" t="s">
        <v>66</v>
      </c>
      <c r="AW369" s="4" t="s">
        <v>67</v>
      </c>
      <c r="AX369" s="4">
        <v>37916.536</v>
      </c>
    </row>
    <row r="370" spans="1:52" x14ac:dyDescent="0.3">
      <c r="A370" s="108"/>
      <c r="B370" s="117"/>
      <c r="C370" s="111"/>
      <c r="D370" s="111"/>
      <c r="E370" s="111"/>
      <c r="F370" s="111"/>
      <c r="G370" s="111"/>
      <c r="H370" s="111"/>
      <c r="I370" s="118"/>
      <c r="J370" s="111"/>
      <c r="K370" s="111"/>
      <c r="L370" s="119" t="str">
        <f t="shared" si="86"/>
        <v/>
      </c>
      <c r="M370" s="115" t="str">
        <f t="shared" si="87"/>
        <v/>
      </c>
      <c r="N370" s="115" t="str">
        <f t="shared" si="88"/>
        <v/>
      </c>
      <c r="O370" s="115" t="str">
        <f t="shared" si="89"/>
        <v/>
      </c>
      <c r="P370" s="120" t="str">
        <f t="shared" si="90"/>
        <v/>
      </c>
      <c r="Q370" s="30" t="str">
        <f t="shared" si="91"/>
        <v/>
      </c>
      <c r="AJ370" s="33" t="str">
        <f t="shared" si="77"/>
        <v/>
      </c>
      <c r="AK370" s="33" t="str">
        <f t="shared" si="78"/>
        <v/>
      </c>
      <c r="AL370" s="33" t="str">
        <f t="shared" si="79"/>
        <v/>
      </c>
      <c r="AM370" s="33" t="str">
        <f t="shared" si="80"/>
        <v/>
      </c>
      <c r="AN370" s="33">
        <f t="shared" si="81"/>
        <v>0</v>
      </c>
      <c r="AO370" s="33" t="str">
        <f t="shared" si="82"/>
        <v/>
      </c>
      <c r="AP370" s="33" t="str">
        <f t="shared" si="83"/>
        <v/>
      </c>
      <c r="AQ370" s="33" t="str">
        <f t="shared" si="84"/>
        <v/>
      </c>
      <c r="AR370" s="33" t="str">
        <f t="shared" si="85"/>
        <v/>
      </c>
      <c r="AS370" s="4">
        <v>43604</v>
      </c>
      <c r="AT370" s="4">
        <v>7.0115740740740742E-2</v>
      </c>
      <c r="AU370" s="4" t="s">
        <v>64</v>
      </c>
      <c r="AV370" s="4" t="s">
        <v>68</v>
      </c>
      <c r="AW370" s="4">
        <v>0</v>
      </c>
    </row>
    <row r="371" spans="1:52" x14ac:dyDescent="0.3">
      <c r="A371" s="108"/>
      <c r="B371" s="117"/>
      <c r="C371" s="111"/>
      <c r="D371" s="111"/>
      <c r="E371" s="111"/>
      <c r="F371" s="111"/>
      <c r="G371" s="111"/>
      <c r="H371" s="111"/>
      <c r="I371" s="118"/>
      <c r="J371" s="111"/>
      <c r="K371" s="111"/>
      <c r="L371" s="119" t="str">
        <f t="shared" si="86"/>
        <v/>
      </c>
      <c r="M371" s="115" t="str">
        <f t="shared" si="87"/>
        <v/>
      </c>
      <c r="N371" s="115" t="str">
        <f t="shared" si="88"/>
        <v/>
      </c>
      <c r="O371" s="115" t="str">
        <f t="shared" si="89"/>
        <v/>
      </c>
      <c r="P371" s="120" t="str">
        <f t="shared" si="90"/>
        <v/>
      </c>
      <c r="Q371" s="30" t="str">
        <f t="shared" si="91"/>
        <v/>
      </c>
      <c r="AJ371" s="33">
        <f t="shared" si="77"/>
        <v>15736.174999999999</v>
      </c>
      <c r="AK371" s="33" t="str">
        <f t="shared" si="78"/>
        <v/>
      </c>
      <c r="AL371" s="33" t="str">
        <f t="shared" si="79"/>
        <v/>
      </c>
      <c r="AM371" s="33" t="str">
        <f t="shared" si="80"/>
        <v/>
      </c>
      <c r="AN371" s="33" t="str">
        <f t="shared" si="81"/>
        <v/>
      </c>
      <c r="AO371" s="33" t="str">
        <f t="shared" si="82"/>
        <v/>
      </c>
      <c r="AP371" s="33" t="str">
        <f t="shared" si="83"/>
        <v/>
      </c>
      <c r="AQ371" s="33" t="str">
        <f t="shared" si="84"/>
        <v/>
      </c>
      <c r="AR371" s="33" t="str">
        <f t="shared" si="85"/>
        <v/>
      </c>
      <c r="AS371" s="4">
        <v>43604</v>
      </c>
      <c r="AT371" s="4">
        <v>7.1504629629629626E-2</v>
      </c>
      <c r="AU371" s="4" t="s">
        <v>59</v>
      </c>
      <c r="AV371" s="4" t="s">
        <v>60</v>
      </c>
      <c r="AW371" s="4">
        <v>15736.174999999999</v>
      </c>
    </row>
    <row r="372" spans="1:52" x14ac:dyDescent="0.3">
      <c r="A372" s="108"/>
      <c r="B372" s="117"/>
      <c r="C372" s="111"/>
      <c r="D372" s="111"/>
      <c r="E372" s="111"/>
      <c r="F372" s="111"/>
      <c r="G372" s="111"/>
      <c r="H372" s="111"/>
      <c r="I372" s="118"/>
      <c r="J372" s="111"/>
      <c r="K372" s="111"/>
      <c r="L372" s="119" t="str">
        <f t="shared" si="86"/>
        <v/>
      </c>
      <c r="M372" s="115" t="str">
        <f t="shared" si="87"/>
        <v/>
      </c>
      <c r="N372" s="115" t="str">
        <f t="shared" si="88"/>
        <v/>
      </c>
      <c r="O372" s="115" t="str">
        <f t="shared" si="89"/>
        <v/>
      </c>
      <c r="P372" s="120" t="str">
        <f t="shared" si="90"/>
        <v/>
      </c>
      <c r="Q372" s="30" t="str">
        <f t="shared" si="91"/>
        <v/>
      </c>
      <c r="AJ372" s="33" t="str">
        <f t="shared" si="77"/>
        <v/>
      </c>
      <c r="AK372" s="33">
        <f t="shared" si="78"/>
        <v>116108.266</v>
      </c>
      <c r="AL372" s="33" t="str">
        <f t="shared" si="79"/>
        <v/>
      </c>
      <c r="AM372" s="33" t="str">
        <f t="shared" si="80"/>
        <v/>
      </c>
      <c r="AN372" s="33" t="str">
        <f t="shared" si="81"/>
        <v/>
      </c>
      <c r="AO372" s="33" t="str">
        <f t="shared" si="82"/>
        <v/>
      </c>
      <c r="AP372" s="33" t="str">
        <f t="shared" si="83"/>
        <v/>
      </c>
      <c r="AQ372" s="33" t="str">
        <f t="shared" si="84"/>
        <v/>
      </c>
      <c r="AR372" s="33" t="str">
        <f t="shared" si="85"/>
        <v/>
      </c>
      <c r="AS372" s="4">
        <v>43604</v>
      </c>
      <c r="AT372" s="4">
        <v>7.1504629629629626E-2</v>
      </c>
      <c r="AU372" s="4" t="s">
        <v>59</v>
      </c>
      <c r="AV372" s="4" t="s">
        <v>61</v>
      </c>
      <c r="AW372" s="4">
        <v>116108.266</v>
      </c>
    </row>
    <row r="373" spans="1:52" x14ac:dyDescent="0.3">
      <c r="A373" s="108"/>
      <c r="B373" s="117"/>
      <c r="C373" s="111"/>
      <c r="D373" s="111"/>
      <c r="E373" s="111"/>
      <c r="F373" s="111"/>
      <c r="G373" s="111"/>
      <c r="H373" s="111"/>
      <c r="I373" s="118"/>
      <c r="J373" s="111"/>
      <c r="K373" s="111"/>
      <c r="L373" s="119" t="str">
        <f t="shared" si="86"/>
        <v/>
      </c>
      <c r="M373" s="115" t="str">
        <f t="shared" si="87"/>
        <v/>
      </c>
      <c r="N373" s="115" t="str">
        <f t="shared" si="88"/>
        <v/>
      </c>
      <c r="O373" s="115" t="str">
        <f t="shared" si="89"/>
        <v/>
      </c>
      <c r="P373" s="120" t="str">
        <f t="shared" si="90"/>
        <v/>
      </c>
      <c r="Q373" s="30" t="str">
        <f t="shared" si="91"/>
        <v/>
      </c>
      <c r="AJ373" s="33" t="str">
        <f t="shared" si="77"/>
        <v/>
      </c>
      <c r="AK373" s="33" t="str">
        <f t="shared" si="78"/>
        <v/>
      </c>
      <c r="AL373" s="33" t="str">
        <f t="shared" si="79"/>
        <v/>
      </c>
      <c r="AM373" s="33" t="str">
        <f t="shared" si="80"/>
        <v/>
      </c>
      <c r="AN373" s="33" t="str">
        <f t="shared" si="81"/>
        <v/>
      </c>
      <c r="AO373" s="33">
        <f t="shared" si="82"/>
        <v>12</v>
      </c>
      <c r="AP373" s="33" t="str">
        <f t="shared" si="83"/>
        <v/>
      </c>
      <c r="AQ373" s="33" t="str">
        <f t="shared" si="84"/>
        <v/>
      </c>
      <c r="AR373" s="33" t="str">
        <f t="shared" si="85"/>
        <v/>
      </c>
      <c r="AS373" s="4">
        <v>43604</v>
      </c>
      <c r="AT373" s="4">
        <v>7.1504629629629626E-2</v>
      </c>
      <c r="AU373" s="4" t="s">
        <v>62</v>
      </c>
      <c r="AV373" s="4" t="s">
        <v>63</v>
      </c>
      <c r="AW373" s="4">
        <v>12</v>
      </c>
    </row>
    <row r="374" spans="1:52" x14ac:dyDescent="0.3">
      <c r="A374" s="108"/>
      <c r="B374" s="117"/>
      <c r="C374" s="111"/>
      <c r="D374" s="111"/>
      <c r="E374" s="111"/>
      <c r="F374" s="111"/>
      <c r="G374" s="111"/>
      <c r="H374" s="111"/>
      <c r="I374" s="118"/>
      <c r="J374" s="111"/>
      <c r="K374" s="111"/>
      <c r="L374" s="119" t="str">
        <f t="shared" si="86"/>
        <v/>
      </c>
      <c r="M374" s="115" t="str">
        <f t="shared" si="87"/>
        <v/>
      </c>
      <c r="N374" s="115" t="str">
        <f t="shared" si="88"/>
        <v/>
      </c>
      <c r="O374" s="115" t="str">
        <f t="shared" si="89"/>
        <v/>
      </c>
      <c r="P374" s="120" t="str">
        <f t="shared" si="90"/>
        <v/>
      </c>
      <c r="Q374" s="30" t="str">
        <f t="shared" si="91"/>
        <v/>
      </c>
      <c r="AJ374" s="33" t="str">
        <f t="shared" si="77"/>
        <v/>
      </c>
      <c r="AK374" s="33" t="str">
        <f t="shared" si="78"/>
        <v/>
      </c>
      <c r="AL374" s="33">
        <f t="shared" si="79"/>
        <v>27361.01</v>
      </c>
      <c r="AM374" s="33" t="str">
        <f t="shared" si="80"/>
        <v/>
      </c>
      <c r="AN374" s="33" t="str">
        <f t="shared" si="81"/>
        <v/>
      </c>
      <c r="AO374" s="33" t="str">
        <f t="shared" si="82"/>
        <v/>
      </c>
      <c r="AP374" s="33" t="str">
        <f t="shared" si="83"/>
        <v/>
      </c>
      <c r="AQ374" s="33" t="str">
        <f t="shared" si="84"/>
        <v/>
      </c>
      <c r="AR374" s="33" t="str">
        <f t="shared" si="85"/>
        <v/>
      </c>
      <c r="AS374" s="4">
        <v>43604</v>
      </c>
      <c r="AT374" s="4">
        <v>7.1504629629629626E-2</v>
      </c>
      <c r="AU374" s="4" t="s">
        <v>64</v>
      </c>
      <c r="AV374" s="4" t="s">
        <v>65</v>
      </c>
      <c r="AW374" s="4">
        <v>27361.01</v>
      </c>
    </row>
    <row r="375" spans="1:52" x14ac:dyDescent="0.3">
      <c r="A375" s="108"/>
      <c r="B375" s="117"/>
      <c r="C375" s="111"/>
      <c r="D375" s="111"/>
      <c r="E375" s="111"/>
      <c r="F375" s="111"/>
      <c r="G375" s="111"/>
      <c r="H375" s="111"/>
      <c r="I375" s="118"/>
      <c r="J375" s="111"/>
      <c r="K375" s="111"/>
      <c r="L375" s="119" t="str">
        <f t="shared" si="86"/>
        <v/>
      </c>
      <c r="M375" s="115" t="str">
        <f t="shared" si="87"/>
        <v/>
      </c>
      <c r="N375" s="115" t="str">
        <f t="shared" si="88"/>
        <v/>
      </c>
      <c r="O375" s="115" t="str">
        <f t="shared" si="89"/>
        <v/>
      </c>
      <c r="P375" s="120" t="str">
        <f t="shared" si="90"/>
        <v/>
      </c>
      <c r="Q375" s="30" t="str">
        <f t="shared" si="91"/>
        <v/>
      </c>
      <c r="AJ375" s="33" t="str">
        <f t="shared" si="77"/>
        <v/>
      </c>
      <c r="AK375" s="33" t="str">
        <f t="shared" si="78"/>
        <v/>
      </c>
      <c r="AL375" s="33" t="str">
        <f t="shared" si="79"/>
        <v/>
      </c>
      <c r="AM375" s="33">
        <f t="shared" si="80"/>
        <v>37916.536</v>
      </c>
      <c r="AN375" s="33" t="str">
        <f t="shared" si="81"/>
        <v/>
      </c>
      <c r="AO375" s="33" t="str">
        <f t="shared" si="82"/>
        <v/>
      </c>
      <c r="AP375" s="33" t="str">
        <f t="shared" si="83"/>
        <v/>
      </c>
      <c r="AQ375" s="33" t="str">
        <f t="shared" si="84"/>
        <v/>
      </c>
      <c r="AR375" s="33" t="str">
        <f t="shared" si="85"/>
        <v/>
      </c>
      <c r="AS375" s="4">
        <v>43604</v>
      </c>
      <c r="AT375" s="4">
        <v>7.1504629629629626E-2</v>
      </c>
      <c r="AU375" s="4" t="s">
        <v>64</v>
      </c>
      <c r="AV375" s="4" t="s">
        <v>66</v>
      </c>
      <c r="AW375" s="4" t="s">
        <v>67</v>
      </c>
      <c r="AX375" s="4">
        <v>37916.536</v>
      </c>
    </row>
    <row r="376" spans="1:52" x14ac:dyDescent="0.3">
      <c r="AJ376" s="33" t="str">
        <f t="shared" si="77"/>
        <v/>
      </c>
      <c r="AK376" s="33" t="str">
        <f t="shared" si="78"/>
        <v/>
      </c>
      <c r="AL376" s="33" t="str">
        <f t="shared" si="79"/>
        <v/>
      </c>
      <c r="AM376" s="33" t="str">
        <f t="shared" si="80"/>
        <v/>
      </c>
      <c r="AN376" s="33">
        <f t="shared" si="81"/>
        <v>0</v>
      </c>
      <c r="AO376" s="33" t="str">
        <f t="shared" si="82"/>
        <v/>
      </c>
      <c r="AP376" s="33" t="str">
        <f t="shared" si="83"/>
        <v/>
      </c>
      <c r="AQ376" s="33" t="str">
        <f t="shared" si="84"/>
        <v/>
      </c>
      <c r="AR376" s="33" t="str">
        <f t="shared" si="85"/>
        <v/>
      </c>
      <c r="AS376" s="4">
        <v>43604</v>
      </c>
      <c r="AT376" s="4">
        <v>7.1504629629629626E-2</v>
      </c>
      <c r="AU376" s="4" t="s">
        <v>64</v>
      </c>
      <c r="AV376" s="4" t="s">
        <v>68</v>
      </c>
      <c r="AW376" s="4">
        <v>0</v>
      </c>
    </row>
    <row r="377" spans="1:52" x14ac:dyDescent="0.3">
      <c r="AJ377" s="33" t="str">
        <f t="shared" si="77"/>
        <v/>
      </c>
      <c r="AK377" s="33" t="str">
        <f t="shared" si="78"/>
        <v/>
      </c>
      <c r="AL377" s="33" t="str">
        <f t="shared" si="79"/>
        <v/>
      </c>
      <c r="AM377" s="33" t="str">
        <f t="shared" si="80"/>
        <v/>
      </c>
      <c r="AN377" s="33" t="str">
        <f t="shared" si="81"/>
        <v/>
      </c>
      <c r="AO377" s="33" t="str">
        <f t="shared" si="82"/>
        <v/>
      </c>
      <c r="AP377" s="33">
        <f t="shared" si="83"/>
        <v>0.22500000000000001</v>
      </c>
      <c r="AQ377" s="33" t="str">
        <f t="shared" si="84"/>
        <v/>
      </c>
      <c r="AR377" s="33" t="str">
        <f t="shared" si="85"/>
        <v/>
      </c>
      <c r="AS377" s="4">
        <v>43604</v>
      </c>
      <c r="AT377" s="4">
        <v>7.2164351851851841E-2</v>
      </c>
      <c r="AU377" s="4" t="s">
        <v>70</v>
      </c>
      <c r="AV377" s="4" t="s">
        <v>71</v>
      </c>
      <c r="AW377" s="4">
        <v>43604</v>
      </c>
      <c r="AX377" s="4">
        <v>0.22500000000000001</v>
      </c>
      <c r="AY377" s="4" t="s">
        <v>72</v>
      </c>
      <c r="AZ377" s="4" t="s">
        <v>73</v>
      </c>
    </row>
    <row r="378" spans="1:52" x14ac:dyDescent="0.3">
      <c r="AJ378" s="33" t="str">
        <f t="shared" si="77"/>
        <v/>
      </c>
      <c r="AK378" s="33" t="str">
        <f t="shared" si="78"/>
        <v/>
      </c>
      <c r="AL378" s="33" t="str">
        <f t="shared" si="79"/>
        <v/>
      </c>
      <c r="AM378" s="33" t="str">
        <f t="shared" si="80"/>
        <v/>
      </c>
      <c r="AN378" s="33" t="str">
        <f t="shared" si="81"/>
        <v/>
      </c>
      <c r="AO378" s="33" t="str">
        <f t="shared" si="82"/>
        <v/>
      </c>
      <c r="AP378" s="33" t="str">
        <f t="shared" si="83"/>
        <v/>
      </c>
      <c r="AQ378" s="33" t="str">
        <f t="shared" si="84"/>
        <v/>
      </c>
      <c r="AR378" s="33">
        <f t="shared" si="85"/>
        <v>33.700000000000003</v>
      </c>
      <c r="AS378" s="4">
        <v>43604</v>
      </c>
      <c r="AT378" s="4">
        <v>7.2164351851851841E-2</v>
      </c>
      <c r="AU378" s="4" t="s">
        <v>74</v>
      </c>
      <c r="AV378" s="4" t="s">
        <v>75</v>
      </c>
      <c r="AW378" s="4">
        <v>33.700000000000003</v>
      </c>
      <c r="AX378" s="4" t="s">
        <v>72</v>
      </c>
      <c r="AY378" s="4" t="s">
        <v>73</v>
      </c>
    </row>
    <row r="379" spans="1:52" x14ac:dyDescent="0.3">
      <c r="AJ379" s="33" t="str">
        <f t="shared" si="77"/>
        <v/>
      </c>
      <c r="AK379" s="33" t="str">
        <f t="shared" si="78"/>
        <v/>
      </c>
      <c r="AL379" s="33" t="str">
        <f t="shared" si="79"/>
        <v/>
      </c>
      <c r="AM379" s="33" t="str">
        <f t="shared" si="80"/>
        <v/>
      </c>
      <c r="AN379" s="33" t="str">
        <f t="shared" si="81"/>
        <v/>
      </c>
      <c r="AO379" s="33" t="str">
        <f t="shared" si="82"/>
        <v/>
      </c>
      <c r="AP379" s="33" t="str">
        <f t="shared" si="83"/>
        <v/>
      </c>
      <c r="AQ379" s="33">
        <f t="shared" si="84"/>
        <v>41.5</v>
      </c>
      <c r="AR379" s="33" t="str">
        <f t="shared" si="85"/>
        <v/>
      </c>
      <c r="AS379" s="4">
        <v>43604</v>
      </c>
      <c r="AT379" s="4">
        <v>7.2164351851851841E-2</v>
      </c>
      <c r="AU379" s="4" t="s">
        <v>74</v>
      </c>
      <c r="AV379" s="4" t="s">
        <v>76</v>
      </c>
      <c r="AW379" s="4">
        <v>41.5</v>
      </c>
      <c r="AX379" s="4" t="s">
        <v>72</v>
      </c>
      <c r="AY379" s="4" t="s">
        <v>73</v>
      </c>
    </row>
    <row r="380" spans="1:52" x14ac:dyDescent="0.3">
      <c r="AJ380" s="33">
        <f t="shared" si="77"/>
        <v>15736.174999999999</v>
      </c>
      <c r="AK380" s="33" t="str">
        <f t="shared" si="78"/>
        <v/>
      </c>
      <c r="AL380" s="33" t="str">
        <f t="shared" si="79"/>
        <v/>
      </c>
      <c r="AM380" s="33" t="str">
        <f t="shared" si="80"/>
        <v/>
      </c>
      <c r="AN380" s="33" t="str">
        <f t="shared" si="81"/>
        <v/>
      </c>
      <c r="AO380" s="33" t="str">
        <f t="shared" si="82"/>
        <v/>
      </c>
      <c r="AP380" s="33" t="str">
        <f t="shared" si="83"/>
        <v/>
      </c>
      <c r="AQ380" s="33" t="str">
        <f t="shared" si="84"/>
        <v/>
      </c>
      <c r="AR380" s="33" t="str">
        <f t="shared" si="85"/>
        <v/>
      </c>
      <c r="AS380" s="4">
        <v>43604</v>
      </c>
      <c r="AT380" s="4">
        <v>7.289351851851851E-2</v>
      </c>
      <c r="AU380" s="4" t="s">
        <v>59</v>
      </c>
      <c r="AV380" s="4" t="s">
        <v>60</v>
      </c>
      <c r="AW380" s="4">
        <v>15736.174999999999</v>
      </c>
    </row>
    <row r="381" spans="1:52" x14ac:dyDescent="0.3">
      <c r="AJ381" s="33" t="str">
        <f t="shared" si="77"/>
        <v/>
      </c>
      <c r="AK381" s="33">
        <f t="shared" si="78"/>
        <v>116108.266</v>
      </c>
      <c r="AL381" s="33" t="str">
        <f t="shared" si="79"/>
        <v/>
      </c>
      <c r="AM381" s="33" t="str">
        <f t="shared" si="80"/>
        <v/>
      </c>
      <c r="AN381" s="33" t="str">
        <f t="shared" si="81"/>
        <v/>
      </c>
      <c r="AO381" s="33" t="str">
        <f t="shared" si="82"/>
        <v/>
      </c>
      <c r="AP381" s="33" t="str">
        <f t="shared" si="83"/>
        <v/>
      </c>
      <c r="AQ381" s="33" t="str">
        <f t="shared" si="84"/>
        <v/>
      </c>
      <c r="AR381" s="33" t="str">
        <f t="shared" si="85"/>
        <v/>
      </c>
      <c r="AS381" s="4">
        <v>43604</v>
      </c>
      <c r="AT381" s="4">
        <v>7.289351851851851E-2</v>
      </c>
      <c r="AU381" s="4" t="s">
        <v>59</v>
      </c>
      <c r="AV381" s="4" t="s">
        <v>61</v>
      </c>
      <c r="AW381" s="4">
        <v>116108.266</v>
      </c>
    </row>
    <row r="382" spans="1:52" x14ac:dyDescent="0.3">
      <c r="AJ382" s="33" t="str">
        <f t="shared" si="77"/>
        <v/>
      </c>
      <c r="AK382" s="33" t="str">
        <f t="shared" si="78"/>
        <v/>
      </c>
      <c r="AL382" s="33" t="str">
        <f t="shared" si="79"/>
        <v/>
      </c>
      <c r="AM382" s="33" t="str">
        <f t="shared" si="80"/>
        <v/>
      </c>
      <c r="AN382" s="33" t="str">
        <f t="shared" si="81"/>
        <v/>
      </c>
      <c r="AO382" s="33">
        <f t="shared" si="82"/>
        <v>12</v>
      </c>
      <c r="AP382" s="33" t="str">
        <f t="shared" si="83"/>
        <v/>
      </c>
      <c r="AQ382" s="33" t="str">
        <f t="shared" si="84"/>
        <v/>
      </c>
      <c r="AR382" s="33" t="str">
        <f t="shared" si="85"/>
        <v/>
      </c>
      <c r="AS382" s="4">
        <v>43604</v>
      </c>
      <c r="AT382" s="4">
        <v>7.289351851851851E-2</v>
      </c>
      <c r="AU382" s="4" t="s">
        <v>62</v>
      </c>
      <c r="AV382" s="4" t="s">
        <v>63</v>
      </c>
      <c r="AW382" s="4">
        <v>12</v>
      </c>
    </row>
    <row r="383" spans="1:52" x14ac:dyDescent="0.3">
      <c r="AJ383" s="33" t="str">
        <f t="shared" si="77"/>
        <v/>
      </c>
      <c r="AK383" s="33" t="str">
        <f t="shared" si="78"/>
        <v/>
      </c>
      <c r="AL383" s="33">
        <f t="shared" si="79"/>
        <v>27361.01</v>
      </c>
      <c r="AM383" s="33" t="str">
        <f t="shared" si="80"/>
        <v/>
      </c>
      <c r="AN383" s="33" t="str">
        <f t="shared" si="81"/>
        <v/>
      </c>
      <c r="AO383" s="33" t="str">
        <f t="shared" si="82"/>
        <v/>
      </c>
      <c r="AP383" s="33" t="str">
        <f t="shared" si="83"/>
        <v/>
      </c>
      <c r="AQ383" s="33" t="str">
        <f t="shared" si="84"/>
        <v/>
      </c>
      <c r="AR383" s="33" t="str">
        <f t="shared" si="85"/>
        <v/>
      </c>
      <c r="AS383" s="4">
        <v>43604</v>
      </c>
      <c r="AT383" s="4">
        <v>7.289351851851851E-2</v>
      </c>
      <c r="AU383" s="4" t="s">
        <v>64</v>
      </c>
      <c r="AV383" s="4" t="s">
        <v>65</v>
      </c>
      <c r="AW383" s="4">
        <v>27361.01</v>
      </c>
    </row>
    <row r="384" spans="1:52" x14ac:dyDescent="0.3">
      <c r="AJ384" s="33" t="str">
        <f t="shared" si="77"/>
        <v/>
      </c>
      <c r="AK384" s="33" t="str">
        <f t="shared" si="78"/>
        <v/>
      </c>
      <c r="AL384" s="33" t="str">
        <f t="shared" si="79"/>
        <v/>
      </c>
      <c r="AM384" s="33">
        <f t="shared" si="80"/>
        <v>37916.536</v>
      </c>
      <c r="AN384" s="33" t="str">
        <f t="shared" si="81"/>
        <v/>
      </c>
      <c r="AO384" s="33" t="str">
        <f t="shared" si="82"/>
        <v/>
      </c>
      <c r="AP384" s="33" t="str">
        <f t="shared" si="83"/>
        <v/>
      </c>
      <c r="AQ384" s="33" t="str">
        <f t="shared" si="84"/>
        <v/>
      </c>
      <c r="AR384" s="33" t="str">
        <f t="shared" si="85"/>
        <v/>
      </c>
      <c r="AS384" s="4">
        <v>43604</v>
      </c>
      <c r="AT384" s="4">
        <v>7.289351851851851E-2</v>
      </c>
      <c r="AU384" s="4" t="s">
        <v>64</v>
      </c>
      <c r="AV384" s="4" t="s">
        <v>66</v>
      </c>
      <c r="AW384" s="4" t="s">
        <v>67</v>
      </c>
      <c r="AX384" s="4">
        <v>37916.536</v>
      </c>
    </row>
    <row r="385" spans="36:52" x14ac:dyDescent="0.3">
      <c r="AJ385" s="33" t="str">
        <f t="shared" si="77"/>
        <v/>
      </c>
      <c r="AK385" s="33" t="str">
        <f t="shared" si="78"/>
        <v/>
      </c>
      <c r="AL385" s="33" t="str">
        <f t="shared" si="79"/>
        <v/>
      </c>
      <c r="AM385" s="33" t="str">
        <f t="shared" si="80"/>
        <v/>
      </c>
      <c r="AN385" s="33">
        <f t="shared" si="81"/>
        <v>0</v>
      </c>
      <c r="AO385" s="33" t="str">
        <f t="shared" si="82"/>
        <v/>
      </c>
      <c r="AP385" s="33" t="str">
        <f t="shared" si="83"/>
        <v/>
      </c>
      <c r="AQ385" s="33" t="str">
        <f t="shared" si="84"/>
        <v/>
      </c>
      <c r="AR385" s="33" t="str">
        <f t="shared" si="85"/>
        <v/>
      </c>
      <c r="AS385" s="4">
        <v>43604</v>
      </c>
      <c r="AT385" s="4">
        <v>7.289351851851851E-2</v>
      </c>
      <c r="AU385" s="4" t="s">
        <v>64</v>
      </c>
      <c r="AV385" s="4" t="s">
        <v>68</v>
      </c>
      <c r="AW385" s="4">
        <v>0</v>
      </c>
    </row>
    <row r="386" spans="36:52" x14ac:dyDescent="0.3">
      <c r="AJ386" s="33">
        <f t="shared" si="77"/>
        <v>15736.174999999999</v>
      </c>
      <c r="AK386" s="33" t="str">
        <f t="shared" si="78"/>
        <v/>
      </c>
      <c r="AL386" s="33" t="str">
        <f t="shared" si="79"/>
        <v/>
      </c>
      <c r="AM386" s="33" t="str">
        <f t="shared" si="80"/>
        <v/>
      </c>
      <c r="AN386" s="33" t="str">
        <f t="shared" si="81"/>
        <v/>
      </c>
      <c r="AO386" s="33" t="str">
        <f t="shared" si="82"/>
        <v/>
      </c>
      <c r="AP386" s="33" t="str">
        <f t="shared" si="83"/>
        <v/>
      </c>
      <c r="AQ386" s="33" t="str">
        <f t="shared" si="84"/>
        <v/>
      </c>
      <c r="AR386" s="33" t="str">
        <f t="shared" si="85"/>
        <v/>
      </c>
      <c r="AS386" s="4">
        <v>43604</v>
      </c>
      <c r="AT386" s="4">
        <v>7.4282407407407408E-2</v>
      </c>
      <c r="AU386" s="4" t="s">
        <v>59</v>
      </c>
      <c r="AV386" s="4" t="s">
        <v>60</v>
      </c>
      <c r="AW386" s="4">
        <v>15736.174999999999</v>
      </c>
    </row>
    <row r="387" spans="36:52" x14ac:dyDescent="0.3">
      <c r="AJ387" s="33" t="str">
        <f t="shared" si="77"/>
        <v/>
      </c>
      <c r="AK387" s="33">
        <f t="shared" si="78"/>
        <v>116108.266</v>
      </c>
      <c r="AL387" s="33" t="str">
        <f t="shared" si="79"/>
        <v/>
      </c>
      <c r="AM387" s="33" t="str">
        <f t="shared" si="80"/>
        <v/>
      </c>
      <c r="AN387" s="33" t="str">
        <f t="shared" si="81"/>
        <v/>
      </c>
      <c r="AO387" s="33" t="str">
        <f t="shared" si="82"/>
        <v/>
      </c>
      <c r="AP387" s="33" t="str">
        <f t="shared" si="83"/>
        <v/>
      </c>
      <c r="AQ387" s="33" t="str">
        <f t="shared" si="84"/>
        <v/>
      </c>
      <c r="AR387" s="33" t="str">
        <f t="shared" si="85"/>
        <v/>
      </c>
      <c r="AS387" s="4">
        <v>43604</v>
      </c>
      <c r="AT387" s="4">
        <v>7.4282407407407408E-2</v>
      </c>
      <c r="AU387" s="4" t="s">
        <v>59</v>
      </c>
      <c r="AV387" s="4" t="s">
        <v>61</v>
      </c>
      <c r="AW387" s="4">
        <v>116108.266</v>
      </c>
    </row>
    <row r="388" spans="36:52" x14ac:dyDescent="0.3">
      <c r="AJ388" s="33" t="str">
        <f t="shared" si="77"/>
        <v/>
      </c>
      <c r="AK388" s="33" t="str">
        <f t="shared" si="78"/>
        <v/>
      </c>
      <c r="AL388" s="33" t="str">
        <f t="shared" si="79"/>
        <v/>
      </c>
      <c r="AM388" s="33" t="str">
        <f t="shared" si="80"/>
        <v/>
      </c>
      <c r="AN388" s="33" t="str">
        <f t="shared" si="81"/>
        <v/>
      </c>
      <c r="AO388" s="33">
        <f t="shared" si="82"/>
        <v>12</v>
      </c>
      <c r="AP388" s="33" t="str">
        <f t="shared" si="83"/>
        <v/>
      </c>
      <c r="AQ388" s="33" t="str">
        <f t="shared" si="84"/>
        <v/>
      </c>
      <c r="AR388" s="33" t="str">
        <f t="shared" si="85"/>
        <v/>
      </c>
      <c r="AS388" s="4">
        <v>43604</v>
      </c>
      <c r="AT388" s="4">
        <v>7.4282407407407408E-2</v>
      </c>
      <c r="AU388" s="4" t="s">
        <v>62</v>
      </c>
      <c r="AV388" s="4" t="s">
        <v>63</v>
      </c>
      <c r="AW388" s="4">
        <v>12</v>
      </c>
    </row>
    <row r="389" spans="36:52" x14ac:dyDescent="0.3">
      <c r="AJ389" s="33" t="str">
        <f t="shared" si="77"/>
        <v/>
      </c>
      <c r="AK389" s="33" t="str">
        <f t="shared" si="78"/>
        <v/>
      </c>
      <c r="AL389" s="33">
        <f t="shared" si="79"/>
        <v>27361.01</v>
      </c>
      <c r="AM389" s="33" t="str">
        <f t="shared" si="80"/>
        <v/>
      </c>
      <c r="AN389" s="33" t="str">
        <f t="shared" si="81"/>
        <v/>
      </c>
      <c r="AO389" s="33" t="str">
        <f t="shared" si="82"/>
        <v/>
      </c>
      <c r="AP389" s="33" t="str">
        <f t="shared" si="83"/>
        <v/>
      </c>
      <c r="AQ389" s="33" t="str">
        <f t="shared" si="84"/>
        <v/>
      </c>
      <c r="AR389" s="33" t="str">
        <f t="shared" si="85"/>
        <v/>
      </c>
      <c r="AS389" s="4">
        <v>43604</v>
      </c>
      <c r="AT389" s="4">
        <v>7.4282407407407408E-2</v>
      </c>
      <c r="AU389" s="4" t="s">
        <v>64</v>
      </c>
      <c r="AV389" s="4" t="s">
        <v>65</v>
      </c>
      <c r="AW389" s="4">
        <v>27361.01</v>
      </c>
    </row>
    <row r="390" spans="36:52" x14ac:dyDescent="0.3">
      <c r="AJ390" s="33" t="str">
        <f t="shared" si="77"/>
        <v/>
      </c>
      <c r="AK390" s="33" t="str">
        <f t="shared" si="78"/>
        <v/>
      </c>
      <c r="AL390" s="33" t="str">
        <f t="shared" si="79"/>
        <v/>
      </c>
      <c r="AM390" s="33">
        <f t="shared" si="80"/>
        <v>37916.536</v>
      </c>
      <c r="AN390" s="33" t="str">
        <f t="shared" si="81"/>
        <v/>
      </c>
      <c r="AO390" s="33" t="str">
        <f t="shared" si="82"/>
        <v/>
      </c>
      <c r="AP390" s="33" t="str">
        <f t="shared" si="83"/>
        <v/>
      </c>
      <c r="AQ390" s="33" t="str">
        <f t="shared" si="84"/>
        <v/>
      </c>
      <c r="AR390" s="33" t="str">
        <f t="shared" si="85"/>
        <v/>
      </c>
      <c r="AS390" s="4">
        <v>43604</v>
      </c>
      <c r="AT390" s="4">
        <v>7.4282407407407408E-2</v>
      </c>
      <c r="AU390" s="4" t="s">
        <v>64</v>
      </c>
      <c r="AV390" s="4" t="s">
        <v>66</v>
      </c>
      <c r="AW390" s="4" t="s">
        <v>67</v>
      </c>
      <c r="AX390" s="4">
        <v>37916.536</v>
      </c>
    </row>
    <row r="391" spans="36:52" x14ac:dyDescent="0.3">
      <c r="AJ391" s="33" t="str">
        <f t="shared" si="77"/>
        <v/>
      </c>
      <c r="AK391" s="33" t="str">
        <f t="shared" si="78"/>
        <v/>
      </c>
      <c r="AL391" s="33" t="str">
        <f t="shared" si="79"/>
        <v/>
      </c>
      <c r="AM391" s="33" t="str">
        <f t="shared" si="80"/>
        <v/>
      </c>
      <c r="AN391" s="33">
        <f t="shared" si="81"/>
        <v>0</v>
      </c>
      <c r="AO391" s="33" t="str">
        <f t="shared" si="82"/>
        <v/>
      </c>
      <c r="AP391" s="33" t="str">
        <f t="shared" si="83"/>
        <v/>
      </c>
      <c r="AQ391" s="33" t="str">
        <f t="shared" si="84"/>
        <v/>
      </c>
      <c r="AR391" s="33" t="str">
        <f t="shared" si="85"/>
        <v/>
      </c>
      <c r="AS391" s="4">
        <v>43604</v>
      </c>
      <c r="AT391" s="4">
        <v>7.4282407407407408E-2</v>
      </c>
      <c r="AU391" s="4" t="s">
        <v>64</v>
      </c>
      <c r="AV391" s="4" t="s">
        <v>68</v>
      </c>
      <c r="AW391" s="4">
        <v>0</v>
      </c>
    </row>
    <row r="392" spans="36:52" x14ac:dyDescent="0.3">
      <c r="AJ392" s="33" t="str">
        <f t="shared" si="77"/>
        <v/>
      </c>
      <c r="AK392" s="33" t="str">
        <f t="shared" si="78"/>
        <v/>
      </c>
      <c r="AL392" s="33" t="str">
        <f t="shared" si="79"/>
        <v/>
      </c>
      <c r="AM392" s="33" t="str">
        <f t="shared" si="80"/>
        <v/>
      </c>
      <c r="AN392" s="33" t="str">
        <f t="shared" si="81"/>
        <v/>
      </c>
      <c r="AO392" s="33" t="str">
        <f t="shared" si="82"/>
        <v/>
      </c>
      <c r="AP392" s="33">
        <f t="shared" si="83"/>
        <v>0.22500000000000001</v>
      </c>
      <c r="AQ392" s="33" t="str">
        <f t="shared" si="84"/>
        <v/>
      </c>
      <c r="AR392" s="33" t="str">
        <f t="shared" si="85"/>
        <v/>
      </c>
      <c r="AS392" s="4">
        <v>43604</v>
      </c>
      <c r="AT392" s="4">
        <v>7.5636574074074078E-2</v>
      </c>
      <c r="AU392" s="4" t="s">
        <v>70</v>
      </c>
      <c r="AV392" s="4" t="s">
        <v>71</v>
      </c>
      <c r="AW392" s="4">
        <v>43604</v>
      </c>
      <c r="AX392" s="4">
        <v>0.22500000000000001</v>
      </c>
      <c r="AY392" s="4" t="s">
        <v>72</v>
      </c>
      <c r="AZ392" s="4" t="s">
        <v>73</v>
      </c>
    </row>
    <row r="393" spans="36:52" x14ac:dyDescent="0.3">
      <c r="AJ393" s="33" t="str">
        <f t="shared" si="77"/>
        <v/>
      </c>
      <c r="AK393" s="33" t="str">
        <f t="shared" si="78"/>
        <v/>
      </c>
      <c r="AL393" s="33" t="str">
        <f t="shared" si="79"/>
        <v/>
      </c>
      <c r="AM393" s="33" t="str">
        <f t="shared" si="80"/>
        <v/>
      </c>
      <c r="AN393" s="33" t="str">
        <f t="shared" si="81"/>
        <v/>
      </c>
      <c r="AO393" s="33" t="str">
        <f t="shared" si="82"/>
        <v/>
      </c>
      <c r="AP393" s="33" t="str">
        <f t="shared" si="83"/>
        <v/>
      </c>
      <c r="AQ393" s="33" t="str">
        <f t="shared" si="84"/>
        <v/>
      </c>
      <c r="AR393" s="33">
        <f t="shared" si="85"/>
        <v>33.700000000000003</v>
      </c>
      <c r="AS393" s="4">
        <v>43604</v>
      </c>
      <c r="AT393" s="4">
        <v>7.5636574074074078E-2</v>
      </c>
      <c r="AU393" s="4" t="s">
        <v>74</v>
      </c>
      <c r="AV393" s="4" t="s">
        <v>75</v>
      </c>
      <c r="AW393" s="4">
        <v>33.700000000000003</v>
      </c>
      <c r="AX393" s="4" t="s">
        <v>72</v>
      </c>
      <c r="AY393" s="4" t="s">
        <v>73</v>
      </c>
    </row>
    <row r="394" spans="36:52" x14ac:dyDescent="0.3">
      <c r="AJ394" s="33" t="str">
        <f t="shared" si="77"/>
        <v/>
      </c>
      <c r="AK394" s="33" t="str">
        <f t="shared" si="78"/>
        <v/>
      </c>
      <c r="AL394" s="33" t="str">
        <f t="shared" si="79"/>
        <v/>
      </c>
      <c r="AM394" s="33" t="str">
        <f t="shared" si="80"/>
        <v/>
      </c>
      <c r="AN394" s="33" t="str">
        <f t="shared" si="81"/>
        <v/>
      </c>
      <c r="AO394" s="33" t="str">
        <f t="shared" si="82"/>
        <v/>
      </c>
      <c r="AP394" s="33" t="str">
        <f t="shared" si="83"/>
        <v/>
      </c>
      <c r="AQ394" s="33">
        <f t="shared" si="84"/>
        <v>41.5</v>
      </c>
      <c r="AR394" s="33" t="str">
        <f t="shared" si="85"/>
        <v/>
      </c>
      <c r="AS394" s="4">
        <v>43604</v>
      </c>
      <c r="AT394" s="4">
        <v>7.5636574074074078E-2</v>
      </c>
      <c r="AU394" s="4" t="s">
        <v>74</v>
      </c>
      <c r="AV394" s="4" t="s">
        <v>76</v>
      </c>
      <c r="AW394" s="4">
        <v>41.5</v>
      </c>
      <c r="AX394" s="4" t="s">
        <v>72</v>
      </c>
      <c r="AY394" s="4" t="s">
        <v>73</v>
      </c>
    </row>
    <row r="395" spans="36:52" x14ac:dyDescent="0.3">
      <c r="AJ395" s="33">
        <f t="shared" si="77"/>
        <v>15736.174999999999</v>
      </c>
      <c r="AK395" s="33" t="str">
        <f t="shared" si="78"/>
        <v/>
      </c>
      <c r="AL395" s="33" t="str">
        <f t="shared" si="79"/>
        <v/>
      </c>
      <c r="AM395" s="33" t="str">
        <f t="shared" si="80"/>
        <v/>
      </c>
      <c r="AN395" s="33" t="str">
        <f t="shared" si="81"/>
        <v/>
      </c>
      <c r="AO395" s="33" t="str">
        <f t="shared" si="82"/>
        <v/>
      </c>
      <c r="AP395" s="33" t="str">
        <f t="shared" si="83"/>
        <v/>
      </c>
      <c r="AQ395" s="33" t="str">
        <f t="shared" si="84"/>
        <v/>
      </c>
      <c r="AR395" s="33" t="str">
        <f t="shared" si="85"/>
        <v/>
      </c>
      <c r="AS395" s="4">
        <v>43604</v>
      </c>
      <c r="AT395" s="4">
        <v>7.5671296296296306E-2</v>
      </c>
      <c r="AU395" s="4" t="s">
        <v>59</v>
      </c>
      <c r="AV395" s="4" t="s">
        <v>60</v>
      </c>
      <c r="AW395" s="4">
        <v>15736.174999999999</v>
      </c>
    </row>
    <row r="396" spans="36:52" x14ac:dyDescent="0.3">
      <c r="AJ396" s="33" t="str">
        <f t="shared" ref="AJ396:AJ459" si="92">IF(AV396="ht",AW396,"")</f>
        <v/>
      </c>
      <c r="AK396" s="33">
        <f t="shared" ref="AK396:AK459" si="93">IF($AV396="nt",$AW396,"")</f>
        <v>116108.266</v>
      </c>
      <c r="AL396" s="33" t="str">
        <f t="shared" ref="AL396:AL459" si="94">IF($AV396="esp",$AW396,"")</f>
        <v/>
      </c>
      <c r="AM396" s="33" t="str">
        <f t="shared" ref="AM396:AM459" si="95">IF($AV396="Ges",$AX396,"")</f>
        <v/>
      </c>
      <c r="AN396" s="33" t="str">
        <f t="shared" ref="AN396:AN459" si="96">IF($AV396="tag",$AW396,"")</f>
        <v/>
      </c>
      <c r="AO396" s="33" t="str">
        <f t="shared" ref="AO396:AO459" si="97">IF($AV396="vhs",$AW396,"")</f>
        <v/>
      </c>
      <c r="AP396" s="33" t="str">
        <f t="shared" ref="AP396:AP459" si="98">IF($AV396="szeit",$AX396,"")</f>
        <v/>
      </c>
      <c r="AQ396" s="33" t="str">
        <f t="shared" ref="AQ396:AQ459" si="99">IF($AV396="v06",$AW396,"")</f>
        <v/>
      </c>
      <c r="AR396" s="33" t="str">
        <f t="shared" ref="AR396:AR459" si="100">IF($AV396="v22",$AW396,"")</f>
        <v/>
      </c>
      <c r="AS396" s="4">
        <v>43604</v>
      </c>
      <c r="AT396" s="4">
        <v>7.5671296296296306E-2</v>
      </c>
      <c r="AU396" s="4" t="s">
        <v>59</v>
      </c>
      <c r="AV396" s="4" t="s">
        <v>61</v>
      </c>
      <c r="AW396" s="4">
        <v>116108.266</v>
      </c>
    </row>
    <row r="397" spans="36:52" x14ac:dyDescent="0.3">
      <c r="AJ397" s="33" t="str">
        <f t="shared" si="92"/>
        <v/>
      </c>
      <c r="AK397" s="33" t="str">
        <f t="shared" si="93"/>
        <v/>
      </c>
      <c r="AL397" s="33" t="str">
        <f t="shared" si="94"/>
        <v/>
      </c>
      <c r="AM397" s="33" t="str">
        <f t="shared" si="95"/>
        <v/>
      </c>
      <c r="AN397" s="33" t="str">
        <f t="shared" si="96"/>
        <v/>
      </c>
      <c r="AO397" s="33">
        <f t="shared" si="97"/>
        <v>12</v>
      </c>
      <c r="AP397" s="33" t="str">
        <f t="shared" si="98"/>
        <v/>
      </c>
      <c r="AQ397" s="33" t="str">
        <f t="shared" si="99"/>
        <v/>
      </c>
      <c r="AR397" s="33" t="str">
        <f t="shared" si="100"/>
        <v/>
      </c>
      <c r="AS397" s="4">
        <v>43604</v>
      </c>
      <c r="AT397" s="4">
        <v>7.5671296296296306E-2</v>
      </c>
      <c r="AU397" s="4" t="s">
        <v>62</v>
      </c>
      <c r="AV397" s="4" t="s">
        <v>63</v>
      </c>
      <c r="AW397" s="4">
        <v>12</v>
      </c>
    </row>
    <row r="398" spans="36:52" x14ac:dyDescent="0.3">
      <c r="AJ398" s="33" t="str">
        <f t="shared" si="92"/>
        <v/>
      </c>
      <c r="AK398" s="33" t="str">
        <f t="shared" si="93"/>
        <v/>
      </c>
      <c r="AL398" s="33">
        <f t="shared" si="94"/>
        <v>27361.01</v>
      </c>
      <c r="AM398" s="33" t="str">
        <f t="shared" si="95"/>
        <v/>
      </c>
      <c r="AN398" s="33" t="str">
        <f t="shared" si="96"/>
        <v/>
      </c>
      <c r="AO398" s="33" t="str">
        <f t="shared" si="97"/>
        <v/>
      </c>
      <c r="AP398" s="33" t="str">
        <f t="shared" si="98"/>
        <v/>
      </c>
      <c r="AQ398" s="33" t="str">
        <f t="shared" si="99"/>
        <v/>
      </c>
      <c r="AR398" s="33" t="str">
        <f t="shared" si="100"/>
        <v/>
      </c>
      <c r="AS398" s="4">
        <v>43604</v>
      </c>
      <c r="AT398" s="4">
        <v>7.5671296296296306E-2</v>
      </c>
      <c r="AU398" s="4" t="s">
        <v>64</v>
      </c>
      <c r="AV398" s="4" t="s">
        <v>65</v>
      </c>
      <c r="AW398" s="4">
        <v>27361.01</v>
      </c>
    </row>
    <row r="399" spans="36:52" x14ac:dyDescent="0.3">
      <c r="AJ399" s="33" t="str">
        <f t="shared" si="92"/>
        <v/>
      </c>
      <c r="AK399" s="33" t="str">
        <f t="shared" si="93"/>
        <v/>
      </c>
      <c r="AL399" s="33" t="str">
        <f t="shared" si="94"/>
        <v/>
      </c>
      <c r="AM399" s="33">
        <f t="shared" si="95"/>
        <v>37916.536</v>
      </c>
      <c r="AN399" s="33" t="str">
        <f t="shared" si="96"/>
        <v/>
      </c>
      <c r="AO399" s="33" t="str">
        <f t="shared" si="97"/>
        <v/>
      </c>
      <c r="AP399" s="33" t="str">
        <f t="shared" si="98"/>
        <v/>
      </c>
      <c r="AQ399" s="33" t="str">
        <f t="shared" si="99"/>
        <v/>
      </c>
      <c r="AR399" s="33" t="str">
        <f t="shared" si="100"/>
        <v/>
      </c>
      <c r="AS399" s="4">
        <v>43604</v>
      </c>
      <c r="AT399" s="4">
        <v>7.5671296296296306E-2</v>
      </c>
      <c r="AU399" s="4" t="s">
        <v>64</v>
      </c>
      <c r="AV399" s="4" t="s">
        <v>66</v>
      </c>
      <c r="AW399" s="4" t="s">
        <v>67</v>
      </c>
      <c r="AX399" s="4">
        <v>37916.536</v>
      </c>
    </row>
    <row r="400" spans="36:52" x14ac:dyDescent="0.3">
      <c r="AJ400" s="33" t="str">
        <f t="shared" si="92"/>
        <v/>
      </c>
      <c r="AK400" s="33" t="str">
        <f t="shared" si="93"/>
        <v/>
      </c>
      <c r="AL400" s="33" t="str">
        <f t="shared" si="94"/>
        <v/>
      </c>
      <c r="AM400" s="33" t="str">
        <f t="shared" si="95"/>
        <v/>
      </c>
      <c r="AN400" s="33">
        <f t="shared" si="96"/>
        <v>0</v>
      </c>
      <c r="AO400" s="33" t="str">
        <f t="shared" si="97"/>
        <v/>
      </c>
      <c r="AP400" s="33" t="str">
        <f t="shared" si="98"/>
        <v/>
      </c>
      <c r="AQ400" s="33" t="str">
        <f t="shared" si="99"/>
        <v/>
      </c>
      <c r="AR400" s="33" t="str">
        <f t="shared" si="100"/>
        <v/>
      </c>
      <c r="AS400" s="4">
        <v>43604</v>
      </c>
      <c r="AT400" s="4">
        <v>7.5671296296296306E-2</v>
      </c>
      <c r="AU400" s="4" t="s">
        <v>64</v>
      </c>
      <c r="AV400" s="4" t="s">
        <v>68</v>
      </c>
      <c r="AW400" s="4">
        <v>0</v>
      </c>
    </row>
    <row r="401" spans="36:52" x14ac:dyDescent="0.3">
      <c r="AJ401" s="33">
        <f t="shared" si="92"/>
        <v>15736.174999999999</v>
      </c>
      <c r="AK401" s="33" t="str">
        <f t="shared" si="93"/>
        <v/>
      </c>
      <c r="AL401" s="33" t="str">
        <f t="shared" si="94"/>
        <v/>
      </c>
      <c r="AM401" s="33" t="str">
        <f t="shared" si="95"/>
        <v/>
      </c>
      <c r="AN401" s="33" t="str">
        <f t="shared" si="96"/>
        <v/>
      </c>
      <c r="AO401" s="33" t="str">
        <f t="shared" si="97"/>
        <v/>
      </c>
      <c r="AP401" s="33" t="str">
        <f t="shared" si="98"/>
        <v/>
      </c>
      <c r="AQ401" s="33" t="str">
        <f t="shared" si="99"/>
        <v/>
      </c>
      <c r="AR401" s="33" t="str">
        <f t="shared" si="100"/>
        <v/>
      </c>
      <c r="AS401" s="4">
        <v>43604</v>
      </c>
      <c r="AT401" s="4">
        <v>7.706018518518519E-2</v>
      </c>
      <c r="AU401" s="4" t="s">
        <v>59</v>
      </c>
      <c r="AV401" s="4" t="s">
        <v>60</v>
      </c>
      <c r="AW401" s="4">
        <v>15736.174999999999</v>
      </c>
    </row>
    <row r="402" spans="36:52" x14ac:dyDescent="0.3">
      <c r="AJ402" s="33" t="str">
        <f t="shared" si="92"/>
        <v/>
      </c>
      <c r="AK402" s="33">
        <f t="shared" si="93"/>
        <v>116108.266</v>
      </c>
      <c r="AL402" s="33" t="str">
        <f t="shared" si="94"/>
        <v/>
      </c>
      <c r="AM402" s="33" t="str">
        <f t="shared" si="95"/>
        <v/>
      </c>
      <c r="AN402" s="33" t="str">
        <f t="shared" si="96"/>
        <v/>
      </c>
      <c r="AO402" s="33" t="str">
        <f t="shared" si="97"/>
        <v/>
      </c>
      <c r="AP402" s="33" t="str">
        <f t="shared" si="98"/>
        <v/>
      </c>
      <c r="AQ402" s="33" t="str">
        <f t="shared" si="99"/>
        <v/>
      </c>
      <c r="AR402" s="33" t="str">
        <f t="shared" si="100"/>
        <v/>
      </c>
      <c r="AS402" s="4">
        <v>43604</v>
      </c>
      <c r="AT402" s="4">
        <v>7.706018518518519E-2</v>
      </c>
      <c r="AU402" s="4" t="s">
        <v>59</v>
      </c>
      <c r="AV402" s="4" t="s">
        <v>61</v>
      </c>
      <c r="AW402" s="4">
        <v>116108.266</v>
      </c>
    </row>
    <row r="403" spans="36:52" x14ac:dyDescent="0.3">
      <c r="AJ403" s="33" t="str">
        <f t="shared" si="92"/>
        <v/>
      </c>
      <c r="AK403" s="33" t="str">
        <f t="shared" si="93"/>
        <v/>
      </c>
      <c r="AL403" s="33" t="str">
        <f t="shared" si="94"/>
        <v/>
      </c>
      <c r="AM403" s="33" t="str">
        <f t="shared" si="95"/>
        <v/>
      </c>
      <c r="AN403" s="33" t="str">
        <f t="shared" si="96"/>
        <v/>
      </c>
      <c r="AO403" s="33">
        <f t="shared" si="97"/>
        <v>12</v>
      </c>
      <c r="AP403" s="33" t="str">
        <f t="shared" si="98"/>
        <v/>
      </c>
      <c r="AQ403" s="33" t="str">
        <f t="shared" si="99"/>
        <v/>
      </c>
      <c r="AR403" s="33" t="str">
        <f t="shared" si="100"/>
        <v/>
      </c>
      <c r="AS403" s="4">
        <v>43604</v>
      </c>
      <c r="AT403" s="4">
        <v>7.706018518518519E-2</v>
      </c>
      <c r="AU403" s="4" t="s">
        <v>62</v>
      </c>
      <c r="AV403" s="4" t="s">
        <v>63</v>
      </c>
      <c r="AW403" s="4">
        <v>12</v>
      </c>
    </row>
    <row r="404" spans="36:52" x14ac:dyDescent="0.3">
      <c r="AJ404" s="33" t="str">
        <f t="shared" si="92"/>
        <v/>
      </c>
      <c r="AK404" s="33" t="str">
        <f t="shared" si="93"/>
        <v/>
      </c>
      <c r="AL404" s="33">
        <f t="shared" si="94"/>
        <v>27361.01</v>
      </c>
      <c r="AM404" s="33" t="str">
        <f t="shared" si="95"/>
        <v/>
      </c>
      <c r="AN404" s="33" t="str">
        <f t="shared" si="96"/>
        <v/>
      </c>
      <c r="AO404" s="33" t="str">
        <f t="shared" si="97"/>
        <v/>
      </c>
      <c r="AP404" s="33" t="str">
        <f t="shared" si="98"/>
        <v/>
      </c>
      <c r="AQ404" s="33" t="str">
        <f t="shared" si="99"/>
        <v/>
      </c>
      <c r="AR404" s="33" t="str">
        <f t="shared" si="100"/>
        <v/>
      </c>
      <c r="AS404" s="4">
        <v>43604</v>
      </c>
      <c r="AT404" s="4">
        <v>7.706018518518519E-2</v>
      </c>
      <c r="AU404" s="4" t="s">
        <v>64</v>
      </c>
      <c r="AV404" s="4" t="s">
        <v>65</v>
      </c>
      <c r="AW404" s="4">
        <v>27361.01</v>
      </c>
    </row>
    <row r="405" spans="36:52" x14ac:dyDescent="0.3">
      <c r="AJ405" s="33" t="str">
        <f t="shared" si="92"/>
        <v/>
      </c>
      <c r="AK405" s="33" t="str">
        <f t="shared" si="93"/>
        <v/>
      </c>
      <c r="AL405" s="33" t="str">
        <f t="shared" si="94"/>
        <v/>
      </c>
      <c r="AM405" s="33">
        <f t="shared" si="95"/>
        <v>37916.536</v>
      </c>
      <c r="AN405" s="33" t="str">
        <f t="shared" si="96"/>
        <v/>
      </c>
      <c r="AO405" s="33" t="str">
        <f t="shared" si="97"/>
        <v/>
      </c>
      <c r="AP405" s="33" t="str">
        <f t="shared" si="98"/>
        <v/>
      </c>
      <c r="AQ405" s="33" t="str">
        <f t="shared" si="99"/>
        <v/>
      </c>
      <c r="AR405" s="33" t="str">
        <f t="shared" si="100"/>
        <v/>
      </c>
      <c r="AS405" s="4">
        <v>43604</v>
      </c>
      <c r="AT405" s="4">
        <v>7.706018518518519E-2</v>
      </c>
      <c r="AU405" s="4" t="s">
        <v>64</v>
      </c>
      <c r="AV405" s="4" t="s">
        <v>66</v>
      </c>
      <c r="AW405" s="4" t="s">
        <v>67</v>
      </c>
      <c r="AX405" s="4">
        <v>37916.536</v>
      </c>
    </row>
    <row r="406" spans="36:52" x14ac:dyDescent="0.3">
      <c r="AJ406" s="33" t="str">
        <f t="shared" si="92"/>
        <v/>
      </c>
      <c r="AK406" s="33" t="str">
        <f t="shared" si="93"/>
        <v/>
      </c>
      <c r="AL406" s="33" t="str">
        <f t="shared" si="94"/>
        <v/>
      </c>
      <c r="AM406" s="33" t="str">
        <f t="shared" si="95"/>
        <v/>
      </c>
      <c r="AN406" s="33">
        <f t="shared" si="96"/>
        <v>0</v>
      </c>
      <c r="AO406" s="33" t="str">
        <f t="shared" si="97"/>
        <v/>
      </c>
      <c r="AP406" s="33" t="str">
        <f t="shared" si="98"/>
        <v/>
      </c>
      <c r="AQ406" s="33" t="str">
        <f t="shared" si="99"/>
        <v/>
      </c>
      <c r="AR406" s="33" t="str">
        <f t="shared" si="100"/>
        <v/>
      </c>
      <c r="AS406" s="4">
        <v>43604</v>
      </c>
      <c r="AT406" s="4">
        <v>7.706018518518519E-2</v>
      </c>
      <c r="AU406" s="4" t="s">
        <v>64</v>
      </c>
      <c r="AV406" s="4" t="s">
        <v>68</v>
      </c>
      <c r="AW406" s="4">
        <v>0</v>
      </c>
    </row>
    <row r="407" spans="36:52" x14ac:dyDescent="0.3">
      <c r="AJ407" s="33">
        <f t="shared" si="92"/>
        <v>15736.174999999999</v>
      </c>
      <c r="AK407" s="33" t="str">
        <f t="shared" si="93"/>
        <v/>
      </c>
      <c r="AL407" s="33" t="str">
        <f t="shared" si="94"/>
        <v/>
      </c>
      <c r="AM407" s="33" t="str">
        <f t="shared" si="95"/>
        <v/>
      </c>
      <c r="AN407" s="33" t="str">
        <f t="shared" si="96"/>
        <v/>
      </c>
      <c r="AO407" s="33" t="str">
        <f t="shared" si="97"/>
        <v/>
      </c>
      <c r="AP407" s="33" t="str">
        <f t="shared" si="98"/>
        <v/>
      </c>
      <c r="AQ407" s="33" t="str">
        <f t="shared" si="99"/>
        <v/>
      </c>
      <c r="AR407" s="33" t="str">
        <f t="shared" si="100"/>
        <v/>
      </c>
      <c r="AS407" s="4">
        <v>43604</v>
      </c>
      <c r="AT407" s="4">
        <v>7.8449074074074074E-2</v>
      </c>
      <c r="AU407" s="4" t="s">
        <v>59</v>
      </c>
      <c r="AV407" s="4" t="s">
        <v>60</v>
      </c>
      <c r="AW407" s="4">
        <v>15736.174999999999</v>
      </c>
    </row>
    <row r="408" spans="36:52" x14ac:dyDescent="0.3">
      <c r="AJ408" s="33" t="str">
        <f t="shared" si="92"/>
        <v/>
      </c>
      <c r="AK408" s="33">
        <f t="shared" si="93"/>
        <v>116108.357</v>
      </c>
      <c r="AL408" s="33" t="str">
        <f t="shared" si="94"/>
        <v/>
      </c>
      <c r="AM408" s="33" t="str">
        <f t="shared" si="95"/>
        <v/>
      </c>
      <c r="AN408" s="33" t="str">
        <f t="shared" si="96"/>
        <v/>
      </c>
      <c r="AO408" s="33" t="str">
        <f t="shared" si="97"/>
        <v/>
      </c>
      <c r="AP408" s="33" t="str">
        <f t="shared" si="98"/>
        <v/>
      </c>
      <c r="AQ408" s="33" t="str">
        <f t="shared" si="99"/>
        <v/>
      </c>
      <c r="AR408" s="33" t="str">
        <f t="shared" si="100"/>
        <v/>
      </c>
      <c r="AS408" s="4">
        <v>43604</v>
      </c>
      <c r="AT408" s="4">
        <v>7.8449074074074074E-2</v>
      </c>
      <c r="AU408" s="4" t="s">
        <v>59</v>
      </c>
      <c r="AV408" s="4" t="s">
        <v>61</v>
      </c>
      <c r="AW408" s="4">
        <v>116108.357</v>
      </c>
    </row>
    <row r="409" spans="36:52" x14ac:dyDescent="0.3">
      <c r="AJ409" s="33" t="str">
        <f t="shared" si="92"/>
        <v/>
      </c>
      <c r="AK409" s="33" t="str">
        <f t="shared" si="93"/>
        <v/>
      </c>
      <c r="AL409" s="33" t="str">
        <f t="shared" si="94"/>
        <v/>
      </c>
      <c r="AM409" s="33" t="str">
        <f t="shared" si="95"/>
        <v/>
      </c>
      <c r="AN409" s="33" t="str">
        <f t="shared" si="96"/>
        <v/>
      </c>
      <c r="AO409" s="33">
        <f t="shared" si="97"/>
        <v>12</v>
      </c>
      <c r="AP409" s="33" t="str">
        <f t="shared" si="98"/>
        <v/>
      </c>
      <c r="AQ409" s="33" t="str">
        <f t="shared" si="99"/>
        <v/>
      </c>
      <c r="AR409" s="33" t="str">
        <f t="shared" si="100"/>
        <v/>
      </c>
      <c r="AS409" s="4">
        <v>43604</v>
      </c>
      <c r="AT409" s="4">
        <v>7.8449074074074074E-2</v>
      </c>
      <c r="AU409" s="4" t="s">
        <v>62</v>
      </c>
      <c r="AV409" s="4" t="s">
        <v>63</v>
      </c>
      <c r="AW409" s="4">
        <v>12</v>
      </c>
    </row>
    <row r="410" spans="36:52" x14ac:dyDescent="0.3">
      <c r="AJ410" s="33" t="str">
        <f t="shared" si="92"/>
        <v/>
      </c>
      <c r="AK410" s="33" t="str">
        <f t="shared" si="93"/>
        <v/>
      </c>
      <c r="AL410" s="33">
        <f t="shared" si="94"/>
        <v>27361.01</v>
      </c>
      <c r="AM410" s="33" t="str">
        <f t="shared" si="95"/>
        <v/>
      </c>
      <c r="AN410" s="33" t="str">
        <f t="shared" si="96"/>
        <v/>
      </c>
      <c r="AO410" s="33" t="str">
        <f t="shared" si="97"/>
        <v/>
      </c>
      <c r="AP410" s="33" t="str">
        <f t="shared" si="98"/>
        <v/>
      </c>
      <c r="AQ410" s="33" t="str">
        <f t="shared" si="99"/>
        <v/>
      </c>
      <c r="AR410" s="33" t="str">
        <f t="shared" si="100"/>
        <v/>
      </c>
      <c r="AS410" s="4">
        <v>43604</v>
      </c>
      <c r="AT410" s="4">
        <v>7.8449074074074074E-2</v>
      </c>
      <c r="AU410" s="4" t="s">
        <v>64</v>
      </c>
      <c r="AV410" s="4" t="s">
        <v>65</v>
      </c>
      <c r="AW410" s="4">
        <v>27361.01</v>
      </c>
    </row>
    <row r="411" spans="36:52" x14ac:dyDescent="0.3">
      <c r="AJ411" s="33" t="str">
        <f t="shared" si="92"/>
        <v/>
      </c>
      <c r="AK411" s="33" t="str">
        <f t="shared" si="93"/>
        <v/>
      </c>
      <c r="AL411" s="33" t="str">
        <f t="shared" si="94"/>
        <v/>
      </c>
      <c r="AM411" s="33">
        <f t="shared" si="95"/>
        <v>37916.536</v>
      </c>
      <c r="AN411" s="33" t="str">
        <f t="shared" si="96"/>
        <v/>
      </c>
      <c r="AO411" s="33" t="str">
        <f t="shared" si="97"/>
        <v/>
      </c>
      <c r="AP411" s="33" t="str">
        <f t="shared" si="98"/>
        <v/>
      </c>
      <c r="AQ411" s="33" t="str">
        <f t="shared" si="99"/>
        <v/>
      </c>
      <c r="AR411" s="33" t="str">
        <f t="shared" si="100"/>
        <v/>
      </c>
      <c r="AS411" s="4">
        <v>43604</v>
      </c>
      <c r="AT411" s="4">
        <v>7.8449074074074074E-2</v>
      </c>
      <c r="AU411" s="4" t="s">
        <v>64</v>
      </c>
      <c r="AV411" s="4" t="s">
        <v>66</v>
      </c>
      <c r="AW411" s="4" t="s">
        <v>67</v>
      </c>
      <c r="AX411" s="4">
        <v>37916.536</v>
      </c>
    </row>
    <row r="412" spans="36:52" x14ac:dyDescent="0.3">
      <c r="AJ412" s="33" t="str">
        <f t="shared" si="92"/>
        <v/>
      </c>
      <c r="AK412" s="33" t="str">
        <f t="shared" si="93"/>
        <v/>
      </c>
      <c r="AL412" s="33" t="str">
        <f t="shared" si="94"/>
        <v/>
      </c>
      <c r="AM412" s="33" t="str">
        <f t="shared" si="95"/>
        <v/>
      </c>
      <c r="AN412" s="33">
        <f t="shared" si="96"/>
        <v>0</v>
      </c>
      <c r="AO412" s="33" t="str">
        <f t="shared" si="97"/>
        <v/>
      </c>
      <c r="AP412" s="33" t="str">
        <f t="shared" si="98"/>
        <v/>
      </c>
      <c r="AQ412" s="33" t="str">
        <f t="shared" si="99"/>
        <v/>
      </c>
      <c r="AR412" s="33" t="str">
        <f t="shared" si="100"/>
        <v/>
      </c>
      <c r="AS412" s="4">
        <v>43604</v>
      </c>
      <c r="AT412" s="4">
        <v>7.8449074074074074E-2</v>
      </c>
      <c r="AU412" s="4" t="s">
        <v>64</v>
      </c>
      <c r="AV412" s="4" t="s">
        <v>68</v>
      </c>
      <c r="AW412" s="4">
        <v>0</v>
      </c>
    </row>
    <row r="413" spans="36:52" x14ac:dyDescent="0.3">
      <c r="AJ413" s="33" t="str">
        <f t="shared" si="92"/>
        <v/>
      </c>
      <c r="AK413" s="33" t="str">
        <f t="shared" si="93"/>
        <v/>
      </c>
      <c r="AL413" s="33" t="str">
        <f t="shared" si="94"/>
        <v/>
      </c>
      <c r="AM413" s="33" t="str">
        <f t="shared" si="95"/>
        <v/>
      </c>
      <c r="AN413" s="33" t="str">
        <f t="shared" si="96"/>
        <v/>
      </c>
      <c r="AO413" s="33" t="str">
        <f t="shared" si="97"/>
        <v/>
      </c>
      <c r="AP413" s="33">
        <f t="shared" si="98"/>
        <v>0.22500000000000001</v>
      </c>
      <c r="AQ413" s="33" t="str">
        <f t="shared" si="99"/>
        <v/>
      </c>
      <c r="AR413" s="33" t="str">
        <f t="shared" si="100"/>
        <v/>
      </c>
      <c r="AS413" s="4">
        <v>43604</v>
      </c>
      <c r="AT413" s="4">
        <v>7.9108796296296288E-2</v>
      </c>
      <c r="AU413" s="4" t="s">
        <v>70</v>
      </c>
      <c r="AV413" s="4" t="s">
        <v>71</v>
      </c>
      <c r="AW413" s="4">
        <v>43604</v>
      </c>
      <c r="AX413" s="4">
        <v>0.22500000000000001</v>
      </c>
      <c r="AY413" s="4" t="s">
        <v>72</v>
      </c>
      <c r="AZ413" s="4" t="s">
        <v>73</v>
      </c>
    </row>
    <row r="414" spans="36:52" x14ac:dyDescent="0.3">
      <c r="AJ414" s="33" t="str">
        <f t="shared" si="92"/>
        <v/>
      </c>
      <c r="AK414" s="33" t="str">
        <f t="shared" si="93"/>
        <v/>
      </c>
      <c r="AL414" s="33" t="str">
        <f t="shared" si="94"/>
        <v/>
      </c>
      <c r="AM414" s="33" t="str">
        <f t="shared" si="95"/>
        <v/>
      </c>
      <c r="AN414" s="33" t="str">
        <f t="shared" si="96"/>
        <v/>
      </c>
      <c r="AO414" s="33" t="str">
        <f t="shared" si="97"/>
        <v/>
      </c>
      <c r="AP414" s="33" t="str">
        <f t="shared" si="98"/>
        <v/>
      </c>
      <c r="AQ414" s="33" t="str">
        <f t="shared" si="99"/>
        <v/>
      </c>
      <c r="AR414" s="33">
        <f t="shared" si="100"/>
        <v>33.700000000000003</v>
      </c>
      <c r="AS414" s="4">
        <v>43604</v>
      </c>
      <c r="AT414" s="4">
        <v>7.9108796296296288E-2</v>
      </c>
      <c r="AU414" s="4" t="s">
        <v>74</v>
      </c>
      <c r="AV414" s="4" t="s">
        <v>75</v>
      </c>
      <c r="AW414" s="4">
        <v>33.700000000000003</v>
      </c>
      <c r="AX414" s="4" t="s">
        <v>72</v>
      </c>
      <c r="AY414" s="4" t="s">
        <v>73</v>
      </c>
    </row>
    <row r="415" spans="36:52" x14ac:dyDescent="0.3">
      <c r="AJ415" s="33" t="str">
        <f t="shared" si="92"/>
        <v/>
      </c>
      <c r="AK415" s="33" t="str">
        <f t="shared" si="93"/>
        <v/>
      </c>
      <c r="AL415" s="33" t="str">
        <f t="shared" si="94"/>
        <v/>
      </c>
      <c r="AM415" s="33" t="str">
        <f t="shared" si="95"/>
        <v/>
      </c>
      <c r="AN415" s="33" t="str">
        <f t="shared" si="96"/>
        <v/>
      </c>
      <c r="AO415" s="33" t="str">
        <f t="shared" si="97"/>
        <v/>
      </c>
      <c r="AP415" s="33" t="str">
        <f t="shared" si="98"/>
        <v/>
      </c>
      <c r="AQ415" s="33">
        <f t="shared" si="99"/>
        <v>41.5</v>
      </c>
      <c r="AR415" s="33" t="str">
        <f t="shared" si="100"/>
        <v/>
      </c>
      <c r="AS415" s="4">
        <v>43604</v>
      </c>
      <c r="AT415" s="4">
        <v>7.9108796296296288E-2</v>
      </c>
      <c r="AU415" s="4" t="s">
        <v>74</v>
      </c>
      <c r="AV415" s="4" t="s">
        <v>76</v>
      </c>
      <c r="AW415" s="4">
        <v>41.5</v>
      </c>
      <c r="AX415" s="4" t="s">
        <v>72</v>
      </c>
      <c r="AY415" s="4" t="s">
        <v>73</v>
      </c>
    </row>
    <row r="416" spans="36:52" x14ac:dyDescent="0.3">
      <c r="AJ416" s="33">
        <f t="shared" si="92"/>
        <v>15736.174999999999</v>
      </c>
      <c r="AK416" s="33" t="str">
        <f t="shared" si="93"/>
        <v/>
      </c>
      <c r="AL416" s="33" t="str">
        <f t="shared" si="94"/>
        <v/>
      </c>
      <c r="AM416" s="33" t="str">
        <f t="shared" si="95"/>
        <v/>
      </c>
      <c r="AN416" s="33" t="str">
        <f t="shared" si="96"/>
        <v/>
      </c>
      <c r="AO416" s="33" t="str">
        <f t="shared" si="97"/>
        <v/>
      </c>
      <c r="AP416" s="33" t="str">
        <f t="shared" si="98"/>
        <v/>
      </c>
      <c r="AQ416" s="33" t="str">
        <f t="shared" si="99"/>
        <v/>
      </c>
      <c r="AR416" s="33" t="str">
        <f t="shared" si="100"/>
        <v/>
      </c>
      <c r="AS416" s="4">
        <v>43604</v>
      </c>
      <c r="AT416" s="4">
        <v>7.9837962962962958E-2</v>
      </c>
      <c r="AU416" s="4" t="s">
        <v>59</v>
      </c>
      <c r="AV416" s="4" t="s">
        <v>60</v>
      </c>
      <c r="AW416" s="4">
        <v>15736.174999999999</v>
      </c>
    </row>
    <row r="417" spans="36:52" x14ac:dyDescent="0.3">
      <c r="AJ417" s="33" t="str">
        <f t="shared" si="92"/>
        <v/>
      </c>
      <c r="AK417" s="33">
        <f t="shared" si="93"/>
        <v>116108.357</v>
      </c>
      <c r="AL417" s="33" t="str">
        <f t="shared" si="94"/>
        <v/>
      </c>
      <c r="AM417" s="33" t="str">
        <f t="shared" si="95"/>
        <v/>
      </c>
      <c r="AN417" s="33" t="str">
        <f t="shared" si="96"/>
        <v/>
      </c>
      <c r="AO417" s="33" t="str">
        <f t="shared" si="97"/>
        <v/>
      </c>
      <c r="AP417" s="33" t="str">
        <f t="shared" si="98"/>
        <v/>
      </c>
      <c r="AQ417" s="33" t="str">
        <f t="shared" si="99"/>
        <v/>
      </c>
      <c r="AR417" s="33" t="str">
        <f t="shared" si="100"/>
        <v/>
      </c>
      <c r="AS417" s="4">
        <v>43604</v>
      </c>
      <c r="AT417" s="4">
        <v>7.9837962962962958E-2</v>
      </c>
      <c r="AU417" s="4" t="s">
        <v>59</v>
      </c>
      <c r="AV417" s="4" t="s">
        <v>61</v>
      </c>
      <c r="AW417" s="4">
        <v>116108.357</v>
      </c>
    </row>
    <row r="418" spans="36:52" x14ac:dyDescent="0.3">
      <c r="AJ418" s="33" t="str">
        <f t="shared" si="92"/>
        <v/>
      </c>
      <c r="AK418" s="33" t="str">
        <f t="shared" si="93"/>
        <v/>
      </c>
      <c r="AL418" s="33" t="str">
        <f t="shared" si="94"/>
        <v/>
      </c>
      <c r="AM418" s="33" t="str">
        <f t="shared" si="95"/>
        <v/>
      </c>
      <c r="AN418" s="33" t="str">
        <f t="shared" si="96"/>
        <v/>
      </c>
      <c r="AO418" s="33">
        <f t="shared" si="97"/>
        <v>12</v>
      </c>
      <c r="AP418" s="33" t="str">
        <f t="shared" si="98"/>
        <v/>
      </c>
      <c r="AQ418" s="33" t="str">
        <f t="shared" si="99"/>
        <v/>
      </c>
      <c r="AR418" s="33" t="str">
        <f t="shared" si="100"/>
        <v/>
      </c>
      <c r="AS418" s="4">
        <v>43604</v>
      </c>
      <c r="AT418" s="4">
        <v>7.9837962962962958E-2</v>
      </c>
      <c r="AU418" s="4" t="s">
        <v>62</v>
      </c>
      <c r="AV418" s="4" t="s">
        <v>63</v>
      </c>
      <c r="AW418" s="4">
        <v>12</v>
      </c>
    </row>
    <row r="419" spans="36:52" x14ac:dyDescent="0.3">
      <c r="AJ419" s="33" t="str">
        <f t="shared" si="92"/>
        <v/>
      </c>
      <c r="AK419" s="33" t="str">
        <f t="shared" si="93"/>
        <v/>
      </c>
      <c r="AL419" s="33">
        <f t="shared" si="94"/>
        <v>27361.01</v>
      </c>
      <c r="AM419" s="33" t="str">
        <f t="shared" si="95"/>
        <v/>
      </c>
      <c r="AN419" s="33" t="str">
        <f t="shared" si="96"/>
        <v/>
      </c>
      <c r="AO419" s="33" t="str">
        <f t="shared" si="97"/>
        <v/>
      </c>
      <c r="AP419" s="33" t="str">
        <f t="shared" si="98"/>
        <v/>
      </c>
      <c r="AQ419" s="33" t="str">
        <f t="shared" si="99"/>
        <v/>
      </c>
      <c r="AR419" s="33" t="str">
        <f t="shared" si="100"/>
        <v/>
      </c>
      <c r="AS419" s="4">
        <v>43604</v>
      </c>
      <c r="AT419" s="4">
        <v>7.9837962962962958E-2</v>
      </c>
      <c r="AU419" s="4" t="s">
        <v>64</v>
      </c>
      <c r="AV419" s="4" t="s">
        <v>65</v>
      </c>
      <c r="AW419" s="4">
        <v>27361.01</v>
      </c>
    </row>
    <row r="420" spans="36:52" x14ac:dyDescent="0.3">
      <c r="AJ420" s="33" t="str">
        <f t="shared" si="92"/>
        <v/>
      </c>
      <c r="AK420" s="33" t="str">
        <f t="shared" si="93"/>
        <v/>
      </c>
      <c r="AL420" s="33" t="str">
        <f t="shared" si="94"/>
        <v/>
      </c>
      <c r="AM420" s="33">
        <f t="shared" si="95"/>
        <v>37916.536</v>
      </c>
      <c r="AN420" s="33" t="str">
        <f t="shared" si="96"/>
        <v/>
      </c>
      <c r="AO420" s="33" t="str">
        <f t="shared" si="97"/>
        <v/>
      </c>
      <c r="AP420" s="33" t="str">
        <f t="shared" si="98"/>
        <v/>
      </c>
      <c r="AQ420" s="33" t="str">
        <f t="shared" si="99"/>
        <v/>
      </c>
      <c r="AR420" s="33" t="str">
        <f t="shared" si="100"/>
        <v/>
      </c>
      <c r="AS420" s="4">
        <v>43604</v>
      </c>
      <c r="AT420" s="4">
        <v>7.9837962962962958E-2</v>
      </c>
      <c r="AU420" s="4" t="s">
        <v>64</v>
      </c>
      <c r="AV420" s="4" t="s">
        <v>66</v>
      </c>
      <c r="AW420" s="4" t="s">
        <v>67</v>
      </c>
      <c r="AX420" s="4">
        <v>37916.536</v>
      </c>
    </row>
    <row r="421" spans="36:52" x14ac:dyDescent="0.3">
      <c r="AJ421" s="33" t="str">
        <f t="shared" si="92"/>
        <v/>
      </c>
      <c r="AK421" s="33" t="str">
        <f t="shared" si="93"/>
        <v/>
      </c>
      <c r="AL421" s="33" t="str">
        <f t="shared" si="94"/>
        <v/>
      </c>
      <c r="AM421" s="33" t="str">
        <f t="shared" si="95"/>
        <v/>
      </c>
      <c r="AN421" s="33">
        <f t="shared" si="96"/>
        <v>0</v>
      </c>
      <c r="AO421" s="33" t="str">
        <f t="shared" si="97"/>
        <v/>
      </c>
      <c r="AP421" s="33" t="str">
        <f t="shared" si="98"/>
        <v/>
      </c>
      <c r="AQ421" s="33" t="str">
        <f t="shared" si="99"/>
        <v/>
      </c>
      <c r="AR421" s="33" t="str">
        <f t="shared" si="100"/>
        <v/>
      </c>
      <c r="AS421" s="4">
        <v>43604</v>
      </c>
      <c r="AT421" s="4">
        <v>7.9837962962962958E-2</v>
      </c>
      <c r="AU421" s="4" t="s">
        <v>64</v>
      </c>
      <c r="AV421" s="4" t="s">
        <v>68</v>
      </c>
      <c r="AW421" s="4">
        <v>0</v>
      </c>
    </row>
    <row r="422" spans="36:52" x14ac:dyDescent="0.3">
      <c r="AJ422" s="33">
        <f t="shared" si="92"/>
        <v>15736.174999999999</v>
      </c>
      <c r="AK422" s="33" t="str">
        <f t="shared" si="93"/>
        <v/>
      </c>
      <c r="AL422" s="33" t="str">
        <f t="shared" si="94"/>
        <v/>
      </c>
      <c r="AM422" s="33" t="str">
        <f t="shared" si="95"/>
        <v/>
      </c>
      <c r="AN422" s="33" t="str">
        <f t="shared" si="96"/>
        <v/>
      </c>
      <c r="AO422" s="33" t="str">
        <f t="shared" si="97"/>
        <v/>
      </c>
      <c r="AP422" s="33" t="str">
        <f t="shared" si="98"/>
        <v/>
      </c>
      <c r="AQ422" s="33" t="str">
        <f t="shared" si="99"/>
        <v/>
      </c>
      <c r="AR422" s="33" t="str">
        <f t="shared" si="100"/>
        <v/>
      </c>
      <c r="AS422" s="4">
        <v>43604</v>
      </c>
      <c r="AT422" s="4">
        <v>8.1226851851851856E-2</v>
      </c>
      <c r="AU422" s="4" t="s">
        <v>59</v>
      </c>
      <c r="AV422" s="4" t="s">
        <v>60</v>
      </c>
      <c r="AW422" s="4">
        <v>15736.174999999999</v>
      </c>
    </row>
    <row r="423" spans="36:52" x14ac:dyDescent="0.3">
      <c r="AJ423" s="33" t="str">
        <f t="shared" si="92"/>
        <v/>
      </c>
      <c r="AK423" s="33">
        <f t="shared" si="93"/>
        <v>116108.39200000001</v>
      </c>
      <c r="AL423" s="33" t="str">
        <f t="shared" si="94"/>
        <v/>
      </c>
      <c r="AM423" s="33" t="str">
        <f t="shared" si="95"/>
        <v/>
      </c>
      <c r="AN423" s="33" t="str">
        <f t="shared" si="96"/>
        <v/>
      </c>
      <c r="AO423" s="33" t="str">
        <f t="shared" si="97"/>
        <v/>
      </c>
      <c r="AP423" s="33" t="str">
        <f t="shared" si="98"/>
        <v/>
      </c>
      <c r="AQ423" s="33" t="str">
        <f t="shared" si="99"/>
        <v/>
      </c>
      <c r="AR423" s="33" t="str">
        <f t="shared" si="100"/>
        <v/>
      </c>
      <c r="AS423" s="4">
        <v>43604</v>
      </c>
      <c r="AT423" s="4">
        <v>8.1226851851851856E-2</v>
      </c>
      <c r="AU423" s="4" t="s">
        <v>59</v>
      </c>
      <c r="AV423" s="4" t="s">
        <v>61</v>
      </c>
      <c r="AW423" s="4">
        <v>116108.39200000001</v>
      </c>
    </row>
    <row r="424" spans="36:52" x14ac:dyDescent="0.3">
      <c r="AJ424" s="33" t="str">
        <f t="shared" si="92"/>
        <v/>
      </c>
      <c r="AK424" s="33" t="str">
        <f t="shared" si="93"/>
        <v/>
      </c>
      <c r="AL424" s="33" t="str">
        <f t="shared" si="94"/>
        <v/>
      </c>
      <c r="AM424" s="33" t="str">
        <f t="shared" si="95"/>
        <v/>
      </c>
      <c r="AN424" s="33" t="str">
        <f t="shared" si="96"/>
        <v/>
      </c>
      <c r="AO424" s="33">
        <f t="shared" si="97"/>
        <v>12</v>
      </c>
      <c r="AP424" s="33" t="str">
        <f t="shared" si="98"/>
        <v/>
      </c>
      <c r="AQ424" s="33" t="str">
        <f t="shared" si="99"/>
        <v/>
      </c>
      <c r="AR424" s="33" t="str">
        <f t="shared" si="100"/>
        <v/>
      </c>
      <c r="AS424" s="4">
        <v>43604</v>
      </c>
      <c r="AT424" s="4">
        <v>8.1226851851851856E-2</v>
      </c>
      <c r="AU424" s="4" t="s">
        <v>62</v>
      </c>
      <c r="AV424" s="4" t="s">
        <v>63</v>
      </c>
      <c r="AW424" s="4">
        <v>12</v>
      </c>
    </row>
    <row r="425" spans="36:52" x14ac:dyDescent="0.3">
      <c r="AJ425" s="33" t="str">
        <f t="shared" si="92"/>
        <v/>
      </c>
      <c r="AK425" s="33" t="str">
        <f t="shared" si="93"/>
        <v/>
      </c>
      <c r="AL425" s="33">
        <f t="shared" si="94"/>
        <v>27361.01</v>
      </c>
      <c r="AM425" s="33" t="str">
        <f t="shared" si="95"/>
        <v/>
      </c>
      <c r="AN425" s="33" t="str">
        <f t="shared" si="96"/>
        <v/>
      </c>
      <c r="AO425" s="33" t="str">
        <f t="shared" si="97"/>
        <v/>
      </c>
      <c r="AP425" s="33" t="str">
        <f t="shared" si="98"/>
        <v/>
      </c>
      <c r="AQ425" s="33" t="str">
        <f t="shared" si="99"/>
        <v/>
      </c>
      <c r="AR425" s="33" t="str">
        <f t="shared" si="100"/>
        <v/>
      </c>
      <c r="AS425" s="4">
        <v>43604</v>
      </c>
      <c r="AT425" s="4">
        <v>8.1226851851851856E-2</v>
      </c>
      <c r="AU425" s="4" t="s">
        <v>64</v>
      </c>
      <c r="AV425" s="4" t="s">
        <v>65</v>
      </c>
      <c r="AW425" s="4">
        <v>27361.01</v>
      </c>
    </row>
    <row r="426" spans="36:52" x14ac:dyDescent="0.3">
      <c r="AJ426" s="33" t="str">
        <f t="shared" si="92"/>
        <v/>
      </c>
      <c r="AK426" s="33" t="str">
        <f t="shared" si="93"/>
        <v/>
      </c>
      <c r="AL426" s="33" t="str">
        <f t="shared" si="94"/>
        <v/>
      </c>
      <c r="AM426" s="33">
        <f t="shared" si="95"/>
        <v>37916.536</v>
      </c>
      <c r="AN426" s="33" t="str">
        <f t="shared" si="96"/>
        <v/>
      </c>
      <c r="AO426" s="33" t="str">
        <f t="shared" si="97"/>
        <v/>
      </c>
      <c r="AP426" s="33" t="str">
        <f t="shared" si="98"/>
        <v/>
      </c>
      <c r="AQ426" s="33" t="str">
        <f t="shared" si="99"/>
        <v/>
      </c>
      <c r="AR426" s="33" t="str">
        <f t="shared" si="100"/>
        <v/>
      </c>
      <c r="AS426" s="4">
        <v>43604</v>
      </c>
      <c r="AT426" s="4">
        <v>8.1226851851851856E-2</v>
      </c>
      <c r="AU426" s="4" t="s">
        <v>64</v>
      </c>
      <c r="AV426" s="4" t="s">
        <v>66</v>
      </c>
      <c r="AW426" s="4" t="s">
        <v>67</v>
      </c>
      <c r="AX426" s="4">
        <v>37916.536</v>
      </c>
    </row>
    <row r="427" spans="36:52" x14ac:dyDescent="0.3">
      <c r="AJ427" s="33" t="str">
        <f t="shared" si="92"/>
        <v/>
      </c>
      <c r="AK427" s="33" t="str">
        <f t="shared" si="93"/>
        <v/>
      </c>
      <c r="AL427" s="33" t="str">
        <f t="shared" si="94"/>
        <v/>
      </c>
      <c r="AM427" s="33" t="str">
        <f t="shared" si="95"/>
        <v/>
      </c>
      <c r="AN427" s="33">
        <f t="shared" si="96"/>
        <v>0</v>
      </c>
      <c r="AO427" s="33" t="str">
        <f t="shared" si="97"/>
        <v/>
      </c>
      <c r="AP427" s="33" t="str">
        <f t="shared" si="98"/>
        <v/>
      </c>
      <c r="AQ427" s="33" t="str">
        <f t="shared" si="99"/>
        <v/>
      </c>
      <c r="AR427" s="33" t="str">
        <f t="shared" si="100"/>
        <v/>
      </c>
      <c r="AS427" s="4">
        <v>43604</v>
      </c>
      <c r="AT427" s="4">
        <v>8.1226851851851856E-2</v>
      </c>
      <c r="AU427" s="4" t="s">
        <v>64</v>
      </c>
      <c r="AV427" s="4" t="s">
        <v>68</v>
      </c>
      <c r="AW427" s="4">
        <v>0</v>
      </c>
    </row>
    <row r="428" spans="36:52" x14ac:dyDescent="0.3">
      <c r="AJ428" s="33" t="str">
        <f t="shared" si="92"/>
        <v/>
      </c>
      <c r="AK428" s="33" t="str">
        <f t="shared" si="93"/>
        <v/>
      </c>
      <c r="AL428" s="33" t="str">
        <f t="shared" si="94"/>
        <v/>
      </c>
      <c r="AM428" s="33" t="str">
        <f t="shared" si="95"/>
        <v/>
      </c>
      <c r="AN428" s="33" t="str">
        <f t="shared" si="96"/>
        <v/>
      </c>
      <c r="AO428" s="33" t="str">
        <f t="shared" si="97"/>
        <v/>
      </c>
      <c r="AP428" s="33">
        <f t="shared" si="98"/>
        <v>0.22500000000000001</v>
      </c>
      <c r="AQ428" s="33" t="str">
        <f t="shared" si="99"/>
        <v/>
      </c>
      <c r="AR428" s="33" t="str">
        <f t="shared" si="100"/>
        <v/>
      </c>
      <c r="AS428" s="4">
        <v>43604</v>
      </c>
      <c r="AT428" s="4">
        <v>8.2581018518518512E-2</v>
      </c>
      <c r="AU428" s="4" t="s">
        <v>70</v>
      </c>
      <c r="AV428" s="4" t="s">
        <v>71</v>
      </c>
      <c r="AW428" s="4">
        <v>43604</v>
      </c>
      <c r="AX428" s="4">
        <v>0.22500000000000001</v>
      </c>
      <c r="AY428" s="4" t="s">
        <v>72</v>
      </c>
      <c r="AZ428" s="4" t="s">
        <v>73</v>
      </c>
    </row>
    <row r="429" spans="36:52" x14ac:dyDescent="0.3">
      <c r="AJ429" s="33" t="str">
        <f t="shared" si="92"/>
        <v/>
      </c>
      <c r="AK429" s="33" t="str">
        <f t="shared" si="93"/>
        <v/>
      </c>
      <c r="AL429" s="33" t="str">
        <f t="shared" si="94"/>
        <v/>
      </c>
      <c r="AM429" s="33" t="str">
        <f t="shared" si="95"/>
        <v/>
      </c>
      <c r="AN429" s="33" t="str">
        <f t="shared" si="96"/>
        <v/>
      </c>
      <c r="AO429" s="33" t="str">
        <f t="shared" si="97"/>
        <v/>
      </c>
      <c r="AP429" s="33" t="str">
        <f t="shared" si="98"/>
        <v/>
      </c>
      <c r="AQ429" s="33" t="str">
        <f t="shared" si="99"/>
        <v/>
      </c>
      <c r="AR429" s="33">
        <f t="shared" si="100"/>
        <v>33.700000000000003</v>
      </c>
      <c r="AS429" s="4">
        <v>43604</v>
      </c>
      <c r="AT429" s="4">
        <v>8.2581018518518512E-2</v>
      </c>
      <c r="AU429" s="4" t="s">
        <v>74</v>
      </c>
      <c r="AV429" s="4" t="s">
        <v>75</v>
      </c>
      <c r="AW429" s="4">
        <v>33.700000000000003</v>
      </c>
      <c r="AX429" s="4" t="s">
        <v>72</v>
      </c>
      <c r="AY429" s="4" t="s">
        <v>73</v>
      </c>
    </row>
    <row r="430" spans="36:52" x14ac:dyDescent="0.3">
      <c r="AJ430" s="33" t="str">
        <f t="shared" si="92"/>
        <v/>
      </c>
      <c r="AK430" s="33" t="str">
        <f t="shared" si="93"/>
        <v/>
      </c>
      <c r="AL430" s="33" t="str">
        <f t="shared" si="94"/>
        <v/>
      </c>
      <c r="AM430" s="33" t="str">
        <f t="shared" si="95"/>
        <v/>
      </c>
      <c r="AN430" s="33" t="str">
        <f t="shared" si="96"/>
        <v/>
      </c>
      <c r="AO430" s="33" t="str">
        <f t="shared" si="97"/>
        <v/>
      </c>
      <c r="AP430" s="33" t="str">
        <f t="shared" si="98"/>
        <v/>
      </c>
      <c r="AQ430" s="33">
        <f t="shared" si="99"/>
        <v>41.5</v>
      </c>
      <c r="AR430" s="33" t="str">
        <f t="shared" si="100"/>
        <v/>
      </c>
      <c r="AS430" s="4">
        <v>43604</v>
      </c>
      <c r="AT430" s="4">
        <v>8.2581018518518512E-2</v>
      </c>
      <c r="AU430" s="4" t="s">
        <v>74</v>
      </c>
      <c r="AV430" s="4" t="s">
        <v>76</v>
      </c>
      <c r="AW430" s="4">
        <v>41.5</v>
      </c>
      <c r="AX430" s="4" t="s">
        <v>72</v>
      </c>
      <c r="AY430" s="4" t="s">
        <v>73</v>
      </c>
    </row>
    <row r="431" spans="36:52" x14ac:dyDescent="0.3">
      <c r="AJ431" s="33">
        <f t="shared" si="92"/>
        <v>15736.174999999999</v>
      </c>
      <c r="AK431" s="33" t="str">
        <f t="shared" si="93"/>
        <v/>
      </c>
      <c r="AL431" s="33" t="str">
        <f t="shared" si="94"/>
        <v/>
      </c>
      <c r="AM431" s="33" t="str">
        <f t="shared" si="95"/>
        <v/>
      </c>
      <c r="AN431" s="33" t="str">
        <f t="shared" si="96"/>
        <v/>
      </c>
      <c r="AO431" s="33" t="str">
        <f t="shared" si="97"/>
        <v/>
      </c>
      <c r="AP431" s="33" t="str">
        <f t="shared" si="98"/>
        <v/>
      </c>
      <c r="AQ431" s="33" t="str">
        <f t="shared" si="99"/>
        <v/>
      </c>
      <c r="AR431" s="33" t="str">
        <f t="shared" si="100"/>
        <v/>
      </c>
      <c r="AS431" s="4">
        <v>43604</v>
      </c>
      <c r="AT431" s="4">
        <v>8.261574074074074E-2</v>
      </c>
      <c r="AU431" s="4" t="s">
        <v>59</v>
      </c>
      <c r="AV431" s="4" t="s">
        <v>60</v>
      </c>
      <c r="AW431" s="4">
        <v>15736.174999999999</v>
      </c>
    </row>
    <row r="432" spans="36:52" x14ac:dyDescent="0.3">
      <c r="AJ432" s="33" t="str">
        <f t="shared" si="92"/>
        <v/>
      </c>
      <c r="AK432" s="33">
        <f t="shared" si="93"/>
        <v>116108.39200000001</v>
      </c>
      <c r="AL432" s="33" t="str">
        <f t="shared" si="94"/>
        <v/>
      </c>
      <c r="AM432" s="33" t="str">
        <f t="shared" si="95"/>
        <v/>
      </c>
      <c r="AN432" s="33" t="str">
        <f t="shared" si="96"/>
        <v/>
      </c>
      <c r="AO432" s="33" t="str">
        <f t="shared" si="97"/>
        <v/>
      </c>
      <c r="AP432" s="33" t="str">
        <f t="shared" si="98"/>
        <v/>
      </c>
      <c r="AQ432" s="33" t="str">
        <f t="shared" si="99"/>
        <v/>
      </c>
      <c r="AR432" s="33" t="str">
        <f t="shared" si="100"/>
        <v/>
      </c>
      <c r="AS432" s="4">
        <v>43604</v>
      </c>
      <c r="AT432" s="4">
        <v>8.261574074074074E-2</v>
      </c>
      <c r="AU432" s="4" t="s">
        <v>59</v>
      </c>
      <c r="AV432" s="4" t="s">
        <v>61</v>
      </c>
      <c r="AW432" s="4">
        <v>116108.39200000001</v>
      </c>
    </row>
    <row r="433" spans="36:50" x14ac:dyDescent="0.3">
      <c r="AJ433" s="33" t="str">
        <f t="shared" si="92"/>
        <v/>
      </c>
      <c r="AK433" s="33" t="str">
        <f t="shared" si="93"/>
        <v/>
      </c>
      <c r="AL433" s="33" t="str">
        <f t="shared" si="94"/>
        <v/>
      </c>
      <c r="AM433" s="33" t="str">
        <f t="shared" si="95"/>
        <v/>
      </c>
      <c r="AN433" s="33" t="str">
        <f t="shared" si="96"/>
        <v/>
      </c>
      <c r="AO433" s="33">
        <f t="shared" si="97"/>
        <v>12</v>
      </c>
      <c r="AP433" s="33" t="str">
        <f t="shared" si="98"/>
        <v/>
      </c>
      <c r="AQ433" s="33" t="str">
        <f t="shared" si="99"/>
        <v/>
      </c>
      <c r="AR433" s="33" t="str">
        <f t="shared" si="100"/>
        <v/>
      </c>
      <c r="AS433" s="4">
        <v>43604</v>
      </c>
      <c r="AT433" s="4">
        <v>8.261574074074074E-2</v>
      </c>
      <c r="AU433" s="4" t="s">
        <v>62</v>
      </c>
      <c r="AV433" s="4" t="s">
        <v>63</v>
      </c>
      <c r="AW433" s="4">
        <v>12</v>
      </c>
    </row>
    <row r="434" spans="36:50" x14ac:dyDescent="0.3">
      <c r="AJ434" s="33" t="str">
        <f t="shared" si="92"/>
        <v/>
      </c>
      <c r="AK434" s="33" t="str">
        <f t="shared" si="93"/>
        <v/>
      </c>
      <c r="AL434" s="33">
        <f t="shared" si="94"/>
        <v>27361.01</v>
      </c>
      <c r="AM434" s="33" t="str">
        <f t="shared" si="95"/>
        <v/>
      </c>
      <c r="AN434" s="33" t="str">
        <f t="shared" si="96"/>
        <v/>
      </c>
      <c r="AO434" s="33" t="str">
        <f t="shared" si="97"/>
        <v/>
      </c>
      <c r="AP434" s="33" t="str">
        <f t="shared" si="98"/>
        <v/>
      </c>
      <c r="AQ434" s="33" t="str">
        <f t="shared" si="99"/>
        <v/>
      </c>
      <c r="AR434" s="33" t="str">
        <f t="shared" si="100"/>
        <v/>
      </c>
      <c r="AS434" s="4">
        <v>43604</v>
      </c>
      <c r="AT434" s="4">
        <v>8.261574074074074E-2</v>
      </c>
      <c r="AU434" s="4" t="s">
        <v>64</v>
      </c>
      <c r="AV434" s="4" t="s">
        <v>65</v>
      </c>
      <c r="AW434" s="4">
        <v>27361.01</v>
      </c>
    </row>
    <row r="435" spans="36:50" x14ac:dyDescent="0.3">
      <c r="AJ435" s="33" t="str">
        <f t="shared" si="92"/>
        <v/>
      </c>
      <c r="AK435" s="33" t="str">
        <f t="shared" si="93"/>
        <v/>
      </c>
      <c r="AL435" s="33" t="str">
        <f t="shared" si="94"/>
        <v/>
      </c>
      <c r="AM435" s="33">
        <f t="shared" si="95"/>
        <v>37916.536</v>
      </c>
      <c r="AN435" s="33" t="str">
        <f t="shared" si="96"/>
        <v/>
      </c>
      <c r="AO435" s="33" t="str">
        <f t="shared" si="97"/>
        <v/>
      </c>
      <c r="AP435" s="33" t="str">
        <f t="shared" si="98"/>
        <v/>
      </c>
      <c r="AQ435" s="33" t="str">
        <f t="shared" si="99"/>
        <v/>
      </c>
      <c r="AR435" s="33" t="str">
        <f t="shared" si="100"/>
        <v/>
      </c>
      <c r="AS435" s="4">
        <v>43604</v>
      </c>
      <c r="AT435" s="4">
        <v>8.261574074074074E-2</v>
      </c>
      <c r="AU435" s="4" t="s">
        <v>64</v>
      </c>
      <c r="AV435" s="4" t="s">
        <v>66</v>
      </c>
      <c r="AW435" s="4" t="s">
        <v>67</v>
      </c>
      <c r="AX435" s="4">
        <v>37916.536</v>
      </c>
    </row>
    <row r="436" spans="36:50" x14ac:dyDescent="0.3">
      <c r="AJ436" s="33" t="str">
        <f t="shared" si="92"/>
        <v/>
      </c>
      <c r="AK436" s="33" t="str">
        <f t="shared" si="93"/>
        <v/>
      </c>
      <c r="AL436" s="33" t="str">
        <f t="shared" si="94"/>
        <v/>
      </c>
      <c r="AM436" s="33" t="str">
        <f t="shared" si="95"/>
        <v/>
      </c>
      <c r="AN436" s="33">
        <f t="shared" si="96"/>
        <v>0</v>
      </c>
      <c r="AO436" s="33" t="str">
        <f t="shared" si="97"/>
        <v/>
      </c>
      <c r="AP436" s="33" t="str">
        <f t="shared" si="98"/>
        <v/>
      </c>
      <c r="AQ436" s="33" t="str">
        <f t="shared" si="99"/>
        <v/>
      </c>
      <c r="AR436" s="33" t="str">
        <f t="shared" si="100"/>
        <v/>
      </c>
      <c r="AS436" s="4">
        <v>43604</v>
      </c>
      <c r="AT436" s="4">
        <v>8.261574074074074E-2</v>
      </c>
      <c r="AU436" s="4" t="s">
        <v>64</v>
      </c>
      <c r="AV436" s="4" t="s">
        <v>68</v>
      </c>
      <c r="AW436" s="4">
        <v>0</v>
      </c>
    </row>
    <row r="437" spans="36:50" x14ac:dyDescent="0.3">
      <c r="AJ437" s="33">
        <f t="shared" si="92"/>
        <v>15736.174999999999</v>
      </c>
      <c r="AK437" s="33" t="str">
        <f t="shared" si="93"/>
        <v/>
      </c>
      <c r="AL437" s="33" t="str">
        <f t="shared" si="94"/>
        <v/>
      </c>
      <c r="AM437" s="33" t="str">
        <f t="shared" si="95"/>
        <v/>
      </c>
      <c r="AN437" s="33" t="str">
        <f t="shared" si="96"/>
        <v/>
      </c>
      <c r="AO437" s="33" t="str">
        <f t="shared" si="97"/>
        <v/>
      </c>
      <c r="AP437" s="33" t="str">
        <f t="shared" si="98"/>
        <v/>
      </c>
      <c r="AQ437" s="33" t="str">
        <f t="shared" si="99"/>
        <v/>
      </c>
      <c r="AR437" s="33" t="str">
        <f t="shared" si="100"/>
        <v/>
      </c>
      <c r="AS437" s="4">
        <v>43604</v>
      </c>
      <c r="AT437" s="4">
        <v>8.4004629629629624E-2</v>
      </c>
      <c r="AU437" s="4" t="s">
        <v>59</v>
      </c>
      <c r="AV437" s="4" t="s">
        <v>60</v>
      </c>
      <c r="AW437" s="4">
        <v>15736.174999999999</v>
      </c>
    </row>
    <row r="438" spans="36:50" x14ac:dyDescent="0.3">
      <c r="AJ438" s="33" t="str">
        <f t="shared" si="92"/>
        <v/>
      </c>
      <c r="AK438" s="33">
        <f t="shared" si="93"/>
        <v>116108.39200000001</v>
      </c>
      <c r="AL438" s="33" t="str">
        <f t="shared" si="94"/>
        <v/>
      </c>
      <c r="AM438" s="33" t="str">
        <f t="shared" si="95"/>
        <v/>
      </c>
      <c r="AN438" s="33" t="str">
        <f t="shared" si="96"/>
        <v/>
      </c>
      <c r="AO438" s="33" t="str">
        <f t="shared" si="97"/>
        <v/>
      </c>
      <c r="AP438" s="33" t="str">
        <f t="shared" si="98"/>
        <v/>
      </c>
      <c r="AQ438" s="33" t="str">
        <f t="shared" si="99"/>
        <v/>
      </c>
      <c r="AR438" s="33" t="str">
        <f t="shared" si="100"/>
        <v/>
      </c>
      <c r="AS438" s="4">
        <v>43604</v>
      </c>
      <c r="AT438" s="4">
        <v>8.4004629629629624E-2</v>
      </c>
      <c r="AU438" s="4" t="s">
        <v>59</v>
      </c>
      <c r="AV438" s="4" t="s">
        <v>61</v>
      </c>
      <c r="AW438" s="4">
        <v>116108.39200000001</v>
      </c>
    </row>
    <row r="439" spans="36:50" x14ac:dyDescent="0.3">
      <c r="AJ439" s="33" t="str">
        <f t="shared" si="92"/>
        <v/>
      </c>
      <c r="AK439" s="33" t="str">
        <f t="shared" si="93"/>
        <v/>
      </c>
      <c r="AL439" s="33" t="str">
        <f t="shared" si="94"/>
        <v/>
      </c>
      <c r="AM439" s="33" t="str">
        <f t="shared" si="95"/>
        <v/>
      </c>
      <c r="AN439" s="33" t="str">
        <f t="shared" si="96"/>
        <v/>
      </c>
      <c r="AO439" s="33">
        <f t="shared" si="97"/>
        <v>12</v>
      </c>
      <c r="AP439" s="33" t="str">
        <f t="shared" si="98"/>
        <v/>
      </c>
      <c r="AQ439" s="33" t="str">
        <f t="shared" si="99"/>
        <v/>
      </c>
      <c r="AR439" s="33" t="str">
        <f t="shared" si="100"/>
        <v/>
      </c>
      <c r="AS439" s="4">
        <v>43604</v>
      </c>
      <c r="AT439" s="4">
        <v>8.4004629629629624E-2</v>
      </c>
      <c r="AU439" s="4" t="s">
        <v>62</v>
      </c>
      <c r="AV439" s="4" t="s">
        <v>63</v>
      </c>
      <c r="AW439" s="4">
        <v>12</v>
      </c>
    </row>
    <row r="440" spans="36:50" x14ac:dyDescent="0.3">
      <c r="AJ440" s="33" t="str">
        <f t="shared" si="92"/>
        <v/>
      </c>
      <c r="AK440" s="33" t="str">
        <f t="shared" si="93"/>
        <v/>
      </c>
      <c r="AL440" s="33">
        <f t="shared" si="94"/>
        <v>27361.01</v>
      </c>
      <c r="AM440" s="33" t="str">
        <f t="shared" si="95"/>
        <v/>
      </c>
      <c r="AN440" s="33" t="str">
        <f t="shared" si="96"/>
        <v/>
      </c>
      <c r="AO440" s="33" t="str">
        <f t="shared" si="97"/>
        <v/>
      </c>
      <c r="AP440" s="33" t="str">
        <f t="shared" si="98"/>
        <v/>
      </c>
      <c r="AQ440" s="33" t="str">
        <f t="shared" si="99"/>
        <v/>
      </c>
      <c r="AR440" s="33" t="str">
        <f t="shared" si="100"/>
        <v/>
      </c>
      <c r="AS440" s="4">
        <v>43604</v>
      </c>
      <c r="AT440" s="4">
        <v>8.4004629629629624E-2</v>
      </c>
      <c r="AU440" s="4" t="s">
        <v>64</v>
      </c>
      <c r="AV440" s="4" t="s">
        <v>65</v>
      </c>
      <c r="AW440" s="4">
        <v>27361.01</v>
      </c>
    </row>
    <row r="441" spans="36:50" x14ac:dyDescent="0.3">
      <c r="AJ441" s="33" t="str">
        <f t="shared" si="92"/>
        <v/>
      </c>
      <c r="AK441" s="33" t="str">
        <f t="shared" si="93"/>
        <v/>
      </c>
      <c r="AL441" s="33" t="str">
        <f t="shared" si="94"/>
        <v/>
      </c>
      <c r="AM441" s="33">
        <f t="shared" si="95"/>
        <v>37916.536</v>
      </c>
      <c r="AN441" s="33" t="str">
        <f t="shared" si="96"/>
        <v/>
      </c>
      <c r="AO441" s="33" t="str">
        <f t="shared" si="97"/>
        <v/>
      </c>
      <c r="AP441" s="33" t="str">
        <f t="shared" si="98"/>
        <v/>
      </c>
      <c r="AQ441" s="33" t="str">
        <f t="shared" si="99"/>
        <v/>
      </c>
      <c r="AR441" s="33" t="str">
        <f t="shared" si="100"/>
        <v/>
      </c>
      <c r="AS441" s="4">
        <v>43604</v>
      </c>
      <c r="AT441" s="4">
        <v>8.4004629629629624E-2</v>
      </c>
      <c r="AU441" s="4" t="s">
        <v>64</v>
      </c>
      <c r="AV441" s="4" t="s">
        <v>66</v>
      </c>
      <c r="AW441" s="4" t="s">
        <v>67</v>
      </c>
      <c r="AX441" s="4">
        <v>37916.536</v>
      </c>
    </row>
    <row r="442" spans="36:50" x14ac:dyDescent="0.3">
      <c r="AJ442" s="33" t="str">
        <f t="shared" si="92"/>
        <v/>
      </c>
      <c r="AK442" s="33" t="str">
        <f t="shared" si="93"/>
        <v/>
      </c>
      <c r="AL442" s="33" t="str">
        <f t="shared" si="94"/>
        <v/>
      </c>
      <c r="AM442" s="33" t="str">
        <f t="shared" si="95"/>
        <v/>
      </c>
      <c r="AN442" s="33">
        <f t="shared" si="96"/>
        <v>0</v>
      </c>
      <c r="AO442" s="33" t="str">
        <f t="shared" si="97"/>
        <v/>
      </c>
      <c r="AP442" s="33" t="str">
        <f t="shared" si="98"/>
        <v/>
      </c>
      <c r="AQ442" s="33" t="str">
        <f t="shared" si="99"/>
        <v/>
      </c>
      <c r="AR442" s="33" t="str">
        <f t="shared" si="100"/>
        <v/>
      </c>
      <c r="AS442" s="4">
        <v>43604</v>
      </c>
      <c r="AT442" s="4">
        <v>8.4004629629629624E-2</v>
      </c>
      <c r="AU442" s="4" t="s">
        <v>64</v>
      </c>
      <c r="AV442" s="4" t="s">
        <v>68</v>
      </c>
      <c r="AW442" s="4">
        <v>0</v>
      </c>
    </row>
    <row r="443" spans="36:50" x14ac:dyDescent="0.3">
      <c r="AJ443" s="33">
        <f t="shared" si="92"/>
        <v>15736.174999999999</v>
      </c>
      <c r="AK443" s="33" t="str">
        <f t="shared" si="93"/>
        <v/>
      </c>
      <c r="AL443" s="33" t="str">
        <f t="shared" si="94"/>
        <v/>
      </c>
      <c r="AM443" s="33" t="str">
        <f t="shared" si="95"/>
        <v/>
      </c>
      <c r="AN443" s="33" t="str">
        <f t="shared" si="96"/>
        <v/>
      </c>
      <c r="AO443" s="33" t="str">
        <f t="shared" si="97"/>
        <v/>
      </c>
      <c r="AP443" s="33" t="str">
        <f t="shared" si="98"/>
        <v/>
      </c>
      <c r="AQ443" s="33" t="str">
        <f t="shared" si="99"/>
        <v/>
      </c>
      <c r="AR443" s="33" t="str">
        <f t="shared" si="100"/>
        <v/>
      </c>
      <c r="AS443" s="4">
        <v>43604</v>
      </c>
      <c r="AT443" s="4">
        <v>8.5393518518518521E-2</v>
      </c>
      <c r="AU443" s="4" t="s">
        <v>59</v>
      </c>
      <c r="AV443" s="4" t="s">
        <v>60</v>
      </c>
      <c r="AW443" s="4">
        <v>15736.174999999999</v>
      </c>
    </row>
    <row r="444" spans="36:50" x14ac:dyDescent="0.3">
      <c r="AJ444" s="33" t="str">
        <f t="shared" si="92"/>
        <v/>
      </c>
      <c r="AK444" s="33">
        <f t="shared" si="93"/>
        <v>116108.429</v>
      </c>
      <c r="AL444" s="33" t="str">
        <f t="shared" si="94"/>
        <v/>
      </c>
      <c r="AM444" s="33" t="str">
        <f t="shared" si="95"/>
        <v/>
      </c>
      <c r="AN444" s="33" t="str">
        <f t="shared" si="96"/>
        <v/>
      </c>
      <c r="AO444" s="33" t="str">
        <f t="shared" si="97"/>
        <v/>
      </c>
      <c r="AP444" s="33" t="str">
        <f t="shared" si="98"/>
        <v/>
      </c>
      <c r="AQ444" s="33" t="str">
        <f t="shared" si="99"/>
        <v/>
      </c>
      <c r="AR444" s="33" t="str">
        <f t="shared" si="100"/>
        <v/>
      </c>
      <c r="AS444" s="4">
        <v>43604</v>
      </c>
      <c r="AT444" s="4">
        <v>8.5393518518518521E-2</v>
      </c>
      <c r="AU444" s="4" t="s">
        <v>59</v>
      </c>
      <c r="AV444" s="4" t="s">
        <v>61</v>
      </c>
      <c r="AW444" s="4">
        <v>116108.429</v>
      </c>
    </row>
    <row r="445" spans="36:50" x14ac:dyDescent="0.3">
      <c r="AJ445" s="33" t="str">
        <f t="shared" si="92"/>
        <v/>
      </c>
      <c r="AK445" s="33" t="str">
        <f t="shared" si="93"/>
        <v/>
      </c>
      <c r="AL445" s="33" t="str">
        <f t="shared" si="94"/>
        <v/>
      </c>
      <c r="AM445" s="33" t="str">
        <f t="shared" si="95"/>
        <v/>
      </c>
      <c r="AN445" s="33" t="str">
        <f t="shared" si="96"/>
        <v/>
      </c>
      <c r="AO445" s="33">
        <f t="shared" si="97"/>
        <v>12</v>
      </c>
      <c r="AP445" s="33" t="str">
        <f t="shared" si="98"/>
        <v/>
      </c>
      <c r="AQ445" s="33" t="str">
        <f t="shared" si="99"/>
        <v/>
      </c>
      <c r="AR445" s="33" t="str">
        <f t="shared" si="100"/>
        <v/>
      </c>
      <c r="AS445" s="4">
        <v>43604</v>
      </c>
      <c r="AT445" s="4">
        <v>8.5393518518518521E-2</v>
      </c>
      <c r="AU445" s="4" t="s">
        <v>62</v>
      </c>
      <c r="AV445" s="4" t="s">
        <v>63</v>
      </c>
      <c r="AW445" s="4">
        <v>12</v>
      </c>
    </row>
    <row r="446" spans="36:50" x14ac:dyDescent="0.3">
      <c r="AJ446" s="33" t="str">
        <f t="shared" si="92"/>
        <v/>
      </c>
      <c r="AK446" s="33" t="str">
        <f t="shared" si="93"/>
        <v/>
      </c>
      <c r="AL446" s="33">
        <f t="shared" si="94"/>
        <v>17092.494999999999</v>
      </c>
      <c r="AM446" s="33" t="str">
        <f t="shared" si="95"/>
        <v/>
      </c>
      <c r="AN446" s="33" t="str">
        <f t="shared" si="96"/>
        <v/>
      </c>
      <c r="AO446" s="33" t="str">
        <f t="shared" si="97"/>
        <v/>
      </c>
      <c r="AP446" s="33" t="str">
        <f t="shared" si="98"/>
        <v/>
      </c>
      <c r="AQ446" s="33" t="str">
        <f t="shared" si="99"/>
        <v/>
      </c>
      <c r="AR446" s="33" t="str">
        <f t="shared" si="100"/>
        <v/>
      </c>
      <c r="AS446" s="4">
        <v>43604</v>
      </c>
      <c r="AT446" s="4">
        <v>8.5393518518518521E-2</v>
      </c>
      <c r="AU446" s="4" t="s">
        <v>64</v>
      </c>
      <c r="AV446" s="4" t="s">
        <v>65</v>
      </c>
      <c r="AW446" s="4">
        <v>17092.494999999999</v>
      </c>
    </row>
    <row r="447" spans="36:50" x14ac:dyDescent="0.3">
      <c r="AJ447" s="33" t="str">
        <f t="shared" si="92"/>
        <v/>
      </c>
      <c r="AK447" s="33" t="str">
        <f t="shared" si="93"/>
        <v/>
      </c>
      <c r="AL447" s="33" t="str">
        <f t="shared" si="94"/>
        <v/>
      </c>
      <c r="AM447" s="33">
        <f t="shared" si="95"/>
        <v>37916.536</v>
      </c>
      <c r="AN447" s="33" t="str">
        <f t="shared" si="96"/>
        <v/>
      </c>
      <c r="AO447" s="33" t="str">
        <f t="shared" si="97"/>
        <v/>
      </c>
      <c r="AP447" s="33" t="str">
        <f t="shared" si="98"/>
        <v/>
      </c>
      <c r="AQ447" s="33" t="str">
        <f t="shared" si="99"/>
        <v/>
      </c>
      <c r="AR447" s="33" t="str">
        <f t="shared" si="100"/>
        <v/>
      </c>
      <c r="AS447" s="4">
        <v>43604</v>
      </c>
      <c r="AT447" s="4">
        <v>8.5393518518518521E-2</v>
      </c>
      <c r="AU447" s="4" t="s">
        <v>64</v>
      </c>
      <c r="AV447" s="4" t="s">
        <v>66</v>
      </c>
      <c r="AW447" s="4" t="s">
        <v>67</v>
      </c>
      <c r="AX447" s="4">
        <v>37916.536</v>
      </c>
    </row>
    <row r="448" spans="36:50" x14ac:dyDescent="0.3">
      <c r="AJ448" s="33" t="str">
        <f t="shared" si="92"/>
        <v/>
      </c>
      <c r="AK448" s="33" t="str">
        <f t="shared" si="93"/>
        <v/>
      </c>
      <c r="AL448" s="33" t="str">
        <f t="shared" si="94"/>
        <v/>
      </c>
      <c r="AM448" s="33" t="str">
        <f t="shared" si="95"/>
        <v/>
      </c>
      <c r="AN448" s="33">
        <f t="shared" si="96"/>
        <v>0</v>
      </c>
      <c r="AO448" s="33" t="str">
        <f t="shared" si="97"/>
        <v/>
      </c>
      <c r="AP448" s="33" t="str">
        <f t="shared" si="98"/>
        <v/>
      </c>
      <c r="AQ448" s="33" t="str">
        <f t="shared" si="99"/>
        <v/>
      </c>
      <c r="AR448" s="33" t="str">
        <f t="shared" si="100"/>
        <v/>
      </c>
      <c r="AS448" s="4">
        <v>43604</v>
      </c>
      <c r="AT448" s="4">
        <v>8.5393518518518521E-2</v>
      </c>
      <c r="AU448" s="4" t="s">
        <v>64</v>
      </c>
      <c r="AV448" s="4" t="s">
        <v>68</v>
      </c>
      <c r="AW448" s="4">
        <v>0</v>
      </c>
    </row>
    <row r="449" spans="36:52" x14ac:dyDescent="0.3">
      <c r="AJ449" s="33" t="str">
        <f t="shared" si="92"/>
        <v/>
      </c>
      <c r="AK449" s="33" t="str">
        <f t="shared" si="93"/>
        <v/>
      </c>
      <c r="AL449" s="33" t="str">
        <f t="shared" si="94"/>
        <v/>
      </c>
      <c r="AM449" s="33" t="str">
        <f t="shared" si="95"/>
        <v/>
      </c>
      <c r="AN449" s="33" t="str">
        <f t="shared" si="96"/>
        <v/>
      </c>
      <c r="AO449" s="33" t="str">
        <f t="shared" si="97"/>
        <v/>
      </c>
      <c r="AP449" s="33">
        <f t="shared" si="98"/>
        <v>0.22500000000000001</v>
      </c>
      <c r="AQ449" s="33" t="str">
        <f t="shared" si="99"/>
        <v/>
      </c>
      <c r="AR449" s="33" t="str">
        <f t="shared" si="100"/>
        <v/>
      </c>
      <c r="AS449" s="4">
        <v>43604</v>
      </c>
      <c r="AT449" s="4">
        <v>8.6053240740740736E-2</v>
      </c>
      <c r="AU449" s="4" t="s">
        <v>70</v>
      </c>
      <c r="AV449" s="4" t="s">
        <v>71</v>
      </c>
      <c r="AW449" s="4">
        <v>43604</v>
      </c>
      <c r="AX449" s="4">
        <v>0.22500000000000001</v>
      </c>
      <c r="AY449" s="4" t="s">
        <v>72</v>
      </c>
      <c r="AZ449" s="4" t="s">
        <v>73</v>
      </c>
    </row>
    <row r="450" spans="36:52" x14ac:dyDescent="0.3">
      <c r="AJ450" s="33" t="str">
        <f t="shared" si="92"/>
        <v/>
      </c>
      <c r="AK450" s="33" t="str">
        <f t="shared" si="93"/>
        <v/>
      </c>
      <c r="AL450" s="33" t="str">
        <f t="shared" si="94"/>
        <v/>
      </c>
      <c r="AM450" s="33" t="str">
        <f t="shared" si="95"/>
        <v/>
      </c>
      <c r="AN450" s="33" t="str">
        <f t="shared" si="96"/>
        <v/>
      </c>
      <c r="AO450" s="33" t="str">
        <f t="shared" si="97"/>
        <v/>
      </c>
      <c r="AP450" s="33" t="str">
        <f t="shared" si="98"/>
        <v/>
      </c>
      <c r="AQ450" s="33" t="str">
        <f t="shared" si="99"/>
        <v/>
      </c>
      <c r="AR450" s="33">
        <f t="shared" si="100"/>
        <v>33.700000000000003</v>
      </c>
      <c r="AS450" s="4">
        <v>43604</v>
      </c>
      <c r="AT450" s="4">
        <v>8.6053240740740736E-2</v>
      </c>
      <c r="AU450" s="4" t="s">
        <v>74</v>
      </c>
      <c r="AV450" s="4" t="s">
        <v>75</v>
      </c>
      <c r="AW450" s="4">
        <v>33.700000000000003</v>
      </c>
      <c r="AX450" s="4" t="s">
        <v>72</v>
      </c>
      <c r="AY450" s="4" t="s">
        <v>73</v>
      </c>
    </row>
    <row r="451" spans="36:52" x14ac:dyDescent="0.3">
      <c r="AJ451" s="33" t="str">
        <f t="shared" si="92"/>
        <v/>
      </c>
      <c r="AK451" s="33" t="str">
        <f t="shared" si="93"/>
        <v/>
      </c>
      <c r="AL451" s="33" t="str">
        <f t="shared" si="94"/>
        <v/>
      </c>
      <c r="AM451" s="33" t="str">
        <f t="shared" si="95"/>
        <v/>
      </c>
      <c r="AN451" s="33" t="str">
        <f t="shared" si="96"/>
        <v/>
      </c>
      <c r="AO451" s="33" t="str">
        <f t="shared" si="97"/>
        <v/>
      </c>
      <c r="AP451" s="33" t="str">
        <f t="shared" si="98"/>
        <v/>
      </c>
      <c r="AQ451" s="33">
        <f t="shared" si="99"/>
        <v>41.5</v>
      </c>
      <c r="AR451" s="33" t="str">
        <f t="shared" si="100"/>
        <v/>
      </c>
      <c r="AS451" s="4">
        <v>43604</v>
      </c>
      <c r="AT451" s="4">
        <v>8.6053240740740736E-2</v>
      </c>
      <c r="AU451" s="4" t="s">
        <v>74</v>
      </c>
      <c r="AV451" s="4" t="s">
        <v>76</v>
      </c>
      <c r="AW451" s="4">
        <v>41.5</v>
      </c>
      <c r="AX451" s="4" t="s">
        <v>72</v>
      </c>
      <c r="AY451" s="4" t="s">
        <v>73</v>
      </c>
    </row>
    <row r="452" spans="36:52" x14ac:dyDescent="0.3">
      <c r="AJ452" s="33" t="str">
        <f t="shared" si="92"/>
        <v/>
      </c>
      <c r="AK452" s="33">
        <f t="shared" si="93"/>
        <v>116108.429</v>
      </c>
      <c r="AL452" s="33" t="str">
        <f t="shared" si="94"/>
        <v/>
      </c>
      <c r="AM452" s="33" t="str">
        <f t="shared" si="95"/>
        <v/>
      </c>
      <c r="AN452" s="33" t="str">
        <f t="shared" si="96"/>
        <v/>
      </c>
      <c r="AO452" s="33" t="str">
        <f t="shared" si="97"/>
        <v/>
      </c>
      <c r="AP452" s="33" t="str">
        <f t="shared" si="98"/>
        <v/>
      </c>
      <c r="AQ452" s="33" t="str">
        <f t="shared" si="99"/>
        <v/>
      </c>
      <c r="AR452" s="33" t="str">
        <f t="shared" si="100"/>
        <v/>
      </c>
      <c r="AS452" s="4">
        <v>43604</v>
      </c>
      <c r="AT452" s="4">
        <v>8.6782407407407405E-2</v>
      </c>
      <c r="AU452" s="4" t="s">
        <v>59</v>
      </c>
      <c r="AV452" s="4" t="s">
        <v>61</v>
      </c>
      <c r="AW452" s="4">
        <v>116108.429</v>
      </c>
    </row>
    <row r="453" spans="36:52" x14ac:dyDescent="0.3">
      <c r="AJ453" s="33" t="str">
        <f t="shared" si="92"/>
        <v/>
      </c>
      <c r="AK453" s="33" t="str">
        <f t="shared" si="93"/>
        <v/>
      </c>
      <c r="AL453" s="33" t="str">
        <f t="shared" si="94"/>
        <v/>
      </c>
      <c r="AM453" s="33" t="str">
        <f t="shared" si="95"/>
        <v/>
      </c>
      <c r="AN453" s="33" t="str">
        <f t="shared" si="96"/>
        <v/>
      </c>
      <c r="AO453" s="33">
        <f t="shared" si="97"/>
        <v>12</v>
      </c>
      <c r="AP453" s="33" t="str">
        <f t="shared" si="98"/>
        <v/>
      </c>
      <c r="AQ453" s="33" t="str">
        <f t="shared" si="99"/>
        <v/>
      </c>
      <c r="AR453" s="33" t="str">
        <f t="shared" si="100"/>
        <v/>
      </c>
      <c r="AS453" s="4">
        <v>43604</v>
      </c>
      <c r="AT453" s="4">
        <v>8.6782407407407405E-2</v>
      </c>
      <c r="AU453" s="4" t="s">
        <v>62</v>
      </c>
      <c r="AV453" s="4" t="s">
        <v>63</v>
      </c>
      <c r="AW453" s="4">
        <v>12</v>
      </c>
    </row>
    <row r="454" spans="36:52" x14ac:dyDescent="0.3">
      <c r="AJ454" s="33" t="str">
        <f t="shared" si="92"/>
        <v/>
      </c>
      <c r="AK454" s="33" t="str">
        <f t="shared" si="93"/>
        <v/>
      </c>
      <c r="AL454" s="33">
        <f t="shared" si="94"/>
        <v>7361.01</v>
      </c>
      <c r="AM454" s="33" t="str">
        <f t="shared" si="95"/>
        <v/>
      </c>
      <c r="AN454" s="33" t="str">
        <f t="shared" si="96"/>
        <v/>
      </c>
      <c r="AO454" s="33" t="str">
        <f t="shared" si="97"/>
        <v/>
      </c>
      <c r="AP454" s="33" t="str">
        <f t="shared" si="98"/>
        <v/>
      </c>
      <c r="AQ454" s="33" t="str">
        <f t="shared" si="99"/>
        <v/>
      </c>
      <c r="AR454" s="33" t="str">
        <f t="shared" si="100"/>
        <v/>
      </c>
      <c r="AS454" s="4">
        <v>43604</v>
      </c>
      <c r="AT454" s="4">
        <v>8.6782407407407405E-2</v>
      </c>
      <c r="AU454" s="4" t="s">
        <v>64</v>
      </c>
      <c r="AV454" s="4" t="s">
        <v>65</v>
      </c>
      <c r="AW454" s="4">
        <v>7361.01</v>
      </c>
    </row>
    <row r="455" spans="36:52" x14ac:dyDescent="0.3">
      <c r="AJ455" s="33" t="str">
        <f t="shared" si="92"/>
        <v/>
      </c>
      <c r="AK455" s="33" t="str">
        <f t="shared" si="93"/>
        <v/>
      </c>
      <c r="AL455" s="33" t="str">
        <f t="shared" si="94"/>
        <v/>
      </c>
      <c r="AM455" s="33">
        <f t="shared" si="95"/>
        <v>37916.536</v>
      </c>
      <c r="AN455" s="33" t="str">
        <f t="shared" si="96"/>
        <v/>
      </c>
      <c r="AO455" s="33" t="str">
        <f t="shared" si="97"/>
        <v/>
      </c>
      <c r="AP455" s="33" t="str">
        <f t="shared" si="98"/>
        <v/>
      </c>
      <c r="AQ455" s="33" t="str">
        <f t="shared" si="99"/>
        <v/>
      </c>
      <c r="AR455" s="33" t="str">
        <f t="shared" si="100"/>
        <v/>
      </c>
      <c r="AS455" s="4">
        <v>43604</v>
      </c>
      <c r="AT455" s="4">
        <v>8.6782407407407405E-2</v>
      </c>
      <c r="AU455" s="4" t="s">
        <v>64</v>
      </c>
      <c r="AV455" s="4" t="s">
        <v>66</v>
      </c>
      <c r="AW455" s="4" t="s">
        <v>67</v>
      </c>
      <c r="AX455" s="4">
        <v>37916.536</v>
      </c>
    </row>
    <row r="456" spans="36:52" x14ac:dyDescent="0.3">
      <c r="AJ456" s="33" t="str">
        <f t="shared" si="92"/>
        <v/>
      </c>
      <c r="AK456" s="33" t="str">
        <f t="shared" si="93"/>
        <v/>
      </c>
      <c r="AL456" s="33" t="str">
        <f t="shared" si="94"/>
        <v/>
      </c>
      <c r="AM456" s="33" t="str">
        <f t="shared" si="95"/>
        <v/>
      </c>
      <c r="AN456" s="33">
        <f t="shared" si="96"/>
        <v>0</v>
      </c>
      <c r="AO456" s="33" t="str">
        <f t="shared" si="97"/>
        <v/>
      </c>
      <c r="AP456" s="33" t="str">
        <f t="shared" si="98"/>
        <v/>
      </c>
      <c r="AQ456" s="33" t="str">
        <f t="shared" si="99"/>
        <v/>
      </c>
      <c r="AR456" s="33" t="str">
        <f t="shared" si="100"/>
        <v/>
      </c>
      <c r="AS456" s="4">
        <v>43604</v>
      </c>
      <c r="AT456" s="4">
        <v>8.6782407407407405E-2</v>
      </c>
      <c r="AU456" s="4" t="s">
        <v>64</v>
      </c>
      <c r="AV456" s="4" t="s">
        <v>68</v>
      </c>
      <c r="AW456" s="4">
        <v>0</v>
      </c>
    </row>
    <row r="457" spans="36:52" x14ac:dyDescent="0.3">
      <c r="AJ457" s="33">
        <f t="shared" si="92"/>
        <v>15736.174999999999</v>
      </c>
      <c r="AK457" s="33" t="str">
        <f t="shared" si="93"/>
        <v/>
      </c>
      <c r="AL457" s="33" t="str">
        <f t="shared" si="94"/>
        <v/>
      </c>
      <c r="AM457" s="33" t="str">
        <f t="shared" si="95"/>
        <v/>
      </c>
      <c r="AN457" s="33" t="str">
        <f t="shared" si="96"/>
        <v/>
      </c>
      <c r="AO457" s="33" t="str">
        <f t="shared" si="97"/>
        <v/>
      </c>
      <c r="AP457" s="33" t="str">
        <f t="shared" si="98"/>
        <v/>
      </c>
      <c r="AQ457" s="33" t="str">
        <f t="shared" si="99"/>
        <v/>
      </c>
      <c r="AR457" s="33" t="str">
        <f t="shared" si="100"/>
        <v/>
      </c>
      <c r="AS457" s="4">
        <v>43604</v>
      </c>
      <c r="AT457" s="4">
        <v>8.8171296296296289E-2</v>
      </c>
      <c r="AU457" s="4" t="s">
        <v>59</v>
      </c>
      <c r="AV457" s="4" t="s">
        <v>60</v>
      </c>
      <c r="AW457" s="4">
        <v>15736.174999999999</v>
      </c>
    </row>
    <row r="458" spans="36:52" x14ac:dyDescent="0.3">
      <c r="AJ458" s="33" t="str">
        <f t="shared" si="92"/>
        <v/>
      </c>
      <c r="AK458" s="33">
        <f t="shared" si="93"/>
        <v>116108.46799999999</v>
      </c>
      <c r="AL458" s="33" t="str">
        <f t="shared" si="94"/>
        <v/>
      </c>
      <c r="AM458" s="33" t="str">
        <f t="shared" si="95"/>
        <v/>
      </c>
      <c r="AN458" s="33" t="str">
        <f t="shared" si="96"/>
        <v/>
      </c>
      <c r="AO458" s="33" t="str">
        <f t="shared" si="97"/>
        <v/>
      </c>
      <c r="AP458" s="33" t="str">
        <f t="shared" si="98"/>
        <v/>
      </c>
      <c r="AQ458" s="33" t="str">
        <f t="shared" si="99"/>
        <v/>
      </c>
      <c r="AR458" s="33" t="str">
        <f t="shared" si="100"/>
        <v/>
      </c>
      <c r="AS458" s="4">
        <v>43604</v>
      </c>
      <c r="AT458" s="4">
        <v>8.8171296296296289E-2</v>
      </c>
      <c r="AU458" s="4" t="s">
        <v>59</v>
      </c>
      <c r="AV458" s="4" t="s">
        <v>61</v>
      </c>
      <c r="AW458" s="4">
        <v>116108.46799999999</v>
      </c>
    </row>
    <row r="459" spans="36:52" x14ac:dyDescent="0.3">
      <c r="AJ459" s="33" t="str">
        <f t="shared" si="92"/>
        <v/>
      </c>
      <c r="AK459" s="33" t="str">
        <f t="shared" si="93"/>
        <v/>
      </c>
      <c r="AL459" s="33" t="str">
        <f t="shared" si="94"/>
        <v/>
      </c>
      <c r="AM459" s="33" t="str">
        <f t="shared" si="95"/>
        <v/>
      </c>
      <c r="AN459" s="33" t="str">
        <f t="shared" si="96"/>
        <v/>
      </c>
      <c r="AO459" s="33">
        <f t="shared" si="97"/>
        <v>12</v>
      </c>
      <c r="AP459" s="33" t="str">
        <f t="shared" si="98"/>
        <v/>
      </c>
      <c r="AQ459" s="33" t="str">
        <f t="shared" si="99"/>
        <v/>
      </c>
      <c r="AR459" s="33" t="str">
        <f t="shared" si="100"/>
        <v/>
      </c>
      <c r="AS459" s="4">
        <v>43604</v>
      </c>
      <c r="AT459" s="4">
        <v>8.8171296296296289E-2</v>
      </c>
      <c r="AU459" s="4" t="s">
        <v>62</v>
      </c>
      <c r="AV459" s="4" t="s">
        <v>63</v>
      </c>
      <c r="AW459" s="4">
        <v>12</v>
      </c>
    </row>
    <row r="460" spans="36:52" x14ac:dyDescent="0.3">
      <c r="AJ460" s="33" t="str">
        <f t="shared" ref="AJ460:AJ523" si="101">IF(AV460="ht",AW460,"")</f>
        <v/>
      </c>
      <c r="AK460" s="33" t="str">
        <f t="shared" ref="AK460:AK523" si="102">IF($AV460="nt",$AW460,"")</f>
        <v/>
      </c>
      <c r="AL460" s="33">
        <f t="shared" ref="AL460:AL523" si="103">IF($AV460="esp",$AW460,"")</f>
        <v>7361.01</v>
      </c>
      <c r="AM460" s="33" t="str">
        <f t="shared" ref="AM460:AM523" si="104">IF($AV460="Ges",$AX460,"")</f>
        <v/>
      </c>
      <c r="AN460" s="33" t="str">
        <f t="shared" ref="AN460:AN523" si="105">IF($AV460="tag",$AW460,"")</f>
        <v/>
      </c>
      <c r="AO460" s="33" t="str">
        <f t="shared" ref="AO460:AO523" si="106">IF($AV460="vhs",$AW460,"")</f>
        <v/>
      </c>
      <c r="AP460" s="33" t="str">
        <f t="shared" ref="AP460:AP523" si="107">IF($AV460="szeit",$AX460,"")</f>
        <v/>
      </c>
      <c r="AQ460" s="33" t="str">
        <f t="shared" ref="AQ460:AQ523" si="108">IF($AV460="v06",$AW460,"")</f>
        <v/>
      </c>
      <c r="AR460" s="33" t="str">
        <f t="shared" ref="AR460:AR523" si="109">IF($AV460="v22",$AW460,"")</f>
        <v/>
      </c>
      <c r="AS460" s="4">
        <v>43604</v>
      </c>
      <c r="AT460" s="4">
        <v>8.8171296296296289E-2</v>
      </c>
      <c r="AU460" s="4" t="s">
        <v>64</v>
      </c>
      <c r="AV460" s="4" t="s">
        <v>65</v>
      </c>
      <c r="AW460" s="4">
        <v>7361.01</v>
      </c>
    </row>
    <row r="461" spans="36:52" x14ac:dyDescent="0.3">
      <c r="AJ461" s="33" t="str">
        <f t="shared" si="101"/>
        <v/>
      </c>
      <c r="AK461" s="33" t="str">
        <f t="shared" si="102"/>
        <v/>
      </c>
      <c r="AL461" s="33" t="str">
        <f t="shared" si="103"/>
        <v/>
      </c>
      <c r="AM461" s="33">
        <f t="shared" si="104"/>
        <v>37916.536</v>
      </c>
      <c r="AN461" s="33" t="str">
        <f t="shared" si="105"/>
        <v/>
      </c>
      <c r="AO461" s="33" t="str">
        <f t="shared" si="106"/>
        <v/>
      </c>
      <c r="AP461" s="33" t="str">
        <f t="shared" si="107"/>
        <v/>
      </c>
      <c r="AQ461" s="33" t="str">
        <f t="shared" si="108"/>
        <v/>
      </c>
      <c r="AR461" s="33" t="str">
        <f t="shared" si="109"/>
        <v/>
      </c>
      <c r="AS461" s="4">
        <v>43604</v>
      </c>
      <c r="AT461" s="4">
        <v>8.8171296296296289E-2</v>
      </c>
      <c r="AU461" s="4" t="s">
        <v>64</v>
      </c>
      <c r="AV461" s="4" t="s">
        <v>66</v>
      </c>
      <c r="AW461" s="4" t="s">
        <v>67</v>
      </c>
      <c r="AX461" s="4">
        <v>37916.536</v>
      </c>
    </row>
    <row r="462" spans="36:52" x14ac:dyDescent="0.3">
      <c r="AJ462" s="33" t="str">
        <f t="shared" si="101"/>
        <v/>
      </c>
      <c r="AK462" s="33" t="str">
        <f t="shared" si="102"/>
        <v/>
      </c>
      <c r="AL462" s="33" t="str">
        <f t="shared" si="103"/>
        <v/>
      </c>
      <c r="AM462" s="33" t="str">
        <f t="shared" si="104"/>
        <v/>
      </c>
      <c r="AN462" s="33">
        <f t="shared" si="105"/>
        <v>0</v>
      </c>
      <c r="AO462" s="33" t="str">
        <f t="shared" si="106"/>
        <v/>
      </c>
      <c r="AP462" s="33" t="str">
        <f t="shared" si="107"/>
        <v/>
      </c>
      <c r="AQ462" s="33" t="str">
        <f t="shared" si="108"/>
        <v/>
      </c>
      <c r="AR462" s="33" t="str">
        <f t="shared" si="109"/>
        <v/>
      </c>
      <c r="AS462" s="4">
        <v>43604</v>
      </c>
      <c r="AT462" s="4">
        <v>8.8171296296296289E-2</v>
      </c>
      <c r="AU462" s="4" t="s">
        <v>64</v>
      </c>
      <c r="AV462" s="4" t="s">
        <v>68</v>
      </c>
      <c r="AW462" s="4">
        <v>0</v>
      </c>
    </row>
    <row r="463" spans="36:52" x14ac:dyDescent="0.3">
      <c r="AJ463" s="33" t="str">
        <f t="shared" si="101"/>
        <v/>
      </c>
      <c r="AK463" s="33" t="str">
        <f t="shared" si="102"/>
        <v/>
      </c>
      <c r="AL463" s="33" t="str">
        <f t="shared" si="103"/>
        <v/>
      </c>
      <c r="AM463" s="33" t="str">
        <f t="shared" si="104"/>
        <v/>
      </c>
      <c r="AN463" s="33" t="str">
        <f t="shared" si="105"/>
        <v/>
      </c>
      <c r="AO463" s="33" t="str">
        <f t="shared" si="106"/>
        <v/>
      </c>
      <c r="AP463" s="33">
        <f t="shared" si="107"/>
        <v>0.22500000000000001</v>
      </c>
      <c r="AQ463" s="33" t="str">
        <f t="shared" si="108"/>
        <v/>
      </c>
      <c r="AR463" s="33" t="str">
        <f t="shared" si="109"/>
        <v/>
      </c>
      <c r="AS463" s="4">
        <v>43604</v>
      </c>
      <c r="AT463" s="4">
        <v>8.9525462962962973E-2</v>
      </c>
      <c r="AU463" s="4" t="s">
        <v>70</v>
      </c>
      <c r="AV463" s="4" t="s">
        <v>71</v>
      </c>
      <c r="AW463" s="4">
        <v>43604</v>
      </c>
      <c r="AX463" s="4">
        <v>0.22500000000000001</v>
      </c>
      <c r="AY463" s="4" t="s">
        <v>72</v>
      </c>
      <c r="AZ463" s="4" t="s">
        <v>73</v>
      </c>
    </row>
    <row r="464" spans="36:52" x14ac:dyDescent="0.3">
      <c r="AJ464" s="33" t="str">
        <f t="shared" si="101"/>
        <v/>
      </c>
      <c r="AK464" s="33" t="str">
        <f t="shared" si="102"/>
        <v/>
      </c>
      <c r="AL464" s="33" t="str">
        <f t="shared" si="103"/>
        <v/>
      </c>
      <c r="AM464" s="33" t="str">
        <f t="shared" si="104"/>
        <v/>
      </c>
      <c r="AN464" s="33" t="str">
        <f t="shared" si="105"/>
        <v/>
      </c>
      <c r="AO464" s="33" t="str">
        <f t="shared" si="106"/>
        <v/>
      </c>
      <c r="AP464" s="33" t="str">
        <f t="shared" si="107"/>
        <v/>
      </c>
      <c r="AQ464" s="33" t="str">
        <f t="shared" si="108"/>
        <v/>
      </c>
      <c r="AR464" s="33">
        <f t="shared" si="109"/>
        <v>33.700000000000003</v>
      </c>
      <c r="AS464" s="4">
        <v>43604</v>
      </c>
      <c r="AT464" s="4">
        <v>8.9525462962962973E-2</v>
      </c>
      <c r="AU464" s="4" t="s">
        <v>74</v>
      </c>
      <c r="AV464" s="4" t="s">
        <v>75</v>
      </c>
      <c r="AW464" s="4">
        <v>33.700000000000003</v>
      </c>
      <c r="AX464" s="4" t="s">
        <v>72</v>
      </c>
      <c r="AY464" s="4" t="s">
        <v>73</v>
      </c>
    </row>
    <row r="465" spans="36:51" x14ac:dyDescent="0.3">
      <c r="AJ465" s="33" t="str">
        <f t="shared" si="101"/>
        <v/>
      </c>
      <c r="AK465" s="33" t="str">
        <f t="shared" si="102"/>
        <v/>
      </c>
      <c r="AL465" s="33" t="str">
        <f t="shared" si="103"/>
        <v/>
      </c>
      <c r="AM465" s="33" t="str">
        <f t="shared" si="104"/>
        <v/>
      </c>
      <c r="AN465" s="33" t="str">
        <f t="shared" si="105"/>
        <v/>
      </c>
      <c r="AO465" s="33" t="str">
        <f t="shared" si="106"/>
        <v/>
      </c>
      <c r="AP465" s="33" t="str">
        <f t="shared" si="107"/>
        <v/>
      </c>
      <c r="AQ465" s="33">
        <f t="shared" si="108"/>
        <v>41.5</v>
      </c>
      <c r="AR465" s="33" t="str">
        <f t="shared" si="109"/>
        <v/>
      </c>
      <c r="AS465" s="4">
        <v>43604</v>
      </c>
      <c r="AT465" s="4">
        <v>8.9525462962962973E-2</v>
      </c>
      <c r="AU465" s="4" t="s">
        <v>74</v>
      </c>
      <c r="AV465" s="4" t="s">
        <v>76</v>
      </c>
      <c r="AW465" s="4">
        <v>41.5</v>
      </c>
      <c r="AX465" s="4" t="s">
        <v>72</v>
      </c>
      <c r="AY465" s="4" t="s">
        <v>73</v>
      </c>
    </row>
    <row r="466" spans="36:51" x14ac:dyDescent="0.3">
      <c r="AJ466" s="33">
        <f t="shared" si="101"/>
        <v>15736.174999999999</v>
      </c>
      <c r="AK466" s="33" t="str">
        <f t="shared" si="102"/>
        <v/>
      </c>
      <c r="AL466" s="33" t="str">
        <f t="shared" si="103"/>
        <v/>
      </c>
      <c r="AM466" s="33" t="str">
        <f t="shared" si="104"/>
        <v/>
      </c>
      <c r="AN466" s="33" t="str">
        <f t="shared" si="105"/>
        <v/>
      </c>
      <c r="AO466" s="33" t="str">
        <f t="shared" si="106"/>
        <v/>
      </c>
      <c r="AP466" s="33" t="str">
        <f t="shared" si="107"/>
        <v/>
      </c>
      <c r="AQ466" s="33" t="str">
        <f t="shared" si="108"/>
        <v/>
      </c>
      <c r="AR466" s="33" t="str">
        <f t="shared" si="109"/>
        <v/>
      </c>
      <c r="AS466" s="4">
        <v>43604</v>
      </c>
      <c r="AT466" s="4">
        <v>8.9560185185185173E-2</v>
      </c>
      <c r="AU466" s="4" t="s">
        <v>59</v>
      </c>
      <c r="AV466" s="4" t="s">
        <v>60</v>
      </c>
      <c r="AW466" s="4">
        <v>15736.174999999999</v>
      </c>
    </row>
    <row r="467" spans="36:51" x14ac:dyDescent="0.3">
      <c r="AJ467" s="33" t="str">
        <f t="shared" si="101"/>
        <v/>
      </c>
      <c r="AK467" s="33" t="str">
        <f t="shared" si="102"/>
        <v/>
      </c>
      <c r="AL467" s="33" t="str">
        <f t="shared" si="103"/>
        <v/>
      </c>
      <c r="AM467" s="33" t="str">
        <f t="shared" si="104"/>
        <v/>
      </c>
      <c r="AN467" s="33" t="str">
        <f t="shared" si="105"/>
        <v/>
      </c>
      <c r="AO467" s="33">
        <f t="shared" si="106"/>
        <v>12</v>
      </c>
      <c r="AP467" s="33" t="str">
        <f t="shared" si="107"/>
        <v/>
      </c>
      <c r="AQ467" s="33" t="str">
        <f t="shared" si="108"/>
        <v/>
      </c>
      <c r="AR467" s="33" t="str">
        <f t="shared" si="109"/>
        <v/>
      </c>
      <c r="AS467" s="4">
        <v>43604</v>
      </c>
      <c r="AT467" s="4">
        <v>8.9560185185185173E-2</v>
      </c>
      <c r="AU467" s="4" t="s">
        <v>62</v>
      </c>
      <c r="AV467" s="4" t="s">
        <v>63</v>
      </c>
      <c r="AW467" s="4">
        <v>12</v>
      </c>
    </row>
    <row r="468" spans="36:51" x14ac:dyDescent="0.3">
      <c r="AJ468" s="33" t="str">
        <f t="shared" si="101"/>
        <v/>
      </c>
      <c r="AK468" s="33" t="str">
        <f t="shared" si="102"/>
        <v/>
      </c>
      <c r="AL468" s="33">
        <f t="shared" si="103"/>
        <v>7361.01</v>
      </c>
      <c r="AM468" s="33" t="str">
        <f t="shared" si="104"/>
        <v/>
      </c>
      <c r="AN468" s="33" t="str">
        <f t="shared" si="105"/>
        <v/>
      </c>
      <c r="AO468" s="33" t="str">
        <f t="shared" si="106"/>
        <v/>
      </c>
      <c r="AP468" s="33" t="str">
        <f t="shared" si="107"/>
        <v/>
      </c>
      <c r="AQ468" s="33" t="str">
        <f t="shared" si="108"/>
        <v/>
      </c>
      <c r="AR468" s="33" t="str">
        <f t="shared" si="109"/>
        <v/>
      </c>
      <c r="AS468" s="4">
        <v>43604</v>
      </c>
      <c r="AT468" s="4">
        <v>8.9560185185185173E-2</v>
      </c>
      <c r="AU468" s="4" t="s">
        <v>64</v>
      </c>
      <c r="AV468" s="4" t="s">
        <v>65</v>
      </c>
      <c r="AW468" s="4">
        <v>7361.01</v>
      </c>
    </row>
    <row r="469" spans="36:51" x14ac:dyDescent="0.3">
      <c r="AJ469" s="33" t="str">
        <f t="shared" si="101"/>
        <v/>
      </c>
      <c r="AK469" s="33" t="str">
        <f t="shared" si="102"/>
        <v/>
      </c>
      <c r="AL469" s="33" t="str">
        <f t="shared" si="103"/>
        <v/>
      </c>
      <c r="AM469" s="33">
        <f t="shared" si="104"/>
        <v>37916.536</v>
      </c>
      <c r="AN469" s="33" t="str">
        <f t="shared" si="105"/>
        <v/>
      </c>
      <c r="AO469" s="33" t="str">
        <f t="shared" si="106"/>
        <v/>
      </c>
      <c r="AP469" s="33" t="str">
        <f t="shared" si="107"/>
        <v/>
      </c>
      <c r="AQ469" s="33" t="str">
        <f t="shared" si="108"/>
        <v/>
      </c>
      <c r="AR469" s="33" t="str">
        <f t="shared" si="109"/>
        <v/>
      </c>
      <c r="AS469" s="4">
        <v>43604</v>
      </c>
      <c r="AT469" s="4">
        <v>8.9560185185185173E-2</v>
      </c>
      <c r="AU469" s="4" t="s">
        <v>64</v>
      </c>
      <c r="AV469" s="4" t="s">
        <v>66</v>
      </c>
      <c r="AW469" s="4" t="s">
        <v>67</v>
      </c>
      <c r="AX469" s="4">
        <v>37916.536</v>
      </c>
    </row>
    <row r="470" spans="36:51" x14ac:dyDescent="0.3">
      <c r="AJ470" s="33" t="str">
        <f t="shared" si="101"/>
        <v/>
      </c>
      <c r="AK470" s="33" t="str">
        <f t="shared" si="102"/>
        <v/>
      </c>
      <c r="AL470" s="33" t="str">
        <f t="shared" si="103"/>
        <v/>
      </c>
      <c r="AM470" s="33" t="str">
        <f t="shared" si="104"/>
        <v/>
      </c>
      <c r="AN470" s="33">
        <f t="shared" si="105"/>
        <v>0</v>
      </c>
      <c r="AO470" s="33" t="str">
        <f t="shared" si="106"/>
        <v/>
      </c>
      <c r="AP470" s="33" t="str">
        <f t="shared" si="107"/>
        <v/>
      </c>
      <c r="AQ470" s="33" t="str">
        <f t="shared" si="108"/>
        <v/>
      </c>
      <c r="AR470" s="33" t="str">
        <f t="shared" si="109"/>
        <v/>
      </c>
      <c r="AS470" s="4">
        <v>43604</v>
      </c>
      <c r="AT470" s="4">
        <v>8.9560185185185173E-2</v>
      </c>
      <c r="AU470" s="4" t="s">
        <v>64</v>
      </c>
      <c r="AV470" s="4" t="s">
        <v>68</v>
      </c>
      <c r="AW470" s="4">
        <v>0</v>
      </c>
    </row>
    <row r="471" spans="36:51" x14ac:dyDescent="0.3">
      <c r="AJ471" s="33">
        <f t="shared" si="101"/>
        <v>15736.174999999999</v>
      </c>
      <c r="AK471" s="33" t="str">
        <f t="shared" si="102"/>
        <v/>
      </c>
      <c r="AL471" s="33" t="str">
        <f t="shared" si="103"/>
        <v/>
      </c>
      <c r="AM471" s="33" t="str">
        <f t="shared" si="104"/>
        <v/>
      </c>
      <c r="AN471" s="33" t="str">
        <f t="shared" si="105"/>
        <v/>
      </c>
      <c r="AO471" s="33" t="str">
        <f t="shared" si="106"/>
        <v/>
      </c>
      <c r="AP471" s="33" t="str">
        <f t="shared" si="107"/>
        <v/>
      </c>
      <c r="AQ471" s="33" t="str">
        <f t="shared" si="108"/>
        <v/>
      </c>
      <c r="AR471" s="33" t="str">
        <f t="shared" si="109"/>
        <v/>
      </c>
      <c r="AS471" s="4">
        <v>43604</v>
      </c>
      <c r="AT471" s="4">
        <v>9.0949074074074085E-2</v>
      </c>
      <c r="AU471" s="4" t="s">
        <v>59</v>
      </c>
      <c r="AV471" s="4" t="s">
        <v>60</v>
      </c>
      <c r="AW471" s="4">
        <v>15736.174999999999</v>
      </c>
    </row>
    <row r="472" spans="36:51" x14ac:dyDescent="0.3">
      <c r="AJ472" s="33" t="str">
        <f t="shared" si="101"/>
        <v/>
      </c>
      <c r="AK472" s="33" t="str">
        <f t="shared" si="102"/>
        <v/>
      </c>
      <c r="AL472" s="33" t="str">
        <f t="shared" si="103"/>
        <v/>
      </c>
      <c r="AM472" s="33" t="str">
        <f t="shared" si="104"/>
        <v/>
      </c>
      <c r="AN472" s="33" t="str">
        <f t="shared" si="105"/>
        <v/>
      </c>
      <c r="AO472" s="33">
        <f t="shared" si="106"/>
        <v>12</v>
      </c>
      <c r="AP472" s="33" t="str">
        <f t="shared" si="107"/>
        <v/>
      </c>
      <c r="AQ472" s="33" t="str">
        <f t="shared" si="108"/>
        <v/>
      </c>
      <c r="AR472" s="33" t="str">
        <f t="shared" si="109"/>
        <v/>
      </c>
      <c r="AS472" s="4">
        <v>43604</v>
      </c>
      <c r="AT472" s="4">
        <v>9.0949074074074085E-2</v>
      </c>
      <c r="AU472" s="4" t="s">
        <v>62</v>
      </c>
      <c r="AV472" s="4" t="s">
        <v>63</v>
      </c>
      <c r="AW472" s="4">
        <v>12</v>
      </c>
    </row>
    <row r="473" spans="36:51" x14ac:dyDescent="0.3">
      <c r="AJ473" s="33" t="str">
        <f t="shared" si="101"/>
        <v/>
      </c>
      <c r="AK473" s="33" t="str">
        <f t="shared" si="102"/>
        <v/>
      </c>
      <c r="AL473" s="33">
        <f t="shared" si="103"/>
        <v>7361.01</v>
      </c>
      <c r="AM473" s="33" t="str">
        <f t="shared" si="104"/>
        <v/>
      </c>
      <c r="AN473" s="33" t="str">
        <f t="shared" si="105"/>
        <v/>
      </c>
      <c r="AO473" s="33" t="str">
        <f t="shared" si="106"/>
        <v/>
      </c>
      <c r="AP473" s="33" t="str">
        <f t="shared" si="107"/>
        <v/>
      </c>
      <c r="AQ473" s="33" t="str">
        <f t="shared" si="108"/>
        <v/>
      </c>
      <c r="AR473" s="33" t="str">
        <f t="shared" si="109"/>
        <v/>
      </c>
      <c r="AS473" s="4">
        <v>43604</v>
      </c>
      <c r="AT473" s="4">
        <v>9.0949074074074085E-2</v>
      </c>
      <c r="AU473" s="4" t="s">
        <v>64</v>
      </c>
      <c r="AV473" s="4" t="s">
        <v>65</v>
      </c>
      <c r="AW473" s="4">
        <v>7361.01</v>
      </c>
    </row>
    <row r="474" spans="36:51" x14ac:dyDescent="0.3">
      <c r="AJ474" s="33" t="str">
        <f t="shared" si="101"/>
        <v/>
      </c>
      <c r="AK474" s="33" t="str">
        <f t="shared" si="102"/>
        <v/>
      </c>
      <c r="AL474" s="33" t="str">
        <f t="shared" si="103"/>
        <v/>
      </c>
      <c r="AM474" s="33">
        <f t="shared" si="104"/>
        <v>37916.536</v>
      </c>
      <c r="AN474" s="33" t="str">
        <f t="shared" si="105"/>
        <v/>
      </c>
      <c r="AO474" s="33" t="str">
        <f t="shared" si="106"/>
        <v/>
      </c>
      <c r="AP474" s="33" t="str">
        <f t="shared" si="107"/>
        <v/>
      </c>
      <c r="AQ474" s="33" t="str">
        <f t="shared" si="108"/>
        <v/>
      </c>
      <c r="AR474" s="33" t="str">
        <f t="shared" si="109"/>
        <v/>
      </c>
      <c r="AS474" s="4">
        <v>43604</v>
      </c>
      <c r="AT474" s="4">
        <v>9.0949074074074085E-2</v>
      </c>
      <c r="AU474" s="4" t="s">
        <v>64</v>
      </c>
      <c r="AV474" s="4" t="s">
        <v>66</v>
      </c>
      <c r="AW474" s="4" t="s">
        <v>67</v>
      </c>
      <c r="AX474" s="4">
        <v>37916.536</v>
      </c>
    </row>
    <row r="475" spans="36:51" x14ac:dyDescent="0.3">
      <c r="AJ475" s="33" t="str">
        <f t="shared" si="101"/>
        <v/>
      </c>
      <c r="AK475" s="33" t="str">
        <f t="shared" si="102"/>
        <v/>
      </c>
      <c r="AL475" s="33" t="str">
        <f t="shared" si="103"/>
        <v/>
      </c>
      <c r="AM475" s="33" t="str">
        <f t="shared" si="104"/>
        <v/>
      </c>
      <c r="AN475" s="33">
        <f t="shared" si="105"/>
        <v>0</v>
      </c>
      <c r="AO475" s="33" t="str">
        <f t="shared" si="106"/>
        <v/>
      </c>
      <c r="AP475" s="33" t="str">
        <f t="shared" si="107"/>
        <v/>
      </c>
      <c r="AQ475" s="33" t="str">
        <f t="shared" si="108"/>
        <v/>
      </c>
      <c r="AR475" s="33" t="str">
        <f t="shared" si="109"/>
        <v/>
      </c>
      <c r="AS475" s="4">
        <v>43604</v>
      </c>
      <c r="AT475" s="4">
        <v>9.0949074074074085E-2</v>
      </c>
      <c r="AU475" s="4" t="s">
        <v>64</v>
      </c>
      <c r="AV475" s="4" t="s">
        <v>68</v>
      </c>
      <c r="AW475" s="4">
        <v>0</v>
      </c>
    </row>
    <row r="476" spans="36:51" x14ac:dyDescent="0.3">
      <c r="AJ476" s="33">
        <f t="shared" si="101"/>
        <v>15736.174999999999</v>
      </c>
      <c r="AK476" s="33" t="str">
        <f t="shared" si="102"/>
        <v/>
      </c>
      <c r="AL476" s="33" t="str">
        <f t="shared" si="103"/>
        <v/>
      </c>
      <c r="AM476" s="33" t="str">
        <f t="shared" si="104"/>
        <v/>
      </c>
      <c r="AN476" s="33" t="str">
        <f t="shared" si="105"/>
        <v/>
      </c>
      <c r="AO476" s="33" t="str">
        <f t="shared" si="106"/>
        <v/>
      </c>
      <c r="AP476" s="33" t="str">
        <f t="shared" si="107"/>
        <v/>
      </c>
      <c r="AQ476" s="33" t="str">
        <f t="shared" si="108"/>
        <v/>
      </c>
      <c r="AR476" s="33" t="str">
        <f t="shared" si="109"/>
        <v/>
      </c>
      <c r="AS476" s="4">
        <v>43604</v>
      </c>
      <c r="AT476" s="4">
        <v>9.2337962962962969E-2</v>
      </c>
      <c r="AU476" s="4" t="s">
        <v>59</v>
      </c>
      <c r="AV476" s="4" t="s">
        <v>60</v>
      </c>
      <c r="AW476" s="4">
        <v>15736.174999999999</v>
      </c>
    </row>
    <row r="477" spans="36:51" x14ac:dyDescent="0.3">
      <c r="AJ477" s="33" t="str">
        <f t="shared" si="101"/>
        <v/>
      </c>
      <c r="AK477" s="33">
        <f t="shared" si="102"/>
        <v>116108.505</v>
      </c>
      <c r="AL477" s="33" t="str">
        <f t="shared" si="103"/>
        <v/>
      </c>
      <c r="AM477" s="33" t="str">
        <f t="shared" si="104"/>
        <v/>
      </c>
      <c r="AN477" s="33" t="str">
        <f t="shared" si="105"/>
        <v/>
      </c>
      <c r="AO477" s="33" t="str">
        <f t="shared" si="106"/>
        <v/>
      </c>
      <c r="AP477" s="33" t="str">
        <f t="shared" si="107"/>
        <v/>
      </c>
      <c r="AQ477" s="33" t="str">
        <f t="shared" si="108"/>
        <v/>
      </c>
      <c r="AR477" s="33" t="str">
        <f t="shared" si="109"/>
        <v/>
      </c>
      <c r="AS477" s="4">
        <v>43604</v>
      </c>
      <c r="AT477" s="4">
        <v>9.2337962962962969E-2</v>
      </c>
      <c r="AU477" s="4" t="s">
        <v>59</v>
      </c>
      <c r="AV477" s="4" t="s">
        <v>61</v>
      </c>
      <c r="AW477" s="4">
        <v>116108.505</v>
      </c>
    </row>
    <row r="478" spans="36:51" x14ac:dyDescent="0.3">
      <c r="AJ478" s="33" t="str">
        <f t="shared" si="101"/>
        <v/>
      </c>
      <c r="AK478" s="33" t="str">
        <f t="shared" si="102"/>
        <v/>
      </c>
      <c r="AL478" s="33" t="str">
        <f t="shared" si="103"/>
        <v/>
      </c>
      <c r="AM478" s="33" t="str">
        <f t="shared" si="104"/>
        <v/>
      </c>
      <c r="AN478" s="33" t="str">
        <f t="shared" si="105"/>
        <v/>
      </c>
      <c r="AO478" s="33">
        <f t="shared" si="106"/>
        <v>12</v>
      </c>
      <c r="AP478" s="33" t="str">
        <f t="shared" si="107"/>
        <v/>
      </c>
      <c r="AQ478" s="33" t="str">
        <f t="shared" si="108"/>
        <v/>
      </c>
      <c r="AR478" s="33" t="str">
        <f t="shared" si="109"/>
        <v/>
      </c>
      <c r="AS478" s="4">
        <v>43604</v>
      </c>
      <c r="AT478" s="4">
        <v>9.2337962962962969E-2</v>
      </c>
      <c r="AU478" s="4" t="s">
        <v>62</v>
      </c>
      <c r="AV478" s="4" t="s">
        <v>63</v>
      </c>
      <c r="AW478" s="4">
        <v>12</v>
      </c>
    </row>
    <row r="479" spans="36:51" x14ac:dyDescent="0.3">
      <c r="AJ479" s="33" t="str">
        <f t="shared" si="101"/>
        <v/>
      </c>
      <c r="AK479" s="33" t="str">
        <f t="shared" si="102"/>
        <v/>
      </c>
      <c r="AL479" s="33">
        <f t="shared" si="103"/>
        <v>20692.307000000001</v>
      </c>
      <c r="AM479" s="33" t="str">
        <f t="shared" si="104"/>
        <v/>
      </c>
      <c r="AN479" s="33" t="str">
        <f t="shared" si="105"/>
        <v/>
      </c>
      <c r="AO479" s="33" t="str">
        <f t="shared" si="106"/>
        <v/>
      </c>
      <c r="AP479" s="33" t="str">
        <f t="shared" si="107"/>
        <v/>
      </c>
      <c r="AQ479" s="33" t="str">
        <f t="shared" si="108"/>
        <v/>
      </c>
      <c r="AR479" s="33" t="str">
        <f t="shared" si="109"/>
        <v/>
      </c>
      <c r="AS479" s="4">
        <v>43604</v>
      </c>
      <c r="AT479" s="4">
        <v>9.2337962962962969E-2</v>
      </c>
      <c r="AU479" s="4" t="s">
        <v>64</v>
      </c>
      <c r="AV479" s="4" t="s">
        <v>65</v>
      </c>
      <c r="AW479" s="4">
        <v>20692.307000000001</v>
      </c>
    </row>
    <row r="480" spans="36:51" x14ac:dyDescent="0.3">
      <c r="AJ480" s="33" t="str">
        <f t="shared" si="101"/>
        <v/>
      </c>
      <c r="AK480" s="33" t="str">
        <f t="shared" si="102"/>
        <v/>
      </c>
      <c r="AL480" s="33" t="str">
        <f t="shared" si="103"/>
        <v/>
      </c>
      <c r="AM480" s="33">
        <f t="shared" si="104"/>
        <v>37916.536</v>
      </c>
      <c r="AN480" s="33" t="str">
        <f t="shared" si="105"/>
        <v/>
      </c>
      <c r="AO480" s="33" t="str">
        <f t="shared" si="106"/>
        <v/>
      </c>
      <c r="AP480" s="33" t="str">
        <f t="shared" si="107"/>
        <v/>
      </c>
      <c r="AQ480" s="33" t="str">
        <f t="shared" si="108"/>
        <v/>
      </c>
      <c r="AR480" s="33" t="str">
        <f t="shared" si="109"/>
        <v/>
      </c>
      <c r="AS480" s="4">
        <v>43604</v>
      </c>
      <c r="AT480" s="4">
        <v>9.2337962962962969E-2</v>
      </c>
      <c r="AU480" s="4" t="s">
        <v>64</v>
      </c>
      <c r="AV480" s="4" t="s">
        <v>66</v>
      </c>
      <c r="AW480" s="4" t="s">
        <v>67</v>
      </c>
      <c r="AX480" s="4">
        <v>37916.536</v>
      </c>
    </row>
    <row r="481" spans="36:52" x14ac:dyDescent="0.3">
      <c r="AJ481" s="33" t="str">
        <f t="shared" si="101"/>
        <v/>
      </c>
      <c r="AK481" s="33" t="str">
        <f t="shared" si="102"/>
        <v/>
      </c>
      <c r="AL481" s="33" t="str">
        <f t="shared" si="103"/>
        <v/>
      </c>
      <c r="AM481" s="33" t="str">
        <f t="shared" si="104"/>
        <v/>
      </c>
      <c r="AN481" s="33">
        <f t="shared" si="105"/>
        <v>0</v>
      </c>
      <c r="AO481" s="33" t="str">
        <f t="shared" si="106"/>
        <v/>
      </c>
      <c r="AP481" s="33" t="str">
        <f t="shared" si="107"/>
        <v/>
      </c>
      <c r="AQ481" s="33" t="str">
        <f t="shared" si="108"/>
        <v/>
      </c>
      <c r="AR481" s="33" t="str">
        <f t="shared" si="109"/>
        <v/>
      </c>
      <c r="AS481" s="4">
        <v>43604</v>
      </c>
      <c r="AT481" s="4">
        <v>9.2337962962962969E-2</v>
      </c>
      <c r="AU481" s="4" t="s">
        <v>64</v>
      </c>
      <c r="AV481" s="4" t="s">
        <v>68</v>
      </c>
      <c r="AW481" s="4">
        <v>0</v>
      </c>
    </row>
    <row r="482" spans="36:52" x14ac:dyDescent="0.3">
      <c r="AJ482" s="33" t="str">
        <f t="shared" si="101"/>
        <v/>
      </c>
      <c r="AK482" s="33" t="str">
        <f t="shared" si="102"/>
        <v/>
      </c>
      <c r="AL482" s="33" t="str">
        <f t="shared" si="103"/>
        <v/>
      </c>
      <c r="AM482" s="33" t="str">
        <f t="shared" si="104"/>
        <v/>
      </c>
      <c r="AN482" s="33" t="str">
        <f t="shared" si="105"/>
        <v/>
      </c>
      <c r="AO482" s="33" t="str">
        <f t="shared" si="106"/>
        <v/>
      </c>
      <c r="AP482" s="33">
        <f t="shared" si="107"/>
        <v>0.22500000000000001</v>
      </c>
      <c r="AQ482" s="33" t="str">
        <f t="shared" si="108"/>
        <v/>
      </c>
      <c r="AR482" s="33" t="str">
        <f t="shared" si="109"/>
        <v/>
      </c>
      <c r="AS482" s="4">
        <v>43604</v>
      </c>
      <c r="AT482" s="4">
        <v>9.2997685185185183E-2</v>
      </c>
      <c r="AU482" s="4" t="s">
        <v>70</v>
      </c>
      <c r="AV482" s="4" t="s">
        <v>71</v>
      </c>
      <c r="AW482" s="4">
        <v>43604</v>
      </c>
      <c r="AX482" s="4">
        <v>0.22500000000000001</v>
      </c>
      <c r="AY482" s="4" t="s">
        <v>72</v>
      </c>
      <c r="AZ482" s="4" t="s">
        <v>73</v>
      </c>
    </row>
    <row r="483" spans="36:52" x14ac:dyDescent="0.3">
      <c r="AJ483" s="33" t="str">
        <f t="shared" si="101"/>
        <v/>
      </c>
      <c r="AK483" s="33" t="str">
        <f t="shared" si="102"/>
        <v/>
      </c>
      <c r="AL483" s="33" t="str">
        <f t="shared" si="103"/>
        <v/>
      </c>
      <c r="AM483" s="33" t="str">
        <f t="shared" si="104"/>
        <v/>
      </c>
      <c r="AN483" s="33" t="str">
        <f t="shared" si="105"/>
        <v/>
      </c>
      <c r="AO483" s="33" t="str">
        <f t="shared" si="106"/>
        <v/>
      </c>
      <c r="AP483" s="33" t="str">
        <f t="shared" si="107"/>
        <v/>
      </c>
      <c r="AQ483" s="33" t="str">
        <f t="shared" si="108"/>
        <v/>
      </c>
      <c r="AR483" s="33">
        <f t="shared" si="109"/>
        <v>33.700000000000003</v>
      </c>
      <c r="AS483" s="4">
        <v>43604</v>
      </c>
      <c r="AT483" s="4">
        <v>9.2997685185185183E-2</v>
      </c>
      <c r="AU483" s="4" t="s">
        <v>74</v>
      </c>
      <c r="AV483" s="4" t="s">
        <v>75</v>
      </c>
      <c r="AW483" s="4">
        <v>33.700000000000003</v>
      </c>
      <c r="AX483" s="4" t="s">
        <v>72</v>
      </c>
      <c r="AY483" s="4" t="s">
        <v>73</v>
      </c>
    </row>
    <row r="484" spans="36:52" x14ac:dyDescent="0.3">
      <c r="AJ484" s="33" t="str">
        <f t="shared" si="101"/>
        <v/>
      </c>
      <c r="AK484" s="33" t="str">
        <f t="shared" si="102"/>
        <v/>
      </c>
      <c r="AL484" s="33" t="str">
        <f t="shared" si="103"/>
        <v/>
      </c>
      <c r="AM484" s="33" t="str">
        <f t="shared" si="104"/>
        <v/>
      </c>
      <c r="AN484" s="33" t="str">
        <f t="shared" si="105"/>
        <v/>
      </c>
      <c r="AO484" s="33" t="str">
        <f t="shared" si="106"/>
        <v/>
      </c>
      <c r="AP484" s="33" t="str">
        <f t="shared" si="107"/>
        <v/>
      </c>
      <c r="AQ484" s="33">
        <f t="shared" si="108"/>
        <v>41.5</v>
      </c>
      <c r="AR484" s="33" t="str">
        <f t="shared" si="109"/>
        <v/>
      </c>
      <c r="AS484" s="4">
        <v>43604</v>
      </c>
      <c r="AT484" s="4">
        <v>9.2997685185185183E-2</v>
      </c>
      <c r="AU484" s="4" t="s">
        <v>74</v>
      </c>
      <c r="AV484" s="4" t="s">
        <v>76</v>
      </c>
      <c r="AW484" s="4">
        <v>41.5</v>
      </c>
      <c r="AX484" s="4" t="s">
        <v>72</v>
      </c>
      <c r="AY484" s="4" t="s">
        <v>73</v>
      </c>
    </row>
    <row r="485" spans="36:52" x14ac:dyDescent="0.3">
      <c r="AJ485" s="33">
        <f t="shared" si="101"/>
        <v>15736.174999999999</v>
      </c>
      <c r="AK485" s="33" t="str">
        <f t="shared" si="102"/>
        <v/>
      </c>
      <c r="AL485" s="33" t="str">
        <f t="shared" si="103"/>
        <v/>
      </c>
      <c r="AM485" s="33" t="str">
        <f t="shared" si="104"/>
        <v/>
      </c>
      <c r="AN485" s="33" t="str">
        <f t="shared" si="105"/>
        <v/>
      </c>
      <c r="AO485" s="33" t="str">
        <f t="shared" si="106"/>
        <v/>
      </c>
      <c r="AP485" s="33" t="str">
        <f t="shared" si="107"/>
        <v/>
      </c>
      <c r="AQ485" s="33" t="str">
        <f t="shared" si="108"/>
        <v/>
      </c>
      <c r="AR485" s="33" t="str">
        <f t="shared" si="109"/>
        <v/>
      </c>
      <c r="AS485" s="4">
        <v>43604</v>
      </c>
      <c r="AT485" s="4">
        <v>9.3726851851851853E-2</v>
      </c>
      <c r="AU485" s="4" t="s">
        <v>59</v>
      </c>
      <c r="AV485" s="4" t="s">
        <v>60</v>
      </c>
      <c r="AW485" s="4">
        <v>15736.174999999999</v>
      </c>
    </row>
    <row r="486" spans="36:52" x14ac:dyDescent="0.3">
      <c r="AJ486" s="33" t="str">
        <f t="shared" si="101"/>
        <v/>
      </c>
      <c r="AK486" s="33">
        <f t="shared" si="102"/>
        <v>116108.505</v>
      </c>
      <c r="AL486" s="33" t="str">
        <f t="shared" si="103"/>
        <v/>
      </c>
      <c r="AM486" s="33" t="str">
        <f t="shared" si="104"/>
        <v/>
      </c>
      <c r="AN486" s="33" t="str">
        <f t="shared" si="105"/>
        <v/>
      </c>
      <c r="AO486" s="33" t="str">
        <f t="shared" si="106"/>
        <v/>
      </c>
      <c r="AP486" s="33" t="str">
        <f t="shared" si="107"/>
        <v/>
      </c>
      <c r="AQ486" s="33" t="str">
        <f t="shared" si="108"/>
        <v/>
      </c>
      <c r="AR486" s="33" t="str">
        <f t="shared" si="109"/>
        <v/>
      </c>
      <c r="AS486" s="4">
        <v>43604</v>
      </c>
      <c r="AT486" s="4">
        <v>9.3726851851851853E-2</v>
      </c>
      <c r="AU486" s="4" t="s">
        <v>59</v>
      </c>
      <c r="AV486" s="4" t="s">
        <v>61</v>
      </c>
      <c r="AW486" s="4">
        <v>116108.505</v>
      </c>
    </row>
    <row r="487" spans="36:52" x14ac:dyDescent="0.3">
      <c r="AJ487" s="33" t="str">
        <f t="shared" si="101"/>
        <v/>
      </c>
      <c r="AK487" s="33" t="str">
        <f t="shared" si="102"/>
        <v/>
      </c>
      <c r="AL487" s="33" t="str">
        <f t="shared" si="103"/>
        <v/>
      </c>
      <c r="AM487" s="33" t="str">
        <f t="shared" si="104"/>
        <v/>
      </c>
      <c r="AN487" s="33" t="str">
        <f t="shared" si="105"/>
        <v/>
      </c>
      <c r="AO487" s="33">
        <f t="shared" si="106"/>
        <v>12</v>
      </c>
      <c r="AP487" s="33" t="str">
        <f t="shared" si="107"/>
        <v/>
      </c>
      <c r="AQ487" s="33" t="str">
        <f t="shared" si="108"/>
        <v/>
      </c>
      <c r="AR487" s="33" t="str">
        <f t="shared" si="109"/>
        <v/>
      </c>
      <c r="AS487" s="4">
        <v>43604</v>
      </c>
      <c r="AT487" s="4">
        <v>9.3726851851851853E-2</v>
      </c>
      <c r="AU487" s="4" t="s">
        <v>62</v>
      </c>
      <c r="AV487" s="4" t="s">
        <v>63</v>
      </c>
      <c r="AW487" s="4">
        <v>12</v>
      </c>
    </row>
    <row r="488" spans="36:52" x14ac:dyDescent="0.3">
      <c r="AJ488" s="33" t="str">
        <f t="shared" si="101"/>
        <v/>
      </c>
      <c r="AK488" s="33" t="str">
        <f t="shared" si="102"/>
        <v/>
      </c>
      <c r="AL488" s="33">
        <f t="shared" si="103"/>
        <v>27361.01</v>
      </c>
      <c r="AM488" s="33" t="str">
        <f t="shared" si="104"/>
        <v/>
      </c>
      <c r="AN488" s="33" t="str">
        <f t="shared" si="105"/>
        <v/>
      </c>
      <c r="AO488" s="33" t="str">
        <f t="shared" si="106"/>
        <v/>
      </c>
      <c r="AP488" s="33" t="str">
        <f t="shared" si="107"/>
        <v/>
      </c>
      <c r="AQ488" s="33" t="str">
        <f t="shared" si="108"/>
        <v/>
      </c>
      <c r="AR488" s="33" t="str">
        <f t="shared" si="109"/>
        <v/>
      </c>
      <c r="AS488" s="4">
        <v>43604</v>
      </c>
      <c r="AT488" s="4">
        <v>9.3726851851851853E-2</v>
      </c>
      <c r="AU488" s="4" t="s">
        <v>64</v>
      </c>
      <c r="AV488" s="4" t="s">
        <v>65</v>
      </c>
      <c r="AW488" s="4">
        <v>27361.01</v>
      </c>
    </row>
    <row r="489" spans="36:52" x14ac:dyDescent="0.3">
      <c r="AJ489" s="33" t="str">
        <f t="shared" si="101"/>
        <v/>
      </c>
      <c r="AK489" s="33" t="str">
        <f t="shared" si="102"/>
        <v/>
      </c>
      <c r="AL489" s="33" t="str">
        <f t="shared" si="103"/>
        <v/>
      </c>
      <c r="AM489" s="33">
        <f t="shared" si="104"/>
        <v>37916.536</v>
      </c>
      <c r="AN489" s="33" t="str">
        <f t="shared" si="105"/>
        <v/>
      </c>
      <c r="AO489" s="33" t="str">
        <f t="shared" si="106"/>
        <v/>
      </c>
      <c r="AP489" s="33" t="str">
        <f t="shared" si="107"/>
        <v/>
      </c>
      <c r="AQ489" s="33" t="str">
        <f t="shared" si="108"/>
        <v/>
      </c>
      <c r="AR489" s="33" t="str">
        <f t="shared" si="109"/>
        <v/>
      </c>
      <c r="AS489" s="4">
        <v>43604</v>
      </c>
      <c r="AT489" s="4">
        <v>9.3726851851851853E-2</v>
      </c>
      <c r="AU489" s="4" t="s">
        <v>64</v>
      </c>
      <c r="AV489" s="4" t="s">
        <v>66</v>
      </c>
      <c r="AW489" s="4" t="s">
        <v>67</v>
      </c>
      <c r="AX489" s="4">
        <v>37916.536</v>
      </c>
    </row>
    <row r="490" spans="36:52" x14ac:dyDescent="0.3">
      <c r="AJ490" s="33" t="str">
        <f t="shared" si="101"/>
        <v/>
      </c>
      <c r="AK490" s="33" t="str">
        <f t="shared" si="102"/>
        <v/>
      </c>
      <c r="AL490" s="33" t="str">
        <f t="shared" si="103"/>
        <v/>
      </c>
      <c r="AM490" s="33" t="str">
        <f t="shared" si="104"/>
        <v/>
      </c>
      <c r="AN490" s="33">
        <f t="shared" si="105"/>
        <v>0</v>
      </c>
      <c r="AO490" s="33" t="str">
        <f t="shared" si="106"/>
        <v/>
      </c>
      <c r="AP490" s="33" t="str">
        <f t="shared" si="107"/>
        <v/>
      </c>
      <c r="AQ490" s="33" t="str">
        <f t="shared" si="108"/>
        <v/>
      </c>
      <c r="AR490" s="33" t="str">
        <f t="shared" si="109"/>
        <v/>
      </c>
      <c r="AS490" s="4">
        <v>43604</v>
      </c>
      <c r="AT490" s="4">
        <v>9.3726851851851853E-2</v>
      </c>
      <c r="AU490" s="4" t="s">
        <v>64</v>
      </c>
      <c r="AV490" s="4" t="s">
        <v>68</v>
      </c>
      <c r="AW490" s="4">
        <v>0</v>
      </c>
    </row>
    <row r="491" spans="36:52" x14ac:dyDescent="0.3">
      <c r="AJ491" s="33">
        <f t="shared" si="101"/>
        <v>15736.174999999999</v>
      </c>
      <c r="AK491" s="33" t="str">
        <f t="shared" si="102"/>
        <v/>
      </c>
      <c r="AL491" s="33" t="str">
        <f t="shared" si="103"/>
        <v/>
      </c>
      <c r="AM491" s="33" t="str">
        <f t="shared" si="104"/>
        <v/>
      </c>
      <c r="AN491" s="33" t="str">
        <f t="shared" si="105"/>
        <v/>
      </c>
      <c r="AO491" s="33" t="str">
        <f t="shared" si="106"/>
        <v/>
      </c>
      <c r="AP491" s="33" t="str">
        <f t="shared" si="107"/>
        <v/>
      </c>
      <c r="AQ491" s="33" t="str">
        <f t="shared" si="108"/>
        <v/>
      </c>
      <c r="AR491" s="33" t="str">
        <f t="shared" si="109"/>
        <v/>
      </c>
      <c r="AS491" s="4">
        <v>43604</v>
      </c>
      <c r="AT491" s="4">
        <v>9.5115740740740737E-2</v>
      </c>
      <c r="AU491" s="4" t="s">
        <v>59</v>
      </c>
      <c r="AV491" s="4" t="s">
        <v>60</v>
      </c>
      <c r="AW491" s="4">
        <v>15736.174999999999</v>
      </c>
    </row>
    <row r="492" spans="36:52" x14ac:dyDescent="0.3">
      <c r="AJ492" s="33" t="str">
        <f t="shared" si="101"/>
        <v/>
      </c>
      <c r="AK492" s="33">
        <f t="shared" si="102"/>
        <v>116108.542</v>
      </c>
      <c r="AL492" s="33" t="str">
        <f t="shared" si="103"/>
        <v/>
      </c>
      <c r="AM492" s="33" t="str">
        <f t="shared" si="104"/>
        <v/>
      </c>
      <c r="AN492" s="33" t="str">
        <f t="shared" si="105"/>
        <v/>
      </c>
      <c r="AO492" s="33" t="str">
        <f t="shared" si="106"/>
        <v/>
      </c>
      <c r="AP492" s="33" t="str">
        <f t="shared" si="107"/>
        <v/>
      </c>
      <c r="AQ492" s="33" t="str">
        <f t="shared" si="108"/>
        <v/>
      </c>
      <c r="AR492" s="33" t="str">
        <f t="shared" si="109"/>
        <v/>
      </c>
      <c r="AS492" s="4">
        <v>43604</v>
      </c>
      <c r="AT492" s="4">
        <v>9.5115740740740737E-2</v>
      </c>
      <c r="AU492" s="4" t="s">
        <v>59</v>
      </c>
      <c r="AV492" s="4" t="s">
        <v>61</v>
      </c>
      <c r="AW492" s="4">
        <v>116108.542</v>
      </c>
    </row>
    <row r="493" spans="36:52" x14ac:dyDescent="0.3">
      <c r="AJ493" s="33" t="str">
        <f t="shared" si="101"/>
        <v/>
      </c>
      <c r="AK493" s="33" t="str">
        <f t="shared" si="102"/>
        <v/>
      </c>
      <c r="AL493" s="33" t="str">
        <f t="shared" si="103"/>
        <v/>
      </c>
      <c r="AM493" s="33" t="str">
        <f t="shared" si="104"/>
        <v/>
      </c>
      <c r="AN493" s="33" t="str">
        <f t="shared" si="105"/>
        <v/>
      </c>
      <c r="AO493" s="33">
        <f t="shared" si="106"/>
        <v>12</v>
      </c>
      <c r="AP493" s="33" t="str">
        <f t="shared" si="107"/>
        <v/>
      </c>
      <c r="AQ493" s="33" t="str">
        <f t="shared" si="108"/>
        <v/>
      </c>
      <c r="AR493" s="33" t="str">
        <f t="shared" si="109"/>
        <v/>
      </c>
      <c r="AS493" s="4">
        <v>43604</v>
      </c>
      <c r="AT493" s="4">
        <v>9.5115740740740737E-2</v>
      </c>
      <c r="AU493" s="4" t="s">
        <v>62</v>
      </c>
      <c r="AV493" s="4" t="s">
        <v>63</v>
      </c>
      <c r="AW493" s="4">
        <v>12</v>
      </c>
    </row>
    <row r="494" spans="36:52" x14ac:dyDescent="0.3">
      <c r="AJ494" s="33" t="str">
        <f t="shared" si="101"/>
        <v/>
      </c>
      <c r="AK494" s="33" t="str">
        <f t="shared" si="102"/>
        <v/>
      </c>
      <c r="AL494" s="33">
        <f t="shared" si="103"/>
        <v>27361.01</v>
      </c>
      <c r="AM494" s="33" t="str">
        <f t="shared" si="104"/>
        <v/>
      </c>
      <c r="AN494" s="33" t="str">
        <f t="shared" si="105"/>
        <v/>
      </c>
      <c r="AO494" s="33" t="str">
        <f t="shared" si="106"/>
        <v/>
      </c>
      <c r="AP494" s="33" t="str">
        <f t="shared" si="107"/>
        <v/>
      </c>
      <c r="AQ494" s="33" t="str">
        <f t="shared" si="108"/>
        <v/>
      </c>
      <c r="AR494" s="33" t="str">
        <f t="shared" si="109"/>
        <v/>
      </c>
      <c r="AS494" s="4">
        <v>43604</v>
      </c>
      <c r="AT494" s="4">
        <v>9.5115740740740737E-2</v>
      </c>
      <c r="AU494" s="4" t="s">
        <v>64</v>
      </c>
      <c r="AV494" s="4" t="s">
        <v>65</v>
      </c>
      <c r="AW494" s="4">
        <v>27361.01</v>
      </c>
    </row>
    <row r="495" spans="36:52" x14ac:dyDescent="0.3">
      <c r="AJ495" s="33" t="str">
        <f t="shared" si="101"/>
        <v/>
      </c>
      <c r="AK495" s="33" t="str">
        <f t="shared" si="102"/>
        <v/>
      </c>
      <c r="AL495" s="33" t="str">
        <f t="shared" si="103"/>
        <v/>
      </c>
      <c r="AM495" s="33">
        <f t="shared" si="104"/>
        <v>37916.536</v>
      </c>
      <c r="AN495" s="33" t="str">
        <f t="shared" si="105"/>
        <v/>
      </c>
      <c r="AO495" s="33" t="str">
        <f t="shared" si="106"/>
        <v/>
      </c>
      <c r="AP495" s="33" t="str">
        <f t="shared" si="107"/>
        <v/>
      </c>
      <c r="AQ495" s="33" t="str">
        <f t="shared" si="108"/>
        <v/>
      </c>
      <c r="AR495" s="33" t="str">
        <f t="shared" si="109"/>
        <v/>
      </c>
      <c r="AS495" s="4">
        <v>43604</v>
      </c>
      <c r="AT495" s="4">
        <v>9.5115740740740737E-2</v>
      </c>
      <c r="AU495" s="4" t="s">
        <v>64</v>
      </c>
      <c r="AV495" s="4" t="s">
        <v>66</v>
      </c>
      <c r="AW495" s="4" t="s">
        <v>67</v>
      </c>
      <c r="AX495" s="4">
        <v>37916.536</v>
      </c>
    </row>
    <row r="496" spans="36:52" x14ac:dyDescent="0.3">
      <c r="AJ496" s="33" t="str">
        <f t="shared" si="101"/>
        <v/>
      </c>
      <c r="AK496" s="33" t="str">
        <f t="shared" si="102"/>
        <v/>
      </c>
      <c r="AL496" s="33" t="str">
        <f t="shared" si="103"/>
        <v/>
      </c>
      <c r="AM496" s="33" t="str">
        <f t="shared" si="104"/>
        <v/>
      </c>
      <c r="AN496" s="33">
        <f t="shared" si="105"/>
        <v>0</v>
      </c>
      <c r="AO496" s="33" t="str">
        <f t="shared" si="106"/>
        <v/>
      </c>
      <c r="AP496" s="33" t="str">
        <f t="shared" si="107"/>
        <v/>
      </c>
      <c r="AQ496" s="33" t="str">
        <f t="shared" si="108"/>
        <v/>
      </c>
      <c r="AR496" s="33" t="str">
        <f t="shared" si="109"/>
        <v/>
      </c>
      <c r="AS496" s="4">
        <v>43604</v>
      </c>
      <c r="AT496" s="4">
        <v>9.5115740740740737E-2</v>
      </c>
      <c r="AU496" s="4" t="s">
        <v>64</v>
      </c>
      <c r="AV496" s="4" t="s">
        <v>68</v>
      </c>
      <c r="AW496" s="4">
        <v>0</v>
      </c>
    </row>
    <row r="497" spans="36:52" x14ac:dyDescent="0.3">
      <c r="AJ497" s="33" t="str">
        <f t="shared" si="101"/>
        <v/>
      </c>
      <c r="AK497" s="33" t="str">
        <f t="shared" si="102"/>
        <v/>
      </c>
      <c r="AL497" s="33" t="str">
        <f t="shared" si="103"/>
        <v/>
      </c>
      <c r="AM497" s="33" t="str">
        <f t="shared" si="104"/>
        <v/>
      </c>
      <c r="AN497" s="33" t="str">
        <f t="shared" si="105"/>
        <v/>
      </c>
      <c r="AO497" s="33" t="str">
        <f t="shared" si="106"/>
        <v/>
      </c>
      <c r="AP497" s="33">
        <f t="shared" si="107"/>
        <v>0.22500000000000001</v>
      </c>
      <c r="AQ497" s="33" t="str">
        <f t="shared" si="108"/>
        <v/>
      </c>
      <c r="AR497" s="33" t="str">
        <f t="shared" si="109"/>
        <v/>
      </c>
      <c r="AS497" s="4">
        <v>43604</v>
      </c>
      <c r="AT497" s="4">
        <v>9.6469907407407407E-2</v>
      </c>
      <c r="AU497" s="4" t="s">
        <v>70</v>
      </c>
      <c r="AV497" s="4" t="s">
        <v>71</v>
      </c>
      <c r="AW497" s="4">
        <v>43604</v>
      </c>
      <c r="AX497" s="4">
        <v>0.22500000000000001</v>
      </c>
      <c r="AY497" s="4" t="s">
        <v>72</v>
      </c>
      <c r="AZ497" s="4" t="s">
        <v>73</v>
      </c>
    </row>
    <row r="498" spans="36:52" x14ac:dyDescent="0.3">
      <c r="AJ498" s="33" t="str">
        <f t="shared" si="101"/>
        <v/>
      </c>
      <c r="AK498" s="33" t="str">
        <f t="shared" si="102"/>
        <v/>
      </c>
      <c r="AL498" s="33" t="str">
        <f t="shared" si="103"/>
        <v/>
      </c>
      <c r="AM498" s="33" t="str">
        <f t="shared" si="104"/>
        <v/>
      </c>
      <c r="AN498" s="33" t="str">
        <f t="shared" si="105"/>
        <v/>
      </c>
      <c r="AO498" s="33" t="str">
        <f t="shared" si="106"/>
        <v/>
      </c>
      <c r="AP498" s="33" t="str">
        <f t="shared" si="107"/>
        <v/>
      </c>
      <c r="AQ498" s="33" t="str">
        <f t="shared" si="108"/>
        <v/>
      </c>
      <c r="AR498" s="33">
        <f t="shared" si="109"/>
        <v>33.700000000000003</v>
      </c>
      <c r="AS498" s="4">
        <v>43604</v>
      </c>
      <c r="AT498" s="4">
        <v>9.6469907407407407E-2</v>
      </c>
      <c r="AU498" s="4" t="s">
        <v>74</v>
      </c>
      <c r="AV498" s="4" t="s">
        <v>75</v>
      </c>
      <c r="AW498" s="4">
        <v>33.700000000000003</v>
      </c>
      <c r="AX498" s="4" t="s">
        <v>72</v>
      </c>
      <c r="AY498" s="4" t="s">
        <v>73</v>
      </c>
    </row>
    <row r="499" spans="36:52" x14ac:dyDescent="0.3">
      <c r="AJ499" s="33" t="str">
        <f t="shared" si="101"/>
        <v/>
      </c>
      <c r="AK499" s="33" t="str">
        <f t="shared" si="102"/>
        <v/>
      </c>
      <c r="AL499" s="33" t="str">
        <f t="shared" si="103"/>
        <v/>
      </c>
      <c r="AM499" s="33" t="str">
        <f t="shared" si="104"/>
        <v/>
      </c>
      <c r="AN499" s="33" t="str">
        <f t="shared" si="105"/>
        <v/>
      </c>
      <c r="AO499" s="33" t="str">
        <f t="shared" si="106"/>
        <v/>
      </c>
      <c r="AP499" s="33" t="str">
        <f t="shared" si="107"/>
        <v/>
      </c>
      <c r="AQ499" s="33">
        <f t="shared" si="108"/>
        <v>41.5</v>
      </c>
      <c r="AR499" s="33" t="str">
        <f t="shared" si="109"/>
        <v/>
      </c>
      <c r="AS499" s="4">
        <v>43604</v>
      </c>
      <c r="AT499" s="4">
        <v>9.6469907407407407E-2</v>
      </c>
      <c r="AU499" s="4" t="s">
        <v>74</v>
      </c>
      <c r="AV499" s="4" t="s">
        <v>76</v>
      </c>
      <c r="AW499" s="4">
        <v>41.5</v>
      </c>
      <c r="AX499" s="4" t="s">
        <v>72</v>
      </c>
      <c r="AY499" s="4" t="s">
        <v>73</v>
      </c>
    </row>
    <row r="500" spans="36:52" x14ac:dyDescent="0.3">
      <c r="AJ500" s="33">
        <f t="shared" si="101"/>
        <v>15736.174999999999</v>
      </c>
      <c r="AK500" s="33" t="str">
        <f t="shared" si="102"/>
        <v/>
      </c>
      <c r="AL500" s="33" t="str">
        <f t="shared" si="103"/>
        <v/>
      </c>
      <c r="AM500" s="33" t="str">
        <f t="shared" si="104"/>
        <v/>
      </c>
      <c r="AN500" s="33" t="str">
        <f t="shared" si="105"/>
        <v/>
      </c>
      <c r="AO500" s="33" t="str">
        <f t="shared" si="106"/>
        <v/>
      </c>
      <c r="AP500" s="33" t="str">
        <f t="shared" si="107"/>
        <v/>
      </c>
      <c r="AQ500" s="33" t="str">
        <f t="shared" si="108"/>
        <v/>
      </c>
      <c r="AR500" s="33" t="str">
        <f t="shared" si="109"/>
        <v/>
      </c>
      <c r="AS500" s="4">
        <v>43604</v>
      </c>
      <c r="AT500" s="4">
        <v>9.6504629629629635E-2</v>
      </c>
      <c r="AU500" s="4" t="s">
        <v>59</v>
      </c>
      <c r="AV500" s="4" t="s">
        <v>60</v>
      </c>
      <c r="AW500" s="4">
        <v>15736.174999999999</v>
      </c>
    </row>
    <row r="501" spans="36:52" x14ac:dyDescent="0.3">
      <c r="AJ501" s="33" t="str">
        <f t="shared" si="101"/>
        <v/>
      </c>
      <c r="AK501" s="33">
        <f t="shared" si="102"/>
        <v>116108.542</v>
      </c>
      <c r="AL501" s="33" t="str">
        <f t="shared" si="103"/>
        <v/>
      </c>
      <c r="AM501" s="33" t="str">
        <f t="shared" si="104"/>
        <v/>
      </c>
      <c r="AN501" s="33" t="str">
        <f t="shared" si="105"/>
        <v/>
      </c>
      <c r="AO501" s="33" t="str">
        <f t="shared" si="106"/>
        <v/>
      </c>
      <c r="AP501" s="33" t="str">
        <f t="shared" si="107"/>
        <v/>
      </c>
      <c r="AQ501" s="33" t="str">
        <f t="shared" si="108"/>
        <v/>
      </c>
      <c r="AR501" s="33" t="str">
        <f t="shared" si="109"/>
        <v/>
      </c>
      <c r="AS501" s="4">
        <v>43604</v>
      </c>
      <c r="AT501" s="4">
        <v>9.6504629629629635E-2</v>
      </c>
      <c r="AU501" s="4" t="s">
        <v>59</v>
      </c>
      <c r="AV501" s="4" t="s">
        <v>61</v>
      </c>
      <c r="AW501" s="4">
        <v>116108.542</v>
      </c>
    </row>
    <row r="502" spans="36:52" x14ac:dyDescent="0.3">
      <c r="AJ502" s="33" t="str">
        <f t="shared" si="101"/>
        <v/>
      </c>
      <c r="AK502" s="33" t="str">
        <f t="shared" si="102"/>
        <v/>
      </c>
      <c r="AL502" s="33" t="str">
        <f t="shared" si="103"/>
        <v/>
      </c>
      <c r="AM502" s="33" t="str">
        <f t="shared" si="104"/>
        <v/>
      </c>
      <c r="AN502" s="33" t="str">
        <f t="shared" si="105"/>
        <v/>
      </c>
      <c r="AO502" s="33">
        <f t="shared" si="106"/>
        <v>12</v>
      </c>
      <c r="AP502" s="33" t="str">
        <f t="shared" si="107"/>
        <v/>
      </c>
      <c r="AQ502" s="33" t="str">
        <f t="shared" si="108"/>
        <v/>
      </c>
      <c r="AR502" s="33" t="str">
        <f t="shared" si="109"/>
        <v/>
      </c>
      <c r="AS502" s="4">
        <v>43604</v>
      </c>
      <c r="AT502" s="4">
        <v>9.6504629629629635E-2</v>
      </c>
      <c r="AU502" s="4" t="s">
        <v>62</v>
      </c>
      <c r="AV502" s="4" t="s">
        <v>63</v>
      </c>
      <c r="AW502" s="4">
        <v>12</v>
      </c>
    </row>
    <row r="503" spans="36:52" x14ac:dyDescent="0.3">
      <c r="AJ503" s="33" t="str">
        <f t="shared" si="101"/>
        <v/>
      </c>
      <c r="AK503" s="33" t="str">
        <f t="shared" si="102"/>
        <v/>
      </c>
      <c r="AL503" s="33">
        <f t="shared" si="103"/>
        <v>27361.01</v>
      </c>
      <c r="AM503" s="33" t="str">
        <f t="shared" si="104"/>
        <v/>
      </c>
      <c r="AN503" s="33" t="str">
        <f t="shared" si="105"/>
        <v/>
      </c>
      <c r="AO503" s="33" t="str">
        <f t="shared" si="106"/>
        <v/>
      </c>
      <c r="AP503" s="33" t="str">
        <f t="shared" si="107"/>
        <v/>
      </c>
      <c r="AQ503" s="33" t="str">
        <f t="shared" si="108"/>
        <v/>
      </c>
      <c r="AR503" s="33" t="str">
        <f t="shared" si="109"/>
        <v/>
      </c>
      <c r="AS503" s="4">
        <v>43604</v>
      </c>
      <c r="AT503" s="4">
        <v>9.6504629629629635E-2</v>
      </c>
      <c r="AU503" s="4" t="s">
        <v>64</v>
      </c>
      <c r="AV503" s="4" t="s">
        <v>65</v>
      </c>
      <c r="AW503" s="4">
        <v>27361.01</v>
      </c>
    </row>
    <row r="504" spans="36:52" x14ac:dyDescent="0.3">
      <c r="AJ504" s="33" t="str">
        <f t="shared" si="101"/>
        <v/>
      </c>
      <c r="AK504" s="33" t="str">
        <f t="shared" si="102"/>
        <v/>
      </c>
      <c r="AL504" s="33" t="str">
        <f t="shared" si="103"/>
        <v/>
      </c>
      <c r="AM504" s="33">
        <f t="shared" si="104"/>
        <v>37916.536</v>
      </c>
      <c r="AN504" s="33" t="str">
        <f t="shared" si="105"/>
        <v/>
      </c>
      <c r="AO504" s="33" t="str">
        <f t="shared" si="106"/>
        <v/>
      </c>
      <c r="AP504" s="33" t="str">
        <f t="shared" si="107"/>
        <v/>
      </c>
      <c r="AQ504" s="33" t="str">
        <f t="shared" si="108"/>
        <v/>
      </c>
      <c r="AR504" s="33" t="str">
        <f t="shared" si="109"/>
        <v/>
      </c>
      <c r="AS504" s="4">
        <v>43604</v>
      </c>
      <c r="AT504" s="4">
        <v>9.6504629629629635E-2</v>
      </c>
      <c r="AU504" s="4" t="s">
        <v>64</v>
      </c>
      <c r="AV504" s="4" t="s">
        <v>66</v>
      </c>
      <c r="AW504" s="4" t="s">
        <v>67</v>
      </c>
      <c r="AX504" s="4">
        <v>37916.536</v>
      </c>
    </row>
    <row r="505" spans="36:52" x14ac:dyDescent="0.3">
      <c r="AJ505" s="33" t="str">
        <f t="shared" si="101"/>
        <v/>
      </c>
      <c r="AK505" s="33" t="str">
        <f t="shared" si="102"/>
        <v/>
      </c>
      <c r="AL505" s="33" t="str">
        <f t="shared" si="103"/>
        <v/>
      </c>
      <c r="AM505" s="33" t="str">
        <f t="shared" si="104"/>
        <v/>
      </c>
      <c r="AN505" s="33">
        <f t="shared" si="105"/>
        <v>0</v>
      </c>
      <c r="AO505" s="33" t="str">
        <f t="shared" si="106"/>
        <v/>
      </c>
      <c r="AP505" s="33" t="str">
        <f t="shared" si="107"/>
        <v/>
      </c>
      <c r="AQ505" s="33" t="str">
        <f t="shared" si="108"/>
        <v/>
      </c>
      <c r="AR505" s="33" t="str">
        <f t="shared" si="109"/>
        <v/>
      </c>
      <c r="AS505" s="4">
        <v>43604</v>
      </c>
      <c r="AT505" s="4">
        <v>9.6504629629629635E-2</v>
      </c>
      <c r="AU505" s="4" t="s">
        <v>64</v>
      </c>
      <c r="AV505" s="4" t="s">
        <v>68</v>
      </c>
      <c r="AW505" s="4">
        <v>0</v>
      </c>
    </row>
    <row r="506" spans="36:52" x14ac:dyDescent="0.3">
      <c r="AJ506" s="33">
        <f t="shared" si="101"/>
        <v>15736.174999999999</v>
      </c>
      <c r="AK506" s="33" t="str">
        <f t="shared" si="102"/>
        <v/>
      </c>
      <c r="AL506" s="33" t="str">
        <f t="shared" si="103"/>
        <v/>
      </c>
      <c r="AM506" s="33" t="str">
        <f t="shared" si="104"/>
        <v/>
      </c>
      <c r="AN506" s="33" t="str">
        <f t="shared" si="105"/>
        <v/>
      </c>
      <c r="AO506" s="33" t="str">
        <f t="shared" si="106"/>
        <v/>
      </c>
      <c r="AP506" s="33" t="str">
        <f t="shared" si="107"/>
        <v/>
      </c>
      <c r="AQ506" s="33" t="str">
        <f t="shared" si="108"/>
        <v/>
      </c>
      <c r="AR506" s="33" t="str">
        <f t="shared" si="109"/>
        <v/>
      </c>
      <c r="AS506" s="4">
        <v>43604</v>
      </c>
      <c r="AT506" s="4">
        <v>9.7893518518518519E-2</v>
      </c>
      <c r="AU506" s="4" t="s">
        <v>59</v>
      </c>
      <c r="AV506" s="4" t="s">
        <v>60</v>
      </c>
      <c r="AW506" s="4">
        <v>15736.174999999999</v>
      </c>
    </row>
    <row r="507" spans="36:52" x14ac:dyDescent="0.3">
      <c r="AJ507" s="33" t="str">
        <f t="shared" si="101"/>
        <v/>
      </c>
      <c r="AK507" s="33">
        <f t="shared" si="102"/>
        <v>116108.542</v>
      </c>
      <c r="AL507" s="33" t="str">
        <f t="shared" si="103"/>
        <v/>
      </c>
      <c r="AM507" s="33" t="str">
        <f t="shared" si="104"/>
        <v/>
      </c>
      <c r="AN507" s="33" t="str">
        <f t="shared" si="105"/>
        <v/>
      </c>
      <c r="AO507" s="33" t="str">
        <f t="shared" si="106"/>
        <v/>
      </c>
      <c r="AP507" s="33" t="str">
        <f t="shared" si="107"/>
        <v/>
      </c>
      <c r="AQ507" s="33" t="str">
        <f t="shared" si="108"/>
        <v/>
      </c>
      <c r="AR507" s="33" t="str">
        <f t="shared" si="109"/>
        <v/>
      </c>
      <c r="AS507" s="4">
        <v>43604</v>
      </c>
      <c r="AT507" s="4">
        <v>9.7893518518518519E-2</v>
      </c>
      <c r="AU507" s="4" t="s">
        <v>59</v>
      </c>
      <c r="AV507" s="4" t="s">
        <v>61</v>
      </c>
      <c r="AW507" s="4">
        <v>116108.542</v>
      </c>
    </row>
    <row r="508" spans="36:52" x14ac:dyDescent="0.3">
      <c r="AJ508" s="33" t="str">
        <f t="shared" si="101"/>
        <v/>
      </c>
      <c r="AK508" s="33" t="str">
        <f t="shared" si="102"/>
        <v/>
      </c>
      <c r="AL508" s="33" t="str">
        <f t="shared" si="103"/>
        <v/>
      </c>
      <c r="AM508" s="33" t="str">
        <f t="shared" si="104"/>
        <v/>
      </c>
      <c r="AN508" s="33" t="str">
        <f t="shared" si="105"/>
        <v/>
      </c>
      <c r="AO508" s="33">
        <f t="shared" si="106"/>
        <v>12</v>
      </c>
      <c r="AP508" s="33" t="str">
        <f t="shared" si="107"/>
        <v/>
      </c>
      <c r="AQ508" s="33" t="str">
        <f t="shared" si="108"/>
        <v/>
      </c>
      <c r="AR508" s="33" t="str">
        <f t="shared" si="109"/>
        <v/>
      </c>
      <c r="AS508" s="4">
        <v>43604</v>
      </c>
      <c r="AT508" s="4">
        <v>9.7893518518518519E-2</v>
      </c>
      <c r="AU508" s="4" t="s">
        <v>62</v>
      </c>
      <c r="AV508" s="4" t="s">
        <v>63</v>
      </c>
      <c r="AW508" s="4">
        <v>12</v>
      </c>
    </row>
    <row r="509" spans="36:52" x14ac:dyDescent="0.3">
      <c r="AJ509" s="33" t="str">
        <f t="shared" si="101"/>
        <v/>
      </c>
      <c r="AK509" s="33" t="str">
        <f t="shared" si="102"/>
        <v/>
      </c>
      <c r="AL509" s="33">
        <f t="shared" si="103"/>
        <v>27361.01</v>
      </c>
      <c r="AM509" s="33" t="str">
        <f t="shared" si="104"/>
        <v/>
      </c>
      <c r="AN509" s="33" t="str">
        <f t="shared" si="105"/>
        <v/>
      </c>
      <c r="AO509" s="33" t="str">
        <f t="shared" si="106"/>
        <v/>
      </c>
      <c r="AP509" s="33" t="str">
        <f t="shared" si="107"/>
        <v/>
      </c>
      <c r="AQ509" s="33" t="str">
        <f t="shared" si="108"/>
        <v/>
      </c>
      <c r="AR509" s="33" t="str">
        <f t="shared" si="109"/>
        <v/>
      </c>
      <c r="AS509" s="4">
        <v>43604</v>
      </c>
      <c r="AT509" s="4">
        <v>9.7893518518518519E-2</v>
      </c>
      <c r="AU509" s="4" t="s">
        <v>64</v>
      </c>
      <c r="AV509" s="4" t="s">
        <v>65</v>
      </c>
      <c r="AW509" s="4">
        <v>27361.01</v>
      </c>
    </row>
    <row r="510" spans="36:52" x14ac:dyDescent="0.3">
      <c r="AJ510" s="33" t="str">
        <f t="shared" si="101"/>
        <v/>
      </c>
      <c r="AK510" s="33" t="str">
        <f t="shared" si="102"/>
        <v/>
      </c>
      <c r="AL510" s="33" t="str">
        <f t="shared" si="103"/>
        <v/>
      </c>
      <c r="AM510" s="33">
        <f t="shared" si="104"/>
        <v>37916.536</v>
      </c>
      <c r="AN510" s="33" t="str">
        <f t="shared" si="105"/>
        <v/>
      </c>
      <c r="AO510" s="33" t="str">
        <f t="shared" si="106"/>
        <v/>
      </c>
      <c r="AP510" s="33" t="str">
        <f t="shared" si="107"/>
        <v/>
      </c>
      <c r="AQ510" s="33" t="str">
        <f t="shared" si="108"/>
        <v/>
      </c>
      <c r="AR510" s="33" t="str">
        <f t="shared" si="109"/>
        <v/>
      </c>
      <c r="AS510" s="4">
        <v>43604</v>
      </c>
      <c r="AT510" s="4">
        <v>9.7893518518518519E-2</v>
      </c>
      <c r="AU510" s="4" t="s">
        <v>64</v>
      </c>
      <c r="AV510" s="4" t="s">
        <v>66</v>
      </c>
      <c r="AW510" s="4" t="s">
        <v>67</v>
      </c>
      <c r="AX510" s="4">
        <v>37916.536</v>
      </c>
    </row>
    <row r="511" spans="36:52" x14ac:dyDescent="0.3">
      <c r="AJ511" s="33" t="str">
        <f t="shared" si="101"/>
        <v/>
      </c>
      <c r="AK511" s="33" t="str">
        <f t="shared" si="102"/>
        <v/>
      </c>
      <c r="AL511" s="33" t="str">
        <f t="shared" si="103"/>
        <v/>
      </c>
      <c r="AM511" s="33" t="str">
        <f t="shared" si="104"/>
        <v/>
      </c>
      <c r="AN511" s="33">
        <f t="shared" si="105"/>
        <v>0</v>
      </c>
      <c r="AO511" s="33" t="str">
        <f t="shared" si="106"/>
        <v/>
      </c>
      <c r="AP511" s="33" t="str">
        <f t="shared" si="107"/>
        <v/>
      </c>
      <c r="AQ511" s="33" t="str">
        <f t="shared" si="108"/>
        <v/>
      </c>
      <c r="AR511" s="33" t="str">
        <f t="shared" si="109"/>
        <v/>
      </c>
      <c r="AS511" s="4">
        <v>43604</v>
      </c>
      <c r="AT511" s="4">
        <v>9.7893518518518519E-2</v>
      </c>
      <c r="AU511" s="4" t="s">
        <v>64</v>
      </c>
      <c r="AV511" s="4" t="s">
        <v>68</v>
      </c>
      <c r="AW511" s="4">
        <v>0</v>
      </c>
    </row>
    <row r="512" spans="36:52" x14ac:dyDescent="0.3">
      <c r="AJ512" s="33">
        <f t="shared" si="101"/>
        <v>15736.174999999999</v>
      </c>
      <c r="AK512" s="33" t="str">
        <f t="shared" si="102"/>
        <v/>
      </c>
      <c r="AL512" s="33" t="str">
        <f t="shared" si="103"/>
        <v/>
      </c>
      <c r="AM512" s="33" t="str">
        <f t="shared" si="104"/>
        <v/>
      </c>
      <c r="AN512" s="33" t="str">
        <f t="shared" si="105"/>
        <v/>
      </c>
      <c r="AO512" s="33" t="str">
        <f t="shared" si="106"/>
        <v/>
      </c>
      <c r="AP512" s="33" t="str">
        <f t="shared" si="107"/>
        <v/>
      </c>
      <c r="AQ512" s="33" t="str">
        <f t="shared" si="108"/>
        <v/>
      </c>
      <c r="AR512" s="33" t="str">
        <f t="shared" si="109"/>
        <v/>
      </c>
      <c r="AS512" s="4">
        <v>43604</v>
      </c>
      <c r="AT512" s="4">
        <v>9.9282407407407403E-2</v>
      </c>
      <c r="AU512" s="4" t="s">
        <v>59</v>
      </c>
      <c r="AV512" s="4" t="s">
        <v>60</v>
      </c>
      <c r="AW512" s="4">
        <v>15736.174999999999</v>
      </c>
    </row>
    <row r="513" spans="36:52" x14ac:dyDescent="0.3">
      <c r="AJ513" s="33" t="str">
        <f t="shared" si="101"/>
        <v/>
      </c>
      <c r="AK513" s="33">
        <f t="shared" si="102"/>
        <v>116108.542</v>
      </c>
      <c r="AL513" s="33" t="str">
        <f t="shared" si="103"/>
        <v/>
      </c>
      <c r="AM513" s="33" t="str">
        <f t="shared" si="104"/>
        <v/>
      </c>
      <c r="AN513" s="33" t="str">
        <f t="shared" si="105"/>
        <v/>
      </c>
      <c r="AO513" s="33" t="str">
        <f t="shared" si="106"/>
        <v/>
      </c>
      <c r="AP513" s="33" t="str">
        <f t="shared" si="107"/>
        <v/>
      </c>
      <c r="AQ513" s="33" t="str">
        <f t="shared" si="108"/>
        <v/>
      </c>
      <c r="AR513" s="33" t="str">
        <f t="shared" si="109"/>
        <v/>
      </c>
      <c r="AS513" s="4">
        <v>43604</v>
      </c>
      <c r="AT513" s="4">
        <v>9.9282407407407403E-2</v>
      </c>
      <c r="AU513" s="4" t="s">
        <v>59</v>
      </c>
      <c r="AV513" s="4" t="s">
        <v>61</v>
      </c>
      <c r="AW513" s="4">
        <v>116108.542</v>
      </c>
    </row>
    <row r="514" spans="36:52" x14ac:dyDescent="0.3">
      <c r="AJ514" s="33" t="str">
        <f t="shared" si="101"/>
        <v/>
      </c>
      <c r="AK514" s="33" t="str">
        <f t="shared" si="102"/>
        <v/>
      </c>
      <c r="AL514" s="33" t="str">
        <f t="shared" si="103"/>
        <v/>
      </c>
      <c r="AM514" s="33" t="str">
        <f t="shared" si="104"/>
        <v/>
      </c>
      <c r="AN514" s="33" t="str">
        <f t="shared" si="105"/>
        <v/>
      </c>
      <c r="AO514" s="33">
        <f t="shared" si="106"/>
        <v>12</v>
      </c>
      <c r="AP514" s="33" t="str">
        <f t="shared" si="107"/>
        <v/>
      </c>
      <c r="AQ514" s="33" t="str">
        <f t="shared" si="108"/>
        <v/>
      </c>
      <c r="AR514" s="33" t="str">
        <f t="shared" si="109"/>
        <v/>
      </c>
      <c r="AS514" s="4">
        <v>43604</v>
      </c>
      <c r="AT514" s="4">
        <v>9.9282407407407403E-2</v>
      </c>
      <c r="AU514" s="4" t="s">
        <v>62</v>
      </c>
      <c r="AV514" s="4" t="s">
        <v>63</v>
      </c>
      <c r="AW514" s="4">
        <v>12</v>
      </c>
    </row>
    <row r="515" spans="36:52" x14ac:dyDescent="0.3">
      <c r="AJ515" s="33" t="str">
        <f t="shared" si="101"/>
        <v/>
      </c>
      <c r="AK515" s="33" t="str">
        <f t="shared" si="102"/>
        <v/>
      </c>
      <c r="AL515" s="33">
        <f t="shared" si="103"/>
        <v>27361.01</v>
      </c>
      <c r="AM515" s="33" t="str">
        <f t="shared" si="104"/>
        <v/>
      </c>
      <c r="AN515" s="33" t="str">
        <f t="shared" si="105"/>
        <v/>
      </c>
      <c r="AO515" s="33" t="str">
        <f t="shared" si="106"/>
        <v/>
      </c>
      <c r="AP515" s="33" t="str">
        <f t="shared" si="107"/>
        <v/>
      </c>
      <c r="AQ515" s="33" t="str">
        <f t="shared" si="108"/>
        <v/>
      </c>
      <c r="AR515" s="33" t="str">
        <f t="shared" si="109"/>
        <v/>
      </c>
      <c r="AS515" s="4">
        <v>43604</v>
      </c>
      <c r="AT515" s="4">
        <v>9.9282407407407403E-2</v>
      </c>
      <c r="AU515" s="4" t="s">
        <v>64</v>
      </c>
      <c r="AV515" s="4" t="s">
        <v>65</v>
      </c>
      <c r="AW515" s="4">
        <v>27361.01</v>
      </c>
    </row>
    <row r="516" spans="36:52" x14ac:dyDescent="0.3">
      <c r="AJ516" s="33" t="str">
        <f t="shared" si="101"/>
        <v/>
      </c>
      <c r="AK516" s="33" t="str">
        <f t="shared" si="102"/>
        <v/>
      </c>
      <c r="AL516" s="33" t="str">
        <f t="shared" si="103"/>
        <v/>
      </c>
      <c r="AM516" s="33">
        <f t="shared" si="104"/>
        <v>37916.536</v>
      </c>
      <c r="AN516" s="33" t="str">
        <f t="shared" si="105"/>
        <v/>
      </c>
      <c r="AO516" s="33" t="str">
        <f t="shared" si="106"/>
        <v/>
      </c>
      <c r="AP516" s="33" t="str">
        <f t="shared" si="107"/>
        <v/>
      </c>
      <c r="AQ516" s="33" t="str">
        <f t="shared" si="108"/>
        <v/>
      </c>
      <c r="AR516" s="33" t="str">
        <f t="shared" si="109"/>
        <v/>
      </c>
      <c r="AS516" s="4">
        <v>43604</v>
      </c>
      <c r="AT516" s="4">
        <v>9.9282407407407403E-2</v>
      </c>
      <c r="AU516" s="4" t="s">
        <v>64</v>
      </c>
      <c r="AV516" s="4" t="s">
        <v>66</v>
      </c>
      <c r="AW516" s="4" t="s">
        <v>67</v>
      </c>
      <c r="AX516" s="4">
        <v>37916.536</v>
      </c>
    </row>
    <row r="517" spans="36:52" x14ac:dyDescent="0.3">
      <c r="AJ517" s="33" t="str">
        <f t="shared" si="101"/>
        <v/>
      </c>
      <c r="AK517" s="33" t="str">
        <f t="shared" si="102"/>
        <v/>
      </c>
      <c r="AL517" s="33" t="str">
        <f t="shared" si="103"/>
        <v/>
      </c>
      <c r="AM517" s="33" t="str">
        <f t="shared" si="104"/>
        <v/>
      </c>
      <c r="AN517" s="33">
        <f t="shared" si="105"/>
        <v>0</v>
      </c>
      <c r="AO517" s="33" t="str">
        <f t="shared" si="106"/>
        <v/>
      </c>
      <c r="AP517" s="33" t="str">
        <f t="shared" si="107"/>
        <v/>
      </c>
      <c r="AQ517" s="33" t="str">
        <f t="shared" si="108"/>
        <v/>
      </c>
      <c r="AR517" s="33" t="str">
        <f t="shared" si="109"/>
        <v/>
      </c>
      <c r="AS517" s="4">
        <v>43604</v>
      </c>
      <c r="AT517" s="4">
        <v>9.9282407407407403E-2</v>
      </c>
      <c r="AU517" s="4" t="s">
        <v>64</v>
      </c>
      <c r="AV517" s="4" t="s">
        <v>68</v>
      </c>
      <c r="AW517" s="4">
        <v>0</v>
      </c>
    </row>
    <row r="518" spans="36:52" x14ac:dyDescent="0.3">
      <c r="AJ518" s="33" t="str">
        <f t="shared" si="101"/>
        <v/>
      </c>
      <c r="AK518" s="33" t="str">
        <f t="shared" si="102"/>
        <v/>
      </c>
      <c r="AL518" s="33" t="str">
        <f t="shared" si="103"/>
        <v/>
      </c>
      <c r="AM518" s="33" t="str">
        <f t="shared" si="104"/>
        <v/>
      </c>
      <c r="AN518" s="33" t="str">
        <f t="shared" si="105"/>
        <v/>
      </c>
      <c r="AO518" s="33" t="str">
        <f t="shared" si="106"/>
        <v/>
      </c>
      <c r="AP518" s="33">
        <f t="shared" si="107"/>
        <v>0.22500000000000001</v>
      </c>
      <c r="AQ518" s="33" t="str">
        <f t="shared" si="108"/>
        <v/>
      </c>
      <c r="AR518" s="33" t="str">
        <f t="shared" si="109"/>
        <v/>
      </c>
      <c r="AS518" s="4">
        <v>43604</v>
      </c>
      <c r="AT518" s="4">
        <v>9.9942129629629631E-2</v>
      </c>
      <c r="AU518" s="4" t="s">
        <v>70</v>
      </c>
      <c r="AV518" s="4" t="s">
        <v>71</v>
      </c>
      <c r="AW518" s="4">
        <v>43604</v>
      </c>
      <c r="AX518" s="4">
        <v>0.22500000000000001</v>
      </c>
      <c r="AY518" s="4" t="s">
        <v>72</v>
      </c>
      <c r="AZ518" s="4" t="s">
        <v>73</v>
      </c>
    </row>
    <row r="519" spans="36:52" x14ac:dyDescent="0.3">
      <c r="AJ519" s="33" t="str">
        <f t="shared" si="101"/>
        <v/>
      </c>
      <c r="AK519" s="33" t="str">
        <f t="shared" si="102"/>
        <v/>
      </c>
      <c r="AL519" s="33" t="str">
        <f t="shared" si="103"/>
        <v/>
      </c>
      <c r="AM519" s="33" t="str">
        <f t="shared" si="104"/>
        <v/>
      </c>
      <c r="AN519" s="33" t="str">
        <f t="shared" si="105"/>
        <v/>
      </c>
      <c r="AO519" s="33" t="str">
        <f t="shared" si="106"/>
        <v/>
      </c>
      <c r="AP519" s="33" t="str">
        <f t="shared" si="107"/>
        <v/>
      </c>
      <c r="AQ519" s="33" t="str">
        <f t="shared" si="108"/>
        <v/>
      </c>
      <c r="AR519" s="33">
        <f t="shared" si="109"/>
        <v>33.700000000000003</v>
      </c>
      <c r="AS519" s="4">
        <v>43604</v>
      </c>
      <c r="AT519" s="4">
        <v>9.9942129629629631E-2</v>
      </c>
      <c r="AU519" s="4" t="s">
        <v>74</v>
      </c>
      <c r="AV519" s="4" t="s">
        <v>75</v>
      </c>
      <c r="AW519" s="4">
        <v>33.700000000000003</v>
      </c>
      <c r="AX519" s="4" t="s">
        <v>72</v>
      </c>
      <c r="AY519" s="4" t="s">
        <v>73</v>
      </c>
    </row>
    <row r="520" spans="36:52" x14ac:dyDescent="0.3">
      <c r="AJ520" s="33" t="str">
        <f t="shared" si="101"/>
        <v/>
      </c>
      <c r="AK520" s="33" t="str">
        <f t="shared" si="102"/>
        <v/>
      </c>
      <c r="AL520" s="33" t="str">
        <f t="shared" si="103"/>
        <v/>
      </c>
      <c r="AM520" s="33" t="str">
        <f t="shared" si="104"/>
        <v/>
      </c>
      <c r="AN520" s="33" t="str">
        <f t="shared" si="105"/>
        <v/>
      </c>
      <c r="AO520" s="33" t="str">
        <f t="shared" si="106"/>
        <v/>
      </c>
      <c r="AP520" s="33" t="str">
        <f t="shared" si="107"/>
        <v/>
      </c>
      <c r="AQ520" s="33">
        <f t="shared" si="108"/>
        <v>41.5</v>
      </c>
      <c r="AR520" s="33" t="str">
        <f t="shared" si="109"/>
        <v/>
      </c>
      <c r="AS520" s="4">
        <v>43604</v>
      </c>
      <c r="AT520" s="4">
        <v>9.9942129629629631E-2</v>
      </c>
      <c r="AU520" s="4" t="s">
        <v>74</v>
      </c>
      <c r="AV520" s="4" t="s">
        <v>76</v>
      </c>
      <c r="AW520" s="4">
        <v>41.5</v>
      </c>
      <c r="AX520" s="4" t="s">
        <v>72</v>
      </c>
      <c r="AY520" s="4" t="s">
        <v>73</v>
      </c>
    </row>
    <row r="521" spans="36:52" x14ac:dyDescent="0.3">
      <c r="AJ521" s="33">
        <f t="shared" si="101"/>
        <v>15736.174999999999</v>
      </c>
      <c r="AK521" s="33" t="str">
        <f t="shared" si="102"/>
        <v/>
      </c>
      <c r="AL521" s="33" t="str">
        <f t="shared" si="103"/>
        <v/>
      </c>
      <c r="AM521" s="33" t="str">
        <f t="shared" si="104"/>
        <v/>
      </c>
      <c r="AN521" s="33" t="str">
        <f t="shared" si="105"/>
        <v/>
      </c>
      <c r="AO521" s="33" t="str">
        <f t="shared" si="106"/>
        <v/>
      </c>
      <c r="AP521" s="33" t="str">
        <f t="shared" si="107"/>
        <v/>
      </c>
      <c r="AQ521" s="33" t="str">
        <f t="shared" si="108"/>
        <v/>
      </c>
      <c r="AR521" s="33" t="str">
        <f t="shared" si="109"/>
        <v/>
      </c>
      <c r="AS521" s="4">
        <v>43604</v>
      </c>
      <c r="AT521" s="4">
        <v>0.1006712962962963</v>
      </c>
      <c r="AU521" s="4" t="s">
        <v>59</v>
      </c>
      <c r="AV521" s="4" t="s">
        <v>60</v>
      </c>
      <c r="AW521" s="4">
        <v>15736.174999999999</v>
      </c>
    </row>
    <row r="522" spans="36:52" x14ac:dyDescent="0.3">
      <c r="AJ522" s="33" t="str">
        <f t="shared" si="101"/>
        <v/>
      </c>
      <c r="AK522" s="33">
        <f t="shared" si="102"/>
        <v>116108.542</v>
      </c>
      <c r="AL522" s="33" t="str">
        <f t="shared" si="103"/>
        <v/>
      </c>
      <c r="AM522" s="33" t="str">
        <f t="shared" si="104"/>
        <v/>
      </c>
      <c r="AN522" s="33" t="str">
        <f t="shared" si="105"/>
        <v/>
      </c>
      <c r="AO522" s="33" t="str">
        <f t="shared" si="106"/>
        <v/>
      </c>
      <c r="AP522" s="33" t="str">
        <f t="shared" si="107"/>
        <v/>
      </c>
      <c r="AQ522" s="33" t="str">
        <f t="shared" si="108"/>
        <v/>
      </c>
      <c r="AR522" s="33" t="str">
        <f t="shared" si="109"/>
        <v/>
      </c>
      <c r="AS522" s="4">
        <v>43604</v>
      </c>
      <c r="AT522" s="4">
        <v>0.1006712962962963</v>
      </c>
      <c r="AU522" s="4" t="s">
        <v>59</v>
      </c>
      <c r="AV522" s="4" t="s">
        <v>61</v>
      </c>
      <c r="AW522" s="4">
        <v>116108.542</v>
      </c>
    </row>
    <row r="523" spans="36:52" x14ac:dyDescent="0.3">
      <c r="AJ523" s="33" t="str">
        <f t="shared" si="101"/>
        <v/>
      </c>
      <c r="AK523" s="33" t="str">
        <f t="shared" si="102"/>
        <v/>
      </c>
      <c r="AL523" s="33" t="str">
        <f t="shared" si="103"/>
        <v/>
      </c>
      <c r="AM523" s="33" t="str">
        <f t="shared" si="104"/>
        <v/>
      </c>
      <c r="AN523" s="33" t="str">
        <f t="shared" si="105"/>
        <v/>
      </c>
      <c r="AO523" s="33">
        <f t="shared" si="106"/>
        <v>12</v>
      </c>
      <c r="AP523" s="33" t="str">
        <f t="shared" si="107"/>
        <v/>
      </c>
      <c r="AQ523" s="33" t="str">
        <f t="shared" si="108"/>
        <v/>
      </c>
      <c r="AR523" s="33" t="str">
        <f t="shared" si="109"/>
        <v/>
      </c>
      <c r="AS523" s="4">
        <v>43604</v>
      </c>
      <c r="AT523" s="4">
        <v>0.1006712962962963</v>
      </c>
      <c r="AU523" s="4" t="s">
        <v>62</v>
      </c>
      <c r="AV523" s="4" t="s">
        <v>63</v>
      </c>
      <c r="AW523" s="4">
        <v>12</v>
      </c>
    </row>
    <row r="524" spans="36:52" x14ac:dyDescent="0.3">
      <c r="AJ524" s="33" t="str">
        <f t="shared" ref="AJ524:AJ587" si="110">IF(AV524="ht",AW524,"")</f>
        <v/>
      </c>
      <c r="AK524" s="33" t="str">
        <f t="shared" ref="AK524:AK587" si="111">IF($AV524="nt",$AW524,"")</f>
        <v/>
      </c>
      <c r="AL524" s="33">
        <f t="shared" ref="AL524:AL587" si="112">IF($AV524="esp",$AW524,"")</f>
        <v>27361.01</v>
      </c>
      <c r="AM524" s="33" t="str">
        <f t="shared" ref="AM524:AM587" si="113">IF($AV524="Ges",$AX524,"")</f>
        <v/>
      </c>
      <c r="AN524" s="33" t="str">
        <f t="shared" ref="AN524:AN587" si="114">IF($AV524="tag",$AW524,"")</f>
        <v/>
      </c>
      <c r="AO524" s="33" t="str">
        <f t="shared" ref="AO524:AO587" si="115">IF($AV524="vhs",$AW524,"")</f>
        <v/>
      </c>
      <c r="AP524" s="33" t="str">
        <f t="shared" ref="AP524:AP587" si="116">IF($AV524="szeit",$AX524,"")</f>
        <v/>
      </c>
      <c r="AQ524" s="33" t="str">
        <f t="shared" ref="AQ524:AQ587" si="117">IF($AV524="v06",$AW524,"")</f>
        <v/>
      </c>
      <c r="AR524" s="33" t="str">
        <f t="shared" ref="AR524:AR587" si="118">IF($AV524="v22",$AW524,"")</f>
        <v/>
      </c>
      <c r="AS524" s="4">
        <v>43604</v>
      </c>
      <c r="AT524" s="4">
        <v>0.1006712962962963</v>
      </c>
      <c r="AU524" s="4" t="s">
        <v>64</v>
      </c>
      <c r="AV524" s="4" t="s">
        <v>65</v>
      </c>
      <c r="AW524" s="4">
        <v>27361.01</v>
      </c>
    </row>
    <row r="525" spans="36:52" x14ac:dyDescent="0.3">
      <c r="AJ525" s="33" t="str">
        <f t="shared" si="110"/>
        <v/>
      </c>
      <c r="AK525" s="33" t="str">
        <f t="shared" si="111"/>
        <v/>
      </c>
      <c r="AL525" s="33" t="str">
        <f t="shared" si="112"/>
        <v/>
      </c>
      <c r="AM525" s="33">
        <f t="shared" si="113"/>
        <v>37916.536</v>
      </c>
      <c r="AN525" s="33" t="str">
        <f t="shared" si="114"/>
        <v/>
      </c>
      <c r="AO525" s="33" t="str">
        <f t="shared" si="115"/>
        <v/>
      </c>
      <c r="AP525" s="33" t="str">
        <f t="shared" si="116"/>
        <v/>
      </c>
      <c r="AQ525" s="33" t="str">
        <f t="shared" si="117"/>
        <v/>
      </c>
      <c r="AR525" s="33" t="str">
        <f t="shared" si="118"/>
        <v/>
      </c>
      <c r="AS525" s="4">
        <v>43604</v>
      </c>
      <c r="AT525" s="4">
        <v>0.1006712962962963</v>
      </c>
      <c r="AU525" s="4" t="s">
        <v>64</v>
      </c>
      <c r="AV525" s="4" t="s">
        <v>66</v>
      </c>
      <c r="AW525" s="4" t="s">
        <v>67</v>
      </c>
      <c r="AX525" s="4">
        <v>37916.536</v>
      </c>
    </row>
    <row r="526" spans="36:52" x14ac:dyDescent="0.3">
      <c r="AJ526" s="33" t="str">
        <f t="shared" si="110"/>
        <v/>
      </c>
      <c r="AK526" s="33" t="str">
        <f t="shared" si="111"/>
        <v/>
      </c>
      <c r="AL526" s="33" t="str">
        <f t="shared" si="112"/>
        <v/>
      </c>
      <c r="AM526" s="33" t="str">
        <f t="shared" si="113"/>
        <v/>
      </c>
      <c r="AN526" s="33">
        <f t="shared" si="114"/>
        <v>0</v>
      </c>
      <c r="AO526" s="33" t="str">
        <f t="shared" si="115"/>
        <v/>
      </c>
      <c r="AP526" s="33" t="str">
        <f t="shared" si="116"/>
        <v/>
      </c>
      <c r="AQ526" s="33" t="str">
        <f t="shared" si="117"/>
        <v/>
      </c>
      <c r="AR526" s="33" t="str">
        <f t="shared" si="118"/>
        <v/>
      </c>
      <c r="AS526" s="4">
        <v>43604</v>
      </c>
      <c r="AT526" s="4">
        <v>0.1006712962962963</v>
      </c>
      <c r="AU526" s="4" t="s">
        <v>64</v>
      </c>
      <c r="AV526" s="4" t="s">
        <v>68</v>
      </c>
      <c r="AW526" s="4">
        <v>0</v>
      </c>
    </row>
    <row r="527" spans="36:52" x14ac:dyDescent="0.3">
      <c r="AJ527" s="33">
        <f t="shared" si="110"/>
        <v>15736.174999999999</v>
      </c>
      <c r="AK527" s="33" t="str">
        <f t="shared" si="111"/>
        <v/>
      </c>
      <c r="AL527" s="33" t="str">
        <f t="shared" si="112"/>
        <v/>
      </c>
      <c r="AM527" s="33" t="str">
        <f t="shared" si="113"/>
        <v/>
      </c>
      <c r="AN527" s="33" t="str">
        <f t="shared" si="114"/>
        <v/>
      </c>
      <c r="AO527" s="33" t="str">
        <f t="shared" si="115"/>
        <v/>
      </c>
      <c r="AP527" s="33" t="str">
        <f t="shared" si="116"/>
        <v/>
      </c>
      <c r="AQ527" s="33" t="str">
        <f t="shared" si="117"/>
        <v/>
      </c>
      <c r="AR527" s="33" t="str">
        <f t="shared" si="118"/>
        <v/>
      </c>
      <c r="AS527" s="4">
        <v>43604</v>
      </c>
      <c r="AT527" s="4">
        <v>0.10206018518518518</v>
      </c>
      <c r="AU527" s="4" t="s">
        <v>59</v>
      </c>
      <c r="AV527" s="4" t="s">
        <v>60</v>
      </c>
      <c r="AW527" s="4">
        <v>15736.174999999999</v>
      </c>
    </row>
    <row r="528" spans="36:52" x14ac:dyDescent="0.3">
      <c r="AJ528" s="33" t="str">
        <f t="shared" si="110"/>
        <v/>
      </c>
      <c r="AK528" s="33">
        <f t="shared" si="111"/>
        <v>116108.61500000001</v>
      </c>
      <c r="AL528" s="33" t="str">
        <f t="shared" si="112"/>
        <v/>
      </c>
      <c r="AM528" s="33" t="str">
        <f t="shared" si="113"/>
        <v/>
      </c>
      <c r="AN528" s="33" t="str">
        <f t="shared" si="114"/>
        <v/>
      </c>
      <c r="AO528" s="33" t="str">
        <f t="shared" si="115"/>
        <v/>
      </c>
      <c r="AP528" s="33" t="str">
        <f t="shared" si="116"/>
        <v/>
      </c>
      <c r="AQ528" s="33" t="str">
        <f t="shared" si="117"/>
        <v/>
      </c>
      <c r="AR528" s="33" t="str">
        <f t="shared" si="118"/>
        <v/>
      </c>
      <c r="AS528" s="4">
        <v>43604</v>
      </c>
      <c r="AT528" s="4">
        <v>0.10206018518518518</v>
      </c>
      <c r="AU528" s="4" t="s">
        <v>59</v>
      </c>
      <c r="AV528" s="4" t="s">
        <v>61</v>
      </c>
      <c r="AW528" s="4">
        <v>116108.61500000001</v>
      </c>
    </row>
    <row r="529" spans="36:52" x14ac:dyDescent="0.3">
      <c r="AJ529" s="33" t="str">
        <f t="shared" si="110"/>
        <v/>
      </c>
      <c r="AK529" s="33" t="str">
        <f t="shared" si="111"/>
        <v/>
      </c>
      <c r="AL529" s="33" t="str">
        <f t="shared" si="112"/>
        <v/>
      </c>
      <c r="AM529" s="33" t="str">
        <f t="shared" si="113"/>
        <v/>
      </c>
      <c r="AN529" s="33" t="str">
        <f t="shared" si="114"/>
        <v/>
      </c>
      <c r="AO529" s="33">
        <f t="shared" si="115"/>
        <v>12</v>
      </c>
      <c r="AP529" s="33" t="str">
        <f t="shared" si="116"/>
        <v/>
      </c>
      <c r="AQ529" s="33" t="str">
        <f t="shared" si="117"/>
        <v/>
      </c>
      <c r="AR529" s="33" t="str">
        <f t="shared" si="118"/>
        <v/>
      </c>
      <c r="AS529" s="4">
        <v>43604</v>
      </c>
      <c r="AT529" s="4">
        <v>0.10206018518518518</v>
      </c>
      <c r="AU529" s="4" t="s">
        <v>62</v>
      </c>
      <c r="AV529" s="4" t="s">
        <v>63</v>
      </c>
      <c r="AW529" s="4">
        <v>12</v>
      </c>
    </row>
    <row r="530" spans="36:52" x14ac:dyDescent="0.3">
      <c r="AJ530" s="33" t="str">
        <f t="shared" si="110"/>
        <v/>
      </c>
      <c r="AK530" s="33" t="str">
        <f t="shared" si="111"/>
        <v/>
      </c>
      <c r="AL530" s="33">
        <f t="shared" si="112"/>
        <v>27361.01</v>
      </c>
      <c r="AM530" s="33" t="str">
        <f t="shared" si="113"/>
        <v/>
      </c>
      <c r="AN530" s="33" t="str">
        <f t="shared" si="114"/>
        <v/>
      </c>
      <c r="AO530" s="33" t="str">
        <f t="shared" si="115"/>
        <v/>
      </c>
      <c r="AP530" s="33" t="str">
        <f t="shared" si="116"/>
        <v/>
      </c>
      <c r="AQ530" s="33" t="str">
        <f t="shared" si="117"/>
        <v/>
      </c>
      <c r="AR530" s="33" t="str">
        <f t="shared" si="118"/>
        <v/>
      </c>
      <c r="AS530" s="4">
        <v>43604</v>
      </c>
      <c r="AT530" s="4">
        <v>0.10206018518518518</v>
      </c>
      <c r="AU530" s="4" t="s">
        <v>64</v>
      </c>
      <c r="AV530" s="4" t="s">
        <v>65</v>
      </c>
      <c r="AW530" s="4">
        <v>27361.01</v>
      </c>
    </row>
    <row r="531" spans="36:52" x14ac:dyDescent="0.3">
      <c r="AJ531" s="33" t="str">
        <f t="shared" si="110"/>
        <v/>
      </c>
      <c r="AK531" s="33" t="str">
        <f t="shared" si="111"/>
        <v/>
      </c>
      <c r="AL531" s="33" t="str">
        <f t="shared" si="112"/>
        <v/>
      </c>
      <c r="AM531" s="33">
        <f t="shared" si="113"/>
        <v>37916.536</v>
      </c>
      <c r="AN531" s="33" t="str">
        <f t="shared" si="114"/>
        <v/>
      </c>
      <c r="AO531" s="33" t="str">
        <f t="shared" si="115"/>
        <v/>
      </c>
      <c r="AP531" s="33" t="str">
        <f t="shared" si="116"/>
        <v/>
      </c>
      <c r="AQ531" s="33" t="str">
        <f t="shared" si="117"/>
        <v/>
      </c>
      <c r="AR531" s="33" t="str">
        <f t="shared" si="118"/>
        <v/>
      </c>
      <c r="AS531" s="4">
        <v>43604</v>
      </c>
      <c r="AT531" s="4">
        <v>0.10206018518518518</v>
      </c>
      <c r="AU531" s="4" t="s">
        <v>64</v>
      </c>
      <c r="AV531" s="4" t="s">
        <v>66</v>
      </c>
      <c r="AW531" s="4" t="s">
        <v>67</v>
      </c>
      <c r="AX531" s="4">
        <v>37916.536</v>
      </c>
    </row>
    <row r="532" spans="36:52" x14ac:dyDescent="0.3">
      <c r="AJ532" s="33" t="str">
        <f t="shared" si="110"/>
        <v/>
      </c>
      <c r="AK532" s="33" t="str">
        <f t="shared" si="111"/>
        <v/>
      </c>
      <c r="AL532" s="33" t="str">
        <f t="shared" si="112"/>
        <v/>
      </c>
      <c r="AM532" s="33" t="str">
        <f t="shared" si="113"/>
        <v/>
      </c>
      <c r="AN532" s="33">
        <f t="shared" si="114"/>
        <v>0</v>
      </c>
      <c r="AO532" s="33" t="str">
        <f t="shared" si="115"/>
        <v/>
      </c>
      <c r="AP532" s="33" t="str">
        <f t="shared" si="116"/>
        <v/>
      </c>
      <c r="AQ532" s="33" t="str">
        <f t="shared" si="117"/>
        <v/>
      </c>
      <c r="AR532" s="33" t="str">
        <f t="shared" si="118"/>
        <v/>
      </c>
      <c r="AS532" s="4">
        <v>43604</v>
      </c>
      <c r="AT532" s="4">
        <v>0.10206018518518518</v>
      </c>
      <c r="AU532" s="4" t="s">
        <v>64</v>
      </c>
      <c r="AV532" s="4" t="s">
        <v>68</v>
      </c>
      <c r="AW532" s="4">
        <v>0</v>
      </c>
    </row>
    <row r="533" spans="36:52" x14ac:dyDescent="0.3">
      <c r="AJ533" s="33" t="str">
        <f t="shared" si="110"/>
        <v/>
      </c>
      <c r="AK533" s="33" t="str">
        <f t="shared" si="111"/>
        <v/>
      </c>
      <c r="AL533" s="33" t="str">
        <f t="shared" si="112"/>
        <v/>
      </c>
      <c r="AM533" s="33" t="str">
        <f t="shared" si="113"/>
        <v/>
      </c>
      <c r="AN533" s="33" t="str">
        <f t="shared" si="114"/>
        <v/>
      </c>
      <c r="AO533" s="33" t="str">
        <f t="shared" si="115"/>
        <v/>
      </c>
      <c r="AP533" s="33">
        <f t="shared" si="116"/>
        <v>0.22500000000000001</v>
      </c>
      <c r="AQ533" s="33" t="str">
        <f t="shared" si="117"/>
        <v/>
      </c>
      <c r="AR533" s="33" t="str">
        <f t="shared" si="118"/>
        <v/>
      </c>
      <c r="AS533" s="4">
        <v>43604</v>
      </c>
      <c r="AT533" s="4">
        <v>0.10341435185185184</v>
      </c>
      <c r="AU533" s="4" t="s">
        <v>70</v>
      </c>
      <c r="AV533" s="4" t="s">
        <v>71</v>
      </c>
      <c r="AW533" s="4">
        <v>43604</v>
      </c>
      <c r="AX533" s="4">
        <v>0.22500000000000001</v>
      </c>
      <c r="AY533" s="4" t="s">
        <v>72</v>
      </c>
      <c r="AZ533" s="4" t="s">
        <v>73</v>
      </c>
    </row>
    <row r="534" spans="36:52" x14ac:dyDescent="0.3">
      <c r="AJ534" s="33" t="str">
        <f t="shared" si="110"/>
        <v/>
      </c>
      <c r="AK534" s="33" t="str">
        <f t="shared" si="111"/>
        <v/>
      </c>
      <c r="AL534" s="33" t="str">
        <f t="shared" si="112"/>
        <v/>
      </c>
      <c r="AM534" s="33" t="str">
        <f t="shared" si="113"/>
        <v/>
      </c>
      <c r="AN534" s="33" t="str">
        <f t="shared" si="114"/>
        <v/>
      </c>
      <c r="AO534" s="33" t="str">
        <f t="shared" si="115"/>
        <v/>
      </c>
      <c r="AP534" s="33" t="str">
        <f t="shared" si="116"/>
        <v/>
      </c>
      <c r="AQ534" s="33" t="str">
        <f t="shared" si="117"/>
        <v/>
      </c>
      <c r="AR534" s="33">
        <f t="shared" si="118"/>
        <v>33.700000000000003</v>
      </c>
      <c r="AS534" s="4">
        <v>43604</v>
      </c>
      <c r="AT534" s="4">
        <v>0.10341435185185184</v>
      </c>
      <c r="AU534" s="4" t="s">
        <v>74</v>
      </c>
      <c r="AV534" s="4" t="s">
        <v>75</v>
      </c>
      <c r="AW534" s="4">
        <v>33.700000000000003</v>
      </c>
      <c r="AX534" s="4" t="s">
        <v>72</v>
      </c>
      <c r="AY534" s="4" t="s">
        <v>73</v>
      </c>
    </row>
    <row r="535" spans="36:52" x14ac:dyDescent="0.3">
      <c r="AJ535" s="33" t="str">
        <f t="shared" si="110"/>
        <v/>
      </c>
      <c r="AK535" s="33" t="str">
        <f t="shared" si="111"/>
        <v/>
      </c>
      <c r="AL535" s="33" t="str">
        <f t="shared" si="112"/>
        <v/>
      </c>
      <c r="AM535" s="33" t="str">
        <f t="shared" si="113"/>
        <v/>
      </c>
      <c r="AN535" s="33" t="str">
        <f t="shared" si="114"/>
        <v/>
      </c>
      <c r="AO535" s="33" t="str">
        <f t="shared" si="115"/>
        <v/>
      </c>
      <c r="AP535" s="33" t="str">
        <f t="shared" si="116"/>
        <v/>
      </c>
      <c r="AQ535" s="33">
        <f t="shared" si="117"/>
        <v>41.5</v>
      </c>
      <c r="AR535" s="33" t="str">
        <f t="shared" si="118"/>
        <v/>
      </c>
      <c r="AS535" s="4">
        <v>43604</v>
      </c>
      <c r="AT535" s="4">
        <v>0.10341435185185184</v>
      </c>
      <c r="AU535" s="4" t="s">
        <v>74</v>
      </c>
      <c r="AV535" s="4" t="s">
        <v>76</v>
      </c>
      <c r="AW535" s="4">
        <v>41.5</v>
      </c>
      <c r="AX535" s="4" t="s">
        <v>72</v>
      </c>
      <c r="AY535" s="4" t="s">
        <v>73</v>
      </c>
    </row>
    <row r="536" spans="36:52" x14ac:dyDescent="0.3">
      <c r="AJ536" s="33">
        <f t="shared" si="110"/>
        <v>15736.174999999999</v>
      </c>
      <c r="AK536" s="33" t="str">
        <f t="shared" si="111"/>
        <v/>
      </c>
      <c r="AL536" s="33" t="str">
        <f t="shared" si="112"/>
        <v/>
      </c>
      <c r="AM536" s="33" t="str">
        <f t="shared" si="113"/>
        <v/>
      </c>
      <c r="AN536" s="33" t="str">
        <f t="shared" si="114"/>
        <v/>
      </c>
      <c r="AO536" s="33" t="str">
        <f t="shared" si="115"/>
        <v/>
      </c>
      <c r="AP536" s="33" t="str">
        <f t="shared" si="116"/>
        <v/>
      </c>
      <c r="AQ536" s="33" t="str">
        <f t="shared" si="117"/>
        <v/>
      </c>
      <c r="AR536" s="33" t="str">
        <f t="shared" si="118"/>
        <v/>
      </c>
      <c r="AS536" s="4">
        <v>43604</v>
      </c>
      <c r="AT536" s="4">
        <v>0.10344907407407407</v>
      </c>
      <c r="AU536" s="4" t="s">
        <v>59</v>
      </c>
      <c r="AV536" s="4" t="s">
        <v>60</v>
      </c>
      <c r="AW536" s="4">
        <v>15736.174999999999</v>
      </c>
    </row>
    <row r="537" spans="36:52" x14ac:dyDescent="0.3">
      <c r="AJ537" s="33" t="str">
        <f t="shared" si="110"/>
        <v/>
      </c>
      <c r="AK537" s="33">
        <f t="shared" si="111"/>
        <v>116108.61500000001</v>
      </c>
      <c r="AL537" s="33" t="str">
        <f t="shared" si="112"/>
        <v/>
      </c>
      <c r="AM537" s="33" t="str">
        <f t="shared" si="113"/>
        <v/>
      </c>
      <c r="AN537" s="33" t="str">
        <f t="shared" si="114"/>
        <v/>
      </c>
      <c r="AO537" s="33" t="str">
        <f t="shared" si="115"/>
        <v/>
      </c>
      <c r="AP537" s="33" t="str">
        <f t="shared" si="116"/>
        <v/>
      </c>
      <c r="AQ537" s="33" t="str">
        <f t="shared" si="117"/>
        <v/>
      </c>
      <c r="AR537" s="33" t="str">
        <f t="shared" si="118"/>
        <v/>
      </c>
      <c r="AS537" s="4">
        <v>43604</v>
      </c>
      <c r="AT537" s="4">
        <v>0.10344907407407407</v>
      </c>
      <c r="AU537" s="4" t="s">
        <v>59</v>
      </c>
      <c r="AV537" s="4" t="s">
        <v>61</v>
      </c>
      <c r="AW537" s="4">
        <v>116108.61500000001</v>
      </c>
    </row>
    <row r="538" spans="36:52" x14ac:dyDescent="0.3">
      <c r="AJ538" s="33" t="str">
        <f t="shared" si="110"/>
        <v/>
      </c>
      <c r="AK538" s="33" t="str">
        <f t="shared" si="111"/>
        <v/>
      </c>
      <c r="AL538" s="33" t="str">
        <f t="shared" si="112"/>
        <v/>
      </c>
      <c r="AM538" s="33" t="str">
        <f t="shared" si="113"/>
        <v/>
      </c>
      <c r="AN538" s="33" t="str">
        <f t="shared" si="114"/>
        <v/>
      </c>
      <c r="AO538" s="33">
        <f t="shared" si="115"/>
        <v>12</v>
      </c>
      <c r="AP538" s="33" t="str">
        <f t="shared" si="116"/>
        <v/>
      </c>
      <c r="AQ538" s="33" t="str">
        <f t="shared" si="117"/>
        <v/>
      </c>
      <c r="AR538" s="33" t="str">
        <f t="shared" si="118"/>
        <v/>
      </c>
      <c r="AS538" s="4">
        <v>43604</v>
      </c>
      <c r="AT538" s="4">
        <v>0.10344907407407407</v>
      </c>
      <c r="AU538" s="4" t="s">
        <v>62</v>
      </c>
      <c r="AV538" s="4" t="s">
        <v>63</v>
      </c>
      <c r="AW538" s="4">
        <v>12</v>
      </c>
    </row>
    <row r="539" spans="36:52" x14ac:dyDescent="0.3">
      <c r="AJ539" s="33" t="str">
        <f t="shared" si="110"/>
        <v/>
      </c>
      <c r="AK539" s="33" t="str">
        <f t="shared" si="111"/>
        <v/>
      </c>
      <c r="AL539" s="33">
        <f t="shared" si="112"/>
        <v>27361.01</v>
      </c>
      <c r="AM539" s="33" t="str">
        <f t="shared" si="113"/>
        <v/>
      </c>
      <c r="AN539" s="33" t="str">
        <f t="shared" si="114"/>
        <v/>
      </c>
      <c r="AO539" s="33" t="str">
        <f t="shared" si="115"/>
        <v/>
      </c>
      <c r="AP539" s="33" t="str">
        <f t="shared" si="116"/>
        <v/>
      </c>
      <c r="AQ539" s="33" t="str">
        <f t="shared" si="117"/>
        <v/>
      </c>
      <c r="AR539" s="33" t="str">
        <f t="shared" si="118"/>
        <v/>
      </c>
      <c r="AS539" s="4">
        <v>43604</v>
      </c>
      <c r="AT539" s="4">
        <v>0.10344907407407407</v>
      </c>
      <c r="AU539" s="4" t="s">
        <v>64</v>
      </c>
      <c r="AV539" s="4" t="s">
        <v>65</v>
      </c>
      <c r="AW539" s="4">
        <v>27361.01</v>
      </c>
    </row>
    <row r="540" spans="36:52" x14ac:dyDescent="0.3">
      <c r="AJ540" s="33" t="str">
        <f t="shared" si="110"/>
        <v/>
      </c>
      <c r="AK540" s="33" t="str">
        <f t="shared" si="111"/>
        <v/>
      </c>
      <c r="AL540" s="33" t="str">
        <f t="shared" si="112"/>
        <v/>
      </c>
      <c r="AM540" s="33">
        <f t="shared" si="113"/>
        <v>37916.536</v>
      </c>
      <c r="AN540" s="33" t="str">
        <f t="shared" si="114"/>
        <v/>
      </c>
      <c r="AO540" s="33" t="str">
        <f t="shared" si="115"/>
        <v/>
      </c>
      <c r="AP540" s="33" t="str">
        <f t="shared" si="116"/>
        <v/>
      </c>
      <c r="AQ540" s="33" t="str">
        <f t="shared" si="117"/>
        <v/>
      </c>
      <c r="AR540" s="33" t="str">
        <f t="shared" si="118"/>
        <v/>
      </c>
      <c r="AS540" s="4">
        <v>43604</v>
      </c>
      <c r="AT540" s="4">
        <v>0.10344907407407407</v>
      </c>
      <c r="AU540" s="4" t="s">
        <v>64</v>
      </c>
      <c r="AV540" s="4" t="s">
        <v>66</v>
      </c>
      <c r="AW540" s="4" t="s">
        <v>67</v>
      </c>
      <c r="AX540" s="4">
        <v>37916.536</v>
      </c>
    </row>
    <row r="541" spans="36:52" x14ac:dyDescent="0.3">
      <c r="AJ541" s="33" t="str">
        <f t="shared" si="110"/>
        <v/>
      </c>
      <c r="AK541" s="33" t="str">
        <f t="shared" si="111"/>
        <v/>
      </c>
      <c r="AL541" s="33" t="str">
        <f t="shared" si="112"/>
        <v/>
      </c>
      <c r="AM541" s="33" t="str">
        <f t="shared" si="113"/>
        <v/>
      </c>
      <c r="AN541" s="33">
        <f t="shared" si="114"/>
        <v>0</v>
      </c>
      <c r="AO541" s="33" t="str">
        <f t="shared" si="115"/>
        <v/>
      </c>
      <c r="AP541" s="33" t="str">
        <f t="shared" si="116"/>
        <v/>
      </c>
      <c r="AQ541" s="33" t="str">
        <f t="shared" si="117"/>
        <v/>
      </c>
      <c r="AR541" s="33" t="str">
        <f t="shared" si="118"/>
        <v/>
      </c>
      <c r="AS541" s="4">
        <v>43604</v>
      </c>
      <c r="AT541" s="4">
        <v>0.10344907407407407</v>
      </c>
      <c r="AU541" s="4" t="s">
        <v>64</v>
      </c>
      <c r="AV541" s="4" t="s">
        <v>68</v>
      </c>
      <c r="AW541" s="4">
        <v>0</v>
      </c>
    </row>
    <row r="542" spans="36:52" x14ac:dyDescent="0.3">
      <c r="AJ542" s="33">
        <f t="shared" si="110"/>
        <v>15736.174999999999</v>
      </c>
      <c r="AK542" s="33" t="str">
        <f t="shared" si="111"/>
        <v/>
      </c>
      <c r="AL542" s="33" t="str">
        <f t="shared" si="112"/>
        <v/>
      </c>
      <c r="AM542" s="33" t="str">
        <f t="shared" si="113"/>
        <v/>
      </c>
      <c r="AN542" s="33" t="str">
        <f t="shared" si="114"/>
        <v/>
      </c>
      <c r="AO542" s="33" t="str">
        <f t="shared" si="115"/>
        <v/>
      </c>
      <c r="AP542" s="33" t="str">
        <f t="shared" si="116"/>
        <v/>
      </c>
      <c r="AQ542" s="33" t="str">
        <f t="shared" si="117"/>
        <v/>
      </c>
      <c r="AR542" s="33" t="str">
        <f t="shared" si="118"/>
        <v/>
      </c>
      <c r="AS542" s="4">
        <v>43604</v>
      </c>
      <c r="AT542" s="4">
        <v>0.10483796296296295</v>
      </c>
      <c r="AU542" s="4" t="s">
        <v>59</v>
      </c>
      <c r="AV542" s="4" t="s">
        <v>60</v>
      </c>
      <c r="AW542" s="4">
        <v>15736.174999999999</v>
      </c>
    </row>
    <row r="543" spans="36:52" x14ac:dyDescent="0.3">
      <c r="AJ543" s="33" t="str">
        <f t="shared" si="110"/>
        <v/>
      </c>
      <c r="AK543" s="33">
        <f t="shared" si="111"/>
        <v>116108.61500000001</v>
      </c>
      <c r="AL543" s="33" t="str">
        <f t="shared" si="112"/>
        <v/>
      </c>
      <c r="AM543" s="33" t="str">
        <f t="shared" si="113"/>
        <v/>
      </c>
      <c r="AN543" s="33" t="str">
        <f t="shared" si="114"/>
        <v/>
      </c>
      <c r="AO543" s="33" t="str">
        <f t="shared" si="115"/>
        <v/>
      </c>
      <c r="AP543" s="33" t="str">
        <f t="shared" si="116"/>
        <v/>
      </c>
      <c r="AQ543" s="33" t="str">
        <f t="shared" si="117"/>
        <v/>
      </c>
      <c r="AR543" s="33" t="str">
        <f t="shared" si="118"/>
        <v/>
      </c>
      <c r="AS543" s="4">
        <v>43604</v>
      </c>
      <c r="AT543" s="4">
        <v>0.10483796296296295</v>
      </c>
      <c r="AU543" s="4" t="s">
        <v>59</v>
      </c>
      <c r="AV543" s="4" t="s">
        <v>61</v>
      </c>
      <c r="AW543" s="4">
        <v>116108.61500000001</v>
      </c>
    </row>
    <row r="544" spans="36:52" x14ac:dyDescent="0.3">
      <c r="AJ544" s="33" t="str">
        <f t="shared" si="110"/>
        <v/>
      </c>
      <c r="AK544" s="33" t="str">
        <f t="shared" si="111"/>
        <v/>
      </c>
      <c r="AL544" s="33" t="str">
        <f t="shared" si="112"/>
        <v/>
      </c>
      <c r="AM544" s="33" t="str">
        <f t="shared" si="113"/>
        <v/>
      </c>
      <c r="AN544" s="33" t="str">
        <f t="shared" si="114"/>
        <v/>
      </c>
      <c r="AO544" s="33">
        <f t="shared" si="115"/>
        <v>12</v>
      </c>
      <c r="AP544" s="33" t="str">
        <f t="shared" si="116"/>
        <v/>
      </c>
      <c r="AQ544" s="33" t="str">
        <f t="shared" si="117"/>
        <v/>
      </c>
      <c r="AR544" s="33" t="str">
        <f t="shared" si="118"/>
        <v/>
      </c>
      <c r="AS544" s="4">
        <v>43604</v>
      </c>
      <c r="AT544" s="4">
        <v>0.10483796296296295</v>
      </c>
      <c r="AU544" s="4" t="s">
        <v>62</v>
      </c>
      <c r="AV544" s="4" t="s">
        <v>63</v>
      </c>
      <c r="AW544" s="4">
        <v>12</v>
      </c>
    </row>
    <row r="545" spans="36:52" x14ac:dyDescent="0.3">
      <c r="AJ545" s="33" t="str">
        <f t="shared" si="110"/>
        <v/>
      </c>
      <c r="AK545" s="33" t="str">
        <f t="shared" si="111"/>
        <v/>
      </c>
      <c r="AL545" s="33">
        <f t="shared" si="112"/>
        <v>27361.01</v>
      </c>
      <c r="AM545" s="33" t="str">
        <f t="shared" si="113"/>
        <v/>
      </c>
      <c r="AN545" s="33" t="str">
        <f t="shared" si="114"/>
        <v/>
      </c>
      <c r="AO545" s="33" t="str">
        <f t="shared" si="115"/>
        <v/>
      </c>
      <c r="AP545" s="33" t="str">
        <f t="shared" si="116"/>
        <v/>
      </c>
      <c r="AQ545" s="33" t="str">
        <f t="shared" si="117"/>
        <v/>
      </c>
      <c r="AR545" s="33" t="str">
        <f t="shared" si="118"/>
        <v/>
      </c>
      <c r="AS545" s="4">
        <v>43604</v>
      </c>
      <c r="AT545" s="4">
        <v>0.10483796296296295</v>
      </c>
      <c r="AU545" s="4" t="s">
        <v>64</v>
      </c>
      <c r="AV545" s="4" t="s">
        <v>65</v>
      </c>
      <c r="AW545" s="4">
        <v>27361.01</v>
      </c>
    </row>
    <row r="546" spans="36:52" x14ac:dyDescent="0.3">
      <c r="AJ546" s="33" t="str">
        <f t="shared" si="110"/>
        <v/>
      </c>
      <c r="AK546" s="33" t="str">
        <f t="shared" si="111"/>
        <v/>
      </c>
      <c r="AL546" s="33" t="str">
        <f t="shared" si="112"/>
        <v/>
      </c>
      <c r="AM546" s="33">
        <f t="shared" si="113"/>
        <v>37916.536</v>
      </c>
      <c r="AN546" s="33" t="str">
        <f t="shared" si="114"/>
        <v/>
      </c>
      <c r="AO546" s="33" t="str">
        <f t="shared" si="115"/>
        <v/>
      </c>
      <c r="AP546" s="33" t="str">
        <f t="shared" si="116"/>
        <v/>
      </c>
      <c r="AQ546" s="33" t="str">
        <f t="shared" si="117"/>
        <v/>
      </c>
      <c r="AR546" s="33" t="str">
        <f t="shared" si="118"/>
        <v/>
      </c>
      <c r="AS546" s="4">
        <v>43604</v>
      </c>
      <c r="AT546" s="4">
        <v>0.10483796296296295</v>
      </c>
      <c r="AU546" s="4" t="s">
        <v>64</v>
      </c>
      <c r="AV546" s="4" t="s">
        <v>66</v>
      </c>
      <c r="AW546" s="4" t="s">
        <v>67</v>
      </c>
      <c r="AX546" s="4">
        <v>37916.536</v>
      </c>
    </row>
    <row r="547" spans="36:52" x14ac:dyDescent="0.3">
      <c r="AJ547" s="33" t="str">
        <f t="shared" si="110"/>
        <v/>
      </c>
      <c r="AK547" s="33" t="str">
        <f t="shared" si="111"/>
        <v/>
      </c>
      <c r="AL547" s="33" t="str">
        <f t="shared" si="112"/>
        <v/>
      </c>
      <c r="AM547" s="33" t="str">
        <f t="shared" si="113"/>
        <v/>
      </c>
      <c r="AN547" s="33">
        <f t="shared" si="114"/>
        <v>0</v>
      </c>
      <c r="AO547" s="33" t="str">
        <f t="shared" si="115"/>
        <v/>
      </c>
      <c r="AP547" s="33" t="str">
        <f t="shared" si="116"/>
        <v/>
      </c>
      <c r="AQ547" s="33" t="str">
        <f t="shared" si="117"/>
        <v/>
      </c>
      <c r="AR547" s="33" t="str">
        <f t="shared" si="118"/>
        <v/>
      </c>
      <c r="AS547" s="4">
        <v>43604</v>
      </c>
      <c r="AT547" s="4">
        <v>0.10483796296296295</v>
      </c>
      <c r="AU547" s="4" t="s">
        <v>64</v>
      </c>
      <c r="AV547" s="4" t="s">
        <v>68</v>
      </c>
      <c r="AW547" s="4">
        <v>0</v>
      </c>
    </row>
    <row r="548" spans="36:52" x14ac:dyDescent="0.3">
      <c r="AJ548" s="33">
        <f t="shared" si="110"/>
        <v>15736.174999999999</v>
      </c>
      <c r="AK548" s="33" t="str">
        <f t="shared" si="111"/>
        <v/>
      </c>
      <c r="AL548" s="33" t="str">
        <f t="shared" si="112"/>
        <v/>
      </c>
      <c r="AM548" s="33" t="str">
        <f t="shared" si="113"/>
        <v/>
      </c>
      <c r="AN548" s="33" t="str">
        <f t="shared" si="114"/>
        <v/>
      </c>
      <c r="AO548" s="33" t="str">
        <f t="shared" si="115"/>
        <v/>
      </c>
      <c r="AP548" s="33" t="str">
        <f t="shared" si="116"/>
        <v/>
      </c>
      <c r="AQ548" s="33" t="str">
        <f t="shared" si="117"/>
        <v/>
      </c>
      <c r="AR548" s="33" t="str">
        <f t="shared" si="118"/>
        <v/>
      </c>
      <c r="AS548" s="4">
        <v>43604</v>
      </c>
      <c r="AT548" s="4">
        <v>0.10622685185185186</v>
      </c>
      <c r="AU548" s="4" t="s">
        <v>59</v>
      </c>
      <c r="AV548" s="4" t="s">
        <v>60</v>
      </c>
      <c r="AW548" s="4">
        <v>15736.174999999999</v>
      </c>
    </row>
    <row r="549" spans="36:52" x14ac:dyDescent="0.3">
      <c r="AJ549" s="33" t="str">
        <f t="shared" si="110"/>
        <v/>
      </c>
      <c r="AK549" s="33">
        <f t="shared" si="111"/>
        <v>116108.651</v>
      </c>
      <c r="AL549" s="33" t="str">
        <f t="shared" si="112"/>
        <v/>
      </c>
      <c r="AM549" s="33" t="str">
        <f t="shared" si="113"/>
        <v/>
      </c>
      <c r="AN549" s="33" t="str">
        <f t="shared" si="114"/>
        <v/>
      </c>
      <c r="AO549" s="33" t="str">
        <f t="shared" si="115"/>
        <v/>
      </c>
      <c r="AP549" s="33" t="str">
        <f t="shared" si="116"/>
        <v/>
      </c>
      <c r="AQ549" s="33" t="str">
        <f t="shared" si="117"/>
        <v/>
      </c>
      <c r="AR549" s="33" t="str">
        <f t="shared" si="118"/>
        <v/>
      </c>
      <c r="AS549" s="4">
        <v>43604</v>
      </c>
      <c r="AT549" s="4">
        <v>0.10622685185185186</v>
      </c>
      <c r="AU549" s="4" t="s">
        <v>59</v>
      </c>
      <c r="AV549" s="4" t="s">
        <v>61</v>
      </c>
      <c r="AW549" s="4">
        <v>116108.651</v>
      </c>
    </row>
    <row r="550" spans="36:52" x14ac:dyDescent="0.3">
      <c r="AJ550" s="33" t="str">
        <f t="shared" si="110"/>
        <v/>
      </c>
      <c r="AK550" s="33" t="str">
        <f t="shared" si="111"/>
        <v/>
      </c>
      <c r="AL550" s="33" t="str">
        <f t="shared" si="112"/>
        <v/>
      </c>
      <c r="AM550" s="33" t="str">
        <f t="shared" si="113"/>
        <v/>
      </c>
      <c r="AN550" s="33" t="str">
        <f t="shared" si="114"/>
        <v/>
      </c>
      <c r="AO550" s="33">
        <f t="shared" si="115"/>
        <v>12</v>
      </c>
      <c r="AP550" s="33" t="str">
        <f t="shared" si="116"/>
        <v/>
      </c>
      <c r="AQ550" s="33" t="str">
        <f t="shared" si="117"/>
        <v/>
      </c>
      <c r="AR550" s="33" t="str">
        <f t="shared" si="118"/>
        <v/>
      </c>
      <c r="AS550" s="4">
        <v>43604</v>
      </c>
      <c r="AT550" s="4">
        <v>0.10622685185185186</v>
      </c>
      <c r="AU550" s="4" t="s">
        <v>62</v>
      </c>
      <c r="AV550" s="4" t="s">
        <v>63</v>
      </c>
      <c r="AW550" s="4">
        <v>12</v>
      </c>
    </row>
    <row r="551" spans="36:52" x14ac:dyDescent="0.3">
      <c r="AJ551" s="33" t="str">
        <f t="shared" si="110"/>
        <v/>
      </c>
      <c r="AK551" s="33" t="str">
        <f t="shared" si="111"/>
        <v/>
      </c>
      <c r="AL551" s="33">
        <f t="shared" si="112"/>
        <v>27361.01</v>
      </c>
      <c r="AM551" s="33" t="str">
        <f t="shared" si="113"/>
        <v/>
      </c>
      <c r="AN551" s="33" t="str">
        <f t="shared" si="114"/>
        <v/>
      </c>
      <c r="AO551" s="33" t="str">
        <f t="shared" si="115"/>
        <v/>
      </c>
      <c r="AP551" s="33" t="str">
        <f t="shared" si="116"/>
        <v/>
      </c>
      <c r="AQ551" s="33" t="str">
        <f t="shared" si="117"/>
        <v/>
      </c>
      <c r="AR551" s="33" t="str">
        <f t="shared" si="118"/>
        <v/>
      </c>
      <c r="AS551" s="4">
        <v>43604</v>
      </c>
      <c r="AT551" s="4">
        <v>0.10622685185185186</v>
      </c>
      <c r="AU551" s="4" t="s">
        <v>64</v>
      </c>
      <c r="AV551" s="4" t="s">
        <v>65</v>
      </c>
      <c r="AW551" s="4">
        <v>27361.01</v>
      </c>
    </row>
    <row r="552" spans="36:52" x14ac:dyDescent="0.3">
      <c r="AJ552" s="33" t="str">
        <f t="shared" si="110"/>
        <v/>
      </c>
      <c r="AK552" s="33" t="str">
        <f t="shared" si="111"/>
        <v/>
      </c>
      <c r="AL552" s="33" t="str">
        <f t="shared" si="112"/>
        <v/>
      </c>
      <c r="AM552" s="33">
        <f t="shared" si="113"/>
        <v>37916.536</v>
      </c>
      <c r="AN552" s="33" t="str">
        <f t="shared" si="114"/>
        <v/>
      </c>
      <c r="AO552" s="33" t="str">
        <f t="shared" si="115"/>
        <v/>
      </c>
      <c r="AP552" s="33" t="str">
        <f t="shared" si="116"/>
        <v/>
      </c>
      <c r="AQ552" s="33" t="str">
        <f t="shared" si="117"/>
        <v/>
      </c>
      <c r="AR552" s="33" t="str">
        <f t="shared" si="118"/>
        <v/>
      </c>
      <c r="AS552" s="4">
        <v>43604</v>
      </c>
      <c r="AT552" s="4">
        <v>0.10622685185185186</v>
      </c>
      <c r="AU552" s="4" t="s">
        <v>64</v>
      </c>
      <c r="AV552" s="4" t="s">
        <v>66</v>
      </c>
      <c r="AW552" s="4" t="s">
        <v>67</v>
      </c>
      <c r="AX552" s="4">
        <v>37916.536</v>
      </c>
    </row>
    <row r="553" spans="36:52" x14ac:dyDescent="0.3">
      <c r="AJ553" s="33" t="str">
        <f t="shared" si="110"/>
        <v/>
      </c>
      <c r="AK553" s="33" t="str">
        <f t="shared" si="111"/>
        <v/>
      </c>
      <c r="AL553" s="33" t="str">
        <f t="shared" si="112"/>
        <v/>
      </c>
      <c r="AM553" s="33" t="str">
        <f t="shared" si="113"/>
        <v/>
      </c>
      <c r="AN553" s="33">
        <f t="shared" si="114"/>
        <v>0</v>
      </c>
      <c r="AO553" s="33" t="str">
        <f t="shared" si="115"/>
        <v/>
      </c>
      <c r="AP553" s="33" t="str">
        <f t="shared" si="116"/>
        <v/>
      </c>
      <c r="AQ553" s="33" t="str">
        <f t="shared" si="117"/>
        <v/>
      </c>
      <c r="AR553" s="33" t="str">
        <f t="shared" si="118"/>
        <v/>
      </c>
      <c r="AS553" s="4">
        <v>43604</v>
      </c>
      <c r="AT553" s="4">
        <v>0.10622685185185186</v>
      </c>
      <c r="AU553" s="4" t="s">
        <v>64</v>
      </c>
      <c r="AV553" s="4" t="s">
        <v>68</v>
      </c>
      <c r="AW553" s="4">
        <v>0</v>
      </c>
    </row>
    <row r="554" spans="36:52" x14ac:dyDescent="0.3">
      <c r="AJ554" s="33" t="str">
        <f t="shared" si="110"/>
        <v/>
      </c>
      <c r="AK554" s="33" t="str">
        <f t="shared" si="111"/>
        <v/>
      </c>
      <c r="AL554" s="33" t="str">
        <f t="shared" si="112"/>
        <v/>
      </c>
      <c r="AM554" s="33" t="str">
        <f t="shared" si="113"/>
        <v/>
      </c>
      <c r="AN554" s="33" t="str">
        <f t="shared" si="114"/>
        <v/>
      </c>
      <c r="AO554" s="33" t="str">
        <f t="shared" si="115"/>
        <v/>
      </c>
      <c r="AP554" s="33">
        <f t="shared" si="116"/>
        <v>0.22500000000000001</v>
      </c>
      <c r="AQ554" s="33" t="str">
        <f t="shared" si="117"/>
        <v/>
      </c>
      <c r="AR554" s="33" t="str">
        <f t="shared" si="118"/>
        <v/>
      </c>
      <c r="AS554" s="4">
        <v>43604</v>
      </c>
      <c r="AT554" s="4">
        <v>0.10688657407407408</v>
      </c>
      <c r="AU554" s="4" t="s">
        <v>70</v>
      </c>
      <c r="AV554" s="4" t="s">
        <v>71</v>
      </c>
      <c r="AW554" s="4">
        <v>43604</v>
      </c>
      <c r="AX554" s="4">
        <v>0.22500000000000001</v>
      </c>
      <c r="AY554" s="4" t="s">
        <v>72</v>
      </c>
      <c r="AZ554" s="4" t="s">
        <v>73</v>
      </c>
    </row>
    <row r="555" spans="36:52" x14ac:dyDescent="0.3">
      <c r="AJ555" s="33" t="str">
        <f t="shared" si="110"/>
        <v/>
      </c>
      <c r="AK555" s="33" t="str">
        <f t="shared" si="111"/>
        <v/>
      </c>
      <c r="AL555" s="33" t="str">
        <f t="shared" si="112"/>
        <v/>
      </c>
      <c r="AM555" s="33" t="str">
        <f t="shared" si="113"/>
        <v/>
      </c>
      <c r="AN555" s="33" t="str">
        <f t="shared" si="114"/>
        <v/>
      </c>
      <c r="AO555" s="33" t="str">
        <f t="shared" si="115"/>
        <v/>
      </c>
      <c r="AP555" s="33" t="str">
        <f t="shared" si="116"/>
        <v/>
      </c>
      <c r="AQ555" s="33" t="str">
        <f t="shared" si="117"/>
        <v/>
      </c>
      <c r="AR555" s="33">
        <f t="shared" si="118"/>
        <v>33.700000000000003</v>
      </c>
      <c r="AS555" s="4">
        <v>43604</v>
      </c>
      <c r="AT555" s="4">
        <v>0.10688657407407408</v>
      </c>
      <c r="AU555" s="4" t="s">
        <v>74</v>
      </c>
      <c r="AV555" s="4" t="s">
        <v>75</v>
      </c>
      <c r="AW555" s="4">
        <v>33.700000000000003</v>
      </c>
      <c r="AX555" s="4" t="s">
        <v>72</v>
      </c>
      <c r="AY555" s="4" t="s">
        <v>73</v>
      </c>
    </row>
    <row r="556" spans="36:52" x14ac:dyDescent="0.3">
      <c r="AJ556" s="33" t="str">
        <f t="shared" si="110"/>
        <v/>
      </c>
      <c r="AK556" s="33" t="str">
        <f t="shared" si="111"/>
        <v/>
      </c>
      <c r="AL556" s="33" t="str">
        <f t="shared" si="112"/>
        <v/>
      </c>
      <c r="AM556" s="33" t="str">
        <f t="shared" si="113"/>
        <v/>
      </c>
      <c r="AN556" s="33" t="str">
        <f t="shared" si="114"/>
        <v/>
      </c>
      <c r="AO556" s="33" t="str">
        <f t="shared" si="115"/>
        <v/>
      </c>
      <c r="AP556" s="33" t="str">
        <f t="shared" si="116"/>
        <v/>
      </c>
      <c r="AQ556" s="33">
        <f t="shared" si="117"/>
        <v>41.5</v>
      </c>
      <c r="AR556" s="33" t="str">
        <f t="shared" si="118"/>
        <v/>
      </c>
      <c r="AS556" s="4">
        <v>43604</v>
      </c>
      <c r="AT556" s="4">
        <v>0.10688657407407408</v>
      </c>
      <c r="AU556" s="4" t="s">
        <v>74</v>
      </c>
      <c r="AV556" s="4" t="s">
        <v>76</v>
      </c>
      <c r="AW556" s="4">
        <v>41.5</v>
      </c>
      <c r="AX556" s="4" t="s">
        <v>72</v>
      </c>
      <c r="AY556" s="4" t="s">
        <v>73</v>
      </c>
    </row>
    <row r="557" spans="36:52" x14ac:dyDescent="0.3">
      <c r="AJ557" s="33">
        <f t="shared" si="110"/>
        <v>15736.174999999999</v>
      </c>
      <c r="AK557" s="33" t="str">
        <f t="shared" si="111"/>
        <v/>
      </c>
      <c r="AL557" s="33" t="str">
        <f t="shared" si="112"/>
        <v/>
      </c>
      <c r="AM557" s="33" t="str">
        <f t="shared" si="113"/>
        <v/>
      </c>
      <c r="AN557" s="33" t="str">
        <f t="shared" si="114"/>
        <v/>
      </c>
      <c r="AO557" s="33" t="str">
        <f t="shared" si="115"/>
        <v/>
      </c>
      <c r="AP557" s="33" t="str">
        <f t="shared" si="116"/>
        <v/>
      </c>
      <c r="AQ557" s="33" t="str">
        <f t="shared" si="117"/>
        <v/>
      </c>
      <c r="AR557" s="33" t="str">
        <f t="shared" si="118"/>
        <v/>
      </c>
      <c r="AS557" s="4">
        <v>43604</v>
      </c>
      <c r="AT557" s="4">
        <v>0.10761574074074075</v>
      </c>
      <c r="AU557" s="4" t="s">
        <v>59</v>
      </c>
      <c r="AV557" s="4" t="s">
        <v>60</v>
      </c>
      <c r="AW557" s="4">
        <v>15736.174999999999</v>
      </c>
    </row>
    <row r="558" spans="36:52" x14ac:dyDescent="0.3">
      <c r="AJ558" s="33" t="str">
        <f t="shared" si="110"/>
        <v/>
      </c>
      <c r="AK558" s="33">
        <f t="shared" si="111"/>
        <v>116108.651</v>
      </c>
      <c r="AL558" s="33" t="str">
        <f t="shared" si="112"/>
        <v/>
      </c>
      <c r="AM558" s="33" t="str">
        <f t="shared" si="113"/>
        <v/>
      </c>
      <c r="AN558" s="33" t="str">
        <f t="shared" si="114"/>
        <v/>
      </c>
      <c r="AO558" s="33" t="str">
        <f t="shared" si="115"/>
        <v/>
      </c>
      <c r="AP558" s="33" t="str">
        <f t="shared" si="116"/>
        <v/>
      </c>
      <c r="AQ558" s="33" t="str">
        <f t="shared" si="117"/>
        <v/>
      </c>
      <c r="AR558" s="33" t="str">
        <f t="shared" si="118"/>
        <v/>
      </c>
      <c r="AS558" s="4">
        <v>43604</v>
      </c>
      <c r="AT558" s="4">
        <v>0.10761574074074075</v>
      </c>
      <c r="AU558" s="4" t="s">
        <v>59</v>
      </c>
      <c r="AV558" s="4" t="s">
        <v>61</v>
      </c>
      <c r="AW558" s="4">
        <v>116108.651</v>
      </c>
    </row>
    <row r="559" spans="36:52" x14ac:dyDescent="0.3">
      <c r="AJ559" s="33" t="str">
        <f t="shared" si="110"/>
        <v/>
      </c>
      <c r="AK559" s="33" t="str">
        <f t="shared" si="111"/>
        <v/>
      </c>
      <c r="AL559" s="33" t="str">
        <f t="shared" si="112"/>
        <v/>
      </c>
      <c r="AM559" s="33" t="str">
        <f t="shared" si="113"/>
        <v/>
      </c>
      <c r="AN559" s="33" t="str">
        <f t="shared" si="114"/>
        <v/>
      </c>
      <c r="AO559" s="33">
        <f t="shared" si="115"/>
        <v>12</v>
      </c>
      <c r="AP559" s="33" t="str">
        <f t="shared" si="116"/>
        <v/>
      </c>
      <c r="AQ559" s="33" t="str">
        <f t="shared" si="117"/>
        <v/>
      </c>
      <c r="AR559" s="33" t="str">
        <f t="shared" si="118"/>
        <v/>
      </c>
      <c r="AS559" s="4">
        <v>43604</v>
      </c>
      <c r="AT559" s="4">
        <v>0.10761574074074075</v>
      </c>
      <c r="AU559" s="4" t="s">
        <v>62</v>
      </c>
      <c r="AV559" s="4" t="s">
        <v>63</v>
      </c>
      <c r="AW559" s="4">
        <v>12</v>
      </c>
    </row>
    <row r="560" spans="36:52" x14ac:dyDescent="0.3">
      <c r="AJ560" s="33" t="str">
        <f t="shared" si="110"/>
        <v/>
      </c>
      <c r="AK560" s="33" t="str">
        <f t="shared" si="111"/>
        <v/>
      </c>
      <c r="AL560" s="33">
        <f t="shared" si="112"/>
        <v>27361.01</v>
      </c>
      <c r="AM560" s="33" t="str">
        <f t="shared" si="113"/>
        <v/>
      </c>
      <c r="AN560" s="33" t="str">
        <f t="shared" si="114"/>
        <v/>
      </c>
      <c r="AO560" s="33" t="str">
        <f t="shared" si="115"/>
        <v/>
      </c>
      <c r="AP560" s="33" t="str">
        <f t="shared" si="116"/>
        <v/>
      </c>
      <c r="AQ560" s="33" t="str">
        <f t="shared" si="117"/>
        <v/>
      </c>
      <c r="AR560" s="33" t="str">
        <f t="shared" si="118"/>
        <v/>
      </c>
      <c r="AS560" s="4">
        <v>43604</v>
      </c>
      <c r="AT560" s="4">
        <v>0.10761574074074075</v>
      </c>
      <c r="AU560" s="4" t="s">
        <v>64</v>
      </c>
      <c r="AV560" s="4" t="s">
        <v>65</v>
      </c>
      <c r="AW560" s="4">
        <v>27361.01</v>
      </c>
    </row>
    <row r="561" spans="36:52" x14ac:dyDescent="0.3">
      <c r="AJ561" s="33" t="str">
        <f t="shared" si="110"/>
        <v/>
      </c>
      <c r="AK561" s="33" t="str">
        <f t="shared" si="111"/>
        <v/>
      </c>
      <c r="AL561" s="33" t="str">
        <f t="shared" si="112"/>
        <v/>
      </c>
      <c r="AM561" s="33">
        <f t="shared" si="113"/>
        <v>37916.536</v>
      </c>
      <c r="AN561" s="33" t="str">
        <f t="shared" si="114"/>
        <v/>
      </c>
      <c r="AO561" s="33" t="str">
        <f t="shared" si="115"/>
        <v/>
      </c>
      <c r="AP561" s="33" t="str">
        <f t="shared" si="116"/>
        <v/>
      </c>
      <c r="AQ561" s="33" t="str">
        <f t="shared" si="117"/>
        <v/>
      </c>
      <c r="AR561" s="33" t="str">
        <f t="shared" si="118"/>
        <v/>
      </c>
      <c r="AS561" s="4">
        <v>43604</v>
      </c>
      <c r="AT561" s="4">
        <v>0.10761574074074075</v>
      </c>
      <c r="AU561" s="4" t="s">
        <v>64</v>
      </c>
      <c r="AV561" s="4" t="s">
        <v>66</v>
      </c>
      <c r="AW561" s="4" t="s">
        <v>67</v>
      </c>
      <c r="AX561" s="4">
        <v>37916.536</v>
      </c>
    </row>
    <row r="562" spans="36:52" x14ac:dyDescent="0.3">
      <c r="AJ562" s="33" t="str">
        <f t="shared" si="110"/>
        <v/>
      </c>
      <c r="AK562" s="33" t="str">
        <f t="shared" si="111"/>
        <v/>
      </c>
      <c r="AL562" s="33" t="str">
        <f t="shared" si="112"/>
        <v/>
      </c>
      <c r="AM562" s="33" t="str">
        <f t="shared" si="113"/>
        <v/>
      </c>
      <c r="AN562" s="33">
        <f t="shared" si="114"/>
        <v>0</v>
      </c>
      <c r="AO562" s="33" t="str">
        <f t="shared" si="115"/>
        <v/>
      </c>
      <c r="AP562" s="33" t="str">
        <f t="shared" si="116"/>
        <v/>
      </c>
      <c r="AQ562" s="33" t="str">
        <f t="shared" si="117"/>
        <v/>
      </c>
      <c r="AR562" s="33" t="str">
        <f t="shared" si="118"/>
        <v/>
      </c>
      <c r="AS562" s="4">
        <v>43604</v>
      </c>
      <c r="AT562" s="4">
        <v>0.10761574074074075</v>
      </c>
      <c r="AU562" s="4" t="s">
        <v>64</v>
      </c>
      <c r="AV562" s="4" t="s">
        <v>68</v>
      </c>
      <c r="AW562" s="4">
        <v>0</v>
      </c>
    </row>
    <row r="563" spans="36:52" x14ac:dyDescent="0.3">
      <c r="AJ563" s="33">
        <f t="shared" si="110"/>
        <v>15736.174999999999</v>
      </c>
      <c r="AK563" s="33" t="str">
        <f t="shared" si="111"/>
        <v/>
      </c>
      <c r="AL563" s="33" t="str">
        <f t="shared" si="112"/>
        <v/>
      </c>
      <c r="AM563" s="33" t="str">
        <f t="shared" si="113"/>
        <v/>
      </c>
      <c r="AN563" s="33" t="str">
        <f t="shared" si="114"/>
        <v/>
      </c>
      <c r="AO563" s="33" t="str">
        <f t="shared" si="115"/>
        <v/>
      </c>
      <c r="AP563" s="33" t="str">
        <f t="shared" si="116"/>
        <v/>
      </c>
      <c r="AQ563" s="33" t="str">
        <f t="shared" si="117"/>
        <v/>
      </c>
      <c r="AR563" s="33" t="str">
        <f t="shared" si="118"/>
        <v/>
      </c>
      <c r="AS563" s="4">
        <v>43604</v>
      </c>
      <c r="AT563" s="4">
        <v>0.10900462962962963</v>
      </c>
      <c r="AU563" s="4" t="s">
        <v>59</v>
      </c>
      <c r="AV563" s="4" t="s">
        <v>60</v>
      </c>
      <c r="AW563" s="4">
        <v>15736.174999999999</v>
      </c>
    </row>
    <row r="564" spans="36:52" x14ac:dyDescent="0.3">
      <c r="AJ564" s="33" t="str">
        <f t="shared" si="110"/>
        <v/>
      </c>
      <c r="AK564" s="33">
        <f t="shared" si="111"/>
        <v>116108.68799999999</v>
      </c>
      <c r="AL564" s="33" t="str">
        <f t="shared" si="112"/>
        <v/>
      </c>
      <c r="AM564" s="33" t="str">
        <f t="shared" si="113"/>
        <v/>
      </c>
      <c r="AN564" s="33" t="str">
        <f t="shared" si="114"/>
        <v/>
      </c>
      <c r="AO564" s="33" t="str">
        <f t="shared" si="115"/>
        <v/>
      </c>
      <c r="AP564" s="33" t="str">
        <f t="shared" si="116"/>
        <v/>
      </c>
      <c r="AQ564" s="33" t="str">
        <f t="shared" si="117"/>
        <v/>
      </c>
      <c r="AR564" s="33" t="str">
        <f t="shared" si="118"/>
        <v/>
      </c>
      <c r="AS564" s="4">
        <v>43604</v>
      </c>
      <c r="AT564" s="4">
        <v>0.10900462962962963</v>
      </c>
      <c r="AU564" s="4" t="s">
        <v>59</v>
      </c>
      <c r="AV564" s="4" t="s">
        <v>61</v>
      </c>
      <c r="AW564" s="4">
        <v>116108.68799999999</v>
      </c>
    </row>
    <row r="565" spans="36:52" x14ac:dyDescent="0.3">
      <c r="AJ565" s="33" t="str">
        <f t="shared" si="110"/>
        <v/>
      </c>
      <c r="AK565" s="33" t="str">
        <f t="shared" si="111"/>
        <v/>
      </c>
      <c r="AL565" s="33" t="str">
        <f t="shared" si="112"/>
        <v/>
      </c>
      <c r="AM565" s="33" t="str">
        <f t="shared" si="113"/>
        <v/>
      </c>
      <c r="AN565" s="33" t="str">
        <f t="shared" si="114"/>
        <v/>
      </c>
      <c r="AO565" s="33">
        <f t="shared" si="115"/>
        <v>12</v>
      </c>
      <c r="AP565" s="33" t="str">
        <f t="shared" si="116"/>
        <v/>
      </c>
      <c r="AQ565" s="33" t="str">
        <f t="shared" si="117"/>
        <v/>
      </c>
      <c r="AR565" s="33" t="str">
        <f t="shared" si="118"/>
        <v/>
      </c>
      <c r="AS565" s="4">
        <v>43604</v>
      </c>
      <c r="AT565" s="4">
        <v>0.10900462962962963</v>
      </c>
      <c r="AU565" s="4" t="s">
        <v>62</v>
      </c>
      <c r="AV565" s="4" t="s">
        <v>63</v>
      </c>
      <c r="AW565" s="4">
        <v>12</v>
      </c>
    </row>
    <row r="566" spans="36:52" x14ac:dyDescent="0.3">
      <c r="AJ566" s="33" t="str">
        <f t="shared" si="110"/>
        <v/>
      </c>
      <c r="AK566" s="33" t="str">
        <f t="shared" si="111"/>
        <v/>
      </c>
      <c r="AL566" s="33">
        <f t="shared" si="112"/>
        <v>27361.01</v>
      </c>
      <c r="AM566" s="33" t="str">
        <f t="shared" si="113"/>
        <v/>
      </c>
      <c r="AN566" s="33" t="str">
        <f t="shared" si="114"/>
        <v/>
      </c>
      <c r="AO566" s="33" t="str">
        <f t="shared" si="115"/>
        <v/>
      </c>
      <c r="AP566" s="33" t="str">
        <f t="shared" si="116"/>
        <v/>
      </c>
      <c r="AQ566" s="33" t="str">
        <f t="shared" si="117"/>
        <v/>
      </c>
      <c r="AR566" s="33" t="str">
        <f t="shared" si="118"/>
        <v/>
      </c>
      <c r="AS566" s="4">
        <v>43604</v>
      </c>
      <c r="AT566" s="4">
        <v>0.10900462962962963</v>
      </c>
      <c r="AU566" s="4" t="s">
        <v>64</v>
      </c>
      <c r="AV566" s="4" t="s">
        <v>65</v>
      </c>
      <c r="AW566" s="4">
        <v>27361.01</v>
      </c>
    </row>
    <row r="567" spans="36:52" x14ac:dyDescent="0.3">
      <c r="AJ567" s="33" t="str">
        <f t="shared" si="110"/>
        <v/>
      </c>
      <c r="AK567" s="33" t="str">
        <f t="shared" si="111"/>
        <v/>
      </c>
      <c r="AL567" s="33" t="str">
        <f t="shared" si="112"/>
        <v/>
      </c>
      <c r="AM567" s="33">
        <f t="shared" si="113"/>
        <v>37916.536</v>
      </c>
      <c r="AN567" s="33" t="str">
        <f t="shared" si="114"/>
        <v/>
      </c>
      <c r="AO567" s="33" t="str">
        <f t="shared" si="115"/>
        <v/>
      </c>
      <c r="AP567" s="33" t="str">
        <f t="shared" si="116"/>
        <v/>
      </c>
      <c r="AQ567" s="33" t="str">
        <f t="shared" si="117"/>
        <v/>
      </c>
      <c r="AR567" s="33" t="str">
        <f t="shared" si="118"/>
        <v/>
      </c>
      <c r="AS567" s="4">
        <v>43604</v>
      </c>
      <c r="AT567" s="4">
        <v>0.10900462962962963</v>
      </c>
      <c r="AU567" s="4" t="s">
        <v>64</v>
      </c>
      <c r="AV567" s="4" t="s">
        <v>66</v>
      </c>
      <c r="AW567" s="4" t="s">
        <v>67</v>
      </c>
      <c r="AX567" s="4">
        <v>37916.536</v>
      </c>
    </row>
    <row r="568" spans="36:52" x14ac:dyDescent="0.3">
      <c r="AJ568" s="33" t="str">
        <f t="shared" si="110"/>
        <v/>
      </c>
      <c r="AK568" s="33" t="str">
        <f t="shared" si="111"/>
        <v/>
      </c>
      <c r="AL568" s="33" t="str">
        <f t="shared" si="112"/>
        <v/>
      </c>
      <c r="AM568" s="33" t="str">
        <f t="shared" si="113"/>
        <v/>
      </c>
      <c r="AN568" s="33">
        <f t="shared" si="114"/>
        <v>0</v>
      </c>
      <c r="AO568" s="33" t="str">
        <f t="shared" si="115"/>
        <v/>
      </c>
      <c r="AP568" s="33" t="str">
        <f t="shared" si="116"/>
        <v/>
      </c>
      <c r="AQ568" s="33" t="str">
        <f t="shared" si="117"/>
        <v/>
      </c>
      <c r="AR568" s="33" t="str">
        <f t="shared" si="118"/>
        <v/>
      </c>
      <c r="AS568" s="4">
        <v>43604</v>
      </c>
      <c r="AT568" s="4">
        <v>0.10900462962962963</v>
      </c>
      <c r="AU568" s="4" t="s">
        <v>64</v>
      </c>
      <c r="AV568" s="4" t="s">
        <v>68</v>
      </c>
      <c r="AW568" s="4">
        <v>0</v>
      </c>
    </row>
    <row r="569" spans="36:52" x14ac:dyDescent="0.3">
      <c r="AJ569" s="33" t="str">
        <f t="shared" si="110"/>
        <v/>
      </c>
      <c r="AK569" s="33" t="str">
        <f t="shared" si="111"/>
        <v/>
      </c>
      <c r="AL569" s="33" t="str">
        <f t="shared" si="112"/>
        <v/>
      </c>
      <c r="AM569" s="33" t="str">
        <f t="shared" si="113"/>
        <v/>
      </c>
      <c r="AN569" s="33" t="str">
        <f t="shared" si="114"/>
        <v/>
      </c>
      <c r="AO569" s="33" t="str">
        <f t="shared" si="115"/>
        <v/>
      </c>
      <c r="AP569" s="33">
        <f t="shared" si="116"/>
        <v>0.22500000000000001</v>
      </c>
      <c r="AQ569" s="33" t="str">
        <f t="shared" si="117"/>
        <v/>
      </c>
      <c r="AR569" s="33" t="str">
        <f t="shared" si="118"/>
        <v/>
      </c>
      <c r="AS569" s="4">
        <v>43604</v>
      </c>
      <c r="AT569" s="4">
        <v>0.1103587962962963</v>
      </c>
      <c r="AU569" s="4" t="s">
        <v>70</v>
      </c>
      <c r="AV569" s="4" t="s">
        <v>71</v>
      </c>
      <c r="AW569" s="4">
        <v>43604</v>
      </c>
      <c r="AX569" s="4">
        <v>0.22500000000000001</v>
      </c>
      <c r="AY569" s="4" t="s">
        <v>72</v>
      </c>
      <c r="AZ569" s="4" t="s">
        <v>73</v>
      </c>
    </row>
    <row r="570" spans="36:52" x14ac:dyDescent="0.3">
      <c r="AJ570" s="33" t="str">
        <f t="shared" si="110"/>
        <v/>
      </c>
      <c r="AK570" s="33" t="str">
        <f t="shared" si="111"/>
        <v/>
      </c>
      <c r="AL570" s="33" t="str">
        <f t="shared" si="112"/>
        <v/>
      </c>
      <c r="AM570" s="33" t="str">
        <f t="shared" si="113"/>
        <v/>
      </c>
      <c r="AN570" s="33" t="str">
        <f t="shared" si="114"/>
        <v/>
      </c>
      <c r="AO570" s="33" t="str">
        <f t="shared" si="115"/>
        <v/>
      </c>
      <c r="AP570" s="33" t="str">
        <f t="shared" si="116"/>
        <v/>
      </c>
      <c r="AQ570" s="33" t="str">
        <f t="shared" si="117"/>
        <v/>
      </c>
      <c r="AR570" s="33">
        <f t="shared" si="118"/>
        <v>33.700000000000003</v>
      </c>
      <c r="AS570" s="4">
        <v>43604</v>
      </c>
      <c r="AT570" s="4">
        <v>0.1103587962962963</v>
      </c>
      <c r="AU570" s="4" t="s">
        <v>74</v>
      </c>
      <c r="AV570" s="4" t="s">
        <v>75</v>
      </c>
      <c r="AW570" s="4">
        <v>33.700000000000003</v>
      </c>
      <c r="AX570" s="4" t="s">
        <v>72</v>
      </c>
      <c r="AY570" s="4" t="s">
        <v>73</v>
      </c>
    </row>
    <row r="571" spans="36:52" x14ac:dyDescent="0.3">
      <c r="AJ571" s="33" t="str">
        <f t="shared" si="110"/>
        <v/>
      </c>
      <c r="AK571" s="33" t="str">
        <f t="shared" si="111"/>
        <v/>
      </c>
      <c r="AL571" s="33" t="str">
        <f t="shared" si="112"/>
        <v/>
      </c>
      <c r="AM571" s="33" t="str">
        <f t="shared" si="113"/>
        <v/>
      </c>
      <c r="AN571" s="33" t="str">
        <f t="shared" si="114"/>
        <v/>
      </c>
      <c r="AO571" s="33" t="str">
        <f t="shared" si="115"/>
        <v/>
      </c>
      <c r="AP571" s="33" t="str">
        <f t="shared" si="116"/>
        <v/>
      </c>
      <c r="AQ571" s="33">
        <f t="shared" si="117"/>
        <v>41.5</v>
      </c>
      <c r="AR571" s="33" t="str">
        <f t="shared" si="118"/>
        <v/>
      </c>
      <c r="AS571" s="4">
        <v>43604</v>
      </c>
      <c r="AT571" s="4">
        <v>0.1103587962962963</v>
      </c>
      <c r="AU571" s="4" t="s">
        <v>74</v>
      </c>
      <c r="AV571" s="4" t="s">
        <v>76</v>
      </c>
      <c r="AW571" s="4">
        <v>41.5</v>
      </c>
      <c r="AX571" s="4" t="s">
        <v>72</v>
      </c>
      <c r="AY571" s="4" t="s">
        <v>73</v>
      </c>
    </row>
    <row r="572" spans="36:52" x14ac:dyDescent="0.3">
      <c r="AJ572" s="33">
        <f t="shared" si="110"/>
        <v>15736.174999999999</v>
      </c>
      <c r="AK572" s="33" t="str">
        <f t="shared" si="111"/>
        <v/>
      </c>
      <c r="AL572" s="33" t="str">
        <f t="shared" si="112"/>
        <v/>
      </c>
      <c r="AM572" s="33" t="str">
        <f t="shared" si="113"/>
        <v/>
      </c>
      <c r="AN572" s="33" t="str">
        <f t="shared" si="114"/>
        <v/>
      </c>
      <c r="AO572" s="33" t="str">
        <f t="shared" si="115"/>
        <v/>
      </c>
      <c r="AP572" s="33" t="str">
        <f t="shared" si="116"/>
        <v/>
      </c>
      <c r="AQ572" s="33" t="str">
        <f t="shared" si="117"/>
        <v/>
      </c>
      <c r="AR572" s="33" t="str">
        <f t="shared" si="118"/>
        <v/>
      </c>
      <c r="AS572" s="4">
        <v>43604</v>
      </c>
      <c r="AT572" s="4">
        <v>0.11039351851851853</v>
      </c>
      <c r="AU572" s="4" t="s">
        <v>59</v>
      </c>
      <c r="AV572" s="4" t="s">
        <v>60</v>
      </c>
      <c r="AW572" s="4">
        <v>15736.174999999999</v>
      </c>
    </row>
    <row r="573" spans="36:52" x14ac:dyDescent="0.3">
      <c r="AJ573" s="33" t="str">
        <f t="shared" si="110"/>
        <v/>
      </c>
      <c r="AK573" s="33">
        <f t="shared" si="111"/>
        <v>116108.68799999999</v>
      </c>
      <c r="AL573" s="33" t="str">
        <f t="shared" si="112"/>
        <v/>
      </c>
      <c r="AM573" s="33" t="str">
        <f t="shared" si="113"/>
        <v/>
      </c>
      <c r="AN573" s="33" t="str">
        <f t="shared" si="114"/>
        <v/>
      </c>
      <c r="AO573" s="33" t="str">
        <f t="shared" si="115"/>
        <v/>
      </c>
      <c r="AP573" s="33" t="str">
        <f t="shared" si="116"/>
        <v/>
      </c>
      <c r="AQ573" s="33" t="str">
        <f t="shared" si="117"/>
        <v/>
      </c>
      <c r="AR573" s="33" t="str">
        <f t="shared" si="118"/>
        <v/>
      </c>
      <c r="AS573" s="4">
        <v>43604</v>
      </c>
      <c r="AT573" s="4">
        <v>0.11039351851851853</v>
      </c>
      <c r="AU573" s="4" t="s">
        <v>59</v>
      </c>
      <c r="AV573" s="4" t="s">
        <v>61</v>
      </c>
      <c r="AW573" s="4">
        <v>116108.68799999999</v>
      </c>
    </row>
    <row r="574" spans="36:52" x14ac:dyDescent="0.3">
      <c r="AJ574" s="33" t="str">
        <f t="shared" si="110"/>
        <v/>
      </c>
      <c r="AK574" s="33" t="str">
        <f t="shared" si="111"/>
        <v/>
      </c>
      <c r="AL574" s="33" t="str">
        <f t="shared" si="112"/>
        <v/>
      </c>
      <c r="AM574" s="33" t="str">
        <f t="shared" si="113"/>
        <v/>
      </c>
      <c r="AN574" s="33" t="str">
        <f t="shared" si="114"/>
        <v/>
      </c>
      <c r="AO574" s="33">
        <f t="shared" si="115"/>
        <v>12</v>
      </c>
      <c r="AP574" s="33" t="str">
        <f t="shared" si="116"/>
        <v/>
      </c>
      <c r="AQ574" s="33" t="str">
        <f t="shared" si="117"/>
        <v/>
      </c>
      <c r="AR574" s="33" t="str">
        <f t="shared" si="118"/>
        <v/>
      </c>
      <c r="AS574" s="4">
        <v>43604</v>
      </c>
      <c r="AT574" s="4">
        <v>0.11039351851851853</v>
      </c>
      <c r="AU574" s="4" t="s">
        <v>62</v>
      </c>
      <c r="AV574" s="4" t="s">
        <v>63</v>
      </c>
      <c r="AW574" s="4">
        <v>12</v>
      </c>
    </row>
    <row r="575" spans="36:52" x14ac:dyDescent="0.3">
      <c r="AJ575" s="33" t="str">
        <f t="shared" si="110"/>
        <v/>
      </c>
      <c r="AK575" s="33" t="str">
        <f t="shared" si="111"/>
        <v/>
      </c>
      <c r="AL575" s="33">
        <f t="shared" si="112"/>
        <v>27361.01</v>
      </c>
      <c r="AM575" s="33" t="str">
        <f t="shared" si="113"/>
        <v/>
      </c>
      <c r="AN575" s="33" t="str">
        <f t="shared" si="114"/>
        <v/>
      </c>
      <c r="AO575" s="33" t="str">
        <f t="shared" si="115"/>
        <v/>
      </c>
      <c r="AP575" s="33" t="str">
        <f t="shared" si="116"/>
        <v/>
      </c>
      <c r="AQ575" s="33" t="str">
        <f t="shared" si="117"/>
        <v/>
      </c>
      <c r="AR575" s="33" t="str">
        <f t="shared" si="118"/>
        <v/>
      </c>
      <c r="AS575" s="4">
        <v>43604</v>
      </c>
      <c r="AT575" s="4">
        <v>0.11039351851851853</v>
      </c>
      <c r="AU575" s="4" t="s">
        <v>64</v>
      </c>
      <c r="AV575" s="4" t="s">
        <v>65</v>
      </c>
      <c r="AW575" s="4">
        <v>27361.01</v>
      </c>
    </row>
    <row r="576" spans="36:52" x14ac:dyDescent="0.3">
      <c r="AJ576" s="33" t="str">
        <f t="shared" si="110"/>
        <v/>
      </c>
      <c r="AK576" s="33" t="str">
        <f t="shared" si="111"/>
        <v/>
      </c>
      <c r="AL576" s="33" t="str">
        <f t="shared" si="112"/>
        <v/>
      </c>
      <c r="AM576" s="33">
        <f t="shared" si="113"/>
        <v>37916.536</v>
      </c>
      <c r="AN576" s="33" t="str">
        <f t="shared" si="114"/>
        <v/>
      </c>
      <c r="AO576" s="33" t="str">
        <f t="shared" si="115"/>
        <v/>
      </c>
      <c r="AP576" s="33" t="str">
        <f t="shared" si="116"/>
        <v/>
      </c>
      <c r="AQ576" s="33" t="str">
        <f t="shared" si="117"/>
        <v/>
      </c>
      <c r="AR576" s="33" t="str">
        <f t="shared" si="118"/>
        <v/>
      </c>
      <c r="AS576" s="4">
        <v>43604</v>
      </c>
      <c r="AT576" s="4">
        <v>0.11039351851851853</v>
      </c>
      <c r="AU576" s="4" t="s">
        <v>64</v>
      </c>
      <c r="AV576" s="4" t="s">
        <v>66</v>
      </c>
      <c r="AW576" s="4" t="s">
        <v>67</v>
      </c>
      <c r="AX576" s="4">
        <v>37916.536</v>
      </c>
    </row>
    <row r="577" spans="36:52" x14ac:dyDescent="0.3">
      <c r="AJ577" s="33" t="str">
        <f t="shared" si="110"/>
        <v/>
      </c>
      <c r="AK577" s="33" t="str">
        <f t="shared" si="111"/>
        <v/>
      </c>
      <c r="AL577" s="33" t="str">
        <f t="shared" si="112"/>
        <v/>
      </c>
      <c r="AM577" s="33" t="str">
        <f t="shared" si="113"/>
        <v/>
      </c>
      <c r="AN577" s="33">
        <f t="shared" si="114"/>
        <v>0</v>
      </c>
      <c r="AO577" s="33" t="str">
        <f t="shared" si="115"/>
        <v/>
      </c>
      <c r="AP577" s="33" t="str">
        <f t="shared" si="116"/>
        <v/>
      </c>
      <c r="AQ577" s="33" t="str">
        <f t="shared" si="117"/>
        <v/>
      </c>
      <c r="AR577" s="33" t="str">
        <f t="shared" si="118"/>
        <v/>
      </c>
      <c r="AS577" s="4">
        <v>43604</v>
      </c>
      <c r="AT577" s="4">
        <v>0.11039351851851853</v>
      </c>
      <c r="AU577" s="4" t="s">
        <v>64</v>
      </c>
      <c r="AV577" s="4" t="s">
        <v>68</v>
      </c>
      <c r="AW577" s="4">
        <v>0</v>
      </c>
    </row>
    <row r="578" spans="36:52" x14ac:dyDescent="0.3">
      <c r="AJ578" s="33">
        <f t="shared" si="110"/>
        <v>15736.174999999999</v>
      </c>
      <c r="AK578" s="33" t="str">
        <f t="shared" si="111"/>
        <v/>
      </c>
      <c r="AL578" s="33" t="str">
        <f t="shared" si="112"/>
        <v/>
      </c>
      <c r="AM578" s="33" t="str">
        <f t="shared" si="113"/>
        <v/>
      </c>
      <c r="AN578" s="33" t="str">
        <f t="shared" si="114"/>
        <v/>
      </c>
      <c r="AO578" s="33" t="str">
        <f t="shared" si="115"/>
        <v/>
      </c>
      <c r="AP578" s="33" t="str">
        <f t="shared" si="116"/>
        <v/>
      </c>
      <c r="AQ578" s="33" t="str">
        <f t="shared" si="117"/>
        <v/>
      </c>
      <c r="AR578" s="33" t="str">
        <f t="shared" si="118"/>
        <v/>
      </c>
      <c r="AS578" s="4">
        <v>43604</v>
      </c>
      <c r="AT578" s="4">
        <v>0.11178240740740741</v>
      </c>
      <c r="AU578" s="4" t="s">
        <v>59</v>
      </c>
      <c r="AV578" s="4" t="s">
        <v>60</v>
      </c>
      <c r="AW578" s="4">
        <v>15736.174999999999</v>
      </c>
    </row>
    <row r="579" spans="36:52" x14ac:dyDescent="0.3">
      <c r="AJ579" s="33" t="str">
        <f t="shared" si="110"/>
        <v/>
      </c>
      <c r="AK579" s="33">
        <f t="shared" si="111"/>
        <v>116108.68799999999</v>
      </c>
      <c r="AL579" s="33" t="str">
        <f t="shared" si="112"/>
        <v/>
      </c>
      <c r="AM579" s="33" t="str">
        <f t="shared" si="113"/>
        <v/>
      </c>
      <c r="AN579" s="33" t="str">
        <f t="shared" si="114"/>
        <v/>
      </c>
      <c r="AO579" s="33" t="str">
        <f t="shared" si="115"/>
        <v/>
      </c>
      <c r="AP579" s="33" t="str">
        <f t="shared" si="116"/>
        <v/>
      </c>
      <c r="AQ579" s="33" t="str">
        <f t="shared" si="117"/>
        <v/>
      </c>
      <c r="AR579" s="33" t="str">
        <f t="shared" si="118"/>
        <v/>
      </c>
      <c r="AS579" s="4">
        <v>43604</v>
      </c>
      <c r="AT579" s="4">
        <v>0.11178240740740741</v>
      </c>
      <c r="AU579" s="4" t="s">
        <v>59</v>
      </c>
      <c r="AV579" s="4" t="s">
        <v>61</v>
      </c>
      <c r="AW579" s="4">
        <v>116108.68799999999</v>
      </c>
    </row>
    <row r="580" spans="36:52" x14ac:dyDescent="0.3">
      <c r="AJ580" s="33" t="str">
        <f t="shared" si="110"/>
        <v/>
      </c>
      <c r="AK580" s="33" t="str">
        <f t="shared" si="111"/>
        <v/>
      </c>
      <c r="AL580" s="33" t="str">
        <f t="shared" si="112"/>
        <v/>
      </c>
      <c r="AM580" s="33" t="str">
        <f t="shared" si="113"/>
        <v/>
      </c>
      <c r="AN580" s="33" t="str">
        <f t="shared" si="114"/>
        <v/>
      </c>
      <c r="AO580" s="33">
        <f t="shared" si="115"/>
        <v>12</v>
      </c>
      <c r="AP580" s="33" t="str">
        <f t="shared" si="116"/>
        <v/>
      </c>
      <c r="AQ580" s="33" t="str">
        <f t="shared" si="117"/>
        <v/>
      </c>
      <c r="AR580" s="33" t="str">
        <f t="shared" si="118"/>
        <v/>
      </c>
      <c r="AS580" s="4">
        <v>43604</v>
      </c>
      <c r="AT580" s="4">
        <v>0.11178240740740741</v>
      </c>
      <c r="AU580" s="4" t="s">
        <v>62</v>
      </c>
      <c r="AV580" s="4" t="s">
        <v>63</v>
      </c>
      <c r="AW580" s="4">
        <v>12</v>
      </c>
    </row>
    <row r="581" spans="36:52" x14ac:dyDescent="0.3">
      <c r="AJ581" s="33" t="str">
        <f t="shared" si="110"/>
        <v/>
      </c>
      <c r="AK581" s="33" t="str">
        <f t="shared" si="111"/>
        <v/>
      </c>
      <c r="AL581" s="33">
        <f t="shared" si="112"/>
        <v>27361.01</v>
      </c>
      <c r="AM581" s="33" t="str">
        <f t="shared" si="113"/>
        <v/>
      </c>
      <c r="AN581" s="33" t="str">
        <f t="shared" si="114"/>
        <v/>
      </c>
      <c r="AO581" s="33" t="str">
        <f t="shared" si="115"/>
        <v/>
      </c>
      <c r="AP581" s="33" t="str">
        <f t="shared" si="116"/>
        <v/>
      </c>
      <c r="AQ581" s="33" t="str">
        <f t="shared" si="117"/>
        <v/>
      </c>
      <c r="AR581" s="33" t="str">
        <f t="shared" si="118"/>
        <v/>
      </c>
      <c r="AS581" s="4">
        <v>43604</v>
      </c>
      <c r="AT581" s="4">
        <v>0.11178240740740741</v>
      </c>
      <c r="AU581" s="4" t="s">
        <v>64</v>
      </c>
      <c r="AV581" s="4" t="s">
        <v>65</v>
      </c>
      <c r="AW581" s="4">
        <v>27361.01</v>
      </c>
    </row>
    <row r="582" spans="36:52" x14ac:dyDescent="0.3">
      <c r="AJ582" s="33" t="str">
        <f t="shared" si="110"/>
        <v/>
      </c>
      <c r="AK582" s="33" t="str">
        <f t="shared" si="111"/>
        <v/>
      </c>
      <c r="AL582" s="33" t="str">
        <f t="shared" si="112"/>
        <v/>
      </c>
      <c r="AM582" s="33">
        <f t="shared" si="113"/>
        <v>37916.536</v>
      </c>
      <c r="AN582" s="33" t="str">
        <f t="shared" si="114"/>
        <v/>
      </c>
      <c r="AO582" s="33" t="str">
        <f t="shared" si="115"/>
        <v/>
      </c>
      <c r="AP582" s="33" t="str">
        <f t="shared" si="116"/>
        <v/>
      </c>
      <c r="AQ582" s="33" t="str">
        <f t="shared" si="117"/>
        <v/>
      </c>
      <c r="AR582" s="33" t="str">
        <f t="shared" si="118"/>
        <v/>
      </c>
      <c r="AS582" s="4">
        <v>43604</v>
      </c>
      <c r="AT582" s="4">
        <v>0.11178240740740741</v>
      </c>
      <c r="AU582" s="4" t="s">
        <v>64</v>
      </c>
      <c r="AV582" s="4" t="s">
        <v>66</v>
      </c>
      <c r="AW582" s="4" t="s">
        <v>67</v>
      </c>
      <c r="AX582" s="4">
        <v>37916.536</v>
      </c>
    </row>
    <row r="583" spans="36:52" x14ac:dyDescent="0.3">
      <c r="AJ583" s="33" t="str">
        <f t="shared" si="110"/>
        <v/>
      </c>
      <c r="AK583" s="33" t="str">
        <f t="shared" si="111"/>
        <v/>
      </c>
      <c r="AL583" s="33" t="str">
        <f t="shared" si="112"/>
        <v/>
      </c>
      <c r="AM583" s="33" t="str">
        <f t="shared" si="113"/>
        <v/>
      </c>
      <c r="AN583" s="33">
        <f t="shared" si="114"/>
        <v>0</v>
      </c>
      <c r="AO583" s="33" t="str">
        <f t="shared" si="115"/>
        <v/>
      </c>
      <c r="AP583" s="33" t="str">
        <f t="shared" si="116"/>
        <v/>
      </c>
      <c r="AQ583" s="33" t="str">
        <f t="shared" si="117"/>
        <v/>
      </c>
      <c r="AR583" s="33" t="str">
        <f t="shared" si="118"/>
        <v/>
      </c>
      <c r="AS583" s="4">
        <v>43604</v>
      </c>
      <c r="AT583" s="4">
        <v>0.11178240740740741</v>
      </c>
      <c r="AU583" s="4" t="s">
        <v>64</v>
      </c>
      <c r="AV583" s="4" t="s">
        <v>68</v>
      </c>
      <c r="AW583" s="4">
        <v>0</v>
      </c>
    </row>
    <row r="584" spans="36:52" x14ac:dyDescent="0.3">
      <c r="AJ584" s="33">
        <f t="shared" si="110"/>
        <v>15736.174999999999</v>
      </c>
      <c r="AK584" s="33" t="str">
        <f t="shared" si="111"/>
        <v/>
      </c>
      <c r="AL584" s="33" t="str">
        <f t="shared" si="112"/>
        <v/>
      </c>
      <c r="AM584" s="33" t="str">
        <f t="shared" si="113"/>
        <v/>
      </c>
      <c r="AN584" s="33" t="str">
        <f t="shared" si="114"/>
        <v/>
      </c>
      <c r="AO584" s="33" t="str">
        <f t="shared" si="115"/>
        <v/>
      </c>
      <c r="AP584" s="33" t="str">
        <f t="shared" si="116"/>
        <v/>
      </c>
      <c r="AQ584" s="33" t="str">
        <f t="shared" si="117"/>
        <v/>
      </c>
      <c r="AR584" s="33" t="str">
        <f t="shared" si="118"/>
        <v/>
      </c>
      <c r="AS584" s="4">
        <v>43604</v>
      </c>
      <c r="AT584" s="4">
        <v>0.1131712962962963</v>
      </c>
      <c r="AU584" s="4" t="s">
        <v>59</v>
      </c>
      <c r="AV584" s="4" t="s">
        <v>60</v>
      </c>
      <c r="AW584" s="4">
        <v>15736.174999999999</v>
      </c>
    </row>
    <row r="585" spans="36:52" x14ac:dyDescent="0.3">
      <c r="AJ585" s="33" t="str">
        <f t="shared" si="110"/>
        <v/>
      </c>
      <c r="AK585" s="33">
        <f t="shared" si="111"/>
        <v>116108.731</v>
      </c>
      <c r="AL585" s="33" t="str">
        <f t="shared" si="112"/>
        <v/>
      </c>
      <c r="AM585" s="33" t="str">
        <f t="shared" si="113"/>
        <v/>
      </c>
      <c r="AN585" s="33" t="str">
        <f t="shared" si="114"/>
        <v/>
      </c>
      <c r="AO585" s="33" t="str">
        <f t="shared" si="115"/>
        <v/>
      </c>
      <c r="AP585" s="33" t="str">
        <f t="shared" si="116"/>
        <v/>
      </c>
      <c r="AQ585" s="33" t="str">
        <f t="shared" si="117"/>
        <v/>
      </c>
      <c r="AR585" s="33" t="str">
        <f t="shared" si="118"/>
        <v/>
      </c>
      <c r="AS585" s="4">
        <v>43604</v>
      </c>
      <c r="AT585" s="4">
        <v>0.1131712962962963</v>
      </c>
      <c r="AU585" s="4" t="s">
        <v>59</v>
      </c>
      <c r="AV585" s="4" t="s">
        <v>61</v>
      </c>
      <c r="AW585" s="4">
        <v>116108.731</v>
      </c>
    </row>
    <row r="586" spans="36:52" x14ac:dyDescent="0.3">
      <c r="AJ586" s="33" t="str">
        <f t="shared" si="110"/>
        <v/>
      </c>
      <c r="AK586" s="33" t="str">
        <f t="shared" si="111"/>
        <v/>
      </c>
      <c r="AL586" s="33" t="str">
        <f t="shared" si="112"/>
        <v/>
      </c>
      <c r="AM586" s="33" t="str">
        <f t="shared" si="113"/>
        <v/>
      </c>
      <c r="AN586" s="33" t="str">
        <f t="shared" si="114"/>
        <v/>
      </c>
      <c r="AO586" s="33">
        <f t="shared" si="115"/>
        <v>12</v>
      </c>
      <c r="AP586" s="33" t="str">
        <f t="shared" si="116"/>
        <v/>
      </c>
      <c r="AQ586" s="33" t="str">
        <f t="shared" si="117"/>
        <v/>
      </c>
      <c r="AR586" s="33" t="str">
        <f t="shared" si="118"/>
        <v/>
      </c>
      <c r="AS586" s="4">
        <v>43604</v>
      </c>
      <c r="AT586" s="4">
        <v>0.1131712962962963</v>
      </c>
      <c r="AU586" s="4" t="s">
        <v>62</v>
      </c>
      <c r="AV586" s="4" t="s">
        <v>63</v>
      </c>
      <c r="AW586" s="4">
        <v>12</v>
      </c>
    </row>
    <row r="587" spans="36:52" x14ac:dyDescent="0.3">
      <c r="AJ587" s="33" t="str">
        <f t="shared" si="110"/>
        <v/>
      </c>
      <c r="AK587" s="33" t="str">
        <f t="shared" si="111"/>
        <v/>
      </c>
      <c r="AL587" s="33">
        <f t="shared" si="112"/>
        <v>27361.01</v>
      </c>
      <c r="AM587" s="33" t="str">
        <f t="shared" si="113"/>
        <v/>
      </c>
      <c r="AN587" s="33" t="str">
        <f t="shared" si="114"/>
        <v/>
      </c>
      <c r="AO587" s="33" t="str">
        <f t="shared" si="115"/>
        <v/>
      </c>
      <c r="AP587" s="33" t="str">
        <f t="shared" si="116"/>
        <v/>
      </c>
      <c r="AQ587" s="33" t="str">
        <f t="shared" si="117"/>
        <v/>
      </c>
      <c r="AR587" s="33" t="str">
        <f t="shared" si="118"/>
        <v/>
      </c>
      <c r="AS587" s="4">
        <v>43604</v>
      </c>
      <c r="AT587" s="4">
        <v>0.1131712962962963</v>
      </c>
      <c r="AU587" s="4" t="s">
        <v>64</v>
      </c>
      <c r="AV587" s="4" t="s">
        <v>65</v>
      </c>
      <c r="AW587" s="4">
        <v>27361.01</v>
      </c>
    </row>
    <row r="588" spans="36:52" x14ac:dyDescent="0.3">
      <c r="AJ588" s="33" t="str">
        <f t="shared" ref="AJ588:AJ651" si="119">IF(AV588="ht",AW588,"")</f>
        <v/>
      </c>
      <c r="AK588" s="33" t="str">
        <f t="shared" ref="AK588:AK651" si="120">IF($AV588="nt",$AW588,"")</f>
        <v/>
      </c>
      <c r="AL588" s="33" t="str">
        <f t="shared" ref="AL588:AL651" si="121">IF($AV588="esp",$AW588,"")</f>
        <v/>
      </c>
      <c r="AM588" s="33">
        <f t="shared" ref="AM588:AM651" si="122">IF($AV588="Ges",$AX588,"")</f>
        <v>37916.536</v>
      </c>
      <c r="AN588" s="33" t="str">
        <f t="shared" ref="AN588:AN651" si="123">IF($AV588="tag",$AW588,"")</f>
        <v/>
      </c>
      <c r="AO588" s="33" t="str">
        <f t="shared" ref="AO588:AO651" si="124">IF($AV588="vhs",$AW588,"")</f>
        <v/>
      </c>
      <c r="AP588" s="33" t="str">
        <f t="shared" ref="AP588:AP651" si="125">IF($AV588="szeit",$AX588,"")</f>
        <v/>
      </c>
      <c r="AQ588" s="33" t="str">
        <f t="shared" ref="AQ588:AQ651" si="126">IF($AV588="v06",$AW588,"")</f>
        <v/>
      </c>
      <c r="AR588" s="33" t="str">
        <f t="shared" ref="AR588:AR651" si="127">IF($AV588="v22",$AW588,"")</f>
        <v/>
      </c>
      <c r="AS588" s="4">
        <v>43604</v>
      </c>
      <c r="AT588" s="4">
        <v>0.1131712962962963</v>
      </c>
      <c r="AU588" s="4" t="s">
        <v>64</v>
      </c>
      <c r="AV588" s="4" t="s">
        <v>66</v>
      </c>
      <c r="AW588" s="4" t="s">
        <v>67</v>
      </c>
      <c r="AX588" s="4">
        <v>37916.536</v>
      </c>
    </row>
    <row r="589" spans="36:52" x14ac:dyDescent="0.3">
      <c r="AJ589" s="33" t="str">
        <f t="shared" si="119"/>
        <v/>
      </c>
      <c r="AK589" s="33" t="str">
        <f t="shared" si="120"/>
        <v/>
      </c>
      <c r="AL589" s="33" t="str">
        <f t="shared" si="121"/>
        <v/>
      </c>
      <c r="AM589" s="33" t="str">
        <f t="shared" si="122"/>
        <v/>
      </c>
      <c r="AN589" s="33">
        <f t="shared" si="123"/>
        <v>0</v>
      </c>
      <c r="AO589" s="33" t="str">
        <f t="shared" si="124"/>
        <v/>
      </c>
      <c r="AP589" s="33" t="str">
        <f t="shared" si="125"/>
        <v/>
      </c>
      <c r="AQ589" s="33" t="str">
        <f t="shared" si="126"/>
        <v/>
      </c>
      <c r="AR589" s="33" t="str">
        <f t="shared" si="127"/>
        <v/>
      </c>
      <c r="AS589" s="4">
        <v>43604</v>
      </c>
      <c r="AT589" s="4">
        <v>0.1131712962962963</v>
      </c>
      <c r="AU589" s="4" t="s">
        <v>64</v>
      </c>
      <c r="AV589" s="4" t="s">
        <v>68</v>
      </c>
      <c r="AW589" s="4">
        <v>0</v>
      </c>
    </row>
    <row r="590" spans="36:52" x14ac:dyDescent="0.3">
      <c r="AJ590" s="33" t="str">
        <f t="shared" si="119"/>
        <v/>
      </c>
      <c r="AK590" s="33" t="str">
        <f t="shared" si="120"/>
        <v/>
      </c>
      <c r="AL590" s="33" t="str">
        <f t="shared" si="121"/>
        <v/>
      </c>
      <c r="AM590" s="33" t="str">
        <f t="shared" si="122"/>
        <v/>
      </c>
      <c r="AN590" s="33" t="str">
        <f t="shared" si="123"/>
        <v/>
      </c>
      <c r="AO590" s="33" t="str">
        <f t="shared" si="124"/>
        <v/>
      </c>
      <c r="AP590" s="33">
        <f t="shared" si="125"/>
        <v>0.22500000000000001</v>
      </c>
      <c r="AQ590" s="33" t="str">
        <f t="shared" si="126"/>
        <v/>
      </c>
      <c r="AR590" s="33" t="str">
        <f t="shared" si="127"/>
        <v/>
      </c>
      <c r="AS590" s="4">
        <v>43604</v>
      </c>
      <c r="AT590" s="4">
        <v>0.11383101851851851</v>
      </c>
      <c r="AU590" s="4" t="s">
        <v>70</v>
      </c>
      <c r="AV590" s="4" t="s">
        <v>71</v>
      </c>
      <c r="AW590" s="4">
        <v>43604</v>
      </c>
      <c r="AX590" s="4">
        <v>0.22500000000000001</v>
      </c>
      <c r="AY590" s="4" t="s">
        <v>72</v>
      </c>
      <c r="AZ590" s="4" t="s">
        <v>73</v>
      </c>
    </row>
    <row r="591" spans="36:52" x14ac:dyDescent="0.3">
      <c r="AJ591" s="33" t="str">
        <f t="shared" si="119"/>
        <v/>
      </c>
      <c r="AK591" s="33" t="str">
        <f t="shared" si="120"/>
        <v/>
      </c>
      <c r="AL591" s="33" t="str">
        <f t="shared" si="121"/>
        <v/>
      </c>
      <c r="AM591" s="33" t="str">
        <f t="shared" si="122"/>
        <v/>
      </c>
      <c r="AN591" s="33" t="str">
        <f t="shared" si="123"/>
        <v/>
      </c>
      <c r="AO591" s="33" t="str">
        <f t="shared" si="124"/>
        <v/>
      </c>
      <c r="AP591" s="33" t="str">
        <f t="shared" si="125"/>
        <v/>
      </c>
      <c r="AQ591" s="33" t="str">
        <f t="shared" si="126"/>
        <v/>
      </c>
      <c r="AR591" s="33">
        <f t="shared" si="127"/>
        <v>33.700000000000003</v>
      </c>
      <c r="AS591" s="4">
        <v>43604</v>
      </c>
      <c r="AT591" s="4">
        <v>0.11383101851851851</v>
      </c>
      <c r="AU591" s="4" t="s">
        <v>74</v>
      </c>
      <c r="AV591" s="4" t="s">
        <v>75</v>
      </c>
      <c r="AW591" s="4">
        <v>33.700000000000003</v>
      </c>
      <c r="AX591" s="4" t="s">
        <v>72</v>
      </c>
      <c r="AY591" s="4" t="s">
        <v>73</v>
      </c>
    </row>
    <row r="592" spans="36:52" x14ac:dyDescent="0.3">
      <c r="AJ592" s="33" t="str">
        <f t="shared" si="119"/>
        <v/>
      </c>
      <c r="AK592" s="33" t="str">
        <f t="shared" si="120"/>
        <v/>
      </c>
      <c r="AL592" s="33" t="str">
        <f t="shared" si="121"/>
        <v/>
      </c>
      <c r="AM592" s="33" t="str">
        <f t="shared" si="122"/>
        <v/>
      </c>
      <c r="AN592" s="33" t="str">
        <f t="shared" si="123"/>
        <v/>
      </c>
      <c r="AO592" s="33" t="str">
        <f t="shared" si="124"/>
        <v/>
      </c>
      <c r="AP592" s="33" t="str">
        <f t="shared" si="125"/>
        <v/>
      </c>
      <c r="AQ592" s="33">
        <f t="shared" si="126"/>
        <v>41.5</v>
      </c>
      <c r="AR592" s="33" t="str">
        <f t="shared" si="127"/>
        <v/>
      </c>
      <c r="AS592" s="4">
        <v>43604</v>
      </c>
      <c r="AT592" s="4">
        <v>0.11383101851851851</v>
      </c>
      <c r="AU592" s="4" t="s">
        <v>74</v>
      </c>
      <c r="AV592" s="4" t="s">
        <v>76</v>
      </c>
      <c r="AW592" s="4">
        <v>41.5</v>
      </c>
      <c r="AX592" s="4" t="s">
        <v>72</v>
      </c>
      <c r="AY592" s="4" t="s">
        <v>73</v>
      </c>
    </row>
    <row r="593" spans="36:52" x14ac:dyDescent="0.3">
      <c r="AJ593" s="33">
        <f t="shared" si="119"/>
        <v>15736.174999999999</v>
      </c>
      <c r="AK593" s="33" t="str">
        <f t="shared" si="120"/>
        <v/>
      </c>
      <c r="AL593" s="33" t="str">
        <f t="shared" si="121"/>
        <v/>
      </c>
      <c r="AM593" s="33" t="str">
        <f t="shared" si="122"/>
        <v/>
      </c>
      <c r="AN593" s="33" t="str">
        <f t="shared" si="123"/>
        <v/>
      </c>
      <c r="AO593" s="33" t="str">
        <f t="shared" si="124"/>
        <v/>
      </c>
      <c r="AP593" s="33" t="str">
        <f t="shared" si="125"/>
        <v/>
      </c>
      <c r="AQ593" s="33" t="str">
        <f t="shared" si="126"/>
        <v/>
      </c>
      <c r="AR593" s="33" t="str">
        <f t="shared" si="127"/>
        <v/>
      </c>
      <c r="AS593" s="4">
        <v>43604</v>
      </c>
      <c r="AT593" s="4">
        <v>0.11456018518518518</v>
      </c>
      <c r="AU593" s="4" t="s">
        <v>59</v>
      </c>
      <c r="AV593" s="4" t="s">
        <v>60</v>
      </c>
      <c r="AW593" s="4">
        <v>15736.174999999999</v>
      </c>
    </row>
    <row r="594" spans="36:52" x14ac:dyDescent="0.3">
      <c r="AJ594" s="33" t="str">
        <f t="shared" si="119"/>
        <v/>
      </c>
      <c r="AK594" s="33">
        <f t="shared" si="120"/>
        <v>116108.731</v>
      </c>
      <c r="AL594" s="33" t="str">
        <f t="shared" si="121"/>
        <v/>
      </c>
      <c r="AM594" s="33" t="str">
        <f t="shared" si="122"/>
        <v/>
      </c>
      <c r="AN594" s="33" t="str">
        <f t="shared" si="123"/>
        <v/>
      </c>
      <c r="AO594" s="33" t="str">
        <f t="shared" si="124"/>
        <v/>
      </c>
      <c r="AP594" s="33" t="str">
        <f t="shared" si="125"/>
        <v/>
      </c>
      <c r="AQ594" s="33" t="str">
        <f t="shared" si="126"/>
        <v/>
      </c>
      <c r="AR594" s="33" t="str">
        <f t="shared" si="127"/>
        <v/>
      </c>
      <c r="AS594" s="4">
        <v>43604</v>
      </c>
      <c r="AT594" s="4">
        <v>0.11456018518518518</v>
      </c>
      <c r="AU594" s="4" t="s">
        <v>59</v>
      </c>
      <c r="AV594" s="4" t="s">
        <v>61</v>
      </c>
      <c r="AW594" s="4">
        <v>116108.731</v>
      </c>
    </row>
    <row r="595" spans="36:52" x14ac:dyDescent="0.3">
      <c r="AJ595" s="33" t="str">
        <f t="shared" si="119"/>
        <v/>
      </c>
      <c r="AK595" s="33" t="str">
        <f t="shared" si="120"/>
        <v/>
      </c>
      <c r="AL595" s="33" t="str">
        <f t="shared" si="121"/>
        <v/>
      </c>
      <c r="AM595" s="33" t="str">
        <f t="shared" si="122"/>
        <v/>
      </c>
      <c r="AN595" s="33" t="str">
        <f t="shared" si="123"/>
        <v/>
      </c>
      <c r="AO595" s="33">
        <f t="shared" si="124"/>
        <v>12</v>
      </c>
      <c r="AP595" s="33" t="str">
        <f t="shared" si="125"/>
        <v/>
      </c>
      <c r="AQ595" s="33" t="str">
        <f t="shared" si="126"/>
        <v/>
      </c>
      <c r="AR595" s="33" t="str">
        <f t="shared" si="127"/>
        <v/>
      </c>
      <c r="AS595" s="4">
        <v>43604</v>
      </c>
      <c r="AT595" s="4">
        <v>0.11456018518518518</v>
      </c>
      <c r="AU595" s="4" t="s">
        <v>62</v>
      </c>
      <c r="AV595" s="4" t="s">
        <v>63</v>
      </c>
      <c r="AW595" s="4">
        <v>12</v>
      </c>
    </row>
    <row r="596" spans="36:52" x14ac:dyDescent="0.3">
      <c r="AJ596" s="33" t="str">
        <f t="shared" si="119"/>
        <v/>
      </c>
      <c r="AK596" s="33" t="str">
        <f t="shared" si="120"/>
        <v/>
      </c>
      <c r="AL596" s="33">
        <f t="shared" si="121"/>
        <v>27361.01</v>
      </c>
      <c r="AM596" s="33" t="str">
        <f t="shared" si="122"/>
        <v/>
      </c>
      <c r="AN596" s="33" t="str">
        <f t="shared" si="123"/>
        <v/>
      </c>
      <c r="AO596" s="33" t="str">
        <f t="shared" si="124"/>
        <v/>
      </c>
      <c r="AP596" s="33" t="str">
        <f t="shared" si="125"/>
        <v/>
      </c>
      <c r="AQ596" s="33" t="str">
        <f t="shared" si="126"/>
        <v/>
      </c>
      <c r="AR596" s="33" t="str">
        <f t="shared" si="127"/>
        <v/>
      </c>
      <c r="AS596" s="4">
        <v>43604</v>
      </c>
      <c r="AT596" s="4">
        <v>0.11456018518518518</v>
      </c>
      <c r="AU596" s="4" t="s">
        <v>64</v>
      </c>
      <c r="AV596" s="4" t="s">
        <v>65</v>
      </c>
      <c r="AW596" s="4">
        <v>27361.01</v>
      </c>
    </row>
    <row r="597" spans="36:52" x14ac:dyDescent="0.3">
      <c r="AJ597" s="33" t="str">
        <f t="shared" si="119"/>
        <v/>
      </c>
      <c r="AK597" s="33" t="str">
        <f t="shared" si="120"/>
        <v/>
      </c>
      <c r="AL597" s="33" t="str">
        <f t="shared" si="121"/>
        <v/>
      </c>
      <c r="AM597" s="33">
        <f t="shared" si="122"/>
        <v>37916.536</v>
      </c>
      <c r="AN597" s="33" t="str">
        <f t="shared" si="123"/>
        <v/>
      </c>
      <c r="AO597" s="33" t="str">
        <f t="shared" si="124"/>
        <v/>
      </c>
      <c r="AP597" s="33" t="str">
        <f t="shared" si="125"/>
        <v/>
      </c>
      <c r="AQ597" s="33" t="str">
        <f t="shared" si="126"/>
        <v/>
      </c>
      <c r="AR597" s="33" t="str">
        <f t="shared" si="127"/>
        <v/>
      </c>
      <c r="AS597" s="4">
        <v>43604</v>
      </c>
      <c r="AT597" s="4">
        <v>0.11456018518518518</v>
      </c>
      <c r="AU597" s="4" t="s">
        <v>64</v>
      </c>
      <c r="AV597" s="4" t="s">
        <v>66</v>
      </c>
      <c r="AW597" s="4" t="s">
        <v>67</v>
      </c>
      <c r="AX597" s="4">
        <v>37916.536</v>
      </c>
    </row>
    <row r="598" spans="36:52" x14ac:dyDescent="0.3">
      <c r="AJ598" s="33" t="str">
        <f t="shared" si="119"/>
        <v/>
      </c>
      <c r="AK598" s="33" t="str">
        <f t="shared" si="120"/>
        <v/>
      </c>
      <c r="AL598" s="33" t="str">
        <f t="shared" si="121"/>
        <v/>
      </c>
      <c r="AM598" s="33" t="str">
        <f t="shared" si="122"/>
        <v/>
      </c>
      <c r="AN598" s="33">
        <f t="shared" si="123"/>
        <v>0</v>
      </c>
      <c r="AO598" s="33" t="str">
        <f t="shared" si="124"/>
        <v/>
      </c>
      <c r="AP598" s="33" t="str">
        <f t="shared" si="125"/>
        <v/>
      </c>
      <c r="AQ598" s="33" t="str">
        <f t="shared" si="126"/>
        <v/>
      </c>
      <c r="AR598" s="33" t="str">
        <f t="shared" si="127"/>
        <v/>
      </c>
      <c r="AS598" s="4">
        <v>43604</v>
      </c>
      <c r="AT598" s="4">
        <v>0.11456018518518518</v>
      </c>
      <c r="AU598" s="4" t="s">
        <v>64</v>
      </c>
      <c r="AV598" s="4" t="s">
        <v>68</v>
      </c>
      <c r="AW598" s="4">
        <v>0</v>
      </c>
    </row>
    <row r="599" spans="36:52" x14ac:dyDescent="0.3">
      <c r="AJ599" s="33">
        <f t="shared" si="119"/>
        <v>15736.174999999999</v>
      </c>
      <c r="AK599" s="33" t="str">
        <f t="shared" si="120"/>
        <v/>
      </c>
      <c r="AL599" s="33" t="str">
        <f t="shared" si="121"/>
        <v/>
      </c>
      <c r="AM599" s="33" t="str">
        <f t="shared" si="122"/>
        <v/>
      </c>
      <c r="AN599" s="33" t="str">
        <f t="shared" si="123"/>
        <v/>
      </c>
      <c r="AO599" s="33" t="str">
        <f t="shared" si="124"/>
        <v/>
      </c>
      <c r="AP599" s="33" t="str">
        <f t="shared" si="125"/>
        <v/>
      </c>
      <c r="AQ599" s="33" t="str">
        <f t="shared" si="126"/>
        <v/>
      </c>
      <c r="AR599" s="33" t="str">
        <f t="shared" si="127"/>
        <v/>
      </c>
      <c r="AS599" s="4">
        <v>43604</v>
      </c>
      <c r="AT599" s="4">
        <v>0.11594907407407407</v>
      </c>
      <c r="AU599" s="4" t="s">
        <v>59</v>
      </c>
      <c r="AV599" s="4" t="s">
        <v>60</v>
      </c>
      <c r="AW599" s="4">
        <v>15736.174999999999</v>
      </c>
    </row>
    <row r="600" spans="36:52" x14ac:dyDescent="0.3">
      <c r="AJ600" s="33" t="str">
        <f t="shared" si="119"/>
        <v/>
      </c>
      <c r="AK600" s="33">
        <f t="shared" si="120"/>
        <v>116108.77899999999</v>
      </c>
      <c r="AL600" s="33" t="str">
        <f t="shared" si="121"/>
        <v/>
      </c>
      <c r="AM600" s="33" t="str">
        <f t="shared" si="122"/>
        <v/>
      </c>
      <c r="AN600" s="33" t="str">
        <f t="shared" si="123"/>
        <v/>
      </c>
      <c r="AO600" s="33" t="str">
        <f t="shared" si="124"/>
        <v/>
      </c>
      <c r="AP600" s="33" t="str">
        <f t="shared" si="125"/>
        <v/>
      </c>
      <c r="AQ600" s="33" t="str">
        <f t="shared" si="126"/>
        <v/>
      </c>
      <c r="AR600" s="33" t="str">
        <f t="shared" si="127"/>
        <v/>
      </c>
      <c r="AS600" s="4">
        <v>43604</v>
      </c>
      <c r="AT600" s="4">
        <v>0.11594907407407407</v>
      </c>
      <c r="AU600" s="4" t="s">
        <v>59</v>
      </c>
      <c r="AV600" s="4" t="s">
        <v>61</v>
      </c>
      <c r="AW600" s="4">
        <v>116108.77899999999</v>
      </c>
    </row>
    <row r="601" spans="36:52" x14ac:dyDescent="0.3">
      <c r="AJ601" s="33" t="str">
        <f t="shared" si="119"/>
        <v/>
      </c>
      <c r="AK601" s="33" t="str">
        <f t="shared" si="120"/>
        <v/>
      </c>
      <c r="AL601" s="33" t="str">
        <f t="shared" si="121"/>
        <v/>
      </c>
      <c r="AM601" s="33" t="str">
        <f t="shared" si="122"/>
        <v/>
      </c>
      <c r="AN601" s="33" t="str">
        <f t="shared" si="123"/>
        <v/>
      </c>
      <c r="AO601" s="33">
        <f t="shared" si="124"/>
        <v>12</v>
      </c>
      <c r="AP601" s="33" t="str">
        <f t="shared" si="125"/>
        <v/>
      </c>
      <c r="AQ601" s="33" t="str">
        <f t="shared" si="126"/>
        <v/>
      </c>
      <c r="AR601" s="33" t="str">
        <f t="shared" si="127"/>
        <v/>
      </c>
      <c r="AS601" s="4">
        <v>43604</v>
      </c>
      <c r="AT601" s="4">
        <v>0.11594907407407407</v>
      </c>
      <c r="AU601" s="4" t="s">
        <v>62</v>
      </c>
      <c r="AV601" s="4" t="s">
        <v>63</v>
      </c>
      <c r="AW601" s="4">
        <v>12</v>
      </c>
    </row>
    <row r="602" spans="36:52" x14ac:dyDescent="0.3">
      <c r="AJ602" s="33" t="str">
        <f t="shared" si="119"/>
        <v/>
      </c>
      <c r="AK602" s="33" t="str">
        <f t="shared" si="120"/>
        <v/>
      </c>
      <c r="AL602" s="33">
        <f t="shared" si="121"/>
        <v>27361.01</v>
      </c>
      <c r="AM602" s="33" t="str">
        <f t="shared" si="122"/>
        <v/>
      </c>
      <c r="AN602" s="33" t="str">
        <f t="shared" si="123"/>
        <v/>
      </c>
      <c r="AO602" s="33" t="str">
        <f t="shared" si="124"/>
        <v/>
      </c>
      <c r="AP602" s="33" t="str">
        <f t="shared" si="125"/>
        <v/>
      </c>
      <c r="AQ602" s="33" t="str">
        <f t="shared" si="126"/>
        <v/>
      </c>
      <c r="AR602" s="33" t="str">
        <f t="shared" si="127"/>
        <v/>
      </c>
      <c r="AS602" s="4">
        <v>43604</v>
      </c>
      <c r="AT602" s="4">
        <v>0.11594907407407407</v>
      </c>
      <c r="AU602" s="4" t="s">
        <v>64</v>
      </c>
      <c r="AV602" s="4" t="s">
        <v>65</v>
      </c>
      <c r="AW602" s="4">
        <v>27361.01</v>
      </c>
    </row>
    <row r="603" spans="36:52" x14ac:dyDescent="0.3">
      <c r="AJ603" s="33" t="str">
        <f t="shared" si="119"/>
        <v/>
      </c>
      <c r="AK603" s="33" t="str">
        <f t="shared" si="120"/>
        <v/>
      </c>
      <c r="AL603" s="33" t="str">
        <f t="shared" si="121"/>
        <v/>
      </c>
      <c r="AM603" s="33">
        <f t="shared" si="122"/>
        <v>37916.536</v>
      </c>
      <c r="AN603" s="33" t="str">
        <f t="shared" si="123"/>
        <v/>
      </c>
      <c r="AO603" s="33" t="str">
        <f t="shared" si="124"/>
        <v/>
      </c>
      <c r="AP603" s="33" t="str">
        <f t="shared" si="125"/>
        <v/>
      </c>
      <c r="AQ603" s="33" t="str">
        <f t="shared" si="126"/>
        <v/>
      </c>
      <c r="AR603" s="33" t="str">
        <f t="shared" si="127"/>
        <v/>
      </c>
      <c r="AS603" s="4">
        <v>43604</v>
      </c>
      <c r="AT603" s="4">
        <v>0.11594907407407407</v>
      </c>
      <c r="AU603" s="4" t="s">
        <v>64</v>
      </c>
      <c r="AV603" s="4" t="s">
        <v>66</v>
      </c>
      <c r="AW603" s="4" t="s">
        <v>67</v>
      </c>
      <c r="AX603" s="4">
        <v>37916.536</v>
      </c>
    </row>
    <row r="604" spans="36:52" x14ac:dyDescent="0.3">
      <c r="AJ604" s="33" t="str">
        <f t="shared" si="119"/>
        <v/>
      </c>
      <c r="AK604" s="33" t="str">
        <f t="shared" si="120"/>
        <v/>
      </c>
      <c r="AL604" s="33" t="str">
        <f t="shared" si="121"/>
        <v/>
      </c>
      <c r="AM604" s="33" t="str">
        <f t="shared" si="122"/>
        <v/>
      </c>
      <c r="AN604" s="33">
        <f t="shared" si="123"/>
        <v>0</v>
      </c>
      <c r="AO604" s="33" t="str">
        <f t="shared" si="124"/>
        <v/>
      </c>
      <c r="AP604" s="33" t="str">
        <f t="shared" si="125"/>
        <v/>
      </c>
      <c r="AQ604" s="33" t="str">
        <f t="shared" si="126"/>
        <v/>
      </c>
      <c r="AR604" s="33" t="str">
        <f t="shared" si="127"/>
        <v/>
      </c>
      <c r="AS604" s="4">
        <v>43604</v>
      </c>
      <c r="AT604" s="4">
        <v>0.11594907407407407</v>
      </c>
      <c r="AU604" s="4" t="s">
        <v>64</v>
      </c>
      <c r="AV604" s="4" t="s">
        <v>68</v>
      </c>
      <c r="AW604" s="4">
        <v>0</v>
      </c>
    </row>
    <row r="605" spans="36:52" x14ac:dyDescent="0.3">
      <c r="AJ605" s="33" t="str">
        <f t="shared" si="119"/>
        <v/>
      </c>
      <c r="AK605" s="33" t="str">
        <f t="shared" si="120"/>
        <v/>
      </c>
      <c r="AL605" s="33" t="str">
        <f t="shared" si="121"/>
        <v/>
      </c>
      <c r="AM605" s="33" t="str">
        <f t="shared" si="122"/>
        <v/>
      </c>
      <c r="AN605" s="33" t="str">
        <f t="shared" si="123"/>
        <v/>
      </c>
      <c r="AO605" s="33" t="str">
        <f t="shared" si="124"/>
        <v/>
      </c>
      <c r="AP605" s="33">
        <f t="shared" si="125"/>
        <v>0.22500000000000001</v>
      </c>
      <c r="AQ605" s="33" t="str">
        <f t="shared" si="126"/>
        <v/>
      </c>
      <c r="AR605" s="33" t="str">
        <f t="shared" si="127"/>
        <v/>
      </c>
      <c r="AS605" s="4">
        <v>43604</v>
      </c>
      <c r="AT605" s="4">
        <v>0.11730324074074074</v>
      </c>
      <c r="AU605" s="4" t="s">
        <v>70</v>
      </c>
      <c r="AV605" s="4" t="s">
        <v>71</v>
      </c>
      <c r="AW605" s="4">
        <v>43604</v>
      </c>
      <c r="AX605" s="4">
        <v>0.22500000000000001</v>
      </c>
      <c r="AY605" s="4" t="s">
        <v>72</v>
      </c>
      <c r="AZ605" s="4" t="s">
        <v>73</v>
      </c>
    </row>
    <row r="606" spans="36:52" x14ac:dyDescent="0.3">
      <c r="AJ606" s="33" t="str">
        <f t="shared" si="119"/>
        <v/>
      </c>
      <c r="AK606" s="33" t="str">
        <f t="shared" si="120"/>
        <v/>
      </c>
      <c r="AL606" s="33" t="str">
        <f t="shared" si="121"/>
        <v/>
      </c>
      <c r="AM606" s="33" t="str">
        <f t="shared" si="122"/>
        <v/>
      </c>
      <c r="AN606" s="33" t="str">
        <f t="shared" si="123"/>
        <v/>
      </c>
      <c r="AO606" s="33" t="str">
        <f t="shared" si="124"/>
        <v/>
      </c>
      <c r="AP606" s="33" t="str">
        <f t="shared" si="125"/>
        <v/>
      </c>
      <c r="AQ606" s="33" t="str">
        <f t="shared" si="126"/>
        <v/>
      </c>
      <c r="AR606" s="33">
        <f t="shared" si="127"/>
        <v>33.700000000000003</v>
      </c>
      <c r="AS606" s="4">
        <v>43604</v>
      </c>
      <c r="AT606" s="4">
        <v>0.11730324074074074</v>
      </c>
      <c r="AU606" s="4" t="s">
        <v>74</v>
      </c>
      <c r="AV606" s="4" t="s">
        <v>75</v>
      </c>
      <c r="AW606" s="4">
        <v>33.700000000000003</v>
      </c>
      <c r="AX606" s="4" t="s">
        <v>72</v>
      </c>
      <c r="AY606" s="4" t="s">
        <v>73</v>
      </c>
    </row>
    <row r="607" spans="36:52" x14ac:dyDescent="0.3">
      <c r="AJ607" s="33" t="str">
        <f t="shared" si="119"/>
        <v/>
      </c>
      <c r="AK607" s="33" t="str">
        <f t="shared" si="120"/>
        <v/>
      </c>
      <c r="AL607" s="33" t="str">
        <f t="shared" si="121"/>
        <v/>
      </c>
      <c r="AM607" s="33" t="str">
        <f t="shared" si="122"/>
        <v/>
      </c>
      <c r="AN607" s="33" t="str">
        <f t="shared" si="123"/>
        <v/>
      </c>
      <c r="AO607" s="33" t="str">
        <f t="shared" si="124"/>
        <v/>
      </c>
      <c r="AP607" s="33" t="str">
        <f t="shared" si="125"/>
        <v/>
      </c>
      <c r="AQ607" s="33">
        <f t="shared" si="126"/>
        <v>41.5</v>
      </c>
      <c r="AR607" s="33" t="str">
        <f t="shared" si="127"/>
        <v/>
      </c>
      <c r="AS607" s="4">
        <v>43604</v>
      </c>
      <c r="AT607" s="4">
        <v>0.11730324074074074</v>
      </c>
      <c r="AU607" s="4" t="s">
        <v>74</v>
      </c>
      <c r="AV607" s="4" t="s">
        <v>76</v>
      </c>
      <c r="AW607" s="4">
        <v>41.5</v>
      </c>
      <c r="AX607" s="4" t="s">
        <v>72</v>
      </c>
      <c r="AY607" s="4" t="s">
        <v>73</v>
      </c>
    </row>
    <row r="608" spans="36:52" x14ac:dyDescent="0.3">
      <c r="AJ608" s="33">
        <f t="shared" si="119"/>
        <v>15736.174999999999</v>
      </c>
      <c r="AK608" s="33" t="str">
        <f t="shared" si="120"/>
        <v/>
      </c>
      <c r="AL608" s="33" t="str">
        <f t="shared" si="121"/>
        <v/>
      </c>
      <c r="AM608" s="33" t="str">
        <f t="shared" si="122"/>
        <v/>
      </c>
      <c r="AN608" s="33" t="str">
        <f t="shared" si="123"/>
        <v/>
      </c>
      <c r="AO608" s="33" t="str">
        <f t="shared" si="124"/>
        <v/>
      </c>
      <c r="AP608" s="33" t="str">
        <f t="shared" si="125"/>
        <v/>
      </c>
      <c r="AQ608" s="33" t="str">
        <f t="shared" si="126"/>
        <v/>
      </c>
      <c r="AR608" s="33" t="str">
        <f t="shared" si="127"/>
        <v/>
      </c>
      <c r="AS608" s="4">
        <v>43604</v>
      </c>
      <c r="AT608" s="4">
        <v>0.11733796296296296</v>
      </c>
      <c r="AU608" s="4" t="s">
        <v>59</v>
      </c>
      <c r="AV608" s="4" t="s">
        <v>60</v>
      </c>
      <c r="AW608" s="4">
        <v>15736.174999999999</v>
      </c>
    </row>
    <row r="609" spans="36:50" x14ac:dyDescent="0.3">
      <c r="AJ609" s="33" t="str">
        <f t="shared" si="119"/>
        <v/>
      </c>
      <c r="AK609" s="33">
        <f t="shared" si="120"/>
        <v>116108.77899999999</v>
      </c>
      <c r="AL609" s="33" t="str">
        <f t="shared" si="121"/>
        <v/>
      </c>
      <c r="AM609" s="33" t="str">
        <f t="shared" si="122"/>
        <v/>
      </c>
      <c r="AN609" s="33" t="str">
        <f t="shared" si="123"/>
        <v/>
      </c>
      <c r="AO609" s="33" t="str">
        <f t="shared" si="124"/>
        <v/>
      </c>
      <c r="AP609" s="33" t="str">
        <f t="shared" si="125"/>
        <v/>
      </c>
      <c r="AQ609" s="33" t="str">
        <f t="shared" si="126"/>
        <v/>
      </c>
      <c r="AR609" s="33" t="str">
        <f t="shared" si="127"/>
        <v/>
      </c>
      <c r="AS609" s="4">
        <v>43604</v>
      </c>
      <c r="AT609" s="4">
        <v>0.11733796296296296</v>
      </c>
      <c r="AU609" s="4" t="s">
        <v>59</v>
      </c>
      <c r="AV609" s="4" t="s">
        <v>61</v>
      </c>
      <c r="AW609" s="4">
        <v>116108.77899999999</v>
      </c>
    </row>
    <row r="610" spans="36:50" x14ac:dyDescent="0.3">
      <c r="AJ610" s="33" t="str">
        <f t="shared" si="119"/>
        <v/>
      </c>
      <c r="AK610" s="33" t="str">
        <f t="shared" si="120"/>
        <v/>
      </c>
      <c r="AL610" s="33" t="str">
        <f t="shared" si="121"/>
        <v/>
      </c>
      <c r="AM610" s="33" t="str">
        <f t="shared" si="122"/>
        <v/>
      </c>
      <c r="AN610" s="33" t="str">
        <f t="shared" si="123"/>
        <v/>
      </c>
      <c r="AO610" s="33">
        <f t="shared" si="124"/>
        <v>12</v>
      </c>
      <c r="AP610" s="33" t="str">
        <f t="shared" si="125"/>
        <v/>
      </c>
      <c r="AQ610" s="33" t="str">
        <f t="shared" si="126"/>
        <v/>
      </c>
      <c r="AR610" s="33" t="str">
        <f t="shared" si="127"/>
        <v/>
      </c>
      <c r="AS610" s="4">
        <v>43604</v>
      </c>
      <c r="AT610" s="4">
        <v>0.11733796296296296</v>
      </c>
      <c r="AU610" s="4" t="s">
        <v>62</v>
      </c>
      <c r="AV610" s="4" t="s">
        <v>63</v>
      </c>
      <c r="AW610" s="4">
        <v>12</v>
      </c>
    </row>
    <row r="611" spans="36:50" x14ac:dyDescent="0.3">
      <c r="AJ611" s="33" t="str">
        <f t="shared" si="119"/>
        <v/>
      </c>
      <c r="AK611" s="33" t="str">
        <f t="shared" si="120"/>
        <v/>
      </c>
      <c r="AL611" s="33">
        <f t="shared" si="121"/>
        <v>27361.01</v>
      </c>
      <c r="AM611" s="33" t="str">
        <f t="shared" si="122"/>
        <v/>
      </c>
      <c r="AN611" s="33" t="str">
        <f t="shared" si="123"/>
        <v/>
      </c>
      <c r="AO611" s="33" t="str">
        <f t="shared" si="124"/>
        <v/>
      </c>
      <c r="AP611" s="33" t="str">
        <f t="shared" si="125"/>
        <v/>
      </c>
      <c r="AQ611" s="33" t="str">
        <f t="shared" si="126"/>
        <v/>
      </c>
      <c r="AR611" s="33" t="str">
        <f t="shared" si="127"/>
        <v/>
      </c>
      <c r="AS611" s="4">
        <v>43604</v>
      </c>
      <c r="AT611" s="4">
        <v>0.11733796296296296</v>
      </c>
      <c r="AU611" s="4" t="s">
        <v>64</v>
      </c>
      <c r="AV611" s="4" t="s">
        <v>65</v>
      </c>
      <c r="AW611" s="4">
        <v>27361.01</v>
      </c>
    </row>
    <row r="612" spans="36:50" x14ac:dyDescent="0.3">
      <c r="AJ612" s="33" t="str">
        <f t="shared" si="119"/>
        <v/>
      </c>
      <c r="AK612" s="33" t="str">
        <f t="shared" si="120"/>
        <v/>
      </c>
      <c r="AL612" s="33" t="str">
        <f t="shared" si="121"/>
        <v/>
      </c>
      <c r="AM612" s="33">
        <f t="shared" si="122"/>
        <v>37916.536</v>
      </c>
      <c r="AN612" s="33" t="str">
        <f t="shared" si="123"/>
        <v/>
      </c>
      <c r="AO612" s="33" t="str">
        <f t="shared" si="124"/>
        <v/>
      </c>
      <c r="AP612" s="33" t="str">
        <f t="shared" si="125"/>
        <v/>
      </c>
      <c r="AQ612" s="33" t="str">
        <f t="shared" si="126"/>
        <v/>
      </c>
      <c r="AR612" s="33" t="str">
        <f t="shared" si="127"/>
        <v/>
      </c>
      <c r="AS612" s="4">
        <v>43604</v>
      </c>
      <c r="AT612" s="4">
        <v>0.11733796296296296</v>
      </c>
      <c r="AU612" s="4" t="s">
        <v>64</v>
      </c>
      <c r="AV612" s="4" t="s">
        <v>66</v>
      </c>
      <c r="AW612" s="4" t="s">
        <v>67</v>
      </c>
      <c r="AX612" s="4">
        <v>37916.536</v>
      </c>
    </row>
    <row r="613" spans="36:50" x14ac:dyDescent="0.3">
      <c r="AJ613" s="33" t="str">
        <f t="shared" si="119"/>
        <v/>
      </c>
      <c r="AK613" s="33" t="str">
        <f t="shared" si="120"/>
        <v/>
      </c>
      <c r="AL613" s="33" t="str">
        <f t="shared" si="121"/>
        <v/>
      </c>
      <c r="AM613" s="33" t="str">
        <f t="shared" si="122"/>
        <v/>
      </c>
      <c r="AN613" s="33">
        <f t="shared" si="123"/>
        <v>0</v>
      </c>
      <c r="AO613" s="33" t="str">
        <f t="shared" si="124"/>
        <v/>
      </c>
      <c r="AP613" s="33" t="str">
        <f t="shared" si="125"/>
        <v/>
      </c>
      <c r="AQ613" s="33" t="str">
        <f t="shared" si="126"/>
        <v/>
      </c>
      <c r="AR613" s="33" t="str">
        <f t="shared" si="127"/>
        <v/>
      </c>
      <c r="AS613" s="4">
        <v>43604</v>
      </c>
      <c r="AT613" s="4">
        <v>0.11733796296296296</v>
      </c>
      <c r="AU613" s="4" t="s">
        <v>64</v>
      </c>
      <c r="AV613" s="4" t="s">
        <v>68</v>
      </c>
      <c r="AW613" s="4">
        <v>0</v>
      </c>
    </row>
    <row r="614" spans="36:50" x14ac:dyDescent="0.3">
      <c r="AJ614" s="33">
        <f t="shared" si="119"/>
        <v>15736.174999999999</v>
      </c>
      <c r="AK614" s="33" t="str">
        <f t="shared" si="120"/>
        <v/>
      </c>
      <c r="AL614" s="33" t="str">
        <f t="shared" si="121"/>
        <v/>
      </c>
      <c r="AM614" s="33" t="str">
        <f t="shared" si="122"/>
        <v/>
      </c>
      <c r="AN614" s="33" t="str">
        <f t="shared" si="123"/>
        <v/>
      </c>
      <c r="AO614" s="33" t="str">
        <f t="shared" si="124"/>
        <v/>
      </c>
      <c r="AP614" s="33" t="str">
        <f t="shared" si="125"/>
        <v/>
      </c>
      <c r="AQ614" s="33" t="str">
        <f t="shared" si="126"/>
        <v/>
      </c>
      <c r="AR614" s="33" t="str">
        <f t="shared" si="127"/>
        <v/>
      </c>
      <c r="AS614" s="4">
        <v>43604</v>
      </c>
      <c r="AT614" s="4">
        <v>0.11872685185185185</v>
      </c>
      <c r="AU614" s="4" t="s">
        <v>59</v>
      </c>
      <c r="AV614" s="4" t="s">
        <v>60</v>
      </c>
      <c r="AW614" s="4">
        <v>15736.174999999999</v>
      </c>
    </row>
    <row r="615" spans="36:50" x14ac:dyDescent="0.3">
      <c r="AJ615" s="33" t="str">
        <f t="shared" si="119"/>
        <v/>
      </c>
      <c r="AK615" s="33">
        <f t="shared" si="120"/>
        <v>116108.77899999999</v>
      </c>
      <c r="AL615" s="33" t="str">
        <f t="shared" si="121"/>
        <v/>
      </c>
      <c r="AM615" s="33" t="str">
        <f t="shared" si="122"/>
        <v/>
      </c>
      <c r="AN615" s="33" t="str">
        <f t="shared" si="123"/>
        <v/>
      </c>
      <c r="AO615" s="33" t="str">
        <f t="shared" si="124"/>
        <v/>
      </c>
      <c r="AP615" s="33" t="str">
        <f t="shared" si="125"/>
        <v/>
      </c>
      <c r="AQ615" s="33" t="str">
        <f t="shared" si="126"/>
        <v/>
      </c>
      <c r="AR615" s="33" t="str">
        <f t="shared" si="127"/>
        <v/>
      </c>
      <c r="AS615" s="4">
        <v>43604</v>
      </c>
      <c r="AT615" s="4">
        <v>0.11872685185185185</v>
      </c>
      <c r="AU615" s="4" t="s">
        <v>59</v>
      </c>
      <c r="AV615" s="4" t="s">
        <v>61</v>
      </c>
      <c r="AW615" s="4">
        <v>116108.77899999999</v>
      </c>
    </row>
    <row r="616" spans="36:50" x14ac:dyDescent="0.3">
      <c r="AJ616" s="33" t="str">
        <f t="shared" si="119"/>
        <v/>
      </c>
      <c r="AK616" s="33" t="str">
        <f t="shared" si="120"/>
        <v/>
      </c>
      <c r="AL616" s="33" t="str">
        <f t="shared" si="121"/>
        <v/>
      </c>
      <c r="AM616" s="33" t="str">
        <f t="shared" si="122"/>
        <v/>
      </c>
      <c r="AN616" s="33" t="str">
        <f t="shared" si="123"/>
        <v/>
      </c>
      <c r="AO616" s="33">
        <f t="shared" si="124"/>
        <v>12</v>
      </c>
      <c r="AP616" s="33" t="str">
        <f t="shared" si="125"/>
        <v/>
      </c>
      <c r="AQ616" s="33" t="str">
        <f t="shared" si="126"/>
        <v/>
      </c>
      <c r="AR616" s="33" t="str">
        <f t="shared" si="127"/>
        <v/>
      </c>
      <c r="AS616" s="4">
        <v>43604</v>
      </c>
      <c r="AT616" s="4">
        <v>0.11872685185185185</v>
      </c>
      <c r="AU616" s="4" t="s">
        <v>62</v>
      </c>
      <c r="AV616" s="4" t="s">
        <v>63</v>
      </c>
      <c r="AW616" s="4">
        <v>12</v>
      </c>
    </row>
    <row r="617" spans="36:50" x14ac:dyDescent="0.3">
      <c r="AJ617" s="33" t="str">
        <f t="shared" si="119"/>
        <v/>
      </c>
      <c r="AK617" s="33" t="str">
        <f t="shared" si="120"/>
        <v/>
      </c>
      <c r="AL617" s="33">
        <f t="shared" si="121"/>
        <v>27361.01</v>
      </c>
      <c r="AM617" s="33" t="str">
        <f t="shared" si="122"/>
        <v/>
      </c>
      <c r="AN617" s="33" t="str">
        <f t="shared" si="123"/>
        <v/>
      </c>
      <c r="AO617" s="33" t="str">
        <f t="shared" si="124"/>
        <v/>
      </c>
      <c r="AP617" s="33" t="str">
        <f t="shared" si="125"/>
        <v/>
      </c>
      <c r="AQ617" s="33" t="str">
        <f t="shared" si="126"/>
        <v/>
      </c>
      <c r="AR617" s="33" t="str">
        <f t="shared" si="127"/>
        <v/>
      </c>
      <c r="AS617" s="4">
        <v>43604</v>
      </c>
      <c r="AT617" s="4">
        <v>0.11872685185185185</v>
      </c>
      <c r="AU617" s="4" t="s">
        <v>64</v>
      </c>
      <c r="AV617" s="4" t="s">
        <v>65</v>
      </c>
      <c r="AW617" s="4">
        <v>27361.01</v>
      </c>
    </row>
    <row r="618" spans="36:50" x14ac:dyDescent="0.3">
      <c r="AJ618" s="33" t="str">
        <f t="shared" si="119"/>
        <v/>
      </c>
      <c r="AK618" s="33" t="str">
        <f t="shared" si="120"/>
        <v/>
      </c>
      <c r="AL618" s="33" t="str">
        <f t="shared" si="121"/>
        <v/>
      </c>
      <c r="AM618" s="33">
        <f t="shared" si="122"/>
        <v>37916.536</v>
      </c>
      <c r="AN618" s="33" t="str">
        <f t="shared" si="123"/>
        <v/>
      </c>
      <c r="AO618" s="33" t="str">
        <f t="shared" si="124"/>
        <v/>
      </c>
      <c r="AP618" s="33" t="str">
        <f t="shared" si="125"/>
        <v/>
      </c>
      <c r="AQ618" s="33" t="str">
        <f t="shared" si="126"/>
        <v/>
      </c>
      <c r="AR618" s="33" t="str">
        <f t="shared" si="127"/>
        <v/>
      </c>
      <c r="AS618" s="4">
        <v>43604</v>
      </c>
      <c r="AT618" s="4">
        <v>0.11872685185185185</v>
      </c>
      <c r="AU618" s="4" t="s">
        <v>64</v>
      </c>
      <c r="AV618" s="4" t="s">
        <v>66</v>
      </c>
      <c r="AW618" s="4" t="s">
        <v>67</v>
      </c>
      <c r="AX618" s="4">
        <v>37916.536</v>
      </c>
    </row>
    <row r="619" spans="36:50" x14ac:dyDescent="0.3">
      <c r="AJ619" s="33" t="str">
        <f t="shared" si="119"/>
        <v/>
      </c>
      <c r="AK619" s="33" t="str">
        <f t="shared" si="120"/>
        <v/>
      </c>
      <c r="AL619" s="33" t="str">
        <f t="shared" si="121"/>
        <v/>
      </c>
      <c r="AM619" s="33" t="str">
        <f t="shared" si="122"/>
        <v/>
      </c>
      <c r="AN619" s="33">
        <f t="shared" si="123"/>
        <v>0</v>
      </c>
      <c r="AO619" s="33" t="str">
        <f t="shared" si="124"/>
        <v/>
      </c>
      <c r="AP619" s="33" t="str">
        <f t="shared" si="125"/>
        <v/>
      </c>
      <c r="AQ619" s="33" t="str">
        <f t="shared" si="126"/>
        <v/>
      </c>
      <c r="AR619" s="33" t="str">
        <f t="shared" si="127"/>
        <v/>
      </c>
      <c r="AS619" s="4">
        <v>43604</v>
      </c>
      <c r="AT619" s="4">
        <v>0.11872685185185185</v>
      </c>
      <c r="AU619" s="4" t="s">
        <v>64</v>
      </c>
      <c r="AV619" s="4" t="s">
        <v>68</v>
      </c>
      <c r="AW619" s="4">
        <v>0</v>
      </c>
    </row>
    <row r="620" spans="36:50" x14ac:dyDescent="0.3">
      <c r="AJ620" s="33">
        <f t="shared" si="119"/>
        <v>15736.174999999999</v>
      </c>
      <c r="AK620" s="33" t="str">
        <f t="shared" si="120"/>
        <v/>
      </c>
      <c r="AL620" s="33" t="str">
        <f t="shared" si="121"/>
        <v/>
      </c>
      <c r="AM620" s="33" t="str">
        <f t="shared" si="122"/>
        <v/>
      </c>
      <c r="AN620" s="33" t="str">
        <f t="shared" si="123"/>
        <v/>
      </c>
      <c r="AO620" s="33" t="str">
        <f t="shared" si="124"/>
        <v/>
      </c>
      <c r="AP620" s="33" t="str">
        <f t="shared" si="125"/>
        <v/>
      </c>
      <c r="AQ620" s="33" t="str">
        <f t="shared" si="126"/>
        <v/>
      </c>
      <c r="AR620" s="33" t="str">
        <f t="shared" si="127"/>
        <v/>
      </c>
      <c r="AS620" s="4">
        <v>43604</v>
      </c>
      <c r="AT620" s="4">
        <v>0.12011574074074073</v>
      </c>
      <c r="AU620" s="4" t="s">
        <v>59</v>
      </c>
      <c r="AV620" s="4" t="s">
        <v>60</v>
      </c>
      <c r="AW620" s="4">
        <v>15736.174999999999</v>
      </c>
    </row>
    <row r="621" spans="36:50" x14ac:dyDescent="0.3">
      <c r="AJ621" s="33" t="str">
        <f t="shared" si="119"/>
        <v/>
      </c>
      <c r="AK621" s="33">
        <f t="shared" si="120"/>
        <v>116108.83</v>
      </c>
      <c r="AL621" s="33" t="str">
        <f t="shared" si="121"/>
        <v/>
      </c>
      <c r="AM621" s="33" t="str">
        <f t="shared" si="122"/>
        <v/>
      </c>
      <c r="AN621" s="33" t="str">
        <f t="shared" si="123"/>
        <v/>
      </c>
      <c r="AO621" s="33" t="str">
        <f t="shared" si="124"/>
        <v/>
      </c>
      <c r="AP621" s="33" t="str">
        <f t="shared" si="125"/>
        <v/>
      </c>
      <c r="AQ621" s="33" t="str">
        <f t="shared" si="126"/>
        <v/>
      </c>
      <c r="AR621" s="33" t="str">
        <f t="shared" si="127"/>
        <v/>
      </c>
      <c r="AS621" s="4">
        <v>43604</v>
      </c>
      <c r="AT621" s="4">
        <v>0.12011574074074073</v>
      </c>
      <c r="AU621" s="4" t="s">
        <v>59</v>
      </c>
      <c r="AV621" s="4" t="s">
        <v>61</v>
      </c>
      <c r="AW621" s="4">
        <v>116108.83</v>
      </c>
    </row>
    <row r="622" spans="36:50" x14ac:dyDescent="0.3">
      <c r="AJ622" s="33" t="str">
        <f t="shared" si="119"/>
        <v/>
      </c>
      <c r="AK622" s="33" t="str">
        <f t="shared" si="120"/>
        <v/>
      </c>
      <c r="AL622" s="33" t="str">
        <f t="shared" si="121"/>
        <v/>
      </c>
      <c r="AM622" s="33" t="str">
        <f t="shared" si="122"/>
        <v/>
      </c>
      <c r="AN622" s="33" t="str">
        <f t="shared" si="123"/>
        <v/>
      </c>
      <c r="AO622" s="33">
        <f t="shared" si="124"/>
        <v>12</v>
      </c>
      <c r="AP622" s="33" t="str">
        <f t="shared" si="125"/>
        <v/>
      </c>
      <c r="AQ622" s="33" t="str">
        <f t="shared" si="126"/>
        <v/>
      </c>
      <c r="AR622" s="33" t="str">
        <f t="shared" si="127"/>
        <v/>
      </c>
      <c r="AS622" s="4">
        <v>43604</v>
      </c>
      <c r="AT622" s="4">
        <v>0.12011574074074073</v>
      </c>
      <c r="AU622" s="4" t="s">
        <v>62</v>
      </c>
      <c r="AV622" s="4" t="s">
        <v>63</v>
      </c>
      <c r="AW622" s="4">
        <v>12</v>
      </c>
    </row>
    <row r="623" spans="36:50" x14ac:dyDescent="0.3">
      <c r="AJ623" s="33" t="str">
        <f t="shared" si="119"/>
        <v/>
      </c>
      <c r="AK623" s="33" t="str">
        <f t="shared" si="120"/>
        <v/>
      </c>
      <c r="AL623" s="33">
        <f t="shared" si="121"/>
        <v>27361.01</v>
      </c>
      <c r="AM623" s="33" t="str">
        <f t="shared" si="122"/>
        <v/>
      </c>
      <c r="AN623" s="33" t="str">
        <f t="shared" si="123"/>
        <v/>
      </c>
      <c r="AO623" s="33" t="str">
        <f t="shared" si="124"/>
        <v/>
      </c>
      <c r="AP623" s="33" t="str">
        <f t="shared" si="125"/>
        <v/>
      </c>
      <c r="AQ623" s="33" t="str">
        <f t="shared" si="126"/>
        <v/>
      </c>
      <c r="AR623" s="33" t="str">
        <f t="shared" si="127"/>
        <v/>
      </c>
      <c r="AS623" s="4">
        <v>43604</v>
      </c>
      <c r="AT623" s="4">
        <v>0.12011574074074073</v>
      </c>
      <c r="AU623" s="4" t="s">
        <v>64</v>
      </c>
      <c r="AV623" s="4" t="s">
        <v>65</v>
      </c>
      <c r="AW623" s="4">
        <v>27361.01</v>
      </c>
    </row>
    <row r="624" spans="36:50" x14ac:dyDescent="0.3">
      <c r="AJ624" s="33" t="str">
        <f t="shared" si="119"/>
        <v/>
      </c>
      <c r="AK624" s="33" t="str">
        <f t="shared" si="120"/>
        <v/>
      </c>
      <c r="AL624" s="33" t="str">
        <f t="shared" si="121"/>
        <v/>
      </c>
      <c r="AM624" s="33">
        <f t="shared" si="122"/>
        <v>37916.536</v>
      </c>
      <c r="AN624" s="33" t="str">
        <f t="shared" si="123"/>
        <v/>
      </c>
      <c r="AO624" s="33" t="str">
        <f t="shared" si="124"/>
        <v/>
      </c>
      <c r="AP624" s="33" t="str">
        <f t="shared" si="125"/>
        <v/>
      </c>
      <c r="AQ624" s="33" t="str">
        <f t="shared" si="126"/>
        <v/>
      </c>
      <c r="AR624" s="33" t="str">
        <f t="shared" si="127"/>
        <v/>
      </c>
      <c r="AS624" s="4">
        <v>43604</v>
      </c>
      <c r="AT624" s="4">
        <v>0.12011574074074073</v>
      </c>
      <c r="AU624" s="4" t="s">
        <v>64</v>
      </c>
      <c r="AV624" s="4" t="s">
        <v>66</v>
      </c>
      <c r="AW624" s="4" t="s">
        <v>67</v>
      </c>
      <c r="AX624" s="4">
        <v>37916.536</v>
      </c>
    </row>
    <row r="625" spans="36:52" x14ac:dyDescent="0.3">
      <c r="AJ625" s="33" t="str">
        <f t="shared" si="119"/>
        <v/>
      </c>
      <c r="AK625" s="33" t="str">
        <f t="shared" si="120"/>
        <v/>
      </c>
      <c r="AL625" s="33" t="str">
        <f t="shared" si="121"/>
        <v/>
      </c>
      <c r="AM625" s="33" t="str">
        <f t="shared" si="122"/>
        <v/>
      </c>
      <c r="AN625" s="33">
        <f t="shared" si="123"/>
        <v>0</v>
      </c>
      <c r="AO625" s="33" t="str">
        <f t="shared" si="124"/>
        <v/>
      </c>
      <c r="AP625" s="33" t="str">
        <f t="shared" si="125"/>
        <v/>
      </c>
      <c r="AQ625" s="33" t="str">
        <f t="shared" si="126"/>
        <v/>
      </c>
      <c r="AR625" s="33" t="str">
        <f t="shared" si="127"/>
        <v/>
      </c>
      <c r="AS625" s="4">
        <v>43604</v>
      </c>
      <c r="AT625" s="4">
        <v>0.12011574074074073</v>
      </c>
      <c r="AU625" s="4" t="s">
        <v>64</v>
      </c>
      <c r="AV625" s="4" t="s">
        <v>68</v>
      </c>
      <c r="AW625" s="4">
        <v>0</v>
      </c>
    </row>
    <row r="626" spans="36:52" x14ac:dyDescent="0.3">
      <c r="AJ626" s="33" t="str">
        <f t="shared" si="119"/>
        <v/>
      </c>
      <c r="AK626" s="33" t="str">
        <f t="shared" si="120"/>
        <v/>
      </c>
      <c r="AL626" s="33" t="str">
        <f t="shared" si="121"/>
        <v/>
      </c>
      <c r="AM626" s="33" t="str">
        <f t="shared" si="122"/>
        <v/>
      </c>
      <c r="AN626" s="33" t="str">
        <f t="shared" si="123"/>
        <v/>
      </c>
      <c r="AO626" s="33" t="str">
        <f t="shared" si="124"/>
        <v/>
      </c>
      <c r="AP626" s="33">
        <f t="shared" si="125"/>
        <v>0.22500000000000001</v>
      </c>
      <c r="AQ626" s="33" t="str">
        <f t="shared" si="126"/>
        <v/>
      </c>
      <c r="AR626" s="33" t="str">
        <f t="shared" si="127"/>
        <v/>
      </c>
      <c r="AS626" s="4">
        <v>43604</v>
      </c>
      <c r="AT626" s="4">
        <v>0.12077546296296297</v>
      </c>
      <c r="AU626" s="4" t="s">
        <v>70</v>
      </c>
      <c r="AV626" s="4" t="s">
        <v>71</v>
      </c>
      <c r="AW626" s="4">
        <v>43604</v>
      </c>
      <c r="AX626" s="4">
        <v>0.22500000000000001</v>
      </c>
      <c r="AY626" s="4" t="s">
        <v>72</v>
      </c>
      <c r="AZ626" s="4" t="s">
        <v>73</v>
      </c>
    </row>
    <row r="627" spans="36:52" x14ac:dyDescent="0.3">
      <c r="AJ627" s="33" t="str">
        <f t="shared" si="119"/>
        <v/>
      </c>
      <c r="AK627" s="33" t="str">
        <f t="shared" si="120"/>
        <v/>
      </c>
      <c r="AL627" s="33" t="str">
        <f t="shared" si="121"/>
        <v/>
      </c>
      <c r="AM627" s="33" t="str">
        <f t="shared" si="122"/>
        <v/>
      </c>
      <c r="AN627" s="33" t="str">
        <f t="shared" si="123"/>
        <v/>
      </c>
      <c r="AO627" s="33" t="str">
        <f t="shared" si="124"/>
        <v/>
      </c>
      <c r="AP627" s="33" t="str">
        <f t="shared" si="125"/>
        <v/>
      </c>
      <c r="AQ627" s="33" t="str">
        <f t="shared" si="126"/>
        <v/>
      </c>
      <c r="AR627" s="33">
        <f t="shared" si="127"/>
        <v>33.700000000000003</v>
      </c>
      <c r="AS627" s="4">
        <v>43604</v>
      </c>
      <c r="AT627" s="4">
        <v>0.12077546296296297</v>
      </c>
      <c r="AU627" s="4" t="s">
        <v>74</v>
      </c>
      <c r="AV627" s="4" t="s">
        <v>75</v>
      </c>
      <c r="AW627" s="4">
        <v>33.700000000000003</v>
      </c>
      <c r="AX627" s="4" t="s">
        <v>72</v>
      </c>
      <c r="AY627" s="4" t="s">
        <v>73</v>
      </c>
    </row>
    <row r="628" spans="36:52" x14ac:dyDescent="0.3">
      <c r="AJ628" s="33" t="str">
        <f t="shared" si="119"/>
        <v/>
      </c>
      <c r="AK628" s="33" t="str">
        <f t="shared" si="120"/>
        <v/>
      </c>
      <c r="AL628" s="33" t="str">
        <f t="shared" si="121"/>
        <v/>
      </c>
      <c r="AM628" s="33" t="str">
        <f t="shared" si="122"/>
        <v/>
      </c>
      <c r="AN628" s="33" t="str">
        <f t="shared" si="123"/>
        <v/>
      </c>
      <c r="AO628" s="33" t="str">
        <f t="shared" si="124"/>
        <v/>
      </c>
      <c r="AP628" s="33" t="str">
        <f t="shared" si="125"/>
        <v/>
      </c>
      <c r="AQ628" s="33">
        <f t="shared" si="126"/>
        <v>41.5</v>
      </c>
      <c r="AR628" s="33" t="str">
        <f t="shared" si="127"/>
        <v/>
      </c>
      <c r="AS628" s="4">
        <v>43604</v>
      </c>
      <c r="AT628" s="4">
        <v>0.12077546296296297</v>
      </c>
      <c r="AU628" s="4" t="s">
        <v>74</v>
      </c>
      <c r="AV628" s="4" t="s">
        <v>76</v>
      </c>
      <c r="AW628" s="4">
        <v>41.5</v>
      </c>
      <c r="AX628" s="4" t="s">
        <v>72</v>
      </c>
      <c r="AY628" s="4" t="s">
        <v>73</v>
      </c>
    </row>
    <row r="629" spans="36:52" x14ac:dyDescent="0.3">
      <c r="AJ629" s="33">
        <f t="shared" si="119"/>
        <v>15736.174999999999</v>
      </c>
      <c r="AK629" s="33" t="str">
        <f t="shared" si="120"/>
        <v/>
      </c>
      <c r="AL629" s="33" t="str">
        <f t="shared" si="121"/>
        <v/>
      </c>
      <c r="AM629" s="33" t="str">
        <f t="shared" si="122"/>
        <v/>
      </c>
      <c r="AN629" s="33" t="str">
        <f t="shared" si="123"/>
        <v/>
      </c>
      <c r="AO629" s="33" t="str">
        <f t="shared" si="124"/>
        <v/>
      </c>
      <c r="AP629" s="33" t="str">
        <f t="shared" si="125"/>
        <v/>
      </c>
      <c r="AQ629" s="33" t="str">
        <f t="shared" si="126"/>
        <v/>
      </c>
      <c r="AR629" s="33" t="str">
        <f t="shared" si="127"/>
        <v/>
      </c>
      <c r="AS629" s="4">
        <v>43604</v>
      </c>
      <c r="AT629" s="4">
        <v>0.12150462962962964</v>
      </c>
      <c r="AU629" s="4" t="s">
        <v>59</v>
      </c>
      <c r="AV629" s="4" t="s">
        <v>60</v>
      </c>
      <c r="AW629" s="4">
        <v>15736.174999999999</v>
      </c>
    </row>
    <row r="630" spans="36:52" x14ac:dyDescent="0.3">
      <c r="AJ630" s="33" t="str">
        <f t="shared" si="119"/>
        <v/>
      </c>
      <c r="AK630" s="33">
        <f t="shared" si="120"/>
        <v>116108.83</v>
      </c>
      <c r="AL630" s="33" t="str">
        <f t="shared" si="121"/>
        <v/>
      </c>
      <c r="AM630" s="33" t="str">
        <f t="shared" si="122"/>
        <v/>
      </c>
      <c r="AN630" s="33" t="str">
        <f t="shared" si="123"/>
        <v/>
      </c>
      <c r="AO630" s="33" t="str">
        <f t="shared" si="124"/>
        <v/>
      </c>
      <c r="AP630" s="33" t="str">
        <f t="shared" si="125"/>
        <v/>
      </c>
      <c r="AQ630" s="33" t="str">
        <f t="shared" si="126"/>
        <v/>
      </c>
      <c r="AR630" s="33" t="str">
        <f t="shared" si="127"/>
        <v/>
      </c>
      <c r="AS630" s="4">
        <v>43604</v>
      </c>
      <c r="AT630" s="4">
        <v>0.12150462962962964</v>
      </c>
      <c r="AU630" s="4" t="s">
        <v>59</v>
      </c>
      <c r="AV630" s="4" t="s">
        <v>61</v>
      </c>
      <c r="AW630" s="4">
        <v>116108.83</v>
      </c>
    </row>
    <row r="631" spans="36:52" x14ac:dyDescent="0.3">
      <c r="AJ631" s="33" t="str">
        <f t="shared" si="119"/>
        <v/>
      </c>
      <c r="AK631" s="33" t="str">
        <f t="shared" si="120"/>
        <v/>
      </c>
      <c r="AL631" s="33" t="str">
        <f t="shared" si="121"/>
        <v/>
      </c>
      <c r="AM631" s="33" t="str">
        <f t="shared" si="122"/>
        <v/>
      </c>
      <c r="AN631" s="33" t="str">
        <f t="shared" si="123"/>
        <v/>
      </c>
      <c r="AO631" s="33">
        <f t="shared" si="124"/>
        <v>12</v>
      </c>
      <c r="AP631" s="33" t="str">
        <f t="shared" si="125"/>
        <v/>
      </c>
      <c r="AQ631" s="33" t="str">
        <f t="shared" si="126"/>
        <v/>
      </c>
      <c r="AR631" s="33" t="str">
        <f t="shared" si="127"/>
        <v/>
      </c>
      <c r="AS631" s="4">
        <v>43604</v>
      </c>
      <c r="AT631" s="4">
        <v>0.12150462962962964</v>
      </c>
      <c r="AU631" s="4" t="s">
        <v>62</v>
      </c>
      <c r="AV631" s="4" t="s">
        <v>63</v>
      </c>
      <c r="AW631" s="4">
        <v>12</v>
      </c>
    </row>
    <row r="632" spans="36:52" x14ac:dyDescent="0.3">
      <c r="AJ632" s="33" t="str">
        <f t="shared" si="119"/>
        <v/>
      </c>
      <c r="AK632" s="33" t="str">
        <f t="shared" si="120"/>
        <v/>
      </c>
      <c r="AL632" s="33">
        <f t="shared" si="121"/>
        <v>27361.01</v>
      </c>
      <c r="AM632" s="33" t="str">
        <f t="shared" si="122"/>
        <v/>
      </c>
      <c r="AN632" s="33" t="str">
        <f t="shared" si="123"/>
        <v/>
      </c>
      <c r="AO632" s="33" t="str">
        <f t="shared" si="124"/>
        <v/>
      </c>
      <c r="AP632" s="33" t="str">
        <f t="shared" si="125"/>
        <v/>
      </c>
      <c r="AQ632" s="33" t="str">
        <f t="shared" si="126"/>
        <v/>
      </c>
      <c r="AR632" s="33" t="str">
        <f t="shared" si="127"/>
        <v/>
      </c>
      <c r="AS632" s="4">
        <v>43604</v>
      </c>
      <c r="AT632" s="4">
        <v>0.12150462962962964</v>
      </c>
      <c r="AU632" s="4" t="s">
        <v>64</v>
      </c>
      <c r="AV632" s="4" t="s">
        <v>65</v>
      </c>
      <c r="AW632" s="4">
        <v>27361.01</v>
      </c>
    </row>
    <row r="633" spans="36:52" x14ac:dyDescent="0.3">
      <c r="AJ633" s="33" t="str">
        <f t="shared" si="119"/>
        <v/>
      </c>
      <c r="AK633" s="33" t="str">
        <f t="shared" si="120"/>
        <v/>
      </c>
      <c r="AL633" s="33" t="str">
        <f t="shared" si="121"/>
        <v/>
      </c>
      <c r="AM633" s="33">
        <f t="shared" si="122"/>
        <v>37916.536</v>
      </c>
      <c r="AN633" s="33" t="str">
        <f t="shared" si="123"/>
        <v/>
      </c>
      <c r="AO633" s="33" t="str">
        <f t="shared" si="124"/>
        <v/>
      </c>
      <c r="AP633" s="33" t="str">
        <f t="shared" si="125"/>
        <v/>
      </c>
      <c r="AQ633" s="33" t="str">
        <f t="shared" si="126"/>
        <v/>
      </c>
      <c r="AR633" s="33" t="str">
        <f t="shared" si="127"/>
        <v/>
      </c>
      <c r="AS633" s="4">
        <v>43604</v>
      </c>
      <c r="AT633" s="4">
        <v>0.12150462962962964</v>
      </c>
      <c r="AU633" s="4" t="s">
        <v>64</v>
      </c>
      <c r="AV633" s="4" t="s">
        <v>66</v>
      </c>
      <c r="AW633" s="4" t="s">
        <v>67</v>
      </c>
      <c r="AX633" s="4">
        <v>37916.536</v>
      </c>
    </row>
    <row r="634" spans="36:52" x14ac:dyDescent="0.3">
      <c r="AJ634" s="33" t="str">
        <f t="shared" si="119"/>
        <v/>
      </c>
      <c r="AK634" s="33" t="str">
        <f t="shared" si="120"/>
        <v/>
      </c>
      <c r="AL634" s="33" t="str">
        <f t="shared" si="121"/>
        <v/>
      </c>
      <c r="AM634" s="33" t="str">
        <f t="shared" si="122"/>
        <v/>
      </c>
      <c r="AN634" s="33">
        <f t="shared" si="123"/>
        <v>0</v>
      </c>
      <c r="AO634" s="33" t="str">
        <f t="shared" si="124"/>
        <v/>
      </c>
      <c r="AP634" s="33" t="str">
        <f t="shared" si="125"/>
        <v/>
      </c>
      <c r="AQ634" s="33" t="str">
        <f t="shared" si="126"/>
        <v/>
      </c>
      <c r="AR634" s="33" t="str">
        <f t="shared" si="127"/>
        <v/>
      </c>
      <c r="AS634" s="4">
        <v>43604</v>
      </c>
      <c r="AT634" s="4">
        <v>0.12150462962962964</v>
      </c>
      <c r="AU634" s="4" t="s">
        <v>64</v>
      </c>
      <c r="AV634" s="4" t="s">
        <v>68</v>
      </c>
      <c r="AW634" s="4">
        <v>0</v>
      </c>
    </row>
    <row r="635" spans="36:52" x14ac:dyDescent="0.3">
      <c r="AJ635" s="33">
        <f t="shared" si="119"/>
        <v>15736.174999999999</v>
      </c>
      <c r="AK635" s="33" t="str">
        <f t="shared" si="120"/>
        <v/>
      </c>
      <c r="AL635" s="33" t="str">
        <f t="shared" si="121"/>
        <v/>
      </c>
      <c r="AM635" s="33" t="str">
        <f t="shared" si="122"/>
        <v/>
      </c>
      <c r="AN635" s="33" t="str">
        <f t="shared" si="123"/>
        <v/>
      </c>
      <c r="AO635" s="33" t="str">
        <f t="shared" si="124"/>
        <v/>
      </c>
      <c r="AP635" s="33" t="str">
        <f t="shared" si="125"/>
        <v/>
      </c>
      <c r="AQ635" s="33" t="str">
        <f t="shared" si="126"/>
        <v/>
      </c>
      <c r="AR635" s="33" t="str">
        <f t="shared" si="127"/>
        <v/>
      </c>
      <c r="AS635" s="4">
        <v>43604</v>
      </c>
      <c r="AT635" s="4">
        <v>0.12289351851851853</v>
      </c>
      <c r="AU635" s="4" t="s">
        <v>59</v>
      </c>
      <c r="AV635" s="4" t="s">
        <v>60</v>
      </c>
      <c r="AW635" s="4">
        <v>15736.174999999999</v>
      </c>
    </row>
    <row r="636" spans="36:52" x14ac:dyDescent="0.3">
      <c r="AJ636" s="33" t="str">
        <f t="shared" si="119"/>
        <v/>
      </c>
      <c r="AK636" s="33">
        <f t="shared" si="120"/>
        <v>116108.875</v>
      </c>
      <c r="AL636" s="33" t="str">
        <f t="shared" si="121"/>
        <v/>
      </c>
      <c r="AM636" s="33" t="str">
        <f t="shared" si="122"/>
        <v/>
      </c>
      <c r="AN636" s="33" t="str">
        <f t="shared" si="123"/>
        <v/>
      </c>
      <c r="AO636" s="33" t="str">
        <f t="shared" si="124"/>
        <v/>
      </c>
      <c r="AP636" s="33" t="str">
        <f t="shared" si="125"/>
        <v/>
      </c>
      <c r="AQ636" s="33" t="str">
        <f t="shared" si="126"/>
        <v/>
      </c>
      <c r="AR636" s="33" t="str">
        <f t="shared" si="127"/>
        <v/>
      </c>
      <c r="AS636" s="4">
        <v>43604</v>
      </c>
      <c r="AT636" s="4">
        <v>0.12289351851851853</v>
      </c>
      <c r="AU636" s="4" t="s">
        <v>59</v>
      </c>
      <c r="AV636" s="4" t="s">
        <v>61</v>
      </c>
      <c r="AW636" s="4">
        <v>116108.875</v>
      </c>
    </row>
    <row r="637" spans="36:52" x14ac:dyDescent="0.3">
      <c r="AJ637" s="33" t="str">
        <f t="shared" si="119"/>
        <v/>
      </c>
      <c r="AK637" s="33" t="str">
        <f t="shared" si="120"/>
        <v/>
      </c>
      <c r="AL637" s="33" t="str">
        <f t="shared" si="121"/>
        <v/>
      </c>
      <c r="AM637" s="33" t="str">
        <f t="shared" si="122"/>
        <v/>
      </c>
      <c r="AN637" s="33" t="str">
        <f t="shared" si="123"/>
        <v/>
      </c>
      <c r="AO637" s="33">
        <f t="shared" si="124"/>
        <v>12</v>
      </c>
      <c r="AP637" s="33" t="str">
        <f t="shared" si="125"/>
        <v/>
      </c>
      <c r="AQ637" s="33" t="str">
        <f t="shared" si="126"/>
        <v/>
      </c>
      <c r="AR637" s="33" t="str">
        <f t="shared" si="127"/>
        <v/>
      </c>
      <c r="AS637" s="4">
        <v>43604</v>
      </c>
      <c r="AT637" s="4">
        <v>0.12289351851851853</v>
      </c>
      <c r="AU637" s="4" t="s">
        <v>62</v>
      </c>
      <c r="AV637" s="4" t="s">
        <v>63</v>
      </c>
      <c r="AW637" s="4">
        <v>12</v>
      </c>
    </row>
    <row r="638" spans="36:52" x14ac:dyDescent="0.3">
      <c r="AJ638" s="33" t="str">
        <f t="shared" si="119"/>
        <v/>
      </c>
      <c r="AK638" s="33" t="str">
        <f t="shared" si="120"/>
        <v/>
      </c>
      <c r="AL638" s="33">
        <f t="shared" si="121"/>
        <v>27361.01</v>
      </c>
      <c r="AM638" s="33" t="str">
        <f t="shared" si="122"/>
        <v/>
      </c>
      <c r="AN638" s="33" t="str">
        <f t="shared" si="123"/>
        <v/>
      </c>
      <c r="AO638" s="33" t="str">
        <f t="shared" si="124"/>
        <v/>
      </c>
      <c r="AP638" s="33" t="str">
        <f t="shared" si="125"/>
        <v/>
      </c>
      <c r="AQ638" s="33" t="str">
        <f t="shared" si="126"/>
        <v/>
      </c>
      <c r="AR638" s="33" t="str">
        <f t="shared" si="127"/>
        <v/>
      </c>
      <c r="AS638" s="4">
        <v>43604</v>
      </c>
      <c r="AT638" s="4">
        <v>0.12289351851851853</v>
      </c>
      <c r="AU638" s="4" t="s">
        <v>64</v>
      </c>
      <c r="AV638" s="4" t="s">
        <v>65</v>
      </c>
      <c r="AW638" s="4">
        <v>27361.01</v>
      </c>
    </row>
    <row r="639" spans="36:52" x14ac:dyDescent="0.3">
      <c r="AJ639" s="33" t="str">
        <f t="shared" si="119"/>
        <v/>
      </c>
      <c r="AK639" s="33" t="str">
        <f t="shared" si="120"/>
        <v/>
      </c>
      <c r="AL639" s="33" t="str">
        <f t="shared" si="121"/>
        <v/>
      </c>
      <c r="AM639" s="33">
        <f t="shared" si="122"/>
        <v>37916.536</v>
      </c>
      <c r="AN639" s="33" t="str">
        <f t="shared" si="123"/>
        <v/>
      </c>
      <c r="AO639" s="33" t="str">
        <f t="shared" si="124"/>
        <v/>
      </c>
      <c r="AP639" s="33" t="str">
        <f t="shared" si="125"/>
        <v/>
      </c>
      <c r="AQ639" s="33" t="str">
        <f t="shared" si="126"/>
        <v/>
      </c>
      <c r="AR639" s="33" t="str">
        <f t="shared" si="127"/>
        <v/>
      </c>
      <c r="AS639" s="4">
        <v>43604</v>
      </c>
      <c r="AT639" s="4">
        <v>0.12289351851851853</v>
      </c>
      <c r="AU639" s="4" t="s">
        <v>64</v>
      </c>
      <c r="AV639" s="4" t="s">
        <v>66</v>
      </c>
      <c r="AW639" s="4" t="s">
        <v>67</v>
      </c>
      <c r="AX639" s="4">
        <v>37916.536</v>
      </c>
    </row>
    <row r="640" spans="36:52" x14ac:dyDescent="0.3">
      <c r="AJ640" s="33" t="str">
        <f t="shared" si="119"/>
        <v/>
      </c>
      <c r="AK640" s="33" t="str">
        <f t="shared" si="120"/>
        <v/>
      </c>
      <c r="AL640" s="33" t="str">
        <f t="shared" si="121"/>
        <v/>
      </c>
      <c r="AM640" s="33" t="str">
        <f t="shared" si="122"/>
        <v/>
      </c>
      <c r="AN640" s="33">
        <f t="shared" si="123"/>
        <v>0</v>
      </c>
      <c r="AO640" s="33" t="str">
        <f t="shared" si="124"/>
        <v/>
      </c>
      <c r="AP640" s="33" t="str">
        <f t="shared" si="125"/>
        <v/>
      </c>
      <c r="AQ640" s="33" t="str">
        <f t="shared" si="126"/>
        <v/>
      </c>
      <c r="AR640" s="33" t="str">
        <f t="shared" si="127"/>
        <v/>
      </c>
      <c r="AS640" s="4">
        <v>43604</v>
      </c>
      <c r="AT640" s="4">
        <v>0.12289351851851853</v>
      </c>
      <c r="AU640" s="4" t="s">
        <v>64</v>
      </c>
      <c r="AV640" s="4" t="s">
        <v>68</v>
      </c>
      <c r="AW640" s="4">
        <v>0</v>
      </c>
    </row>
    <row r="641" spans="36:52" x14ac:dyDescent="0.3">
      <c r="AJ641" s="33" t="str">
        <f t="shared" si="119"/>
        <v/>
      </c>
      <c r="AK641" s="33" t="str">
        <f t="shared" si="120"/>
        <v/>
      </c>
      <c r="AL641" s="33" t="str">
        <f t="shared" si="121"/>
        <v/>
      </c>
      <c r="AM641" s="33" t="str">
        <f t="shared" si="122"/>
        <v/>
      </c>
      <c r="AN641" s="33" t="str">
        <f t="shared" si="123"/>
        <v/>
      </c>
      <c r="AO641" s="33" t="str">
        <f t="shared" si="124"/>
        <v/>
      </c>
      <c r="AP641" s="33">
        <f t="shared" si="125"/>
        <v>0.22500000000000001</v>
      </c>
      <c r="AQ641" s="33" t="str">
        <f t="shared" si="126"/>
        <v/>
      </c>
      <c r="AR641" s="33" t="str">
        <f t="shared" si="127"/>
        <v/>
      </c>
      <c r="AS641" s="4">
        <v>43604</v>
      </c>
      <c r="AT641" s="4">
        <v>0.12424768518518518</v>
      </c>
      <c r="AU641" s="4" t="s">
        <v>70</v>
      </c>
      <c r="AV641" s="4" t="s">
        <v>71</v>
      </c>
      <c r="AW641" s="4">
        <v>43604</v>
      </c>
      <c r="AX641" s="4">
        <v>0.22500000000000001</v>
      </c>
      <c r="AY641" s="4" t="s">
        <v>72</v>
      </c>
      <c r="AZ641" s="4" t="s">
        <v>73</v>
      </c>
    </row>
    <row r="642" spans="36:52" x14ac:dyDescent="0.3">
      <c r="AJ642" s="33" t="str">
        <f t="shared" si="119"/>
        <v/>
      </c>
      <c r="AK642" s="33" t="str">
        <f t="shared" si="120"/>
        <v/>
      </c>
      <c r="AL642" s="33" t="str">
        <f t="shared" si="121"/>
        <v/>
      </c>
      <c r="AM642" s="33" t="str">
        <f t="shared" si="122"/>
        <v/>
      </c>
      <c r="AN642" s="33" t="str">
        <f t="shared" si="123"/>
        <v/>
      </c>
      <c r="AO642" s="33" t="str">
        <f t="shared" si="124"/>
        <v/>
      </c>
      <c r="AP642" s="33" t="str">
        <f t="shared" si="125"/>
        <v/>
      </c>
      <c r="AQ642" s="33" t="str">
        <f t="shared" si="126"/>
        <v/>
      </c>
      <c r="AR642" s="33">
        <f t="shared" si="127"/>
        <v>33.700000000000003</v>
      </c>
      <c r="AS642" s="4">
        <v>43604</v>
      </c>
      <c r="AT642" s="4">
        <v>0.12424768518518518</v>
      </c>
      <c r="AU642" s="4" t="s">
        <v>74</v>
      </c>
      <c r="AV642" s="4" t="s">
        <v>75</v>
      </c>
      <c r="AW642" s="4">
        <v>33.700000000000003</v>
      </c>
      <c r="AX642" s="4" t="s">
        <v>72</v>
      </c>
      <c r="AY642" s="4" t="s">
        <v>73</v>
      </c>
    </row>
    <row r="643" spans="36:52" x14ac:dyDescent="0.3">
      <c r="AJ643" s="33" t="str">
        <f t="shared" si="119"/>
        <v/>
      </c>
      <c r="AK643" s="33" t="str">
        <f t="shared" si="120"/>
        <v/>
      </c>
      <c r="AL643" s="33" t="str">
        <f t="shared" si="121"/>
        <v/>
      </c>
      <c r="AM643" s="33" t="str">
        <f t="shared" si="122"/>
        <v/>
      </c>
      <c r="AN643" s="33" t="str">
        <f t="shared" si="123"/>
        <v/>
      </c>
      <c r="AO643" s="33" t="str">
        <f t="shared" si="124"/>
        <v/>
      </c>
      <c r="AP643" s="33" t="str">
        <f t="shared" si="125"/>
        <v/>
      </c>
      <c r="AQ643" s="33">
        <f t="shared" si="126"/>
        <v>41.5</v>
      </c>
      <c r="AR643" s="33" t="str">
        <f t="shared" si="127"/>
        <v/>
      </c>
      <c r="AS643" s="4">
        <v>43604</v>
      </c>
      <c r="AT643" s="4">
        <v>0.12424768518518518</v>
      </c>
      <c r="AU643" s="4" t="s">
        <v>74</v>
      </c>
      <c r="AV643" s="4" t="s">
        <v>76</v>
      </c>
      <c r="AW643" s="4">
        <v>41.5</v>
      </c>
      <c r="AX643" s="4" t="s">
        <v>72</v>
      </c>
      <c r="AY643" s="4" t="s">
        <v>73</v>
      </c>
    </row>
    <row r="644" spans="36:52" x14ac:dyDescent="0.3">
      <c r="AJ644" s="33">
        <f t="shared" si="119"/>
        <v>15736.174999999999</v>
      </c>
      <c r="AK644" s="33" t="str">
        <f t="shared" si="120"/>
        <v/>
      </c>
      <c r="AL644" s="33" t="str">
        <f t="shared" si="121"/>
        <v/>
      </c>
      <c r="AM644" s="33" t="str">
        <f t="shared" si="122"/>
        <v/>
      </c>
      <c r="AN644" s="33" t="str">
        <f t="shared" si="123"/>
        <v/>
      </c>
      <c r="AO644" s="33" t="str">
        <f t="shared" si="124"/>
        <v/>
      </c>
      <c r="AP644" s="33" t="str">
        <f t="shared" si="125"/>
        <v/>
      </c>
      <c r="AQ644" s="33" t="str">
        <f t="shared" si="126"/>
        <v/>
      </c>
      <c r="AR644" s="33" t="str">
        <f t="shared" si="127"/>
        <v/>
      </c>
      <c r="AS644" s="4">
        <v>43604</v>
      </c>
      <c r="AT644" s="4">
        <v>0.12428240740740741</v>
      </c>
      <c r="AU644" s="4" t="s">
        <v>59</v>
      </c>
      <c r="AV644" s="4" t="s">
        <v>60</v>
      </c>
      <c r="AW644" s="4">
        <v>15736.174999999999</v>
      </c>
    </row>
    <row r="645" spans="36:52" x14ac:dyDescent="0.3">
      <c r="AJ645" s="33" t="str">
        <f t="shared" si="119"/>
        <v/>
      </c>
      <c r="AK645" s="33">
        <f t="shared" si="120"/>
        <v>116108.875</v>
      </c>
      <c r="AL645" s="33" t="str">
        <f t="shared" si="121"/>
        <v/>
      </c>
      <c r="AM645" s="33" t="str">
        <f t="shared" si="122"/>
        <v/>
      </c>
      <c r="AN645" s="33" t="str">
        <f t="shared" si="123"/>
        <v/>
      </c>
      <c r="AO645" s="33" t="str">
        <f t="shared" si="124"/>
        <v/>
      </c>
      <c r="AP645" s="33" t="str">
        <f t="shared" si="125"/>
        <v/>
      </c>
      <c r="AQ645" s="33" t="str">
        <f t="shared" si="126"/>
        <v/>
      </c>
      <c r="AR645" s="33" t="str">
        <f t="shared" si="127"/>
        <v/>
      </c>
      <c r="AS645" s="4">
        <v>43604</v>
      </c>
      <c r="AT645" s="4">
        <v>0.12428240740740741</v>
      </c>
      <c r="AU645" s="4" t="s">
        <v>59</v>
      </c>
      <c r="AV645" s="4" t="s">
        <v>61</v>
      </c>
      <c r="AW645" s="4">
        <v>116108.875</v>
      </c>
    </row>
    <row r="646" spans="36:52" x14ac:dyDescent="0.3">
      <c r="AJ646" s="33" t="str">
        <f t="shared" si="119"/>
        <v/>
      </c>
      <c r="AK646" s="33" t="str">
        <f t="shared" si="120"/>
        <v/>
      </c>
      <c r="AL646" s="33" t="str">
        <f t="shared" si="121"/>
        <v/>
      </c>
      <c r="AM646" s="33" t="str">
        <f t="shared" si="122"/>
        <v/>
      </c>
      <c r="AN646" s="33" t="str">
        <f t="shared" si="123"/>
        <v/>
      </c>
      <c r="AO646" s="33">
        <f t="shared" si="124"/>
        <v>12</v>
      </c>
      <c r="AP646" s="33" t="str">
        <f t="shared" si="125"/>
        <v/>
      </c>
      <c r="AQ646" s="33" t="str">
        <f t="shared" si="126"/>
        <v/>
      </c>
      <c r="AR646" s="33" t="str">
        <f t="shared" si="127"/>
        <v/>
      </c>
      <c r="AS646" s="4">
        <v>43604</v>
      </c>
      <c r="AT646" s="4">
        <v>0.12428240740740741</v>
      </c>
      <c r="AU646" s="4" t="s">
        <v>62</v>
      </c>
      <c r="AV646" s="4" t="s">
        <v>63</v>
      </c>
      <c r="AW646" s="4">
        <v>12</v>
      </c>
    </row>
    <row r="647" spans="36:52" x14ac:dyDescent="0.3">
      <c r="AJ647" s="33" t="str">
        <f t="shared" si="119"/>
        <v/>
      </c>
      <c r="AK647" s="33" t="str">
        <f t="shared" si="120"/>
        <v/>
      </c>
      <c r="AL647" s="33">
        <f t="shared" si="121"/>
        <v>27361.01</v>
      </c>
      <c r="AM647" s="33" t="str">
        <f t="shared" si="122"/>
        <v/>
      </c>
      <c r="AN647" s="33" t="str">
        <f t="shared" si="123"/>
        <v/>
      </c>
      <c r="AO647" s="33" t="str">
        <f t="shared" si="124"/>
        <v/>
      </c>
      <c r="AP647" s="33" t="str">
        <f t="shared" si="125"/>
        <v/>
      </c>
      <c r="AQ647" s="33" t="str">
        <f t="shared" si="126"/>
        <v/>
      </c>
      <c r="AR647" s="33" t="str">
        <f t="shared" si="127"/>
        <v/>
      </c>
      <c r="AS647" s="4">
        <v>43604</v>
      </c>
      <c r="AT647" s="4">
        <v>0.12428240740740741</v>
      </c>
      <c r="AU647" s="4" t="s">
        <v>64</v>
      </c>
      <c r="AV647" s="4" t="s">
        <v>65</v>
      </c>
      <c r="AW647" s="4">
        <v>27361.01</v>
      </c>
    </row>
    <row r="648" spans="36:52" x14ac:dyDescent="0.3">
      <c r="AJ648" s="33" t="str">
        <f t="shared" si="119"/>
        <v/>
      </c>
      <c r="AK648" s="33" t="str">
        <f t="shared" si="120"/>
        <v/>
      </c>
      <c r="AL648" s="33" t="str">
        <f t="shared" si="121"/>
        <v/>
      </c>
      <c r="AM648" s="33">
        <f t="shared" si="122"/>
        <v>37916.536</v>
      </c>
      <c r="AN648" s="33" t="str">
        <f t="shared" si="123"/>
        <v/>
      </c>
      <c r="AO648" s="33" t="str">
        <f t="shared" si="124"/>
        <v/>
      </c>
      <c r="AP648" s="33" t="str">
        <f t="shared" si="125"/>
        <v/>
      </c>
      <c r="AQ648" s="33" t="str">
        <f t="shared" si="126"/>
        <v/>
      </c>
      <c r="AR648" s="33" t="str">
        <f t="shared" si="127"/>
        <v/>
      </c>
      <c r="AS648" s="4">
        <v>43604</v>
      </c>
      <c r="AT648" s="4">
        <v>0.12428240740740741</v>
      </c>
      <c r="AU648" s="4" t="s">
        <v>64</v>
      </c>
      <c r="AV648" s="4" t="s">
        <v>66</v>
      </c>
      <c r="AW648" s="4" t="s">
        <v>67</v>
      </c>
      <c r="AX648" s="4">
        <v>37916.536</v>
      </c>
    </row>
    <row r="649" spans="36:52" x14ac:dyDescent="0.3">
      <c r="AJ649" s="33" t="str">
        <f t="shared" si="119"/>
        <v/>
      </c>
      <c r="AK649" s="33" t="str">
        <f t="shared" si="120"/>
        <v/>
      </c>
      <c r="AL649" s="33" t="str">
        <f t="shared" si="121"/>
        <v/>
      </c>
      <c r="AM649" s="33" t="str">
        <f t="shared" si="122"/>
        <v/>
      </c>
      <c r="AN649" s="33">
        <f t="shared" si="123"/>
        <v>0</v>
      </c>
      <c r="AO649" s="33" t="str">
        <f t="shared" si="124"/>
        <v/>
      </c>
      <c r="AP649" s="33" t="str">
        <f t="shared" si="125"/>
        <v/>
      </c>
      <c r="AQ649" s="33" t="str">
        <f t="shared" si="126"/>
        <v/>
      </c>
      <c r="AR649" s="33" t="str">
        <f t="shared" si="127"/>
        <v/>
      </c>
      <c r="AS649" s="4">
        <v>43604</v>
      </c>
      <c r="AT649" s="4">
        <v>0.12428240740740741</v>
      </c>
      <c r="AU649" s="4" t="s">
        <v>64</v>
      </c>
      <c r="AV649" s="4" t="s">
        <v>68</v>
      </c>
      <c r="AW649" s="4">
        <v>0</v>
      </c>
    </row>
    <row r="650" spans="36:52" x14ac:dyDescent="0.3">
      <c r="AJ650" s="33">
        <f t="shared" si="119"/>
        <v>15736.174999999999</v>
      </c>
      <c r="AK650" s="33" t="str">
        <f t="shared" si="120"/>
        <v/>
      </c>
      <c r="AL650" s="33" t="str">
        <f t="shared" si="121"/>
        <v/>
      </c>
      <c r="AM650" s="33" t="str">
        <f t="shared" si="122"/>
        <v/>
      </c>
      <c r="AN650" s="33" t="str">
        <f t="shared" si="123"/>
        <v/>
      </c>
      <c r="AO650" s="33" t="str">
        <f t="shared" si="124"/>
        <v/>
      </c>
      <c r="AP650" s="33" t="str">
        <f t="shared" si="125"/>
        <v/>
      </c>
      <c r="AQ650" s="33" t="str">
        <f t="shared" si="126"/>
        <v/>
      </c>
      <c r="AR650" s="33" t="str">
        <f t="shared" si="127"/>
        <v/>
      </c>
      <c r="AS650" s="4">
        <v>43604</v>
      </c>
      <c r="AT650" s="4">
        <v>0.12567129629629628</v>
      </c>
      <c r="AU650" s="4" t="s">
        <v>59</v>
      </c>
      <c r="AV650" s="4" t="s">
        <v>60</v>
      </c>
      <c r="AW650" s="4">
        <v>15736.174999999999</v>
      </c>
    </row>
    <row r="651" spans="36:52" x14ac:dyDescent="0.3">
      <c r="AJ651" s="33" t="str">
        <f t="shared" si="119"/>
        <v/>
      </c>
      <c r="AK651" s="33">
        <f t="shared" si="120"/>
        <v>116108.875</v>
      </c>
      <c r="AL651" s="33" t="str">
        <f t="shared" si="121"/>
        <v/>
      </c>
      <c r="AM651" s="33" t="str">
        <f t="shared" si="122"/>
        <v/>
      </c>
      <c r="AN651" s="33" t="str">
        <f t="shared" si="123"/>
        <v/>
      </c>
      <c r="AO651" s="33" t="str">
        <f t="shared" si="124"/>
        <v/>
      </c>
      <c r="AP651" s="33" t="str">
        <f t="shared" si="125"/>
        <v/>
      </c>
      <c r="AQ651" s="33" t="str">
        <f t="shared" si="126"/>
        <v/>
      </c>
      <c r="AR651" s="33" t="str">
        <f t="shared" si="127"/>
        <v/>
      </c>
      <c r="AS651" s="4">
        <v>43604</v>
      </c>
      <c r="AT651" s="4">
        <v>0.12567129629629628</v>
      </c>
      <c r="AU651" s="4" t="s">
        <v>59</v>
      </c>
      <c r="AV651" s="4" t="s">
        <v>61</v>
      </c>
      <c r="AW651" s="4">
        <v>116108.875</v>
      </c>
    </row>
    <row r="652" spans="36:52" x14ac:dyDescent="0.3">
      <c r="AJ652" s="33" t="str">
        <f t="shared" ref="AJ652:AJ715" si="128">IF(AV652="ht",AW652,"")</f>
        <v/>
      </c>
      <c r="AK652" s="33" t="str">
        <f t="shared" ref="AK652:AK715" si="129">IF($AV652="nt",$AW652,"")</f>
        <v/>
      </c>
      <c r="AL652" s="33" t="str">
        <f t="shared" ref="AL652:AL715" si="130">IF($AV652="esp",$AW652,"")</f>
        <v/>
      </c>
      <c r="AM652" s="33" t="str">
        <f t="shared" ref="AM652:AM715" si="131">IF($AV652="Ges",$AX652,"")</f>
        <v/>
      </c>
      <c r="AN652" s="33" t="str">
        <f t="shared" ref="AN652:AN715" si="132">IF($AV652="tag",$AW652,"")</f>
        <v/>
      </c>
      <c r="AO652" s="33">
        <f t="shared" ref="AO652:AO715" si="133">IF($AV652="vhs",$AW652,"")</f>
        <v>12</v>
      </c>
      <c r="AP652" s="33" t="str">
        <f t="shared" ref="AP652:AP715" si="134">IF($AV652="szeit",$AX652,"")</f>
        <v/>
      </c>
      <c r="AQ652" s="33" t="str">
        <f t="shared" ref="AQ652:AQ715" si="135">IF($AV652="v06",$AW652,"")</f>
        <v/>
      </c>
      <c r="AR652" s="33" t="str">
        <f t="shared" ref="AR652:AR715" si="136">IF($AV652="v22",$AW652,"")</f>
        <v/>
      </c>
      <c r="AS652" s="4">
        <v>43604</v>
      </c>
      <c r="AT652" s="4">
        <v>0.12567129629629628</v>
      </c>
      <c r="AU652" s="4" t="s">
        <v>62</v>
      </c>
      <c r="AV652" s="4" t="s">
        <v>63</v>
      </c>
      <c r="AW652" s="4">
        <v>12</v>
      </c>
    </row>
    <row r="653" spans="36:52" x14ac:dyDescent="0.3">
      <c r="AJ653" s="33" t="str">
        <f t="shared" si="128"/>
        <v/>
      </c>
      <c r="AK653" s="33" t="str">
        <f t="shared" si="129"/>
        <v/>
      </c>
      <c r="AL653" s="33">
        <f t="shared" si="130"/>
        <v>27361.01</v>
      </c>
      <c r="AM653" s="33" t="str">
        <f t="shared" si="131"/>
        <v/>
      </c>
      <c r="AN653" s="33" t="str">
        <f t="shared" si="132"/>
        <v/>
      </c>
      <c r="AO653" s="33" t="str">
        <f t="shared" si="133"/>
        <v/>
      </c>
      <c r="AP653" s="33" t="str">
        <f t="shared" si="134"/>
        <v/>
      </c>
      <c r="AQ653" s="33" t="str">
        <f t="shared" si="135"/>
        <v/>
      </c>
      <c r="AR653" s="33" t="str">
        <f t="shared" si="136"/>
        <v/>
      </c>
      <c r="AS653" s="4">
        <v>43604</v>
      </c>
      <c r="AT653" s="4">
        <v>0.12567129629629628</v>
      </c>
      <c r="AU653" s="4" t="s">
        <v>64</v>
      </c>
      <c r="AV653" s="4" t="s">
        <v>65</v>
      </c>
      <c r="AW653" s="4">
        <v>27361.01</v>
      </c>
    </row>
    <row r="654" spans="36:52" x14ac:dyDescent="0.3">
      <c r="AJ654" s="33" t="str">
        <f t="shared" si="128"/>
        <v/>
      </c>
      <c r="AK654" s="33" t="str">
        <f t="shared" si="129"/>
        <v/>
      </c>
      <c r="AL654" s="33" t="str">
        <f t="shared" si="130"/>
        <v/>
      </c>
      <c r="AM654" s="33">
        <f t="shared" si="131"/>
        <v>37916.536</v>
      </c>
      <c r="AN654" s="33" t="str">
        <f t="shared" si="132"/>
        <v/>
      </c>
      <c r="AO654" s="33" t="str">
        <f t="shared" si="133"/>
        <v/>
      </c>
      <c r="AP654" s="33" t="str">
        <f t="shared" si="134"/>
        <v/>
      </c>
      <c r="AQ654" s="33" t="str">
        <f t="shared" si="135"/>
        <v/>
      </c>
      <c r="AR654" s="33" t="str">
        <f t="shared" si="136"/>
        <v/>
      </c>
      <c r="AS654" s="4">
        <v>43604</v>
      </c>
      <c r="AT654" s="4">
        <v>0.12567129629629628</v>
      </c>
      <c r="AU654" s="4" t="s">
        <v>64</v>
      </c>
      <c r="AV654" s="4" t="s">
        <v>66</v>
      </c>
      <c r="AW654" s="4" t="s">
        <v>67</v>
      </c>
      <c r="AX654" s="4">
        <v>37916.536</v>
      </c>
    </row>
    <row r="655" spans="36:52" x14ac:dyDescent="0.3">
      <c r="AJ655" s="33" t="str">
        <f t="shared" si="128"/>
        <v/>
      </c>
      <c r="AK655" s="33" t="str">
        <f t="shared" si="129"/>
        <v/>
      </c>
      <c r="AL655" s="33" t="str">
        <f t="shared" si="130"/>
        <v/>
      </c>
      <c r="AM655" s="33" t="str">
        <f t="shared" si="131"/>
        <v/>
      </c>
      <c r="AN655" s="33">
        <f t="shared" si="132"/>
        <v>0</v>
      </c>
      <c r="AO655" s="33" t="str">
        <f t="shared" si="133"/>
        <v/>
      </c>
      <c r="AP655" s="33" t="str">
        <f t="shared" si="134"/>
        <v/>
      </c>
      <c r="AQ655" s="33" t="str">
        <f t="shared" si="135"/>
        <v/>
      </c>
      <c r="AR655" s="33" t="str">
        <f t="shared" si="136"/>
        <v/>
      </c>
      <c r="AS655" s="4">
        <v>43604</v>
      </c>
      <c r="AT655" s="4">
        <v>0.12567129629629628</v>
      </c>
      <c r="AU655" s="4" t="s">
        <v>64</v>
      </c>
      <c r="AV655" s="4" t="s">
        <v>68</v>
      </c>
      <c r="AW655" s="4">
        <v>0</v>
      </c>
    </row>
    <row r="656" spans="36:52" x14ac:dyDescent="0.3">
      <c r="AJ656" s="33">
        <f t="shared" si="128"/>
        <v>15736.174999999999</v>
      </c>
      <c r="AK656" s="33" t="str">
        <f t="shared" si="129"/>
        <v/>
      </c>
      <c r="AL656" s="33" t="str">
        <f t="shared" si="130"/>
        <v/>
      </c>
      <c r="AM656" s="33" t="str">
        <f t="shared" si="131"/>
        <v/>
      </c>
      <c r="AN656" s="33" t="str">
        <f t="shared" si="132"/>
        <v/>
      </c>
      <c r="AO656" s="33" t="str">
        <f t="shared" si="133"/>
        <v/>
      </c>
      <c r="AP656" s="33" t="str">
        <f t="shared" si="134"/>
        <v/>
      </c>
      <c r="AQ656" s="33" t="str">
        <f t="shared" si="135"/>
        <v/>
      </c>
      <c r="AR656" s="33" t="str">
        <f t="shared" si="136"/>
        <v/>
      </c>
      <c r="AS656" s="4">
        <v>43604</v>
      </c>
      <c r="AT656" s="4">
        <v>0.12706018518518519</v>
      </c>
      <c r="AU656" s="4" t="s">
        <v>59</v>
      </c>
      <c r="AV656" s="4" t="s">
        <v>60</v>
      </c>
      <c r="AW656" s="4">
        <v>15736.174999999999</v>
      </c>
    </row>
    <row r="657" spans="36:52" x14ac:dyDescent="0.3">
      <c r="AJ657" s="33" t="str">
        <f t="shared" si="128"/>
        <v/>
      </c>
      <c r="AK657" s="33">
        <f t="shared" si="129"/>
        <v>116108.875</v>
      </c>
      <c r="AL657" s="33" t="str">
        <f t="shared" si="130"/>
        <v/>
      </c>
      <c r="AM657" s="33" t="str">
        <f t="shared" si="131"/>
        <v/>
      </c>
      <c r="AN657" s="33" t="str">
        <f t="shared" si="132"/>
        <v/>
      </c>
      <c r="AO657" s="33" t="str">
        <f t="shared" si="133"/>
        <v/>
      </c>
      <c r="AP657" s="33" t="str">
        <f t="shared" si="134"/>
        <v/>
      </c>
      <c r="AQ657" s="33" t="str">
        <f t="shared" si="135"/>
        <v/>
      </c>
      <c r="AR657" s="33" t="str">
        <f t="shared" si="136"/>
        <v/>
      </c>
      <c r="AS657" s="4">
        <v>43604</v>
      </c>
      <c r="AT657" s="4">
        <v>0.12706018518518519</v>
      </c>
      <c r="AU657" s="4" t="s">
        <v>59</v>
      </c>
      <c r="AV657" s="4" t="s">
        <v>61</v>
      </c>
      <c r="AW657" s="4">
        <v>116108.875</v>
      </c>
    </row>
    <row r="658" spans="36:52" x14ac:dyDescent="0.3">
      <c r="AJ658" s="33" t="str">
        <f t="shared" si="128"/>
        <v/>
      </c>
      <c r="AK658" s="33" t="str">
        <f t="shared" si="129"/>
        <v/>
      </c>
      <c r="AL658" s="33" t="str">
        <f t="shared" si="130"/>
        <v/>
      </c>
      <c r="AM658" s="33" t="str">
        <f t="shared" si="131"/>
        <v/>
      </c>
      <c r="AN658" s="33" t="str">
        <f t="shared" si="132"/>
        <v/>
      </c>
      <c r="AO658" s="33">
        <f t="shared" si="133"/>
        <v>12</v>
      </c>
      <c r="AP658" s="33" t="str">
        <f t="shared" si="134"/>
        <v/>
      </c>
      <c r="AQ658" s="33" t="str">
        <f t="shared" si="135"/>
        <v/>
      </c>
      <c r="AR658" s="33" t="str">
        <f t="shared" si="136"/>
        <v/>
      </c>
      <c r="AS658" s="4">
        <v>43604</v>
      </c>
      <c r="AT658" s="4">
        <v>0.12706018518518519</v>
      </c>
      <c r="AU658" s="4" t="s">
        <v>62</v>
      </c>
      <c r="AV658" s="4" t="s">
        <v>63</v>
      </c>
      <c r="AW658" s="4">
        <v>12</v>
      </c>
    </row>
    <row r="659" spans="36:52" x14ac:dyDescent="0.3">
      <c r="AJ659" s="33" t="str">
        <f t="shared" si="128"/>
        <v/>
      </c>
      <c r="AK659" s="33" t="str">
        <f t="shared" si="129"/>
        <v/>
      </c>
      <c r="AL659" s="33">
        <f t="shared" si="130"/>
        <v>27361.01</v>
      </c>
      <c r="AM659" s="33" t="str">
        <f t="shared" si="131"/>
        <v/>
      </c>
      <c r="AN659" s="33" t="str">
        <f t="shared" si="132"/>
        <v/>
      </c>
      <c r="AO659" s="33" t="str">
        <f t="shared" si="133"/>
        <v/>
      </c>
      <c r="AP659" s="33" t="str">
        <f t="shared" si="134"/>
        <v/>
      </c>
      <c r="AQ659" s="33" t="str">
        <f t="shared" si="135"/>
        <v/>
      </c>
      <c r="AR659" s="33" t="str">
        <f t="shared" si="136"/>
        <v/>
      </c>
      <c r="AS659" s="4">
        <v>43604</v>
      </c>
      <c r="AT659" s="4">
        <v>0.12706018518518519</v>
      </c>
      <c r="AU659" s="4" t="s">
        <v>64</v>
      </c>
      <c r="AV659" s="4" t="s">
        <v>65</v>
      </c>
      <c r="AW659" s="4">
        <v>27361.01</v>
      </c>
    </row>
    <row r="660" spans="36:52" x14ac:dyDescent="0.3">
      <c r="AJ660" s="33" t="str">
        <f t="shared" si="128"/>
        <v/>
      </c>
      <c r="AK660" s="33" t="str">
        <f t="shared" si="129"/>
        <v/>
      </c>
      <c r="AL660" s="33" t="str">
        <f t="shared" si="130"/>
        <v/>
      </c>
      <c r="AM660" s="33">
        <f t="shared" si="131"/>
        <v>37916.536</v>
      </c>
      <c r="AN660" s="33" t="str">
        <f t="shared" si="132"/>
        <v/>
      </c>
      <c r="AO660" s="33" t="str">
        <f t="shared" si="133"/>
        <v/>
      </c>
      <c r="AP660" s="33" t="str">
        <f t="shared" si="134"/>
        <v/>
      </c>
      <c r="AQ660" s="33" t="str">
        <f t="shared" si="135"/>
        <v/>
      </c>
      <c r="AR660" s="33" t="str">
        <f t="shared" si="136"/>
        <v/>
      </c>
      <c r="AS660" s="4">
        <v>43604</v>
      </c>
      <c r="AT660" s="4">
        <v>0.12706018518518519</v>
      </c>
      <c r="AU660" s="4" t="s">
        <v>64</v>
      </c>
      <c r="AV660" s="4" t="s">
        <v>66</v>
      </c>
      <c r="AW660" s="4" t="s">
        <v>67</v>
      </c>
      <c r="AX660" s="4">
        <v>37916.536</v>
      </c>
    </row>
    <row r="661" spans="36:52" x14ac:dyDescent="0.3">
      <c r="AJ661" s="33" t="str">
        <f t="shared" si="128"/>
        <v/>
      </c>
      <c r="AK661" s="33" t="str">
        <f t="shared" si="129"/>
        <v/>
      </c>
      <c r="AL661" s="33" t="str">
        <f t="shared" si="130"/>
        <v/>
      </c>
      <c r="AM661" s="33" t="str">
        <f t="shared" si="131"/>
        <v/>
      </c>
      <c r="AN661" s="33">
        <f t="shared" si="132"/>
        <v>0</v>
      </c>
      <c r="AO661" s="33" t="str">
        <f t="shared" si="133"/>
        <v/>
      </c>
      <c r="AP661" s="33" t="str">
        <f t="shared" si="134"/>
        <v/>
      </c>
      <c r="AQ661" s="33" t="str">
        <f t="shared" si="135"/>
        <v/>
      </c>
      <c r="AR661" s="33" t="str">
        <f t="shared" si="136"/>
        <v/>
      </c>
      <c r="AS661" s="4">
        <v>43604</v>
      </c>
      <c r="AT661" s="4">
        <v>0.12706018518518519</v>
      </c>
      <c r="AU661" s="4" t="s">
        <v>64</v>
      </c>
      <c r="AV661" s="4" t="s">
        <v>68</v>
      </c>
      <c r="AW661" s="4">
        <v>0</v>
      </c>
    </row>
    <row r="662" spans="36:52" x14ac:dyDescent="0.3">
      <c r="AJ662" s="33" t="str">
        <f t="shared" si="128"/>
        <v/>
      </c>
      <c r="AK662" s="33" t="str">
        <f t="shared" si="129"/>
        <v/>
      </c>
      <c r="AL662" s="33" t="str">
        <f t="shared" si="130"/>
        <v/>
      </c>
      <c r="AM662" s="33" t="str">
        <f t="shared" si="131"/>
        <v/>
      </c>
      <c r="AN662" s="33" t="str">
        <f t="shared" si="132"/>
        <v/>
      </c>
      <c r="AO662" s="33" t="str">
        <f t="shared" si="133"/>
        <v/>
      </c>
      <c r="AP662" s="33">
        <f t="shared" si="134"/>
        <v>0.22500000000000001</v>
      </c>
      <c r="AQ662" s="33" t="str">
        <f t="shared" si="135"/>
        <v/>
      </c>
      <c r="AR662" s="33" t="str">
        <f t="shared" si="136"/>
        <v/>
      </c>
      <c r="AS662" s="4">
        <v>43604</v>
      </c>
      <c r="AT662" s="4">
        <v>0.12771990740740741</v>
      </c>
      <c r="AU662" s="4" t="s">
        <v>70</v>
      </c>
      <c r="AV662" s="4" t="s">
        <v>71</v>
      </c>
      <c r="AW662" s="4">
        <v>43604</v>
      </c>
      <c r="AX662" s="4">
        <v>0.22500000000000001</v>
      </c>
      <c r="AY662" s="4" t="s">
        <v>72</v>
      </c>
      <c r="AZ662" s="4" t="s">
        <v>73</v>
      </c>
    </row>
    <row r="663" spans="36:52" x14ac:dyDescent="0.3">
      <c r="AJ663" s="33" t="str">
        <f t="shared" si="128"/>
        <v/>
      </c>
      <c r="AK663" s="33" t="str">
        <f t="shared" si="129"/>
        <v/>
      </c>
      <c r="AL663" s="33" t="str">
        <f t="shared" si="130"/>
        <v/>
      </c>
      <c r="AM663" s="33" t="str">
        <f t="shared" si="131"/>
        <v/>
      </c>
      <c r="AN663" s="33" t="str">
        <f t="shared" si="132"/>
        <v/>
      </c>
      <c r="AO663" s="33" t="str">
        <f t="shared" si="133"/>
        <v/>
      </c>
      <c r="AP663" s="33" t="str">
        <f t="shared" si="134"/>
        <v/>
      </c>
      <c r="AQ663" s="33" t="str">
        <f t="shared" si="135"/>
        <v/>
      </c>
      <c r="AR663" s="33">
        <f t="shared" si="136"/>
        <v>33.700000000000003</v>
      </c>
      <c r="AS663" s="4">
        <v>43604</v>
      </c>
      <c r="AT663" s="4">
        <v>0.12771990740740741</v>
      </c>
      <c r="AU663" s="4" t="s">
        <v>74</v>
      </c>
      <c r="AV663" s="4" t="s">
        <v>75</v>
      </c>
      <c r="AW663" s="4">
        <v>33.700000000000003</v>
      </c>
      <c r="AX663" s="4" t="s">
        <v>72</v>
      </c>
      <c r="AY663" s="4" t="s">
        <v>73</v>
      </c>
    </row>
    <row r="664" spans="36:52" x14ac:dyDescent="0.3">
      <c r="AJ664" s="33" t="str">
        <f t="shared" si="128"/>
        <v/>
      </c>
      <c r="AK664" s="33" t="str">
        <f t="shared" si="129"/>
        <v/>
      </c>
      <c r="AL664" s="33" t="str">
        <f t="shared" si="130"/>
        <v/>
      </c>
      <c r="AM664" s="33" t="str">
        <f t="shared" si="131"/>
        <v/>
      </c>
      <c r="AN664" s="33" t="str">
        <f t="shared" si="132"/>
        <v/>
      </c>
      <c r="AO664" s="33" t="str">
        <f t="shared" si="133"/>
        <v/>
      </c>
      <c r="AP664" s="33" t="str">
        <f t="shared" si="134"/>
        <v/>
      </c>
      <c r="AQ664" s="33">
        <f t="shared" si="135"/>
        <v>41.5</v>
      </c>
      <c r="AR664" s="33" t="str">
        <f t="shared" si="136"/>
        <v/>
      </c>
      <c r="AS664" s="4">
        <v>43604</v>
      </c>
      <c r="AT664" s="4">
        <v>0.12771990740740741</v>
      </c>
      <c r="AU664" s="4" t="s">
        <v>74</v>
      </c>
      <c r="AV664" s="4" t="s">
        <v>76</v>
      </c>
      <c r="AW664" s="4">
        <v>41.5</v>
      </c>
      <c r="AX664" s="4" t="s">
        <v>72</v>
      </c>
      <c r="AY664" s="4" t="s">
        <v>73</v>
      </c>
    </row>
    <row r="665" spans="36:52" x14ac:dyDescent="0.3">
      <c r="AJ665" s="33">
        <f t="shared" si="128"/>
        <v>15736.174999999999</v>
      </c>
      <c r="AK665" s="33" t="str">
        <f t="shared" si="129"/>
        <v/>
      </c>
      <c r="AL665" s="33" t="str">
        <f t="shared" si="130"/>
        <v/>
      </c>
      <c r="AM665" s="33" t="str">
        <f t="shared" si="131"/>
        <v/>
      </c>
      <c r="AN665" s="33" t="str">
        <f t="shared" si="132"/>
        <v/>
      </c>
      <c r="AO665" s="33" t="str">
        <f t="shared" si="133"/>
        <v/>
      </c>
      <c r="AP665" s="33" t="str">
        <f t="shared" si="134"/>
        <v/>
      </c>
      <c r="AQ665" s="33" t="str">
        <f t="shared" si="135"/>
        <v/>
      </c>
      <c r="AR665" s="33" t="str">
        <f t="shared" si="136"/>
        <v/>
      </c>
      <c r="AS665" s="4">
        <v>43604</v>
      </c>
      <c r="AT665" s="4">
        <v>0.12844907407407408</v>
      </c>
      <c r="AU665" s="4" t="s">
        <v>59</v>
      </c>
      <c r="AV665" s="4" t="s">
        <v>60</v>
      </c>
      <c r="AW665" s="4">
        <v>15736.174999999999</v>
      </c>
    </row>
    <row r="666" spans="36:52" x14ac:dyDescent="0.3">
      <c r="AJ666" s="33" t="str">
        <f t="shared" si="128"/>
        <v/>
      </c>
      <c r="AK666" s="33">
        <f t="shared" si="129"/>
        <v>116108.875</v>
      </c>
      <c r="AL666" s="33" t="str">
        <f t="shared" si="130"/>
        <v/>
      </c>
      <c r="AM666" s="33" t="str">
        <f t="shared" si="131"/>
        <v/>
      </c>
      <c r="AN666" s="33" t="str">
        <f t="shared" si="132"/>
        <v/>
      </c>
      <c r="AO666" s="33" t="str">
        <f t="shared" si="133"/>
        <v/>
      </c>
      <c r="AP666" s="33" t="str">
        <f t="shared" si="134"/>
        <v/>
      </c>
      <c r="AQ666" s="33" t="str">
        <f t="shared" si="135"/>
        <v/>
      </c>
      <c r="AR666" s="33" t="str">
        <f t="shared" si="136"/>
        <v/>
      </c>
      <c r="AS666" s="4">
        <v>43604</v>
      </c>
      <c r="AT666" s="4">
        <v>0.12844907407407408</v>
      </c>
      <c r="AU666" s="4" t="s">
        <v>59</v>
      </c>
      <c r="AV666" s="4" t="s">
        <v>61</v>
      </c>
      <c r="AW666" s="4">
        <v>116108.875</v>
      </c>
    </row>
    <row r="667" spans="36:52" x14ac:dyDescent="0.3">
      <c r="AJ667" s="33" t="str">
        <f t="shared" si="128"/>
        <v/>
      </c>
      <c r="AK667" s="33" t="str">
        <f t="shared" si="129"/>
        <v/>
      </c>
      <c r="AL667" s="33" t="str">
        <f t="shared" si="130"/>
        <v/>
      </c>
      <c r="AM667" s="33" t="str">
        <f t="shared" si="131"/>
        <v/>
      </c>
      <c r="AN667" s="33" t="str">
        <f t="shared" si="132"/>
        <v/>
      </c>
      <c r="AO667" s="33">
        <f t="shared" si="133"/>
        <v>12</v>
      </c>
      <c r="AP667" s="33" t="str">
        <f t="shared" si="134"/>
        <v/>
      </c>
      <c r="AQ667" s="33" t="str">
        <f t="shared" si="135"/>
        <v/>
      </c>
      <c r="AR667" s="33" t="str">
        <f t="shared" si="136"/>
        <v/>
      </c>
      <c r="AS667" s="4">
        <v>43604</v>
      </c>
      <c r="AT667" s="4">
        <v>0.12844907407407408</v>
      </c>
      <c r="AU667" s="4" t="s">
        <v>62</v>
      </c>
      <c r="AV667" s="4" t="s">
        <v>63</v>
      </c>
      <c r="AW667" s="4">
        <v>12</v>
      </c>
    </row>
    <row r="668" spans="36:52" x14ac:dyDescent="0.3">
      <c r="AJ668" s="33" t="str">
        <f t="shared" si="128"/>
        <v/>
      </c>
      <c r="AK668" s="33" t="str">
        <f t="shared" si="129"/>
        <v/>
      </c>
      <c r="AL668" s="33">
        <f t="shared" si="130"/>
        <v>27361.01</v>
      </c>
      <c r="AM668" s="33" t="str">
        <f t="shared" si="131"/>
        <v/>
      </c>
      <c r="AN668" s="33" t="str">
        <f t="shared" si="132"/>
        <v/>
      </c>
      <c r="AO668" s="33" t="str">
        <f t="shared" si="133"/>
        <v/>
      </c>
      <c r="AP668" s="33" t="str">
        <f t="shared" si="134"/>
        <v/>
      </c>
      <c r="AQ668" s="33" t="str">
        <f t="shared" si="135"/>
        <v/>
      </c>
      <c r="AR668" s="33" t="str">
        <f t="shared" si="136"/>
        <v/>
      </c>
      <c r="AS668" s="4">
        <v>43604</v>
      </c>
      <c r="AT668" s="4">
        <v>0.12844907407407408</v>
      </c>
      <c r="AU668" s="4" t="s">
        <v>64</v>
      </c>
      <c r="AV668" s="4" t="s">
        <v>65</v>
      </c>
      <c r="AW668" s="4">
        <v>27361.01</v>
      </c>
    </row>
    <row r="669" spans="36:52" x14ac:dyDescent="0.3">
      <c r="AJ669" s="33" t="str">
        <f t="shared" si="128"/>
        <v/>
      </c>
      <c r="AK669" s="33" t="str">
        <f t="shared" si="129"/>
        <v/>
      </c>
      <c r="AL669" s="33" t="str">
        <f t="shared" si="130"/>
        <v/>
      </c>
      <c r="AM669" s="33">
        <f t="shared" si="131"/>
        <v>37916.536</v>
      </c>
      <c r="AN669" s="33" t="str">
        <f t="shared" si="132"/>
        <v/>
      </c>
      <c r="AO669" s="33" t="str">
        <f t="shared" si="133"/>
        <v/>
      </c>
      <c r="AP669" s="33" t="str">
        <f t="shared" si="134"/>
        <v/>
      </c>
      <c r="AQ669" s="33" t="str">
        <f t="shared" si="135"/>
        <v/>
      </c>
      <c r="AR669" s="33" t="str">
        <f t="shared" si="136"/>
        <v/>
      </c>
      <c r="AS669" s="4">
        <v>43604</v>
      </c>
      <c r="AT669" s="4">
        <v>0.12844907407407408</v>
      </c>
      <c r="AU669" s="4" t="s">
        <v>64</v>
      </c>
      <c r="AV669" s="4" t="s">
        <v>66</v>
      </c>
      <c r="AW669" s="4" t="s">
        <v>67</v>
      </c>
      <c r="AX669" s="4">
        <v>37916.536</v>
      </c>
    </row>
    <row r="670" spans="36:52" x14ac:dyDescent="0.3">
      <c r="AJ670" s="33" t="str">
        <f t="shared" si="128"/>
        <v/>
      </c>
      <c r="AK670" s="33" t="str">
        <f t="shared" si="129"/>
        <v/>
      </c>
      <c r="AL670" s="33" t="str">
        <f t="shared" si="130"/>
        <v/>
      </c>
      <c r="AM670" s="33" t="str">
        <f t="shared" si="131"/>
        <v/>
      </c>
      <c r="AN670" s="33">
        <f t="shared" si="132"/>
        <v>0</v>
      </c>
      <c r="AO670" s="33" t="str">
        <f t="shared" si="133"/>
        <v/>
      </c>
      <c r="AP670" s="33" t="str">
        <f t="shared" si="134"/>
        <v/>
      </c>
      <c r="AQ670" s="33" t="str">
        <f t="shared" si="135"/>
        <v/>
      </c>
      <c r="AR670" s="33" t="str">
        <f t="shared" si="136"/>
        <v/>
      </c>
      <c r="AS670" s="4">
        <v>43604</v>
      </c>
      <c r="AT670" s="4">
        <v>0.12844907407407408</v>
      </c>
      <c r="AU670" s="4" t="s">
        <v>64</v>
      </c>
      <c r="AV670" s="4" t="s">
        <v>68</v>
      </c>
      <c r="AW670" s="4">
        <v>0</v>
      </c>
    </row>
    <row r="671" spans="36:52" x14ac:dyDescent="0.3">
      <c r="AJ671" s="33">
        <f t="shared" si="128"/>
        <v>15736.174999999999</v>
      </c>
      <c r="AK671" s="33" t="str">
        <f t="shared" si="129"/>
        <v/>
      </c>
      <c r="AL671" s="33" t="str">
        <f t="shared" si="130"/>
        <v/>
      </c>
      <c r="AM671" s="33" t="str">
        <f t="shared" si="131"/>
        <v/>
      </c>
      <c r="AN671" s="33" t="str">
        <f t="shared" si="132"/>
        <v/>
      </c>
      <c r="AO671" s="33" t="str">
        <f t="shared" si="133"/>
        <v/>
      </c>
      <c r="AP671" s="33" t="str">
        <f t="shared" si="134"/>
        <v/>
      </c>
      <c r="AQ671" s="33" t="str">
        <f t="shared" si="135"/>
        <v/>
      </c>
      <c r="AR671" s="33" t="str">
        <f t="shared" si="136"/>
        <v/>
      </c>
      <c r="AS671" s="4">
        <v>43604</v>
      </c>
      <c r="AT671" s="4">
        <v>0.12983796296296296</v>
      </c>
      <c r="AU671" s="4" t="s">
        <v>59</v>
      </c>
      <c r="AV671" s="4" t="s">
        <v>60</v>
      </c>
      <c r="AW671" s="4">
        <v>15736.174999999999</v>
      </c>
    </row>
    <row r="672" spans="36:52" x14ac:dyDescent="0.3">
      <c r="AJ672" s="33" t="str">
        <f t="shared" si="128"/>
        <v/>
      </c>
      <c r="AK672" s="33">
        <f t="shared" si="129"/>
        <v>116108.948</v>
      </c>
      <c r="AL672" s="33" t="str">
        <f t="shared" si="130"/>
        <v/>
      </c>
      <c r="AM672" s="33" t="str">
        <f t="shared" si="131"/>
        <v/>
      </c>
      <c r="AN672" s="33" t="str">
        <f t="shared" si="132"/>
        <v/>
      </c>
      <c r="AO672" s="33" t="str">
        <f t="shared" si="133"/>
        <v/>
      </c>
      <c r="AP672" s="33" t="str">
        <f t="shared" si="134"/>
        <v/>
      </c>
      <c r="AQ672" s="33" t="str">
        <f t="shared" si="135"/>
        <v/>
      </c>
      <c r="AR672" s="33" t="str">
        <f t="shared" si="136"/>
        <v/>
      </c>
      <c r="AS672" s="4">
        <v>43604</v>
      </c>
      <c r="AT672" s="4">
        <v>0.12983796296296296</v>
      </c>
      <c r="AU672" s="4" t="s">
        <v>59</v>
      </c>
      <c r="AV672" s="4" t="s">
        <v>61</v>
      </c>
      <c r="AW672" s="4">
        <v>116108.948</v>
      </c>
    </row>
    <row r="673" spans="36:52" x14ac:dyDescent="0.3">
      <c r="AJ673" s="33" t="str">
        <f t="shared" si="128"/>
        <v/>
      </c>
      <c r="AK673" s="33" t="str">
        <f t="shared" si="129"/>
        <v/>
      </c>
      <c r="AL673" s="33" t="str">
        <f t="shared" si="130"/>
        <v/>
      </c>
      <c r="AM673" s="33" t="str">
        <f t="shared" si="131"/>
        <v/>
      </c>
      <c r="AN673" s="33" t="str">
        <f t="shared" si="132"/>
        <v/>
      </c>
      <c r="AO673" s="33">
        <f t="shared" si="133"/>
        <v>12</v>
      </c>
      <c r="AP673" s="33" t="str">
        <f t="shared" si="134"/>
        <v/>
      </c>
      <c r="AQ673" s="33" t="str">
        <f t="shared" si="135"/>
        <v/>
      </c>
      <c r="AR673" s="33" t="str">
        <f t="shared" si="136"/>
        <v/>
      </c>
      <c r="AS673" s="4">
        <v>43604</v>
      </c>
      <c r="AT673" s="4">
        <v>0.12983796296296296</v>
      </c>
      <c r="AU673" s="4" t="s">
        <v>62</v>
      </c>
      <c r="AV673" s="4" t="s">
        <v>63</v>
      </c>
      <c r="AW673" s="4">
        <v>12</v>
      </c>
    </row>
    <row r="674" spans="36:52" x14ac:dyDescent="0.3">
      <c r="AJ674" s="33" t="str">
        <f t="shared" si="128"/>
        <v/>
      </c>
      <c r="AK674" s="33" t="str">
        <f t="shared" si="129"/>
        <v/>
      </c>
      <c r="AL674" s="33">
        <f t="shared" si="130"/>
        <v>27361.01</v>
      </c>
      <c r="AM674" s="33" t="str">
        <f t="shared" si="131"/>
        <v/>
      </c>
      <c r="AN674" s="33" t="str">
        <f t="shared" si="132"/>
        <v/>
      </c>
      <c r="AO674" s="33" t="str">
        <f t="shared" si="133"/>
        <v/>
      </c>
      <c r="AP674" s="33" t="str">
        <f t="shared" si="134"/>
        <v/>
      </c>
      <c r="AQ674" s="33" t="str">
        <f t="shared" si="135"/>
        <v/>
      </c>
      <c r="AR674" s="33" t="str">
        <f t="shared" si="136"/>
        <v/>
      </c>
      <c r="AS674" s="4">
        <v>43604</v>
      </c>
      <c r="AT674" s="4">
        <v>0.12983796296296296</v>
      </c>
      <c r="AU674" s="4" t="s">
        <v>64</v>
      </c>
      <c r="AV674" s="4" t="s">
        <v>65</v>
      </c>
      <c r="AW674" s="4">
        <v>27361.01</v>
      </c>
    </row>
    <row r="675" spans="36:52" x14ac:dyDescent="0.3">
      <c r="AJ675" s="33" t="str">
        <f t="shared" si="128"/>
        <v/>
      </c>
      <c r="AK675" s="33" t="str">
        <f t="shared" si="129"/>
        <v/>
      </c>
      <c r="AL675" s="33" t="str">
        <f t="shared" si="130"/>
        <v/>
      </c>
      <c r="AM675" s="33">
        <f t="shared" si="131"/>
        <v>37916.536</v>
      </c>
      <c r="AN675" s="33" t="str">
        <f t="shared" si="132"/>
        <v/>
      </c>
      <c r="AO675" s="33" t="str">
        <f t="shared" si="133"/>
        <v/>
      </c>
      <c r="AP675" s="33" t="str">
        <f t="shared" si="134"/>
        <v/>
      </c>
      <c r="AQ675" s="33" t="str">
        <f t="shared" si="135"/>
        <v/>
      </c>
      <c r="AR675" s="33" t="str">
        <f t="shared" si="136"/>
        <v/>
      </c>
      <c r="AS675" s="4">
        <v>43604</v>
      </c>
      <c r="AT675" s="4">
        <v>0.12983796296296296</v>
      </c>
      <c r="AU675" s="4" t="s">
        <v>64</v>
      </c>
      <c r="AV675" s="4" t="s">
        <v>66</v>
      </c>
      <c r="AW675" s="4" t="s">
        <v>67</v>
      </c>
      <c r="AX675" s="4">
        <v>37916.536</v>
      </c>
    </row>
    <row r="676" spans="36:52" x14ac:dyDescent="0.3">
      <c r="AJ676" s="33" t="str">
        <f t="shared" si="128"/>
        <v/>
      </c>
      <c r="AK676" s="33" t="str">
        <f t="shared" si="129"/>
        <v/>
      </c>
      <c r="AL676" s="33" t="str">
        <f t="shared" si="130"/>
        <v/>
      </c>
      <c r="AM676" s="33" t="str">
        <f t="shared" si="131"/>
        <v/>
      </c>
      <c r="AN676" s="33">
        <f t="shared" si="132"/>
        <v>0</v>
      </c>
      <c r="AO676" s="33" t="str">
        <f t="shared" si="133"/>
        <v/>
      </c>
      <c r="AP676" s="33" t="str">
        <f t="shared" si="134"/>
        <v/>
      </c>
      <c r="AQ676" s="33" t="str">
        <f t="shared" si="135"/>
        <v/>
      </c>
      <c r="AR676" s="33" t="str">
        <f t="shared" si="136"/>
        <v/>
      </c>
      <c r="AS676" s="4">
        <v>43604</v>
      </c>
      <c r="AT676" s="4">
        <v>0.12983796296296296</v>
      </c>
      <c r="AU676" s="4" t="s">
        <v>64</v>
      </c>
      <c r="AV676" s="4" t="s">
        <v>68</v>
      </c>
      <c r="AW676" s="4">
        <v>0</v>
      </c>
    </row>
    <row r="677" spans="36:52" x14ac:dyDescent="0.3">
      <c r="AJ677" s="33" t="str">
        <f t="shared" si="128"/>
        <v/>
      </c>
      <c r="AK677" s="33" t="str">
        <f t="shared" si="129"/>
        <v/>
      </c>
      <c r="AL677" s="33" t="str">
        <f t="shared" si="130"/>
        <v/>
      </c>
      <c r="AM677" s="33" t="str">
        <f t="shared" si="131"/>
        <v/>
      </c>
      <c r="AN677" s="33" t="str">
        <f t="shared" si="132"/>
        <v/>
      </c>
      <c r="AO677" s="33" t="str">
        <f t="shared" si="133"/>
        <v/>
      </c>
      <c r="AP677" s="33">
        <f t="shared" si="134"/>
        <v>0.22500000000000001</v>
      </c>
      <c r="AQ677" s="33" t="str">
        <f t="shared" si="135"/>
        <v/>
      </c>
      <c r="AR677" s="33" t="str">
        <f t="shared" si="136"/>
        <v/>
      </c>
      <c r="AS677" s="4">
        <v>43604</v>
      </c>
      <c r="AT677" s="4">
        <v>0.13119212962962964</v>
      </c>
      <c r="AU677" s="4" t="s">
        <v>70</v>
      </c>
      <c r="AV677" s="4" t="s">
        <v>71</v>
      </c>
      <c r="AW677" s="4">
        <v>43604</v>
      </c>
      <c r="AX677" s="4">
        <v>0.22500000000000001</v>
      </c>
      <c r="AY677" s="4" t="s">
        <v>72</v>
      </c>
      <c r="AZ677" s="4" t="s">
        <v>73</v>
      </c>
    </row>
    <row r="678" spans="36:52" x14ac:dyDescent="0.3">
      <c r="AJ678" s="33" t="str">
        <f t="shared" si="128"/>
        <v/>
      </c>
      <c r="AK678" s="33" t="str">
        <f t="shared" si="129"/>
        <v/>
      </c>
      <c r="AL678" s="33" t="str">
        <f t="shared" si="130"/>
        <v/>
      </c>
      <c r="AM678" s="33" t="str">
        <f t="shared" si="131"/>
        <v/>
      </c>
      <c r="AN678" s="33" t="str">
        <f t="shared" si="132"/>
        <v/>
      </c>
      <c r="AO678" s="33" t="str">
        <f t="shared" si="133"/>
        <v/>
      </c>
      <c r="AP678" s="33" t="str">
        <f t="shared" si="134"/>
        <v/>
      </c>
      <c r="AQ678" s="33" t="str">
        <f t="shared" si="135"/>
        <v/>
      </c>
      <c r="AR678" s="33">
        <f t="shared" si="136"/>
        <v>33.700000000000003</v>
      </c>
      <c r="AS678" s="4">
        <v>43604</v>
      </c>
      <c r="AT678" s="4">
        <v>0.13119212962962964</v>
      </c>
      <c r="AU678" s="4" t="s">
        <v>74</v>
      </c>
      <c r="AV678" s="4" t="s">
        <v>75</v>
      </c>
      <c r="AW678" s="4">
        <v>33.700000000000003</v>
      </c>
      <c r="AX678" s="4" t="s">
        <v>72</v>
      </c>
      <c r="AY678" s="4" t="s">
        <v>73</v>
      </c>
    </row>
    <row r="679" spans="36:52" x14ac:dyDescent="0.3">
      <c r="AJ679" s="33" t="str">
        <f t="shared" si="128"/>
        <v/>
      </c>
      <c r="AK679" s="33" t="str">
        <f t="shared" si="129"/>
        <v/>
      </c>
      <c r="AL679" s="33" t="str">
        <f t="shared" si="130"/>
        <v/>
      </c>
      <c r="AM679" s="33" t="str">
        <f t="shared" si="131"/>
        <v/>
      </c>
      <c r="AN679" s="33" t="str">
        <f t="shared" si="132"/>
        <v/>
      </c>
      <c r="AO679" s="33" t="str">
        <f t="shared" si="133"/>
        <v/>
      </c>
      <c r="AP679" s="33" t="str">
        <f t="shared" si="134"/>
        <v/>
      </c>
      <c r="AQ679" s="33">
        <f t="shared" si="135"/>
        <v>41.5</v>
      </c>
      <c r="AR679" s="33" t="str">
        <f t="shared" si="136"/>
        <v/>
      </c>
      <c r="AS679" s="4">
        <v>43604</v>
      </c>
      <c r="AT679" s="4">
        <v>0.13119212962962964</v>
      </c>
      <c r="AU679" s="4" t="s">
        <v>74</v>
      </c>
      <c r="AV679" s="4" t="s">
        <v>76</v>
      </c>
      <c r="AW679" s="4">
        <v>41.5</v>
      </c>
      <c r="AX679" s="4" t="s">
        <v>72</v>
      </c>
      <c r="AY679" s="4" t="s">
        <v>73</v>
      </c>
    </row>
    <row r="680" spans="36:52" x14ac:dyDescent="0.3">
      <c r="AJ680" s="33">
        <f t="shared" si="128"/>
        <v>15736.174999999999</v>
      </c>
      <c r="AK680" s="33" t="str">
        <f t="shared" si="129"/>
        <v/>
      </c>
      <c r="AL680" s="33" t="str">
        <f t="shared" si="130"/>
        <v/>
      </c>
      <c r="AM680" s="33" t="str">
        <f t="shared" si="131"/>
        <v/>
      </c>
      <c r="AN680" s="33" t="str">
        <f t="shared" si="132"/>
        <v/>
      </c>
      <c r="AO680" s="33" t="str">
        <f t="shared" si="133"/>
        <v/>
      </c>
      <c r="AP680" s="33" t="str">
        <f t="shared" si="134"/>
        <v/>
      </c>
      <c r="AQ680" s="33" t="str">
        <f t="shared" si="135"/>
        <v/>
      </c>
      <c r="AR680" s="33" t="str">
        <f t="shared" si="136"/>
        <v/>
      </c>
      <c r="AS680" s="4">
        <v>43604</v>
      </c>
      <c r="AT680" s="4">
        <v>0.13122685185185184</v>
      </c>
      <c r="AU680" s="4" t="s">
        <v>59</v>
      </c>
      <c r="AV680" s="4" t="s">
        <v>60</v>
      </c>
      <c r="AW680" s="4">
        <v>15736.174999999999</v>
      </c>
    </row>
    <row r="681" spans="36:52" x14ac:dyDescent="0.3">
      <c r="AJ681" s="33" t="str">
        <f t="shared" si="128"/>
        <v/>
      </c>
      <c r="AK681" s="33">
        <f t="shared" si="129"/>
        <v>116108.948</v>
      </c>
      <c r="AL681" s="33" t="str">
        <f t="shared" si="130"/>
        <v/>
      </c>
      <c r="AM681" s="33" t="str">
        <f t="shared" si="131"/>
        <v/>
      </c>
      <c r="AN681" s="33" t="str">
        <f t="shared" si="132"/>
        <v/>
      </c>
      <c r="AO681" s="33" t="str">
        <f t="shared" si="133"/>
        <v/>
      </c>
      <c r="AP681" s="33" t="str">
        <f t="shared" si="134"/>
        <v/>
      </c>
      <c r="AQ681" s="33" t="str">
        <f t="shared" si="135"/>
        <v/>
      </c>
      <c r="AR681" s="33" t="str">
        <f t="shared" si="136"/>
        <v/>
      </c>
      <c r="AS681" s="4">
        <v>43604</v>
      </c>
      <c r="AT681" s="4">
        <v>0.13122685185185184</v>
      </c>
      <c r="AU681" s="4" t="s">
        <v>59</v>
      </c>
      <c r="AV681" s="4" t="s">
        <v>61</v>
      </c>
      <c r="AW681" s="4">
        <v>116108.948</v>
      </c>
    </row>
    <row r="682" spans="36:52" x14ac:dyDescent="0.3">
      <c r="AJ682" s="33" t="str">
        <f t="shared" si="128"/>
        <v/>
      </c>
      <c r="AK682" s="33" t="str">
        <f t="shared" si="129"/>
        <v/>
      </c>
      <c r="AL682" s="33" t="str">
        <f t="shared" si="130"/>
        <v/>
      </c>
      <c r="AM682" s="33" t="str">
        <f t="shared" si="131"/>
        <v/>
      </c>
      <c r="AN682" s="33" t="str">
        <f t="shared" si="132"/>
        <v/>
      </c>
      <c r="AO682" s="33">
        <f t="shared" si="133"/>
        <v>12</v>
      </c>
      <c r="AP682" s="33" t="str">
        <f t="shared" si="134"/>
        <v/>
      </c>
      <c r="AQ682" s="33" t="str">
        <f t="shared" si="135"/>
        <v/>
      </c>
      <c r="AR682" s="33" t="str">
        <f t="shared" si="136"/>
        <v/>
      </c>
      <c r="AS682" s="4">
        <v>43604</v>
      </c>
      <c r="AT682" s="4">
        <v>0.13122685185185184</v>
      </c>
      <c r="AU682" s="4" t="s">
        <v>62</v>
      </c>
      <c r="AV682" s="4" t="s">
        <v>63</v>
      </c>
      <c r="AW682" s="4">
        <v>12</v>
      </c>
    </row>
    <row r="683" spans="36:52" x14ac:dyDescent="0.3">
      <c r="AJ683" s="33" t="str">
        <f t="shared" si="128"/>
        <v/>
      </c>
      <c r="AK683" s="33" t="str">
        <f t="shared" si="129"/>
        <v/>
      </c>
      <c r="AL683" s="33">
        <f t="shared" si="130"/>
        <v>27361.01</v>
      </c>
      <c r="AM683" s="33" t="str">
        <f t="shared" si="131"/>
        <v/>
      </c>
      <c r="AN683" s="33" t="str">
        <f t="shared" si="132"/>
        <v/>
      </c>
      <c r="AO683" s="33" t="str">
        <f t="shared" si="133"/>
        <v/>
      </c>
      <c r="AP683" s="33" t="str">
        <f t="shared" si="134"/>
        <v/>
      </c>
      <c r="AQ683" s="33" t="str">
        <f t="shared" si="135"/>
        <v/>
      </c>
      <c r="AR683" s="33" t="str">
        <f t="shared" si="136"/>
        <v/>
      </c>
      <c r="AS683" s="4">
        <v>43604</v>
      </c>
      <c r="AT683" s="4">
        <v>0.13122685185185184</v>
      </c>
      <c r="AU683" s="4" t="s">
        <v>64</v>
      </c>
      <c r="AV683" s="4" t="s">
        <v>65</v>
      </c>
      <c r="AW683" s="4">
        <v>27361.01</v>
      </c>
    </row>
    <row r="684" spans="36:52" x14ac:dyDescent="0.3">
      <c r="AJ684" s="33" t="str">
        <f t="shared" si="128"/>
        <v/>
      </c>
      <c r="AK684" s="33" t="str">
        <f t="shared" si="129"/>
        <v/>
      </c>
      <c r="AL684" s="33" t="str">
        <f t="shared" si="130"/>
        <v/>
      </c>
      <c r="AM684" s="33">
        <f t="shared" si="131"/>
        <v>37916.536</v>
      </c>
      <c r="AN684" s="33" t="str">
        <f t="shared" si="132"/>
        <v/>
      </c>
      <c r="AO684" s="33" t="str">
        <f t="shared" si="133"/>
        <v/>
      </c>
      <c r="AP684" s="33" t="str">
        <f t="shared" si="134"/>
        <v/>
      </c>
      <c r="AQ684" s="33" t="str">
        <f t="shared" si="135"/>
        <v/>
      </c>
      <c r="AR684" s="33" t="str">
        <f t="shared" si="136"/>
        <v/>
      </c>
      <c r="AS684" s="4">
        <v>43604</v>
      </c>
      <c r="AT684" s="4">
        <v>0.13122685185185184</v>
      </c>
      <c r="AU684" s="4" t="s">
        <v>64</v>
      </c>
      <c r="AV684" s="4" t="s">
        <v>66</v>
      </c>
      <c r="AW684" s="4" t="s">
        <v>67</v>
      </c>
      <c r="AX684" s="4">
        <v>37916.536</v>
      </c>
    </row>
    <row r="685" spans="36:52" x14ac:dyDescent="0.3">
      <c r="AJ685" s="33" t="str">
        <f t="shared" si="128"/>
        <v/>
      </c>
      <c r="AK685" s="33" t="str">
        <f t="shared" si="129"/>
        <v/>
      </c>
      <c r="AL685" s="33" t="str">
        <f t="shared" si="130"/>
        <v/>
      </c>
      <c r="AM685" s="33" t="str">
        <f t="shared" si="131"/>
        <v/>
      </c>
      <c r="AN685" s="33">
        <f t="shared" si="132"/>
        <v>0</v>
      </c>
      <c r="AO685" s="33" t="str">
        <f t="shared" si="133"/>
        <v/>
      </c>
      <c r="AP685" s="33" t="str">
        <f t="shared" si="134"/>
        <v/>
      </c>
      <c r="AQ685" s="33" t="str">
        <f t="shared" si="135"/>
        <v/>
      </c>
      <c r="AR685" s="33" t="str">
        <f t="shared" si="136"/>
        <v/>
      </c>
      <c r="AS685" s="4">
        <v>43604</v>
      </c>
      <c r="AT685" s="4">
        <v>0.13122685185185184</v>
      </c>
      <c r="AU685" s="4" t="s">
        <v>64</v>
      </c>
      <c r="AV685" s="4" t="s">
        <v>68</v>
      </c>
      <c r="AW685" s="4">
        <v>0</v>
      </c>
    </row>
    <row r="686" spans="36:52" x14ac:dyDescent="0.3">
      <c r="AJ686" s="33">
        <f t="shared" si="128"/>
        <v>15736.174999999999</v>
      </c>
      <c r="AK686" s="33" t="str">
        <f t="shared" si="129"/>
        <v/>
      </c>
      <c r="AL686" s="33" t="str">
        <f t="shared" si="130"/>
        <v/>
      </c>
      <c r="AM686" s="33" t="str">
        <f t="shared" si="131"/>
        <v/>
      </c>
      <c r="AN686" s="33" t="str">
        <f t="shared" si="132"/>
        <v/>
      </c>
      <c r="AO686" s="33" t="str">
        <f t="shared" si="133"/>
        <v/>
      </c>
      <c r="AP686" s="33" t="str">
        <f t="shared" si="134"/>
        <v/>
      </c>
      <c r="AQ686" s="33" t="str">
        <f t="shared" si="135"/>
        <v/>
      </c>
      <c r="AR686" s="33" t="str">
        <f t="shared" si="136"/>
        <v/>
      </c>
      <c r="AS686" s="4">
        <v>43604</v>
      </c>
      <c r="AT686" s="4">
        <v>0.13261574074074076</v>
      </c>
      <c r="AU686" s="4" t="s">
        <v>59</v>
      </c>
      <c r="AV686" s="4" t="s">
        <v>60</v>
      </c>
      <c r="AW686" s="4">
        <v>15736.174999999999</v>
      </c>
    </row>
    <row r="687" spans="36:52" x14ac:dyDescent="0.3">
      <c r="AJ687" s="33" t="str">
        <f t="shared" si="128"/>
        <v/>
      </c>
      <c r="AK687" s="33">
        <f t="shared" si="129"/>
        <v>116108.948</v>
      </c>
      <c r="AL687" s="33" t="str">
        <f t="shared" si="130"/>
        <v/>
      </c>
      <c r="AM687" s="33" t="str">
        <f t="shared" si="131"/>
        <v/>
      </c>
      <c r="AN687" s="33" t="str">
        <f t="shared" si="132"/>
        <v/>
      </c>
      <c r="AO687" s="33" t="str">
        <f t="shared" si="133"/>
        <v/>
      </c>
      <c r="AP687" s="33" t="str">
        <f t="shared" si="134"/>
        <v/>
      </c>
      <c r="AQ687" s="33" t="str">
        <f t="shared" si="135"/>
        <v/>
      </c>
      <c r="AR687" s="33" t="str">
        <f t="shared" si="136"/>
        <v/>
      </c>
      <c r="AS687" s="4">
        <v>43604</v>
      </c>
      <c r="AT687" s="4">
        <v>0.13261574074074076</v>
      </c>
      <c r="AU687" s="4" t="s">
        <v>59</v>
      </c>
      <c r="AV687" s="4" t="s">
        <v>61</v>
      </c>
      <c r="AW687" s="4">
        <v>116108.948</v>
      </c>
    </row>
    <row r="688" spans="36:52" x14ac:dyDescent="0.3">
      <c r="AJ688" s="33" t="str">
        <f t="shared" si="128"/>
        <v/>
      </c>
      <c r="AK688" s="33" t="str">
        <f t="shared" si="129"/>
        <v/>
      </c>
      <c r="AL688" s="33" t="str">
        <f t="shared" si="130"/>
        <v/>
      </c>
      <c r="AM688" s="33" t="str">
        <f t="shared" si="131"/>
        <v/>
      </c>
      <c r="AN688" s="33" t="str">
        <f t="shared" si="132"/>
        <v/>
      </c>
      <c r="AO688" s="33">
        <f t="shared" si="133"/>
        <v>12</v>
      </c>
      <c r="AP688" s="33" t="str">
        <f t="shared" si="134"/>
        <v/>
      </c>
      <c r="AQ688" s="33" t="str">
        <f t="shared" si="135"/>
        <v/>
      </c>
      <c r="AR688" s="33" t="str">
        <f t="shared" si="136"/>
        <v/>
      </c>
      <c r="AS688" s="4">
        <v>43604</v>
      </c>
      <c r="AT688" s="4">
        <v>0.13261574074074076</v>
      </c>
      <c r="AU688" s="4" t="s">
        <v>62</v>
      </c>
      <c r="AV688" s="4" t="s">
        <v>63</v>
      </c>
      <c r="AW688" s="4">
        <v>12</v>
      </c>
    </row>
    <row r="689" spans="36:52" x14ac:dyDescent="0.3">
      <c r="AJ689" s="33" t="str">
        <f t="shared" si="128"/>
        <v/>
      </c>
      <c r="AK689" s="33" t="str">
        <f t="shared" si="129"/>
        <v/>
      </c>
      <c r="AL689" s="33">
        <f t="shared" si="130"/>
        <v>27361.01</v>
      </c>
      <c r="AM689" s="33" t="str">
        <f t="shared" si="131"/>
        <v/>
      </c>
      <c r="AN689" s="33" t="str">
        <f t="shared" si="132"/>
        <v/>
      </c>
      <c r="AO689" s="33" t="str">
        <f t="shared" si="133"/>
        <v/>
      </c>
      <c r="AP689" s="33" t="str">
        <f t="shared" si="134"/>
        <v/>
      </c>
      <c r="AQ689" s="33" t="str">
        <f t="shared" si="135"/>
        <v/>
      </c>
      <c r="AR689" s="33" t="str">
        <f t="shared" si="136"/>
        <v/>
      </c>
      <c r="AS689" s="4">
        <v>43604</v>
      </c>
      <c r="AT689" s="4">
        <v>0.13261574074074076</v>
      </c>
      <c r="AU689" s="4" t="s">
        <v>64</v>
      </c>
      <c r="AV689" s="4" t="s">
        <v>65</v>
      </c>
      <c r="AW689" s="4">
        <v>27361.01</v>
      </c>
    </row>
    <row r="690" spans="36:52" x14ac:dyDescent="0.3">
      <c r="AJ690" s="33" t="str">
        <f t="shared" si="128"/>
        <v/>
      </c>
      <c r="AK690" s="33" t="str">
        <f t="shared" si="129"/>
        <v/>
      </c>
      <c r="AL690" s="33" t="str">
        <f t="shared" si="130"/>
        <v/>
      </c>
      <c r="AM690" s="33">
        <f t="shared" si="131"/>
        <v>37916.536</v>
      </c>
      <c r="AN690" s="33" t="str">
        <f t="shared" si="132"/>
        <v/>
      </c>
      <c r="AO690" s="33" t="str">
        <f t="shared" si="133"/>
        <v/>
      </c>
      <c r="AP690" s="33" t="str">
        <f t="shared" si="134"/>
        <v/>
      </c>
      <c r="AQ690" s="33" t="str">
        <f t="shared" si="135"/>
        <v/>
      </c>
      <c r="AR690" s="33" t="str">
        <f t="shared" si="136"/>
        <v/>
      </c>
      <c r="AS690" s="4">
        <v>43604</v>
      </c>
      <c r="AT690" s="4">
        <v>0.13261574074074076</v>
      </c>
      <c r="AU690" s="4" t="s">
        <v>64</v>
      </c>
      <c r="AV690" s="4" t="s">
        <v>66</v>
      </c>
      <c r="AW690" s="4" t="s">
        <v>67</v>
      </c>
      <c r="AX690" s="4">
        <v>37916.536</v>
      </c>
    </row>
    <row r="691" spans="36:52" x14ac:dyDescent="0.3">
      <c r="AJ691" s="33" t="str">
        <f t="shared" si="128"/>
        <v/>
      </c>
      <c r="AK691" s="33" t="str">
        <f t="shared" si="129"/>
        <v/>
      </c>
      <c r="AL691" s="33" t="str">
        <f t="shared" si="130"/>
        <v/>
      </c>
      <c r="AM691" s="33" t="str">
        <f t="shared" si="131"/>
        <v/>
      </c>
      <c r="AN691" s="33">
        <f t="shared" si="132"/>
        <v>0</v>
      </c>
      <c r="AO691" s="33" t="str">
        <f t="shared" si="133"/>
        <v/>
      </c>
      <c r="AP691" s="33" t="str">
        <f t="shared" si="134"/>
        <v/>
      </c>
      <c r="AQ691" s="33" t="str">
        <f t="shared" si="135"/>
        <v/>
      </c>
      <c r="AR691" s="33" t="str">
        <f t="shared" si="136"/>
        <v/>
      </c>
      <c r="AS691" s="4">
        <v>43604</v>
      </c>
      <c r="AT691" s="4">
        <v>0.13261574074074076</v>
      </c>
      <c r="AU691" s="4" t="s">
        <v>64</v>
      </c>
      <c r="AV691" s="4" t="s">
        <v>68</v>
      </c>
      <c r="AW691" s="4">
        <v>0</v>
      </c>
    </row>
    <row r="692" spans="36:52" x14ac:dyDescent="0.3">
      <c r="AJ692" s="33">
        <f t="shared" si="128"/>
        <v>15736.174999999999</v>
      </c>
      <c r="AK692" s="33" t="str">
        <f t="shared" si="129"/>
        <v/>
      </c>
      <c r="AL692" s="33" t="str">
        <f t="shared" si="130"/>
        <v/>
      </c>
      <c r="AM692" s="33" t="str">
        <f t="shared" si="131"/>
        <v/>
      </c>
      <c r="AN692" s="33" t="str">
        <f t="shared" si="132"/>
        <v/>
      </c>
      <c r="AO692" s="33" t="str">
        <f t="shared" si="133"/>
        <v/>
      </c>
      <c r="AP692" s="33" t="str">
        <f t="shared" si="134"/>
        <v/>
      </c>
      <c r="AQ692" s="33" t="str">
        <f t="shared" si="135"/>
        <v/>
      </c>
      <c r="AR692" s="33" t="str">
        <f t="shared" si="136"/>
        <v/>
      </c>
      <c r="AS692" s="4">
        <v>43604</v>
      </c>
      <c r="AT692" s="4">
        <v>0.13400462962962964</v>
      </c>
      <c r="AU692" s="4" t="s">
        <v>59</v>
      </c>
      <c r="AV692" s="4" t="s">
        <v>60</v>
      </c>
      <c r="AW692" s="4">
        <v>15736.174999999999</v>
      </c>
    </row>
    <row r="693" spans="36:52" x14ac:dyDescent="0.3">
      <c r="AJ693" s="33" t="str">
        <f t="shared" si="128"/>
        <v/>
      </c>
      <c r="AK693" s="33">
        <f t="shared" si="129"/>
        <v>116108.985</v>
      </c>
      <c r="AL693" s="33" t="str">
        <f t="shared" si="130"/>
        <v/>
      </c>
      <c r="AM693" s="33" t="str">
        <f t="shared" si="131"/>
        <v/>
      </c>
      <c r="AN693" s="33" t="str">
        <f t="shared" si="132"/>
        <v/>
      </c>
      <c r="AO693" s="33" t="str">
        <f t="shared" si="133"/>
        <v/>
      </c>
      <c r="AP693" s="33" t="str">
        <f t="shared" si="134"/>
        <v/>
      </c>
      <c r="AQ693" s="33" t="str">
        <f t="shared" si="135"/>
        <v/>
      </c>
      <c r="AR693" s="33" t="str">
        <f t="shared" si="136"/>
        <v/>
      </c>
      <c r="AS693" s="4">
        <v>43604</v>
      </c>
      <c r="AT693" s="4">
        <v>0.13400462962962964</v>
      </c>
      <c r="AU693" s="4" t="s">
        <v>59</v>
      </c>
      <c r="AV693" s="4" t="s">
        <v>61</v>
      </c>
      <c r="AW693" s="4">
        <v>116108.985</v>
      </c>
    </row>
    <row r="694" spans="36:52" x14ac:dyDescent="0.3">
      <c r="AJ694" s="33" t="str">
        <f t="shared" si="128"/>
        <v/>
      </c>
      <c r="AK694" s="33" t="str">
        <f t="shared" si="129"/>
        <v/>
      </c>
      <c r="AL694" s="33" t="str">
        <f t="shared" si="130"/>
        <v/>
      </c>
      <c r="AM694" s="33" t="str">
        <f t="shared" si="131"/>
        <v/>
      </c>
      <c r="AN694" s="33" t="str">
        <f t="shared" si="132"/>
        <v/>
      </c>
      <c r="AO694" s="33">
        <f t="shared" si="133"/>
        <v>12</v>
      </c>
      <c r="AP694" s="33" t="str">
        <f t="shared" si="134"/>
        <v/>
      </c>
      <c r="AQ694" s="33" t="str">
        <f t="shared" si="135"/>
        <v/>
      </c>
      <c r="AR694" s="33" t="str">
        <f t="shared" si="136"/>
        <v/>
      </c>
      <c r="AS694" s="4">
        <v>43604</v>
      </c>
      <c r="AT694" s="4">
        <v>0.13400462962962964</v>
      </c>
      <c r="AU694" s="4" t="s">
        <v>62</v>
      </c>
      <c r="AV694" s="4" t="s">
        <v>63</v>
      </c>
      <c r="AW694" s="4">
        <v>12</v>
      </c>
    </row>
    <row r="695" spans="36:52" x14ac:dyDescent="0.3">
      <c r="AJ695" s="33" t="str">
        <f t="shared" si="128"/>
        <v/>
      </c>
      <c r="AK695" s="33" t="str">
        <f t="shared" si="129"/>
        <v/>
      </c>
      <c r="AL695" s="33">
        <f t="shared" si="130"/>
        <v>27361.01</v>
      </c>
      <c r="AM695" s="33" t="str">
        <f t="shared" si="131"/>
        <v/>
      </c>
      <c r="AN695" s="33" t="str">
        <f t="shared" si="132"/>
        <v/>
      </c>
      <c r="AO695" s="33" t="str">
        <f t="shared" si="133"/>
        <v/>
      </c>
      <c r="AP695" s="33" t="str">
        <f t="shared" si="134"/>
        <v/>
      </c>
      <c r="AQ695" s="33" t="str">
        <f t="shared" si="135"/>
        <v/>
      </c>
      <c r="AR695" s="33" t="str">
        <f t="shared" si="136"/>
        <v/>
      </c>
      <c r="AS695" s="4">
        <v>43604</v>
      </c>
      <c r="AT695" s="4">
        <v>0.13400462962962964</v>
      </c>
      <c r="AU695" s="4" t="s">
        <v>64</v>
      </c>
      <c r="AV695" s="4" t="s">
        <v>65</v>
      </c>
      <c r="AW695" s="4">
        <v>27361.01</v>
      </c>
    </row>
    <row r="696" spans="36:52" x14ac:dyDescent="0.3">
      <c r="AJ696" s="33" t="str">
        <f t="shared" si="128"/>
        <v/>
      </c>
      <c r="AK696" s="33" t="str">
        <f t="shared" si="129"/>
        <v/>
      </c>
      <c r="AL696" s="33" t="str">
        <f t="shared" si="130"/>
        <v/>
      </c>
      <c r="AM696" s="33">
        <f t="shared" si="131"/>
        <v>37916.536</v>
      </c>
      <c r="AN696" s="33" t="str">
        <f t="shared" si="132"/>
        <v/>
      </c>
      <c r="AO696" s="33" t="str">
        <f t="shared" si="133"/>
        <v/>
      </c>
      <c r="AP696" s="33" t="str">
        <f t="shared" si="134"/>
        <v/>
      </c>
      <c r="AQ696" s="33" t="str">
        <f t="shared" si="135"/>
        <v/>
      </c>
      <c r="AR696" s="33" t="str">
        <f t="shared" si="136"/>
        <v/>
      </c>
      <c r="AS696" s="4">
        <v>43604</v>
      </c>
      <c r="AT696" s="4">
        <v>0.13400462962962964</v>
      </c>
      <c r="AU696" s="4" t="s">
        <v>64</v>
      </c>
      <c r="AV696" s="4" t="s">
        <v>66</v>
      </c>
      <c r="AW696" s="4" t="s">
        <v>67</v>
      </c>
      <c r="AX696" s="4">
        <v>37916.536</v>
      </c>
    </row>
    <row r="697" spans="36:52" x14ac:dyDescent="0.3">
      <c r="AJ697" s="33" t="str">
        <f t="shared" si="128"/>
        <v/>
      </c>
      <c r="AK697" s="33" t="str">
        <f t="shared" si="129"/>
        <v/>
      </c>
      <c r="AL697" s="33" t="str">
        <f t="shared" si="130"/>
        <v/>
      </c>
      <c r="AM697" s="33" t="str">
        <f t="shared" si="131"/>
        <v/>
      </c>
      <c r="AN697" s="33">
        <f t="shared" si="132"/>
        <v>0</v>
      </c>
      <c r="AO697" s="33" t="str">
        <f t="shared" si="133"/>
        <v/>
      </c>
      <c r="AP697" s="33" t="str">
        <f t="shared" si="134"/>
        <v/>
      </c>
      <c r="AQ697" s="33" t="str">
        <f t="shared" si="135"/>
        <v/>
      </c>
      <c r="AR697" s="33" t="str">
        <f t="shared" si="136"/>
        <v/>
      </c>
      <c r="AS697" s="4">
        <v>43604</v>
      </c>
      <c r="AT697" s="4">
        <v>0.13400462962962964</v>
      </c>
      <c r="AU697" s="4" t="s">
        <v>64</v>
      </c>
      <c r="AV697" s="4" t="s">
        <v>68</v>
      </c>
      <c r="AW697" s="4">
        <v>0</v>
      </c>
    </row>
    <row r="698" spans="36:52" x14ac:dyDescent="0.3">
      <c r="AJ698" s="33" t="str">
        <f t="shared" si="128"/>
        <v/>
      </c>
      <c r="AK698" s="33" t="str">
        <f t="shared" si="129"/>
        <v/>
      </c>
      <c r="AL698" s="33" t="str">
        <f t="shared" si="130"/>
        <v/>
      </c>
      <c r="AM698" s="33" t="str">
        <f t="shared" si="131"/>
        <v/>
      </c>
      <c r="AN698" s="33" t="str">
        <f t="shared" si="132"/>
        <v/>
      </c>
      <c r="AO698" s="33" t="str">
        <f t="shared" si="133"/>
        <v/>
      </c>
      <c r="AP698" s="33">
        <f t="shared" si="134"/>
        <v>0.22500000000000001</v>
      </c>
      <c r="AQ698" s="33" t="str">
        <f t="shared" si="135"/>
        <v/>
      </c>
      <c r="AR698" s="33" t="str">
        <f t="shared" si="136"/>
        <v/>
      </c>
      <c r="AS698" s="4">
        <v>43604</v>
      </c>
      <c r="AT698" s="4">
        <v>0.13466435185185185</v>
      </c>
      <c r="AU698" s="4" t="s">
        <v>70</v>
      </c>
      <c r="AV698" s="4" t="s">
        <v>71</v>
      </c>
      <c r="AW698" s="4">
        <v>43604</v>
      </c>
      <c r="AX698" s="4">
        <v>0.22500000000000001</v>
      </c>
      <c r="AY698" s="4" t="s">
        <v>72</v>
      </c>
      <c r="AZ698" s="4" t="s">
        <v>73</v>
      </c>
    </row>
    <row r="699" spans="36:52" x14ac:dyDescent="0.3">
      <c r="AJ699" s="33" t="str">
        <f t="shared" si="128"/>
        <v/>
      </c>
      <c r="AK699" s="33" t="str">
        <f t="shared" si="129"/>
        <v/>
      </c>
      <c r="AL699" s="33" t="str">
        <f t="shared" si="130"/>
        <v/>
      </c>
      <c r="AM699" s="33" t="str">
        <f t="shared" si="131"/>
        <v/>
      </c>
      <c r="AN699" s="33" t="str">
        <f t="shared" si="132"/>
        <v/>
      </c>
      <c r="AO699" s="33" t="str">
        <f t="shared" si="133"/>
        <v/>
      </c>
      <c r="AP699" s="33" t="str">
        <f t="shared" si="134"/>
        <v/>
      </c>
      <c r="AQ699" s="33" t="str">
        <f t="shared" si="135"/>
        <v/>
      </c>
      <c r="AR699" s="33">
        <f t="shared" si="136"/>
        <v>33.700000000000003</v>
      </c>
      <c r="AS699" s="4">
        <v>43604</v>
      </c>
      <c r="AT699" s="4">
        <v>0.13466435185185185</v>
      </c>
      <c r="AU699" s="4" t="s">
        <v>74</v>
      </c>
      <c r="AV699" s="4" t="s">
        <v>75</v>
      </c>
      <c r="AW699" s="4">
        <v>33.700000000000003</v>
      </c>
      <c r="AX699" s="4" t="s">
        <v>72</v>
      </c>
      <c r="AY699" s="4" t="s">
        <v>73</v>
      </c>
    </row>
    <row r="700" spans="36:52" x14ac:dyDescent="0.3">
      <c r="AJ700" s="33" t="str">
        <f t="shared" si="128"/>
        <v/>
      </c>
      <c r="AK700" s="33" t="str">
        <f t="shared" si="129"/>
        <v/>
      </c>
      <c r="AL700" s="33" t="str">
        <f t="shared" si="130"/>
        <v/>
      </c>
      <c r="AM700" s="33" t="str">
        <f t="shared" si="131"/>
        <v/>
      </c>
      <c r="AN700" s="33" t="str">
        <f t="shared" si="132"/>
        <v/>
      </c>
      <c r="AO700" s="33" t="str">
        <f t="shared" si="133"/>
        <v/>
      </c>
      <c r="AP700" s="33" t="str">
        <f t="shared" si="134"/>
        <v/>
      </c>
      <c r="AQ700" s="33">
        <f t="shared" si="135"/>
        <v>41.5</v>
      </c>
      <c r="AR700" s="33" t="str">
        <f t="shared" si="136"/>
        <v/>
      </c>
      <c r="AS700" s="4">
        <v>43604</v>
      </c>
      <c r="AT700" s="4">
        <v>0.13466435185185185</v>
      </c>
      <c r="AU700" s="4" t="s">
        <v>74</v>
      </c>
      <c r="AV700" s="4" t="s">
        <v>76</v>
      </c>
      <c r="AW700" s="4">
        <v>41.5</v>
      </c>
      <c r="AX700" s="4" t="s">
        <v>72</v>
      </c>
      <c r="AY700" s="4" t="s">
        <v>73</v>
      </c>
    </row>
    <row r="701" spans="36:52" x14ac:dyDescent="0.3">
      <c r="AJ701" s="33">
        <f t="shared" si="128"/>
        <v>15736.174999999999</v>
      </c>
      <c r="AK701" s="33" t="str">
        <f t="shared" si="129"/>
        <v/>
      </c>
      <c r="AL701" s="33" t="str">
        <f t="shared" si="130"/>
        <v/>
      </c>
      <c r="AM701" s="33" t="str">
        <f t="shared" si="131"/>
        <v/>
      </c>
      <c r="AN701" s="33" t="str">
        <f t="shared" si="132"/>
        <v/>
      </c>
      <c r="AO701" s="33" t="str">
        <f t="shared" si="133"/>
        <v/>
      </c>
      <c r="AP701" s="33" t="str">
        <f t="shared" si="134"/>
        <v/>
      </c>
      <c r="AQ701" s="33" t="str">
        <f t="shared" si="135"/>
        <v/>
      </c>
      <c r="AR701" s="33" t="str">
        <f t="shared" si="136"/>
        <v/>
      </c>
      <c r="AS701" s="4">
        <v>43604</v>
      </c>
      <c r="AT701" s="4">
        <v>0.13539351851851852</v>
      </c>
      <c r="AU701" s="4" t="s">
        <v>59</v>
      </c>
      <c r="AV701" s="4" t="s">
        <v>60</v>
      </c>
      <c r="AW701" s="4">
        <v>15736.174999999999</v>
      </c>
    </row>
    <row r="702" spans="36:52" x14ac:dyDescent="0.3">
      <c r="AJ702" s="33" t="str">
        <f t="shared" si="128"/>
        <v/>
      </c>
      <c r="AK702" s="33">
        <f t="shared" si="129"/>
        <v>116108.985</v>
      </c>
      <c r="AL702" s="33" t="str">
        <f t="shared" si="130"/>
        <v/>
      </c>
      <c r="AM702" s="33" t="str">
        <f t="shared" si="131"/>
        <v/>
      </c>
      <c r="AN702" s="33" t="str">
        <f t="shared" si="132"/>
        <v/>
      </c>
      <c r="AO702" s="33" t="str">
        <f t="shared" si="133"/>
        <v/>
      </c>
      <c r="AP702" s="33" t="str">
        <f t="shared" si="134"/>
        <v/>
      </c>
      <c r="AQ702" s="33" t="str">
        <f t="shared" si="135"/>
        <v/>
      </c>
      <c r="AR702" s="33" t="str">
        <f t="shared" si="136"/>
        <v/>
      </c>
      <c r="AS702" s="4">
        <v>43604</v>
      </c>
      <c r="AT702" s="4">
        <v>0.13539351851851852</v>
      </c>
      <c r="AU702" s="4" t="s">
        <v>59</v>
      </c>
      <c r="AV702" s="4" t="s">
        <v>61</v>
      </c>
      <c r="AW702" s="4">
        <v>116108.985</v>
      </c>
    </row>
    <row r="703" spans="36:52" x14ac:dyDescent="0.3">
      <c r="AJ703" s="33" t="str">
        <f t="shared" si="128"/>
        <v/>
      </c>
      <c r="AK703" s="33" t="str">
        <f t="shared" si="129"/>
        <v/>
      </c>
      <c r="AL703" s="33" t="str">
        <f t="shared" si="130"/>
        <v/>
      </c>
      <c r="AM703" s="33" t="str">
        <f t="shared" si="131"/>
        <v/>
      </c>
      <c r="AN703" s="33" t="str">
        <f t="shared" si="132"/>
        <v/>
      </c>
      <c r="AO703" s="33">
        <f t="shared" si="133"/>
        <v>12</v>
      </c>
      <c r="AP703" s="33" t="str">
        <f t="shared" si="134"/>
        <v/>
      </c>
      <c r="AQ703" s="33" t="str">
        <f t="shared" si="135"/>
        <v/>
      </c>
      <c r="AR703" s="33" t="str">
        <f t="shared" si="136"/>
        <v/>
      </c>
      <c r="AS703" s="4">
        <v>43604</v>
      </c>
      <c r="AT703" s="4">
        <v>0.13539351851851852</v>
      </c>
      <c r="AU703" s="4" t="s">
        <v>62</v>
      </c>
      <c r="AV703" s="4" t="s">
        <v>63</v>
      </c>
      <c r="AW703" s="4">
        <v>12</v>
      </c>
    </row>
    <row r="704" spans="36:52" x14ac:dyDescent="0.3">
      <c r="AJ704" s="33" t="str">
        <f t="shared" si="128"/>
        <v/>
      </c>
      <c r="AK704" s="33" t="str">
        <f t="shared" si="129"/>
        <v/>
      </c>
      <c r="AL704" s="33">
        <f t="shared" si="130"/>
        <v>27361.01</v>
      </c>
      <c r="AM704" s="33" t="str">
        <f t="shared" si="131"/>
        <v/>
      </c>
      <c r="AN704" s="33" t="str">
        <f t="shared" si="132"/>
        <v/>
      </c>
      <c r="AO704" s="33" t="str">
        <f t="shared" si="133"/>
        <v/>
      </c>
      <c r="AP704" s="33" t="str">
        <f t="shared" si="134"/>
        <v/>
      </c>
      <c r="AQ704" s="33" t="str">
        <f t="shared" si="135"/>
        <v/>
      </c>
      <c r="AR704" s="33" t="str">
        <f t="shared" si="136"/>
        <v/>
      </c>
      <c r="AS704" s="4">
        <v>43604</v>
      </c>
      <c r="AT704" s="4">
        <v>0.13539351851851852</v>
      </c>
      <c r="AU704" s="4" t="s">
        <v>64</v>
      </c>
      <c r="AV704" s="4" t="s">
        <v>65</v>
      </c>
      <c r="AW704" s="4">
        <v>27361.01</v>
      </c>
    </row>
    <row r="705" spans="36:52" x14ac:dyDescent="0.3">
      <c r="AJ705" s="33" t="str">
        <f t="shared" si="128"/>
        <v/>
      </c>
      <c r="AK705" s="33" t="str">
        <f t="shared" si="129"/>
        <v/>
      </c>
      <c r="AL705" s="33" t="str">
        <f t="shared" si="130"/>
        <v/>
      </c>
      <c r="AM705" s="33">
        <f t="shared" si="131"/>
        <v>37916.536</v>
      </c>
      <c r="AN705" s="33" t="str">
        <f t="shared" si="132"/>
        <v/>
      </c>
      <c r="AO705" s="33" t="str">
        <f t="shared" si="133"/>
        <v/>
      </c>
      <c r="AP705" s="33" t="str">
        <f t="shared" si="134"/>
        <v/>
      </c>
      <c r="AQ705" s="33" t="str">
        <f t="shared" si="135"/>
        <v/>
      </c>
      <c r="AR705" s="33" t="str">
        <f t="shared" si="136"/>
        <v/>
      </c>
      <c r="AS705" s="4">
        <v>43604</v>
      </c>
      <c r="AT705" s="4">
        <v>0.13539351851851852</v>
      </c>
      <c r="AU705" s="4" t="s">
        <v>64</v>
      </c>
      <c r="AV705" s="4" t="s">
        <v>66</v>
      </c>
      <c r="AW705" s="4" t="s">
        <v>67</v>
      </c>
      <c r="AX705" s="4">
        <v>37916.536</v>
      </c>
    </row>
    <row r="706" spans="36:52" x14ac:dyDescent="0.3">
      <c r="AJ706" s="33" t="str">
        <f t="shared" si="128"/>
        <v/>
      </c>
      <c r="AK706" s="33" t="str">
        <f t="shared" si="129"/>
        <v/>
      </c>
      <c r="AL706" s="33" t="str">
        <f t="shared" si="130"/>
        <v/>
      </c>
      <c r="AM706" s="33" t="str">
        <f t="shared" si="131"/>
        <v/>
      </c>
      <c r="AN706" s="33">
        <f t="shared" si="132"/>
        <v>0</v>
      </c>
      <c r="AO706" s="33" t="str">
        <f t="shared" si="133"/>
        <v/>
      </c>
      <c r="AP706" s="33" t="str">
        <f t="shared" si="134"/>
        <v/>
      </c>
      <c r="AQ706" s="33" t="str">
        <f t="shared" si="135"/>
        <v/>
      </c>
      <c r="AR706" s="33" t="str">
        <f t="shared" si="136"/>
        <v/>
      </c>
      <c r="AS706" s="4">
        <v>43604</v>
      </c>
      <c r="AT706" s="4">
        <v>0.13539351851851852</v>
      </c>
      <c r="AU706" s="4" t="s">
        <v>64</v>
      </c>
      <c r="AV706" s="4" t="s">
        <v>68</v>
      </c>
      <c r="AW706" s="4">
        <v>0</v>
      </c>
    </row>
    <row r="707" spans="36:52" x14ac:dyDescent="0.3">
      <c r="AJ707" s="33">
        <f t="shared" si="128"/>
        <v>15736.174999999999</v>
      </c>
      <c r="AK707" s="33" t="str">
        <f t="shared" si="129"/>
        <v/>
      </c>
      <c r="AL707" s="33" t="str">
        <f t="shared" si="130"/>
        <v/>
      </c>
      <c r="AM707" s="33" t="str">
        <f t="shared" si="131"/>
        <v/>
      </c>
      <c r="AN707" s="33" t="str">
        <f t="shared" si="132"/>
        <v/>
      </c>
      <c r="AO707" s="33" t="str">
        <f t="shared" si="133"/>
        <v/>
      </c>
      <c r="AP707" s="33" t="str">
        <f t="shared" si="134"/>
        <v/>
      </c>
      <c r="AQ707" s="33" t="str">
        <f t="shared" si="135"/>
        <v/>
      </c>
      <c r="AR707" s="33" t="str">
        <f t="shared" si="136"/>
        <v/>
      </c>
      <c r="AS707" s="4">
        <v>43604</v>
      </c>
      <c r="AT707" s="4">
        <v>0.13678240740740741</v>
      </c>
      <c r="AU707" s="4" t="s">
        <v>59</v>
      </c>
      <c r="AV707" s="4" t="s">
        <v>60</v>
      </c>
      <c r="AW707" s="4">
        <v>15736.174999999999</v>
      </c>
    </row>
    <row r="708" spans="36:52" x14ac:dyDescent="0.3">
      <c r="AJ708" s="33" t="str">
        <f t="shared" si="128"/>
        <v/>
      </c>
      <c r="AK708" s="33">
        <f t="shared" si="129"/>
        <v>116108.985</v>
      </c>
      <c r="AL708" s="33" t="str">
        <f t="shared" si="130"/>
        <v/>
      </c>
      <c r="AM708" s="33" t="str">
        <f t="shared" si="131"/>
        <v/>
      </c>
      <c r="AN708" s="33" t="str">
        <f t="shared" si="132"/>
        <v/>
      </c>
      <c r="AO708" s="33" t="str">
        <f t="shared" si="133"/>
        <v/>
      </c>
      <c r="AP708" s="33" t="str">
        <f t="shared" si="134"/>
        <v/>
      </c>
      <c r="AQ708" s="33" t="str">
        <f t="shared" si="135"/>
        <v/>
      </c>
      <c r="AR708" s="33" t="str">
        <f t="shared" si="136"/>
        <v/>
      </c>
      <c r="AS708" s="4">
        <v>43604</v>
      </c>
      <c r="AT708" s="4">
        <v>0.13678240740740741</v>
      </c>
      <c r="AU708" s="4" t="s">
        <v>59</v>
      </c>
      <c r="AV708" s="4" t="s">
        <v>61</v>
      </c>
      <c r="AW708" s="4">
        <v>116108.985</v>
      </c>
    </row>
    <row r="709" spans="36:52" x14ac:dyDescent="0.3">
      <c r="AJ709" s="33" t="str">
        <f t="shared" si="128"/>
        <v/>
      </c>
      <c r="AK709" s="33" t="str">
        <f t="shared" si="129"/>
        <v/>
      </c>
      <c r="AL709" s="33" t="str">
        <f t="shared" si="130"/>
        <v/>
      </c>
      <c r="AM709" s="33" t="str">
        <f t="shared" si="131"/>
        <v/>
      </c>
      <c r="AN709" s="33" t="str">
        <f t="shared" si="132"/>
        <v/>
      </c>
      <c r="AO709" s="33">
        <f t="shared" si="133"/>
        <v>12</v>
      </c>
      <c r="AP709" s="33" t="str">
        <f t="shared" si="134"/>
        <v/>
      </c>
      <c r="AQ709" s="33" t="str">
        <f t="shared" si="135"/>
        <v/>
      </c>
      <c r="AR709" s="33" t="str">
        <f t="shared" si="136"/>
        <v/>
      </c>
      <c r="AS709" s="4">
        <v>43604</v>
      </c>
      <c r="AT709" s="4">
        <v>0.13678240740740741</v>
      </c>
      <c r="AU709" s="4" t="s">
        <v>62</v>
      </c>
      <c r="AV709" s="4" t="s">
        <v>63</v>
      </c>
      <c r="AW709" s="4">
        <v>12</v>
      </c>
    </row>
    <row r="710" spans="36:52" x14ac:dyDescent="0.3">
      <c r="AJ710" s="33" t="str">
        <f t="shared" si="128"/>
        <v/>
      </c>
      <c r="AK710" s="33" t="str">
        <f t="shared" si="129"/>
        <v/>
      </c>
      <c r="AL710" s="33">
        <f t="shared" si="130"/>
        <v>27361.01</v>
      </c>
      <c r="AM710" s="33" t="str">
        <f t="shared" si="131"/>
        <v/>
      </c>
      <c r="AN710" s="33" t="str">
        <f t="shared" si="132"/>
        <v/>
      </c>
      <c r="AO710" s="33" t="str">
        <f t="shared" si="133"/>
        <v/>
      </c>
      <c r="AP710" s="33" t="str">
        <f t="shared" si="134"/>
        <v/>
      </c>
      <c r="AQ710" s="33" t="str">
        <f t="shared" si="135"/>
        <v/>
      </c>
      <c r="AR710" s="33" t="str">
        <f t="shared" si="136"/>
        <v/>
      </c>
      <c r="AS710" s="4">
        <v>43604</v>
      </c>
      <c r="AT710" s="4">
        <v>0.13678240740740741</v>
      </c>
      <c r="AU710" s="4" t="s">
        <v>64</v>
      </c>
      <c r="AV710" s="4" t="s">
        <v>65</v>
      </c>
      <c r="AW710" s="4">
        <v>27361.01</v>
      </c>
    </row>
    <row r="711" spans="36:52" x14ac:dyDescent="0.3">
      <c r="AJ711" s="33" t="str">
        <f t="shared" si="128"/>
        <v/>
      </c>
      <c r="AK711" s="33" t="str">
        <f t="shared" si="129"/>
        <v/>
      </c>
      <c r="AL711" s="33" t="str">
        <f t="shared" si="130"/>
        <v/>
      </c>
      <c r="AM711" s="33">
        <f t="shared" si="131"/>
        <v>37916.536</v>
      </c>
      <c r="AN711" s="33" t="str">
        <f t="shared" si="132"/>
        <v/>
      </c>
      <c r="AO711" s="33" t="str">
        <f t="shared" si="133"/>
        <v/>
      </c>
      <c r="AP711" s="33" t="str">
        <f t="shared" si="134"/>
        <v/>
      </c>
      <c r="AQ711" s="33" t="str">
        <f t="shared" si="135"/>
        <v/>
      </c>
      <c r="AR711" s="33" t="str">
        <f t="shared" si="136"/>
        <v/>
      </c>
      <c r="AS711" s="4">
        <v>43604</v>
      </c>
      <c r="AT711" s="4">
        <v>0.13678240740740741</v>
      </c>
      <c r="AU711" s="4" t="s">
        <v>64</v>
      </c>
      <c r="AV711" s="4" t="s">
        <v>66</v>
      </c>
      <c r="AW711" s="4" t="s">
        <v>67</v>
      </c>
      <c r="AX711" s="4">
        <v>37916.536</v>
      </c>
    </row>
    <row r="712" spans="36:52" x14ac:dyDescent="0.3">
      <c r="AJ712" s="33" t="str">
        <f t="shared" si="128"/>
        <v/>
      </c>
      <c r="AK712" s="33" t="str">
        <f t="shared" si="129"/>
        <v/>
      </c>
      <c r="AL712" s="33" t="str">
        <f t="shared" si="130"/>
        <v/>
      </c>
      <c r="AM712" s="33" t="str">
        <f t="shared" si="131"/>
        <v/>
      </c>
      <c r="AN712" s="33">
        <f t="shared" si="132"/>
        <v>0</v>
      </c>
      <c r="AO712" s="33" t="str">
        <f t="shared" si="133"/>
        <v/>
      </c>
      <c r="AP712" s="33" t="str">
        <f t="shared" si="134"/>
        <v/>
      </c>
      <c r="AQ712" s="33" t="str">
        <f t="shared" si="135"/>
        <v/>
      </c>
      <c r="AR712" s="33" t="str">
        <f t="shared" si="136"/>
        <v/>
      </c>
      <c r="AS712" s="4">
        <v>43604</v>
      </c>
      <c r="AT712" s="4">
        <v>0.13678240740740741</v>
      </c>
      <c r="AU712" s="4" t="s">
        <v>64</v>
      </c>
      <c r="AV712" s="4" t="s">
        <v>68</v>
      </c>
      <c r="AW712" s="4">
        <v>0</v>
      </c>
    </row>
    <row r="713" spans="36:52" x14ac:dyDescent="0.3">
      <c r="AJ713" s="33" t="str">
        <f t="shared" si="128"/>
        <v/>
      </c>
      <c r="AK713" s="33" t="str">
        <f t="shared" si="129"/>
        <v/>
      </c>
      <c r="AL713" s="33" t="str">
        <f t="shared" si="130"/>
        <v/>
      </c>
      <c r="AM713" s="33" t="str">
        <f t="shared" si="131"/>
        <v/>
      </c>
      <c r="AN713" s="33" t="str">
        <f t="shared" si="132"/>
        <v/>
      </c>
      <c r="AO713" s="33" t="str">
        <f t="shared" si="133"/>
        <v/>
      </c>
      <c r="AP713" s="33">
        <f t="shared" si="134"/>
        <v>0.22500000000000001</v>
      </c>
      <c r="AQ713" s="33" t="str">
        <f t="shared" si="135"/>
        <v/>
      </c>
      <c r="AR713" s="33" t="str">
        <f t="shared" si="136"/>
        <v/>
      </c>
      <c r="AS713" s="4">
        <v>43604</v>
      </c>
      <c r="AT713" s="4">
        <v>0.13813657407407406</v>
      </c>
      <c r="AU713" s="4" t="s">
        <v>70</v>
      </c>
      <c r="AV713" s="4" t="s">
        <v>71</v>
      </c>
      <c r="AW713" s="4">
        <v>43604</v>
      </c>
      <c r="AX713" s="4">
        <v>0.22500000000000001</v>
      </c>
      <c r="AY713" s="4" t="s">
        <v>72</v>
      </c>
      <c r="AZ713" s="4" t="s">
        <v>73</v>
      </c>
    </row>
    <row r="714" spans="36:52" x14ac:dyDescent="0.3">
      <c r="AJ714" s="33" t="str">
        <f t="shared" si="128"/>
        <v/>
      </c>
      <c r="AK714" s="33" t="str">
        <f t="shared" si="129"/>
        <v/>
      </c>
      <c r="AL714" s="33" t="str">
        <f t="shared" si="130"/>
        <v/>
      </c>
      <c r="AM714" s="33" t="str">
        <f t="shared" si="131"/>
        <v/>
      </c>
      <c r="AN714" s="33" t="str">
        <f t="shared" si="132"/>
        <v/>
      </c>
      <c r="AO714" s="33" t="str">
        <f t="shared" si="133"/>
        <v/>
      </c>
      <c r="AP714" s="33" t="str">
        <f t="shared" si="134"/>
        <v/>
      </c>
      <c r="AQ714" s="33" t="str">
        <f t="shared" si="135"/>
        <v/>
      </c>
      <c r="AR714" s="33">
        <f t="shared" si="136"/>
        <v>33.700000000000003</v>
      </c>
      <c r="AS714" s="4">
        <v>43604</v>
      </c>
      <c r="AT714" s="4">
        <v>0.13813657407407406</v>
      </c>
      <c r="AU714" s="4" t="s">
        <v>74</v>
      </c>
      <c r="AV714" s="4" t="s">
        <v>75</v>
      </c>
      <c r="AW714" s="4">
        <v>33.700000000000003</v>
      </c>
      <c r="AX714" s="4" t="s">
        <v>72</v>
      </c>
      <c r="AY714" s="4" t="s">
        <v>73</v>
      </c>
    </row>
    <row r="715" spans="36:52" x14ac:dyDescent="0.3">
      <c r="AJ715" s="33" t="str">
        <f t="shared" si="128"/>
        <v/>
      </c>
      <c r="AK715" s="33" t="str">
        <f t="shared" si="129"/>
        <v/>
      </c>
      <c r="AL715" s="33" t="str">
        <f t="shared" si="130"/>
        <v/>
      </c>
      <c r="AM715" s="33" t="str">
        <f t="shared" si="131"/>
        <v/>
      </c>
      <c r="AN715" s="33" t="str">
        <f t="shared" si="132"/>
        <v/>
      </c>
      <c r="AO715" s="33" t="str">
        <f t="shared" si="133"/>
        <v/>
      </c>
      <c r="AP715" s="33" t="str">
        <f t="shared" si="134"/>
        <v/>
      </c>
      <c r="AQ715" s="33">
        <f t="shared" si="135"/>
        <v>41.5</v>
      </c>
      <c r="AR715" s="33" t="str">
        <f t="shared" si="136"/>
        <v/>
      </c>
      <c r="AS715" s="4">
        <v>43604</v>
      </c>
      <c r="AT715" s="4">
        <v>0.13813657407407406</v>
      </c>
      <c r="AU715" s="4" t="s">
        <v>74</v>
      </c>
      <c r="AV715" s="4" t="s">
        <v>76</v>
      </c>
      <c r="AW715" s="4">
        <v>41.5</v>
      </c>
      <c r="AX715" s="4" t="s">
        <v>72</v>
      </c>
      <c r="AY715" s="4" t="s">
        <v>73</v>
      </c>
    </row>
    <row r="716" spans="36:52" x14ac:dyDescent="0.3">
      <c r="AJ716" s="33">
        <f t="shared" ref="AJ716:AJ779" si="137">IF(AV716="ht",AW716,"")</f>
        <v>15736.174999999999</v>
      </c>
      <c r="AK716" s="33" t="str">
        <f t="shared" ref="AK716:AK779" si="138">IF($AV716="nt",$AW716,"")</f>
        <v/>
      </c>
      <c r="AL716" s="33" t="str">
        <f t="shared" ref="AL716:AL779" si="139">IF($AV716="esp",$AW716,"")</f>
        <v/>
      </c>
      <c r="AM716" s="33" t="str">
        <f t="shared" ref="AM716:AM779" si="140">IF($AV716="Ges",$AX716,"")</f>
        <v/>
      </c>
      <c r="AN716" s="33" t="str">
        <f t="shared" ref="AN716:AN779" si="141">IF($AV716="tag",$AW716,"")</f>
        <v/>
      </c>
      <c r="AO716" s="33" t="str">
        <f t="shared" ref="AO716:AO779" si="142">IF($AV716="vhs",$AW716,"")</f>
        <v/>
      </c>
      <c r="AP716" s="33" t="str">
        <f t="shared" ref="AP716:AP779" si="143">IF($AV716="szeit",$AX716,"")</f>
        <v/>
      </c>
      <c r="AQ716" s="33" t="str">
        <f t="shared" ref="AQ716:AQ779" si="144">IF($AV716="v06",$AW716,"")</f>
        <v/>
      </c>
      <c r="AR716" s="33" t="str">
        <f t="shared" ref="AR716:AR779" si="145">IF($AV716="v22",$AW716,"")</f>
        <v/>
      </c>
      <c r="AS716" s="4">
        <v>43604</v>
      </c>
      <c r="AT716" s="4">
        <v>0.13817129629629629</v>
      </c>
      <c r="AU716" s="4" t="s">
        <v>59</v>
      </c>
      <c r="AV716" s="4" t="s">
        <v>60</v>
      </c>
      <c r="AW716" s="4">
        <v>15736.174999999999</v>
      </c>
    </row>
    <row r="717" spans="36:52" x14ac:dyDescent="0.3">
      <c r="AJ717" s="33" t="str">
        <f t="shared" si="137"/>
        <v/>
      </c>
      <c r="AK717" s="33">
        <f t="shared" si="138"/>
        <v>116108.985</v>
      </c>
      <c r="AL717" s="33" t="str">
        <f t="shared" si="139"/>
        <v/>
      </c>
      <c r="AM717" s="33" t="str">
        <f t="shared" si="140"/>
        <v/>
      </c>
      <c r="AN717" s="33" t="str">
        <f t="shared" si="141"/>
        <v/>
      </c>
      <c r="AO717" s="33" t="str">
        <f t="shared" si="142"/>
        <v/>
      </c>
      <c r="AP717" s="33" t="str">
        <f t="shared" si="143"/>
        <v/>
      </c>
      <c r="AQ717" s="33" t="str">
        <f t="shared" si="144"/>
        <v/>
      </c>
      <c r="AR717" s="33" t="str">
        <f t="shared" si="145"/>
        <v/>
      </c>
      <c r="AS717" s="4">
        <v>43604</v>
      </c>
      <c r="AT717" s="4">
        <v>0.13817129629629629</v>
      </c>
      <c r="AU717" s="4" t="s">
        <v>59</v>
      </c>
      <c r="AV717" s="4" t="s">
        <v>61</v>
      </c>
      <c r="AW717" s="4">
        <v>116108.985</v>
      </c>
    </row>
    <row r="718" spans="36:52" x14ac:dyDescent="0.3">
      <c r="AJ718" s="33" t="str">
        <f t="shared" si="137"/>
        <v/>
      </c>
      <c r="AK718" s="33" t="str">
        <f t="shared" si="138"/>
        <v/>
      </c>
      <c r="AL718" s="33" t="str">
        <f t="shared" si="139"/>
        <v/>
      </c>
      <c r="AM718" s="33" t="str">
        <f t="shared" si="140"/>
        <v/>
      </c>
      <c r="AN718" s="33" t="str">
        <f t="shared" si="141"/>
        <v/>
      </c>
      <c r="AO718" s="33">
        <f t="shared" si="142"/>
        <v>12</v>
      </c>
      <c r="AP718" s="33" t="str">
        <f t="shared" si="143"/>
        <v/>
      </c>
      <c r="AQ718" s="33" t="str">
        <f t="shared" si="144"/>
        <v/>
      </c>
      <c r="AR718" s="33" t="str">
        <f t="shared" si="145"/>
        <v/>
      </c>
      <c r="AS718" s="4">
        <v>43604</v>
      </c>
      <c r="AT718" s="4">
        <v>0.13817129629629629</v>
      </c>
      <c r="AU718" s="4" t="s">
        <v>62</v>
      </c>
      <c r="AV718" s="4" t="s">
        <v>63</v>
      </c>
      <c r="AW718" s="4">
        <v>12</v>
      </c>
    </row>
    <row r="719" spans="36:52" x14ac:dyDescent="0.3">
      <c r="AJ719" s="33" t="str">
        <f t="shared" si="137"/>
        <v/>
      </c>
      <c r="AK719" s="33" t="str">
        <f t="shared" si="138"/>
        <v/>
      </c>
      <c r="AL719" s="33">
        <f t="shared" si="139"/>
        <v>27361.01</v>
      </c>
      <c r="AM719" s="33" t="str">
        <f t="shared" si="140"/>
        <v/>
      </c>
      <c r="AN719" s="33" t="str">
        <f t="shared" si="141"/>
        <v/>
      </c>
      <c r="AO719" s="33" t="str">
        <f t="shared" si="142"/>
        <v/>
      </c>
      <c r="AP719" s="33" t="str">
        <f t="shared" si="143"/>
        <v/>
      </c>
      <c r="AQ719" s="33" t="str">
        <f t="shared" si="144"/>
        <v/>
      </c>
      <c r="AR719" s="33" t="str">
        <f t="shared" si="145"/>
        <v/>
      </c>
      <c r="AS719" s="4">
        <v>43604</v>
      </c>
      <c r="AT719" s="4">
        <v>0.13817129629629629</v>
      </c>
      <c r="AU719" s="4" t="s">
        <v>64</v>
      </c>
      <c r="AV719" s="4" t="s">
        <v>65</v>
      </c>
      <c r="AW719" s="4">
        <v>27361.01</v>
      </c>
    </row>
    <row r="720" spans="36:52" x14ac:dyDescent="0.3">
      <c r="AJ720" s="33" t="str">
        <f t="shared" si="137"/>
        <v/>
      </c>
      <c r="AK720" s="33" t="str">
        <f t="shared" si="138"/>
        <v/>
      </c>
      <c r="AL720" s="33" t="str">
        <f t="shared" si="139"/>
        <v/>
      </c>
      <c r="AM720" s="33">
        <f t="shared" si="140"/>
        <v>37916.536</v>
      </c>
      <c r="AN720" s="33" t="str">
        <f t="shared" si="141"/>
        <v/>
      </c>
      <c r="AO720" s="33" t="str">
        <f t="shared" si="142"/>
        <v/>
      </c>
      <c r="AP720" s="33" t="str">
        <f t="shared" si="143"/>
        <v/>
      </c>
      <c r="AQ720" s="33" t="str">
        <f t="shared" si="144"/>
        <v/>
      </c>
      <c r="AR720" s="33" t="str">
        <f t="shared" si="145"/>
        <v/>
      </c>
      <c r="AS720" s="4">
        <v>43604</v>
      </c>
      <c r="AT720" s="4">
        <v>0.13817129629629629</v>
      </c>
      <c r="AU720" s="4" t="s">
        <v>64</v>
      </c>
      <c r="AV720" s="4" t="s">
        <v>66</v>
      </c>
      <c r="AW720" s="4" t="s">
        <v>67</v>
      </c>
      <c r="AX720" s="4">
        <v>37916.536</v>
      </c>
    </row>
    <row r="721" spans="36:52" x14ac:dyDescent="0.3">
      <c r="AJ721" s="33" t="str">
        <f t="shared" si="137"/>
        <v/>
      </c>
      <c r="AK721" s="33" t="str">
        <f t="shared" si="138"/>
        <v/>
      </c>
      <c r="AL721" s="33" t="str">
        <f t="shared" si="139"/>
        <v/>
      </c>
      <c r="AM721" s="33" t="str">
        <f t="shared" si="140"/>
        <v/>
      </c>
      <c r="AN721" s="33">
        <f t="shared" si="141"/>
        <v>0</v>
      </c>
      <c r="AO721" s="33" t="str">
        <f t="shared" si="142"/>
        <v/>
      </c>
      <c r="AP721" s="33" t="str">
        <f t="shared" si="143"/>
        <v/>
      </c>
      <c r="AQ721" s="33" t="str">
        <f t="shared" si="144"/>
        <v/>
      </c>
      <c r="AR721" s="33" t="str">
        <f t="shared" si="145"/>
        <v/>
      </c>
      <c r="AS721" s="4">
        <v>43604</v>
      </c>
      <c r="AT721" s="4">
        <v>0.13817129629629629</v>
      </c>
      <c r="AU721" s="4" t="s">
        <v>64</v>
      </c>
      <c r="AV721" s="4" t="s">
        <v>68</v>
      </c>
      <c r="AW721" s="4">
        <v>0</v>
      </c>
    </row>
    <row r="722" spans="36:52" x14ac:dyDescent="0.3">
      <c r="AJ722" s="33">
        <f t="shared" si="137"/>
        <v>15736.174999999999</v>
      </c>
      <c r="AK722" s="33" t="str">
        <f t="shared" si="138"/>
        <v/>
      </c>
      <c r="AL722" s="33" t="str">
        <f t="shared" si="139"/>
        <v/>
      </c>
      <c r="AM722" s="33" t="str">
        <f t="shared" si="140"/>
        <v/>
      </c>
      <c r="AN722" s="33" t="str">
        <f t="shared" si="141"/>
        <v/>
      </c>
      <c r="AO722" s="33" t="str">
        <f t="shared" si="142"/>
        <v/>
      </c>
      <c r="AP722" s="33" t="str">
        <f t="shared" si="143"/>
        <v/>
      </c>
      <c r="AQ722" s="33" t="str">
        <f t="shared" si="144"/>
        <v/>
      </c>
      <c r="AR722" s="33" t="str">
        <f t="shared" si="145"/>
        <v/>
      </c>
      <c r="AS722" s="4">
        <v>43604</v>
      </c>
      <c r="AT722" s="4">
        <v>0.13956018518518518</v>
      </c>
      <c r="AU722" s="4" t="s">
        <v>59</v>
      </c>
      <c r="AV722" s="4" t="s">
        <v>60</v>
      </c>
      <c r="AW722" s="4">
        <v>15736.174999999999</v>
      </c>
    </row>
    <row r="723" spans="36:52" x14ac:dyDescent="0.3">
      <c r="AJ723" s="33" t="str">
        <f t="shared" si="137"/>
        <v/>
      </c>
      <c r="AK723" s="33">
        <f t="shared" si="138"/>
        <v>116108.985</v>
      </c>
      <c r="AL723" s="33" t="str">
        <f t="shared" si="139"/>
        <v/>
      </c>
      <c r="AM723" s="33" t="str">
        <f t="shared" si="140"/>
        <v/>
      </c>
      <c r="AN723" s="33" t="str">
        <f t="shared" si="141"/>
        <v/>
      </c>
      <c r="AO723" s="33" t="str">
        <f t="shared" si="142"/>
        <v/>
      </c>
      <c r="AP723" s="33" t="str">
        <f t="shared" si="143"/>
        <v/>
      </c>
      <c r="AQ723" s="33" t="str">
        <f t="shared" si="144"/>
        <v/>
      </c>
      <c r="AR723" s="33" t="str">
        <f t="shared" si="145"/>
        <v/>
      </c>
      <c r="AS723" s="4">
        <v>43604</v>
      </c>
      <c r="AT723" s="4">
        <v>0.13956018518518518</v>
      </c>
      <c r="AU723" s="4" t="s">
        <v>59</v>
      </c>
      <c r="AV723" s="4" t="s">
        <v>61</v>
      </c>
      <c r="AW723" s="4">
        <v>116108.985</v>
      </c>
    </row>
    <row r="724" spans="36:52" x14ac:dyDescent="0.3">
      <c r="AJ724" s="33" t="str">
        <f t="shared" si="137"/>
        <v/>
      </c>
      <c r="AK724" s="33" t="str">
        <f t="shared" si="138"/>
        <v/>
      </c>
      <c r="AL724" s="33" t="str">
        <f t="shared" si="139"/>
        <v/>
      </c>
      <c r="AM724" s="33" t="str">
        <f t="shared" si="140"/>
        <v/>
      </c>
      <c r="AN724" s="33" t="str">
        <f t="shared" si="141"/>
        <v/>
      </c>
      <c r="AO724" s="33">
        <f t="shared" si="142"/>
        <v>12</v>
      </c>
      <c r="AP724" s="33" t="str">
        <f t="shared" si="143"/>
        <v/>
      </c>
      <c r="AQ724" s="33" t="str">
        <f t="shared" si="144"/>
        <v/>
      </c>
      <c r="AR724" s="33" t="str">
        <f t="shared" si="145"/>
        <v/>
      </c>
      <c r="AS724" s="4">
        <v>43604</v>
      </c>
      <c r="AT724" s="4">
        <v>0.13956018518518518</v>
      </c>
      <c r="AU724" s="4" t="s">
        <v>62</v>
      </c>
      <c r="AV724" s="4" t="s">
        <v>63</v>
      </c>
      <c r="AW724" s="4">
        <v>12</v>
      </c>
    </row>
    <row r="725" spans="36:52" x14ac:dyDescent="0.3">
      <c r="AJ725" s="33" t="str">
        <f t="shared" si="137"/>
        <v/>
      </c>
      <c r="AK725" s="33" t="str">
        <f t="shared" si="138"/>
        <v/>
      </c>
      <c r="AL725" s="33">
        <f t="shared" si="139"/>
        <v>27361.01</v>
      </c>
      <c r="AM725" s="33" t="str">
        <f t="shared" si="140"/>
        <v/>
      </c>
      <c r="AN725" s="33" t="str">
        <f t="shared" si="141"/>
        <v/>
      </c>
      <c r="AO725" s="33" t="str">
        <f t="shared" si="142"/>
        <v/>
      </c>
      <c r="AP725" s="33" t="str">
        <f t="shared" si="143"/>
        <v/>
      </c>
      <c r="AQ725" s="33" t="str">
        <f t="shared" si="144"/>
        <v/>
      </c>
      <c r="AR725" s="33" t="str">
        <f t="shared" si="145"/>
        <v/>
      </c>
      <c r="AS725" s="4">
        <v>43604</v>
      </c>
      <c r="AT725" s="4">
        <v>0.13956018518518518</v>
      </c>
      <c r="AU725" s="4" t="s">
        <v>64</v>
      </c>
      <c r="AV725" s="4" t="s">
        <v>65</v>
      </c>
      <c r="AW725" s="4">
        <v>27361.01</v>
      </c>
    </row>
    <row r="726" spans="36:52" x14ac:dyDescent="0.3">
      <c r="AJ726" s="33" t="str">
        <f t="shared" si="137"/>
        <v/>
      </c>
      <c r="AK726" s="33" t="str">
        <f t="shared" si="138"/>
        <v/>
      </c>
      <c r="AL726" s="33" t="str">
        <f t="shared" si="139"/>
        <v/>
      </c>
      <c r="AM726" s="33">
        <f t="shared" si="140"/>
        <v>37916.536</v>
      </c>
      <c r="AN726" s="33" t="str">
        <f t="shared" si="141"/>
        <v/>
      </c>
      <c r="AO726" s="33" t="str">
        <f t="shared" si="142"/>
        <v/>
      </c>
      <c r="AP726" s="33" t="str">
        <f t="shared" si="143"/>
        <v/>
      </c>
      <c r="AQ726" s="33" t="str">
        <f t="shared" si="144"/>
        <v/>
      </c>
      <c r="AR726" s="33" t="str">
        <f t="shared" si="145"/>
        <v/>
      </c>
      <c r="AS726" s="4">
        <v>43604</v>
      </c>
      <c r="AT726" s="4">
        <v>0.13956018518518518</v>
      </c>
      <c r="AU726" s="4" t="s">
        <v>64</v>
      </c>
      <c r="AV726" s="4" t="s">
        <v>66</v>
      </c>
      <c r="AW726" s="4" t="s">
        <v>67</v>
      </c>
      <c r="AX726" s="4">
        <v>37916.536</v>
      </c>
    </row>
    <row r="727" spans="36:52" x14ac:dyDescent="0.3">
      <c r="AJ727" s="33" t="str">
        <f t="shared" si="137"/>
        <v/>
      </c>
      <c r="AK727" s="33" t="str">
        <f t="shared" si="138"/>
        <v/>
      </c>
      <c r="AL727" s="33" t="str">
        <f t="shared" si="139"/>
        <v/>
      </c>
      <c r="AM727" s="33" t="str">
        <f t="shared" si="140"/>
        <v/>
      </c>
      <c r="AN727" s="33">
        <f t="shared" si="141"/>
        <v>0</v>
      </c>
      <c r="AO727" s="33" t="str">
        <f t="shared" si="142"/>
        <v/>
      </c>
      <c r="AP727" s="33" t="str">
        <f t="shared" si="143"/>
        <v/>
      </c>
      <c r="AQ727" s="33" t="str">
        <f t="shared" si="144"/>
        <v/>
      </c>
      <c r="AR727" s="33" t="str">
        <f t="shared" si="145"/>
        <v/>
      </c>
      <c r="AS727" s="4">
        <v>43604</v>
      </c>
      <c r="AT727" s="4">
        <v>0.13956018518518518</v>
      </c>
      <c r="AU727" s="4" t="s">
        <v>64</v>
      </c>
      <c r="AV727" s="4" t="s">
        <v>68</v>
      </c>
      <c r="AW727" s="4">
        <v>0</v>
      </c>
    </row>
    <row r="728" spans="36:52" x14ac:dyDescent="0.3">
      <c r="AJ728" s="33">
        <f t="shared" si="137"/>
        <v>15736.174999999999</v>
      </c>
      <c r="AK728" s="33" t="str">
        <f t="shared" si="138"/>
        <v/>
      </c>
      <c r="AL728" s="33" t="str">
        <f t="shared" si="139"/>
        <v/>
      </c>
      <c r="AM728" s="33" t="str">
        <f t="shared" si="140"/>
        <v/>
      </c>
      <c r="AN728" s="33" t="str">
        <f t="shared" si="141"/>
        <v/>
      </c>
      <c r="AO728" s="33" t="str">
        <f t="shared" si="142"/>
        <v/>
      </c>
      <c r="AP728" s="33" t="str">
        <f t="shared" si="143"/>
        <v/>
      </c>
      <c r="AQ728" s="33" t="str">
        <f t="shared" si="144"/>
        <v/>
      </c>
      <c r="AR728" s="33" t="str">
        <f t="shared" si="145"/>
        <v/>
      </c>
      <c r="AS728" s="4">
        <v>43604</v>
      </c>
      <c r="AT728" s="4">
        <v>0.14094907407407406</v>
      </c>
      <c r="AU728" s="4" t="s">
        <v>59</v>
      </c>
      <c r="AV728" s="4" t="s">
        <v>60</v>
      </c>
      <c r="AW728" s="4">
        <v>15736.174999999999</v>
      </c>
    </row>
    <row r="729" spans="36:52" x14ac:dyDescent="0.3">
      <c r="AJ729" s="33" t="str">
        <f t="shared" si="137"/>
        <v/>
      </c>
      <c r="AK729" s="33">
        <f t="shared" si="138"/>
        <v>116109.211</v>
      </c>
      <c r="AL729" s="33" t="str">
        <f t="shared" si="139"/>
        <v/>
      </c>
      <c r="AM729" s="33" t="str">
        <f t="shared" si="140"/>
        <v/>
      </c>
      <c r="AN729" s="33" t="str">
        <f t="shared" si="141"/>
        <v/>
      </c>
      <c r="AO729" s="33" t="str">
        <f t="shared" si="142"/>
        <v/>
      </c>
      <c r="AP729" s="33" t="str">
        <f t="shared" si="143"/>
        <v/>
      </c>
      <c r="AQ729" s="33" t="str">
        <f t="shared" si="144"/>
        <v/>
      </c>
      <c r="AR729" s="33" t="str">
        <f t="shared" si="145"/>
        <v/>
      </c>
      <c r="AS729" s="4">
        <v>43604</v>
      </c>
      <c r="AT729" s="4">
        <v>0.14094907407407406</v>
      </c>
      <c r="AU729" s="4" t="s">
        <v>59</v>
      </c>
      <c r="AV729" s="4" t="s">
        <v>61</v>
      </c>
      <c r="AW729" s="4">
        <v>116109.211</v>
      </c>
    </row>
    <row r="730" spans="36:52" x14ac:dyDescent="0.3">
      <c r="AJ730" s="33" t="str">
        <f t="shared" si="137"/>
        <v/>
      </c>
      <c r="AK730" s="33" t="str">
        <f t="shared" si="138"/>
        <v/>
      </c>
      <c r="AL730" s="33" t="str">
        <f t="shared" si="139"/>
        <v/>
      </c>
      <c r="AM730" s="33" t="str">
        <f t="shared" si="140"/>
        <v/>
      </c>
      <c r="AN730" s="33" t="str">
        <f t="shared" si="141"/>
        <v/>
      </c>
      <c r="AO730" s="33">
        <f t="shared" si="142"/>
        <v>12</v>
      </c>
      <c r="AP730" s="33" t="str">
        <f t="shared" si="143"/>
        <v/>
      </c>
      <c r="AQ730" s="33" t="str">
        <f t="shared" si="144"/>
        <v/>
      </c>
      <c r="AR730" s="33" t="str">
        <f t="shared" si="145"/>
        <v/>
      </c>
      <c r="AS730" s="4">
        <v>43604</v>
      </c>
      <c r="AT730" s="4">
        <v>0.14094907407407406</v>
      </c>
      <c r="AU730" s="4" t="s">
        <v>62</v>
      </c>
      <c r="AV730" s="4" t="s">
        <v>63</v>
      </c>
      <c r="AW730" s="4">
        <v>12</v>
      </c>
    </row>
    <row r="731" spans="36:52" x14ac:dyDescent="0.3">
      <c r="AJ731" s="33" t="str">
        <f t="shared" si="137"/>
        <v/>
      </c>
      <c r="AK731" s="33" t="str">
        <f t="shared" si="138"/>
        <v/>
      </c>
      <c r="AL731" s="33">
        <f t="shared" si="139"/>
        <v>27361.01</v>
      </c>
      <c r="AM731" s="33" t="str">
        <f t="shared" si="140"/>
        <v/>
      </c>
      <c r="AN731" s="33" t="str">
        <f t="shared" si="141"/>
        <v/>
      </c>
      <c r="AO731" s="33" t="str">
        <f t="shared" si="142"/>
        <v/>
      </c>
      <c r="AP731" s="33" t="str">
        <f t="shared" si="143"/>
        <v/>
      </c>
      <c r="AQ731" s="33" t="str">
        <f t="shared" si="144"/>
        <v/>
      </c>
      <c r="AR731" s="33" t="str">
        <f t="shared" si="145"/>
        <v/>
      </c>
      <c r="AS731" s="4">
        <v>43604</v>
      </c>
      <c r="AT731" s="4">
        <v>0.14094907407407406</v>
      </c>
      <c r="AU731" s="4" t="s">
        <v>64</v>
      </c>
      <c r="AV731" s="4" t="s">
        <v>65</v>
      </c>
      <c r="AW731" s="4">
        <v>27361.01</v>
      </c>
    </row>
    <row r="732" spans="36:52" x14ac:dyDescent="0.3">
      <c r="AJ732" s="33" t="str">
        <f t="shared" si="137"/>
        <v/>
      </c>
      <c r="AK732" s="33" t="str">
        <f t="shared" si="138"/>
        <v/>
      </c>
      <c r="AL732" s="33" t="str">
        <f t="shared" si="139"/>
        <v/>
      </c>
      <c r="AM732" s="33">
        <f t="shared" si="140"/>
        <v>37916.536</v>
      </c>
      <c r="AN732" s="33" t="str">
        <f t="shared" si="141"/>
        <v/>
      </c>
      <c r="AO732" s="33" t="str">
        <f t="shared" si="142"/>
        <v/>
      </c>
      <c r="AP732" s="33" t="str">
        <f t="shared" si="143"/>
        <v/>
      </c>
      <c r="AQ732" s="33" t="str">
        <f t="shared" si="144"/>
        <v/>
      </c>
      <c r="AR732" s="33" t="str">
        <f t="shared" si="145"/>
        <v/>
      </c>
      <c r="AS732" s="4">
        <v>43604</v>
      </c>
      <c r="AT732" s="4">
        <v>0.14094907407407406</v>
      </c>
      <c r="AU732" s="4" t="s">
        <v>64</v>
      </c>
      <c r="AV732" s="4" t="s">
        <v>66</v>
      </c>
      <c r="AW732" s="4" t="s">
        <v>67</v>
      </c>
      <c r="AX732" s="4">
        <v>37916.536</v>
      </c>
    </row>
    <row r="733" spans="36:52" x14ac:dyDescent="0.3">
      <c r="AJ733" s="33" t="str">
        <f t="shared" si="137"/>
        <v/>
      </c>
      <c r="AK733" s="33" t="str">
        <f t="shared" si="138"/>
        <v/>
      </c>
      <c r="AL733" s="33" t="str">
        <f t="shared" si="139"/>
        <v/>
      </c>
      <c r="AM733" s="33" t="str">
        <f t="shared" si="140"/>
        <v/>
      </c>
      <c r="AN733" s="33">
        <f t="shared" si="141"/>
        <v>0</v>
      </c>
      <c r="AO733" s="33" t="str">
        <f t="shared" si="142"/>
        <v/>
      </c>
      <c r="AP733" s="33" t="str">
        <f t="shared" si="143"/>
        <v/>
      </c>
      <c r="AQ733" s="33" t="str">
        <f t="shared" si="144"/>
        <v/>
      </c>
      <c r="AR733" s="33" t="str">
        <f t="shared" si="145"/>
        <v/>
      </c>
      <c r="AS733" s="4">
        <v>43604</v>
      </c>
      <c r="AT733" s="4">
        <v>0.14094907407407406</v>
      </c>
      <c r="AU733" s="4" t="s">
        <v>64</v>
      </c>
      <c r="AV733" s="4" t="s">
        <v>68</v>
      </c>
      <c r="AW733" s="4">
        <v>0</v>
      </c>
    </row>
    <row r="734" spans="36:52" x14ac:dyDescent="0.3">
      <c r="AJ734" s="33" t="str">
        <f t="shared" si="137"/>
        <v/>
      </c>
      <c r="AK734" s="33" t="str">
        <f t="shared" si="138"/>
        <v/>
      </c>
      <c r="AL734" s="33" t="str">
        <f t="shared" si="139"/>
        <v/>
      </c>
      <c r="AM734" s="33" t="str">
        <f t="shared" si="140"/>
        <v/>
      </c>
      <c r="AN734" s="33" t="str">
        <f t="shared" si="141"/>
        <v/>
      </c>
      <c r="AO734" s="33" t="str">
        <f t="shared" si="142"/>
        <v/>
      </c>
      <c r="AP734" s="33">
        <f t="shared" si="143"/>
        <v>0.22500000000000001</v>
      </c>
      <c r="AQ734" s="33" t="str">
        <f t="shared" si="144"/>
        <v/>
      </c>
      <c r="AR734" s="33" t="str">
        <f t="shared" si="145"/>
        <v/>
      </c>
      <c r="AS734" s="4">
        <v>43604</v>
      </c>
      <c r="AT734" s="4">
        <v>0.1416087962962963</v>
      </c>
      <c r="AU734" s="4" t="s">
        <v>70</v>
      </c>
      <c r="AV734" s="4" t="s">
        <v>71</v>
      </c>
      <c r="AW734" s="4">
        <v>43604</v>
      </c>
      <c r="AX734" s="4">
        <v>0.22500000000000001</v>
      </c>
      <c r="AY734" s="4" t="s">
        <v>72</v>
      </c>
      <c r="AZ734" s="4" t="s">
        <v>73</v>
      </c>
    </row>
    <row r="735" spans="36:52" x14ac:dyDescent="0.3">
      <c r="AJ735" s="33" t="str">
        <f t="shared" si="137"/>
        <v/>
      </c>
      <c r="AK735" s="33" t="str">
        <f t="shared" si="138"/>
        <v/>
      </c>
      <c r="AL735" s="33" t="str">
        <f t="shared" si="139"/>
        <v/>
      </c>
      <c r="AM735" s="33" t="str">
        <f t="shared" si="140"/>
        <v/>
      </c>
      <c r="AN735" s="33" t="str">
        <f t="shared" si="141"/>
        <v/>
      </c>
      <c r="AO735" s="33" t="str">
        <f t="shared" si="142"/>
        <v/>
      </c>
      <c r="AP735" s="33" t="str">
        <f t="shared" si="143"/>
        <v/>
      </c>
      <c r="AQ735" s="33" t="str">
        <f t="shared" si="144"/>
        <v/>
      </c>
      <c r="AR735" s="33">
        <f t="shared" si="145"/>
        <v>33.700000000000003</v>
      </c>
      <c r="AS735" s="4">
        <v>43604</v>
      </c>
      <c r="AT735" s="4">
        <v>0.1416087962962963</v>
      </c>
      <c r="AU735" s="4" t="s">
        <v>74</v>
      </c>
      <c r="AV735" s="4" t="s">
        <v>75</v>
      </c>
      <c r="AW735" s="4">
        <v>33.700000000000003</v>
      </c>
      <c r="AX735" s="4" t="s">
        <v>72</v>
      </c>
      <c r="AY735" s="4" t="s">
        <v>73</v>
      </c>
    </row>
    <row r="736" spans="36:52" x14ac:dyDescent="0.3">
      <c r="AJ736" s="33" t="str">
        <f t="shared" si="137"/>
        <v/>
      </c>
      <c r="AK736" s="33" t="str">
        <f t="shared" si="138"/>
        <v/>
      </c>
      <c r="AL736" s="33" t="str">
        <f t="shared" si="139"/>
        <v/>
      </c>
      <c r="AM736" s="33" t="str">
        <f t="shared" si="140"/>
        <v/>
      </c>
      <c r="AN736" s="33" t="str">
        <f t="shared" si="141"/>
        <v/>
      </c>
      <c r="AO736" s="33" t="str">
        <f t="shared" si="142"/>
        <v/>
      </c>
      <c r="AP736" s="33" t="str">
        <f t="shared" si="143"/>
        <v/>
      </c>
      <c r="AQ736" s="33">
        <f t="shared" si="144"/>
        <v>41.5</v>
      </c>
      <c r="AR736" s="33" t="str">
        <f t="shared" si="145"/>
        <v/>
      </c>
      <c r="AS736" s="4">
        <v>43604</v>
      </c>
      <c r="AT736" s="4">
        <v>0.1416087962962963</v>
      </c>
      <c r="AU736" s="4" t="s">
        <v>74</v>
      </c>
      <c r="AV736" s="4" t="s">
        <v>76</v>
      </c>
      <c r="AW736" s="4">
        <v>41.5</v>
      </c>
      <c r="AX736" s="4" t="s">
        <v>72</v>
      </c>
      <c r="AY736" s="4" t="s">
        <v>73</v>
      </c>
    </row>
    <row r="737" spans="36:52" x14ac:dyDescent="0.3">
      <c r="AJ737" s="33">
        <f t="shared" si="137"/>
        <v>15736.174999999999</v>
      </c>
      <c r="AK737" s="33" t="str">
        <f t="shared" si="138"/>
        <v/>
      </c>
      <c r="AL737" s="33" t="str">
        <f t="shared" si="139"/>
        <v/>
      </c>
      <c r="AM737" s="33" t="str">
        <f t="shared" si="140"/>
        <v/>
      </c>
      <c r="AN737" s="33" t="str">
        <f t="shared" si="141"/>
        <v/>
      </c>
      <c r="AO737" s="33" t="str">
        <f t="shared" si="142"/>
        <v/>
      </c>
      <c r="AP737" s="33" t="str">
        <f t="shared" si="143"/>
        <v/>
      </c>
      <c r="AQ737" s="33" t="str">
        <f t="shared" si="144"/>
        <v/>
      </c>
      <c r="AR737" s="33" t="str">
        <f t="shared" si="145"/>
        <v/>
      </c>
      <c r="AS737" s="4">
        <v>43604</v>
      </c>
      <c r="AT737" s="4">
        <v>0.14233796296296297</v>
      </c>
      <c r="AU737" s="4" t="s">
        <v>59</v>
      </c>
      <c r="AV737" s="4" t="s">
        <v>60</v>
      </c>
      <c r="AW737" s="4">
        <v>15736.174999999999</v>
      </c>
    </row>
    <row r="738" spans="36:52" x14ac:dyDescent="0.3">
      <c r="AJ738" s="33" t="str">
        <f t="shared" si="137"/>
        <v/>
      </c>
      <c r="AK738" s="33">
        <f t="shared" si="138"/>
        <v>116109.211</v>
      </c>
      <c r="AL738" s="33" t="str">
        <f t="shared" si="139"/>
        <v/>
      </c>
      <c r="AM738" s="33" t="str">
        <f t="shared" si="140"/>
        <v/>
      </c>
      <c r="AN738" s="33" t="str">
        <f t="shared" si="141"/>
        <v/>
      </c>
      <c r="AO738" s="33" t="str">
        <f t="shared" si="142"/>
        <v/>
      </c>
      <c r="AP738" s="33" t="str">
        <f t="shared" si="143"/>
        <v/>
      </c>
      <c r="AQ738" s="33" t="str">
        <f t="shared" si="144"/>
        <v/>
      </c>
      <c r="AR738" s="33" t="str">
        <f t="shared" si="145"/>
        <v/>
      </c>
      <c r="AS738" s="4">
        <v>43604</v>
      </c>
      <c r="AT738" s="4">
        <v>0.14233796296296297</v>
      </c>
      <c r="AU738" s="4" t="s">
        <v>59</v>
      </c>
      <c r="AV738" s="4" t="s">
        <v>61</v>
      </c>
      <c r="AW738" s="4">
        <v>116109.211</v>
      </c>
    </row>
    <row r="739" spans="36:52" x14ac:dyDescent="0.3">
      <c r="AJ739" s="33" t="str">
        <f t="shared" si="137"/>
        <v/>
      </c>
      <c r="AK739" s="33" t="str">
        <f t="shared" si="138"/>
        <v/>
      </c>
      <c r="AL739" s="33" t="str">
        <f t="shared" si="139"/>
        <v/>
      </c>
      <c r="AM739" s="33" t="str">
        <f t="shared" si="140"/>
        <v/>
      </c>
      <c r="AN739" s="33" t="str">
        <f t="shared" si="141"/>
        <v/>
      </c>
      <c r="AO739" s="33">
        <f t="shared" si="142"/>
        <v>12</v>
      </c>
      <c r="AP739" s="33" t="str">
        <f t="shared" si="143"/>
        <v/>
      </c>
      <c r="AQ739" s="33" t="str">
        <f t="shared" si="144"/>
        <v/>
      </c>
      <c r="AR739" s="33" t="str">
        <f t="shared" si="145"/>
        <v/>
      </c>
      <c r="AS739" s="4">
        <v>43604</v>
      </c>
      <c r="AT739" s="4">
        <v>0.14233796296296297</v>
      </c>
      <c r="AU739" s="4" t="s">
        <v>62</v>
      </c>
      <c r="AV739" s="4" t="s">
        <v>63</v>
      </c>
      <c r="AW739" s="4">
        <v>12</v>
      </c>
    </row>
    <row r="740" spans="36:52" x14ac:dyDescent="0.3">
      <c r="AJ740" s="33" t="str">
        <f t="shared" si="137"/>
        <v/>
      </c>
      <c r="AK740" s="33" t="str">
        <f t="shared" si="138"/>
        <v/>
      </c>
      <c r="AL740" s="33">
        <f t="shared" si="139"/>
        <v>27361.01</v>
      </c>
      <c r="AM740" s="33" t="str">
        <f t="shared" si="140"/>
        <v/>
      </c>
      <c r="AN740" s="33" t="str">
        <f t="shared" si="141"/>
        <v/>
      </c>
      <c r="AO740" s="33" t="str">
        <f t="shared" si="142"/>
        <v/>
      </c>
      <c r="AP740" s="33" t="str">
        <f t="shared" si="143"/>
        <v/>
      </c>
      <c r="AQ740" s="33" t="str">
        <f t="shared" si="144"/>
        <v/>
      </c>
      <c r="AR740" s="33" t="str">
        <f t="shared" si="145"/>
        <v/>
      </c>
      <c r="AS740" s="4">
        <v>43604</v>
      </c>
      <c r="AT740" s="4">
        <v>0.14233796296296297</v>
      </c>
      <c r="AU740" s="4" t="s">
        <v>64</v>
      </c>
      <c r="AV740" s="4" t="s">
        <v>65</v>
      </c>
      <c r="AW740" s="4">
        <v>27361.01</v>
      </c>
    </row>
    <row r="741" spans="36:52" x14ac:dyDescent="0.3">
      <c r="AJ741" s="33" t="str">
        <f t="shared" si="137"/>
        <v/>
      </c>
      <c r="AK741" s="33" t="str">
        <f t="shared" si="138"/>
        <v/>
      </c>
      <c r="AL741" s="33" t="str">
        <f t="shared" si="139"/>
        <v/>
      </c>
      <c r="AM741" s="33">
        <f t="shared" si="140"/>
        <v>37916.536</v>
      </c>
      <c r="AN741" s="33" t="str">
        <f t="shared" si="141"/>
        <v/>
      </c>
      <c r="AO741" s="33" t="str">
        <f t="shared" si="142"/>
        <v/>
      </c>
      <c r="AP741" s="33" t="str">
        <f t="shared" si="143"/>
        <v/>
      </c>
      <c r="AQ741" s="33" t="str">
        <f t="shared" si="144"/>
        <v/>
      </c>
      <c r="AR741" s="33" t="str">
        <f t="shared" si="145"/>
        <v/>
      </c>
      <c r="AS741" s="4">
        <v>43604</v>
      </c>
      <c r="AT741" s="4">
        <v>0.14233796296296297</v>
      </c>
      <c r="AU741" s="4" t="s">
        <v>64</v>
      </c>
      <c r="AV741" s="4" t="s">
        <v>66</v>
      </c>
      <c r="AW741" s="4" t="s">
        <v>67</v>
      </c>
      <c r="AX741" s="4">
        <v>37916.536</v>
      </c>
    </row>
    <row r="742" spans="36:52" x14ac:dyDescent="0.3">
      <c r="AJ742" s="33" t="str">
        <f t="shared" si="137"/>
        <v/>
      </c>
      <c r="AK742" s="33" t="str">
        <f t="shared" si="138"/>
        <v/>
      </c>
      <c r="AL742" s="33" t="str">
        <f t="shared" si="139"/>
        <v/>
      </c>
      <c r="AM742" s="33" t="str">
        <f t="shared" si="140"/>
        <v/>
      </c>
      <c r="AN742" s="33">
        <f t="shared" si="141"/>
        <v>0</v>
      </c>
      <c r="AO742" s="33" t="str">
        <f t="shared" si="142"/>
        <v/>
      </c>
      <c r="AP742" s="33" t="str">
        <f t="shared" si="143"/>
        <v/>
      </c>
      <c r="AQ742" s="33" t="str">
        <f t="shared" si="144"/>
        <v/>
      </c>
      <c r="AR742" s="33" t="str">
        <f t="shared" si="145"/>
        <v/>
      </c>
      <c r="AS742" s="4">
        <v>43604</v>
      </c>
      <c r="AT742" s="4">
        <v>0.14233796296296297</v>
      </c>
      <c r="AU742" s="4" t="s">
        <v>64</v>
      </c>
      <c r="AV742" s="4" t="s">
        <v>68</v>
      </c>
      <c r="AW742" s="4">
        <v>0</v>
      </c>
    </row>
    <row r="743" spans="36:52" x14ac:dyDescent="0.3">
      <c r="AJ743" s="33">
        <f t="shared" si="137"/>
        <v>15736.174999999999</v>
      </c>
      <c r="AK743" s="33" t="str">
        <f t="shared" si="138"/>
        <v/>
      </c>
      <c r="AL743" s="33" t="str">
        <f t="shared" si="139"/>
        <v/>
      </c>
      <c r="AM743" s="33" t="str">
        <f t="shared" si="140"/>
        <v/>
      </c>
      <c r="AN743" s="33" t="str">
        <f t="shared" si="141"/>
        <v/>
      </c>
      <c r="AO743" s="33" t="str">
        <f t="shared" si="142"/>
        <v/>
      </c>
      <c r="AP743" s="33" t="str">
        <f t="shared" si="143"/>
        <v/>
      </c>
      <c r="AQ743" s="33" t="str">
        <f t="shared" si="144"/>
        <v/>
      </c>
      <c r="AR743" s="33" t="str">
        <f t="shared" si="145"/>
        <v/>
      </c>
      <c r="AS743" s="4">
        <v>43604</v>
      </c>
      <c r="AT743" s="4">
        <v>0.14372685185185186</v>
      </c>
      <c r="AU743" s="4" t="s">
        <v>59</v>
      </c>
      <c r="AV743" s="4" t="s">
        <v>60</v>
      </c>
      <c r="AW743" s="4">
        <v>15736.174999999999</v>
      </c>
    </row>
    <row r="744" spans="36:52" x14ac:dyDescent="0.3">
      <c r="AJ744" s="33" t="str">
        <f t="shared" si="137"/>
        <v/>
      </c>
      <c r="AK744" s="33">
        <f t="shared" si="138"/>
        <v>116109.49400000001</v>
      </c>
      <c r="AL744" s="33" t="str">
        <f t="shared" si="139"/>
        <v/>
      </c>
      <c r="AM744" s="33" t="str">
        <f t="shared" si="140"/>
        <v/>
      </c>
      <c r="AN744" s="33" t="str">
        <f t="shared" si="141"/>
        <v/>
      </c>
      <c r="AO744" s="33" t="str">
        <f t="shared" si="142"/>
        <v/>
      </c>
      <c r="AP744" s="33" t="str">
        <f t="shared" si="143"/>
        <v/>
      </c>
      <c r="AQ744" s="33" t="str">
        <f t="shared" si="144"/>
        <v/>
      </c>
      <c r="AR744" s="33" t="str">
        <f t="shared" si="145"/>
        <v/>
      </c>
      <c r="AS744" s="4">
        <v>43604</v>
      </c>
      <c r="AT744" s="4">
        <v>0.14372685185185186</v>
      </c>
      <c r="AU744" s="4" t="s">
        <v>59</v>
      </c>
      <c r="AV744" s="4" t="s">
        <v>61</v>
      </c>
      <c r="AW744" s="4">
        <v>116109.49400000001</v>
      </c>
    </row>
    <row r="745" spans="36:52" x14ac:dyDescent="0.3">
      <c r="AJ745" s="33" t="str">
        <f t="shared" si="137"/>
        <v/>
      </c>
      <c r="AK745" s="33" t="str">
        <f t="shared" si="138"/>
        <v/>
      </c>
      <c r="AL745" s="33" t="str">
        <f t="shared" si="139"/>
        <v/>
      </c>
      <c r="AM745" s="33" t="str">
        <f t="shared" si="140"/>
        <v/>
      </c>
      <c r="AN745" s="33" t="str">
        <f t="shared" si="141"/>
        <v/>
      </c>
      <c r="AO745" s="33">
        <f t="shared" si="142"/>
        <v>12</v>
      </c>
      <c r="AP745" s="33" t="str">
        <f t="shared" si="143"/>
        <v/>
      </c>
      <c r="AQ745" s="33" t="str">
        <f t="shared" si="144"/>
        <v/>
      </c>
      <c r="AR745" s="33" t="str">
        <f t="shared" si="145"/>
        <v/>
      </c>
      <c r="AS745" s="4">
        <v>43604</v>
      </c>
      <c r="AT745" s="4">
        <v>0.14372685185185186</v>
      </c>
      <c r="AU745" s="4" t="s">
        <v>62</v>
      </c>
      <c r="AV745" s="4" t="s">
        <v>63</v>
      </c>
      <c r="AW745" s="4">
        <v>12</v>
      </c>
    </row>
    <row r="746" spans="36:52" x14ac:dyDescent="0.3">
      <c r="AJ746" s="33" t="str">
        <f t="shared" si="137"/>
        <v/>
      </c>
      <c r="AK746" s="33" t="str">
        <f t="shared" si="138"/>
        <v/>
      </c>
      <c r="AL746" s="33">
        <f t="shared" si="139"/>
        <v>27361.01</v>
      </c>
      <c r="AM746" s="33" t="str">
        <f t="shared" si="140"/>
        <v/>
      </c>
      <c r="AN746" s="33" t="str">
        <f t="shared" si="141"/>
        <v/>
      </c>
      <c r="AO746" s="33" t="str">
        <f t="shared" si="142"/>
        <v/>
      </c>
      <c r="AP746" s="33" t="str">
        <f t="shared" si="143"/>
        <v/>
      </c>
      <c r="AQ746" s="33" t="str">
        <f t="shared" si="144"/>
        <v/>
      </c>
      <c r="AR746" s="33" t="str">
        <f t="shared" si="145"/>
        <v/>
      </c>
      <c r="AS746" s="4">
        <v>43604</v>
      </c>
      <c r="AT746" s="4">
        <v>0.14372685185185186</v>
      </c>
      <c r="AU746" s="4" t="s">
        <v>64</v>
      </c>
      <c r="AV746" s="4" t="s">
        <v>65</v>
      </c>
      <c r="AW746" s="4">
        <v>27361.01</v>
      </c>
    </row>
    <row r="747" spans="36:52" x14ac:dyDescent="0.3">
      <c r="AJ747" s="33" t="str">
        <f t="shared" si="137"/>
        <v/>
      </c>
      <c r="AK747" s="33" t="str">
        <f t="shared" si="138"/>
        <v/>
      </c>
      <c r="AL747" s="33" t="str">
        <f t="shared" si="139"/>
        <v/>
      </c>
      <c r="AM747" s="33">
        <f t="shared" si="140"/>
        <v>37916.536</v>
      </c>
      <c r="AN747" s="33" t="str">
        <f t="shared" si="141"/>
        <v/>
      </c>
      <c r="AO747" s="33" t="str">
        <f t="shared" si="142"/>
        <v/>
      </c>
      <c r="AP747" s="33" t="str">
        <f t="shared" si="143"/>
        <v/>
      </c>
      <c r="AQ747" s="33" t="str">
        <f t="shared" si="144"/>
        <v/>
      </c>
      <c r="AR747" s="33" t="str">
        <f t="shared" si="145"/>
        <v/>
      </c>
      <c r="AS747" s="4">
        <v>43604</v>
      </c>
      <c r="AT747" s="4">
        <v>0.14372685185185186</v>
      </c>
      <c r="AU747" s="4" t="s">
        <v>64</v>
      </c>
      <c r="AV747" s="4" t="s">
        <v>66</v>
      </c>
      <c r="AW747" s="4" t="s">
        <v>67</v>
      </c>
      <c r="AX747" s="4">
        <v>37916.536</v>
      </c>
    </row>
    <row r="748" spans="36:52" x14ac:dyDescent="0.3">
      <c r="AJ748" s="33" t="str">
        <f t="shared" si="137"/>
        <v/>
      </c>
      <c r="AK748" s="33" t="str">
        <f t="shared" si="138"/>
        <v/>
      </c>
      <c r="AL748" s="33" t="str">
        <f t="shared" si="139"/>
        <v/>
      </c>
      <c r="AM748" s="33" t="str">
        <f t="shared" si="140"/>
        <v/>
      </c>
      <c r="AN748" s="33">
        <f t="shared" si="141"/>
        <v>0</v>
      </c>
      <c r="AO748" s="33" t="str">
        <f t="shared" si="142"/>
        <v/>
      </c>
      <c r="AP748" s="33" t="str">
        <f t="shared" si="143"/>
        <v/>
      </c>
      <c r="AQ748" s="33" t="str">
        <f t="shared" si="144"/>
        <v/>
      </c>
      <c r="AR748" s="33" t="str">
        <f t="shared" si="145"/>
        <v/>
      </c>
      <c r="AS748" s="4">
        <v>43604</v>
      </c>
      <c r="AT748" s="4">
        <v>0.14372685185185186</v>
      </c>
      <c r="AU748" s="4" t="s">
        <v>64</v>
      </c>
      <c r="AV748" s="4" t="s">
        <v>68</v>
      </c>
      <c r="AW748" s="4">
        <v>0</v>
      </c>
    </row>
    <row r="749" spans="36:52" x14ac:dyDescent="0.3">
      <c r="AJ749" s="33" t="str">
        <f t="shared" si="137"/>
        <v/>
      </c>
      <c r="AK749" s="33" t="str">
        <f t="shared" si="138"/>
        <v/>
      </c>
      <c r="AL749" s="33" t="str">
        <f t="shared" si="139"/>
        <v/>
      </c>
      <c r="AM749" s="33" t="str">
        <f t="shared" si="140"/>
        <v/>
      </c>
      <c r="AN749" s="33" t="str">
        <f t="shared" si="141"/>
        <v/>
      </c>
      <c r="AO749" s="33" t="str">
        <f t="shared" si="142"/>
        <v/>
      </c>
      <c r="AP749" s="33">
        <f t="shared" si="143"/>
        <v>0.22500000000000001</v>
      </c>
      <c r="AQ749" s="33" t="str">
        <f t="shared" si="144"/>
        <v/>
      </c>
      <c r="AR749" s="33" t="str">
        <f t="shared" si="145"/>
        <v/>
      </c>
      <c r="AS749" s="4">
        <v>43604</v>
      </c>
      <c r="AT749" s="4">
        <v>0.14508101851851851</v>
      </c>
      <c r="AU749" s="4" t="s">
        <v>70</v>
      </c>
      <c r="AV749" s="4" t="s">
        <v>71</v>
      </c>
      <c r="AW749" s="4">
        <v>43604</v>
      </c>
      <c r="AX749" s="4">
        <v>0.22500000000000001</v>
      </c>
      <c r="AY749" s="4" t="s">
        <v>72</v>
      </c>
      <c r="AZ749" s="4" t="s">
        <v>73</v>
      </c>
    </row>
    <row r="750" spans="36:52" x14ac:dyDescent="0.3">
      <c r="AJ750" s="33" t="str">
        <f t="shared" si="137"/>
        <v/>
      </c>
      <c r="AK750" s="33" t="str">
        <f t="shared" si="138"/>
        <v/>
      </c>
      <c r="AL750" s="33" t="str">
        <f t="shared" si="139"/>
        <v/>
      </c>
      <c r="AM750" s="33" t="str">
        <f t="shared" si="140"/>
        <v/>
      </c>
      <c r="AN750" s="33" t="str">
        <f t="shared" si="141"/>
        <v/>
      </c>
      <c r="AO750" s="33" t="str">
        <f t="shared" si="142"/>
        <v/>
      </c>
      <c r="AP750" s="33" t="str">
        <f t="shared" si="143"/>
        <v/>
      </c>
      <c r="AQ750" s="33" t="str">
        <f t="shared" si="144"/>
        <v/>
      </c>
      <c r="AR750" s="33">
        <f t="shared" si="145"/>
        <v>33.700000000000003</v>
      </c>
      <c r="AS750" s="4">
        <v>43604</v>
      </c>
      <c r="AT750" s="4">
        <v>0.14508101851851851</v>
      </c>
      <c r="AU750" s="4" t="s">
        <v>74</v>
      </c>
      <c r="AV750" s="4" t="s">
        <v>75</v>
      </c>
      <c r="AW750" s="4">
        <v>33.700000000000003</v>
      </c>
      <c r="AX750" s="4" t="s">
        <v>72</v>
      </c>
      <c r="AY750" s="4" t="s">
        <v>73</v>
      </c>
    </row>
    <row r="751" spans="36:52" x14ac:dyDescent="0.3">
      <c r="AJ751" s="33" t="str">
        <f t="shared" si="137"/>
        <v/>
      </c>
      <c r="AK751" s="33" t="str">
        <f t="shared" si="138"/>
        <v/>
      </c>
      <c r="AL751" s="33" t="str">
        <f t="shared" si="139"/>
        <v/>
      </c>
      <c r="AM751" s="33" t="str">
        <f t="shared" si="140"/>
        <v/>
      </c>
      <c r="AN751" s="33" t="str">
        <f t="shared" si="141"/>
        <v/>
      </c>
      <c r="AO751" s="33" t="str">
        <f t="shared" si="142"/>
        <v/>
      </c>
      <c r="AP751" s="33" t="str">
        <f t="shared" si="143"/>
        <v/>
      </c>
      <c r="AQ751" s="33">
        <f t="shared" si="144"/>
        <v>41.5</v>
      </c>
      <c r="AR751" s="33" t="str">
        <f t="shared" si="145"/>
        <v/>
      </c>
      <c r="AS751" s="4">
        <v>43604</v>
      </c>
      <c r="AT751" s="4">
        <v>0.14508101851851851</v>
      </c>
      <c r="AU751" s="4" t="s">
        <v>74</v>
      </c>
      <c r="AV751" s="4" t="s">
        <v>76</v>
      </c>
      <c r="AW751" s="4">
        <v>41.5</v>
      </c>
      <c r="AX751" s="4" t="s">
        <v>72</v>
      </c>
      <c r="AY751" s="4" t="s">
        <v>73</v>
      </c>
    </row>
    <row r="752" spans="36:52" x14ac:dyDescent="0.3">
      <c r="AJ752" s="33">
        <f t="shared" si="137"/>
        <v>15736.174999999999</v>
      </c>
      <c r="AK752" s="33" t="str">
        <f t="shared" si="138"/>
        <v/>
      </c>
      <c r="AL752" s="33" t="str">
        <f t="shared" si="139"/>
        <v/>
      </c>
      <c r="AM752" s="33" t="str">
        <f t="shared" si="140"/>
        <v/>
      </c>
      <c r="AN752" s="33" t="str">
        <f t="shared" si="141"/>
        <v/>
      </c>
      <c r="AO752" s="33" t="str">
        <f t="shared" si="142"/>
        <v/>
      </c>
      <c r="AP752" s="33" t="str">
        <f t="shared" si="143"/>
        <v/>
      </c>
      <c r="AQ752" s="33" t="str">
        <f t="shared" si="144"/>
        <v/>
      </c>
      <c r="AR752" s="33" t="str">
        <f t="shared" si="145"/>
        <v/>
      </c>
      <c r="AS752" s="4">
        <v>43604</v>
      </c>
      <c r="AT752" s="4">
        <v>0.14511574074074074</v>
      </c>
      <c r="AU752" s="4" t="s">
        <v>59</v>
      </c>
      <c r="AV752" s="4" t="s">
        <v>60</v>
      </c>
      <c r="AW752" s="4">
        <v>15736.174999999999</v>
      </c>
    </row>
    <row r="753" spans="36:50" x14ac:dyDescent="0.3">
      <c r="AJ753" s="33" t="str">
        <f t="shared" si="137"/>
        <v/>
      </c>
      <c r="AK753" s="33">
        <f t="shared" si="138"/>
        <v>116109.49400000001</v>
      </c>
      <c r="AL753" s="33" t="str">
        <f t="shared" si="139"/>
        <v/>
      </c>
      <c r="AM753" s="33" t="str">
        <f t="shared" si="140"/>
        <v/>
      </c>
      <c r="AN753" s="33" t="str">
        <f t="shared" si="141"/>
        <v/>
      </c>
      <c r="AO753" s="33" t="str">
        <f t="shared" si="142"/>
        <v/>
      </c>
      <c r="AP753" s="33" t="str">
        <f t="shared" si="143"/>
        <v/>
      </c>
      <c r="AQ753" s="33" t="str">
        <f t="shared" si="144"/>
        <v/>
      </c>
      <c r="AR753" s="33" t="str">
        <f t="shared" si="145"/>
        <v/>
      </c>
      <c r="AS753" s="4">
        <v>43604</v>
      </c>
      <c r="AT753" s="4">
        <v>0.14511574074074074</v>
      </c>
      <c r="AU753" s="4" t="s">
        <v>59</v>
      </c>
      <c r="AV753" s="4" t="s">
        <v>61</v>
      </c>
      <c r="AW753" s="4">
        <v>116109.49400000001</v>
      </c>
    </row>
    <row r="754" spans="36:50" x14ac:dyDescent="0.3">
      <c r="AJ754" s="33" t="str">
        <f t="shared" si="137"/>
        <v/>
      </c>
      <c r="AK754" s="33" t="str">
        <f t="shared" si="138"/>
        <v/>
      </c>
      <c r="AL754" s="33" t="str">
        <f t="shared" si="139"/>
        <v/>
      </c>
      <c r="AM754" s="33" t="str">
        <f t="shared" si="140"/>
        <v/>
      </c>
      <c r="AN754" s="33" t="str">
        <f t="shared" si="141"/>
        <v/>
      </c>
      <c r="AO754" s="33">
        <f t="shared" si="142"/>
        <v>12</v>
      </c>
      <c r="AP754" s="33" t="str">
        <f t="shared" si="143"/>
        <v/>
      </c>
      <c r="AQ754" s="33" t="str">
        <f t="shared" si="144"/>
        <v/>
      </c>
      <c r="AR754" s="33" t="str">
        <f t="shared" si="145"/>
        <v/>
      </c>
      <c r="AS754" s="4">
        <v>43604</v>
      </c>
      <c r="AT754" s="4">
        <v>0.14511574074074074</v>
      </c>
      <c r="AU754" s="4" t="s">
        <v>62</v>
      </c>
      <c r="AV754" s="4" t="s">
        <v>63</v>
      </c>
      <c r="AW754" s="4">
        <v>12</v>
      </c>
    </row>
    <row r="755" spans="36:50" x14ac:dyDescent="0.3">
      <c r="AJ755" s="33" t="str">
        <f t="shared" si="137"/>
        <v/>
      </c>
      <c r="AK755" s="33" t="str">
        <f t="shared" si="138"/>
        <v/>
      </c>
      <c r="AL755" s="33">
        <f t="shared" si="139"/>
        <v>27361.01</v>
      </c>
      <c r="AM755" s="33" t="str">
        <f t="shared" si="140"/>
        <v/>
      </c>
      <c r="AN755" s="33" t="str">
        <f t="shared" si="141"/>
        <v/>
      </c>
      <c r="AO755" s="33" t="str">
        <f t="shared" si="142"/>
        <v/>
      </c>
      <c r="AP755" s="33" t="str">
        <f t="shared" si="143"/>
        <v/>
      </c>
      <c r="AQ755" s="33" t="str">
        <f t="shared" si="144"/>
        <v/>
      </c>
      <c r="AR755" s="33" t="str">
        <f t="shared" si="145"/>
        <v/>
      </c>
      <c r="AS755" s="4">
        <v>43604</v>
      </c>
      <c r="AT755" s="4">
        <v>0.14511574074074074</v>
      </c>
      <c r="AU755" s="4" t="s">
        <v>64</v>
      </c>
      <c r="AV755" s="4" t="s">
        <v>65</v>
      </c>
      <c r="AW755" s="4">
        <v>27361.01</v>
      </c>
    </row>
    <row r="756" spans="36:50" x14ac:dyDescent="0.3">
      <c r="AJ756" s="33" t="str">
        <f t="shared" si="137"/>
        <v/>
      </c>
      <c r="AK756" s="33" t="str">
        <f t="shared" si="138"/>
        <v/>
      </c>
      <c r="AL756" s="33" t="str">
        <f t="shared" si="139"/>
        <v/>
      </c>
      <c r="AM756" s="33">
        <f t="shared" si="140"/>
        <v>37916.536</v>
      </c>
      <c r="AN756" s="33" t="str">
        <f t="shared" si="141"/>
        <v/>
      </c>
      <c r="AO756" s="33" t="str">
        <f t="shared" si="142"/>
        <v/>
      </c>
      <c r="AP756" s="33" t="str">
        <f t="shared" si="143"/>
        <v/>
      </c>
      <c r="AQ756" s="33" t="str">
        <f t="shared" si="144"/>
        <v/>
      </c>
      <c r="AR756" s="33" t="str">
        <f t="shared" si="145"/>
        <v/>
      </c>
      <c r="AS756" s="4">
        <v>43604</v>
      </c>
      <c r="AT756" s="4">
        <v>0.14511574074074074</v>
      </c>
      <c r="AU756" s="4" t="s">
        <v>64</v>
      </c>
      <c r="AV756" s="4" t="s">
        <v>66</v>
      </c>
      <c r="AW756" s="4" t="s">
        <v>67</v>
      </c>
      <c r="AX756" s="4">
        <v>37916.536</v>
      </c>
    </row>
    <row r="757" spans="36:50" x14ac:dyDescent="0.3">
      <c r="AJ757" s="33" t="str">
        <f t="shared" si="137"/>
        <v/>
      </c>
      <c r="AK757" s="33" t="str">
        <f t="shared" si="138"/>
        <v/>
      </c>
      <c r="AL757" s="33" t="str">
        <f t="shared" si="139"/>
        <v/>
      </c>
      <c r="AM757" s="33" t="str">
        <f t="shared" si="140"/>
        <v/>
      </c>
      <c r="AN757" s="33">
        <f t="shared" si="141"/>
        <v>0</v>
      </c>
      <c r="AO757" s="33" t="str">
        <f t="shared" si="142"/>
        <v/>
      </c>
      <c r="AP757" s="33" t="str">
        <f t="shared" si="143"/>
        <v/>
      </c>
      <c r="AQ757" s="33" t="str">
        <f t="shared" si="144"/>
        <v/>
      </c>
      <c r="AR757" s="33" t="str">
        <f t="shared" si="145"/>
        <v/>
      </c>
      <c r="AS757" s="4">
        <v>43604</v>
      </c>
      <c r="AT757" s="4">
        <v>0.14511574074074074</v>
      </c>
      <c r="AU757" s="4" t="s">
        <v>64</v>
      </c>
      <c r="AV757" s="4" t="s">
        <v>68</v>
      </c>
      <c r="AW757" s="4">
        <v>0</v>
      </c>
    </row>
    <row r="758" spans="36:50" x14ac:dyDescent="0.3">
      <c r="AJ758" s="33">
        <f t="shared" si="137"/>
        <v>15736.174999999999</v>
      </c>
      <c r="AK758" s="33" t="str">
        <f t="shared" si="138"/>
        <v/>
      </c>
      <c r="AL758" s="33" t="str">
        <f t="shared" si="139"/>
        <v/>
      </c>
      <c r="AM758" s="33" t="str">
        <f t="shared" si="140"/>
        <v/>
      </c>
      <c r="AN758" s="33" t="str">
        <f t="shared" si="141"/>
        <v/>
      </c>
      <c r="AO758" s="33" t="str">
        <f t="shared" si="142"/>
        <v/>
      </c>
      <c r="AP758" s="33" t="str">
        <f t="shared" si="143"/>
        <v/>
      </c>
      <c r="AQ758" s="33" t="str">
        <f t="shared" si="144"/>
        <v/>
      </c>
      <c r="AR758" s="33" t="str">
        <f t="shared" si="145"/>
        <v/>
      </c>
      <c r="AS758" s="4">
        <v>43604</v>
      </c>
      <c r="AT758" s="4">
        <v>0.14650462962962962</v>
      </c>
      <c r="AU758" s="4" t="s">
        <v>59</v>
      </c>
      <c r="AV758" s="4" t="s">
        <v>60</v>
      </c>
      <c r="AW758" s="4">
        <v>15736.174999999999</v>
      </c>
    </row>
    <row r="759" spans="36:50" x14ac:dyDescent="0.3">
      <c r="AJ759" s="33" t="str">
        <f t="shared" si="137"/>
        <v/>
      </c>
      <c r="AK759" s="33">
        <f t="shared" si="138"/>
        <v>116109.49400000001</v>
      </c>
      <c r="AL759" s="33" t="str">
        <f t="shared" si="139"/>
        <v/>
      </c>
      <c r="AM759" s="33" t="str">
        <f t="shared" si="140"/>
        <v/>
      </c>
      <c r="AN759" s="33" t="str">
        <f t="shared" si="141"/>
        <v/>
      </c>
      <c r="AO759" s="33" t="str">
        <f t="shared" si="142"/>
        <v/>
      </c>
      <c r="AP759" s="33" t="str">
        <f t="shared" si="143"/>
        <v/>
      </c>
      <c r="AQ759" s="33" t="str">
        <f t="shared" si="144"/>
        <v/>
      </c>
      <c r="AR759" s="33" t="str">
        <f t="shared" si="145"/>
        <v/>
      </c>
      <c r="AS759" s="4">
        <v>43604</v>
      </c>
      <c r="AT759" s="4">
        <v>0.14650462962962962</v>
      </c>
      <c r="AU759" s="4" t="s">
        <v>59</v>
      </c>
      <c r="AV759" s="4" t="s">
        <v>61</v>
      </c>
      <c r="AW759" s="4">
        <v>116109.49400000001</v>
      </c>
    </row>
    <row r="760" spans="36:50" x14ac:dyDescent="0.3">
      <c r="AJ760" s="33" t="str">
        <f t="shared" si="137"/>
        <v/>
      </c>
      <c r="AK760" s="33" t="str">
        <f t="shared" si="138"/>
        <v/>
      </c>
      <c r="AL760" s="33" t="str">
        <f t="shared" si="139"/>
        <v/>
      </c>
      <c r="AM760" s="33" t="str">
        <f t="shared" si="140"/>
        <v/>
      </c>
      <c r="AN760" s="33" t="str">
        <f t="shared" si="141"/>
        <v/>
      </c>
      <c r="AO760" s="33">
        <f t="shared" si="142"/>
        <v>12</v>
      </c>
      <c r="AP760" s="33" t="str">
        <f t="shared" si="143"/>
        <v/>
      </c>
      <c r="AQ760" s="33" t="str">
        <f t="shared" si="144"/>
        <v/>
      </c>
      <c r="AR760" s="33" t="str">
        <f t="shared" si="145"/>
        <v/>
      </c>
      <c r="AS760" s="4">
        <v>43604</v>
      </c>
      <c r="AT760" s="4">
        <v>0.14650462962962962</v>
      </c>
      <c r="AU760" s="4" t="s">
        <v>62</v>
      </c>
      <c r="AV760" s="4" t="s">
        <v>63</v>
      </c>
      <c r="AW760" s="4">
        <v>12</v>
      </c>
    </row>
    <row r="761" spans="36:50" x14ac:dyDescent="0.3">
      <c r="AJ761" s="33" t="str">
        <f t="shared" si="137"/>
        <v/>
      </c>
      <c r="AK761" s="33" t="str">
        <f t="shared" si="138"/>
        <v/>
      </c>
      <c r="AL761" s="33">
        <f t="shared" si="139"/>
        <v>27361.01</v>
      </c>
      <c r="AM761" s="33" t="str">
        <f t="shared" si="140"/>
        <v/>
      </c>
      <c r="AN761" s="33" t="str">
        <f t="shared" si="141"/>
        <v/>
      </c>
      <c r="AO761" s="33" t="str">
        <f t="shared" si="142"/>
        <v/>
      </c>
      <c r="AP761" s="33" t="str">
        <f t="shared" si="143"/>
        <v/>
      </c>
      <c r="AQ761" s="33" t="str">
        <f t="shared" si="144"/>
        <v/>
      </c>
      <c r="AR761" s="33" t="str">
        <f t="shared" si="145"/>
        <v/>
      </c>
      <c r="AS761" s="4">
        <v>43604</v>
      </c>
      <c r="AT761" s="4">
        <v>0.14650462962962962</v>
      </c>
      <c r="AU761" s="4" t="s">
        <v>64</v>
      </c>
      <c r="AV761" s="4" t="s">
        <v>65</v>
      </c>
      <c r="AW761" s="4">
        <v>27361.01</v>
      </c>
    </row>
    <row r="762" spans="36:50" x14ac:dyDescent="0.3">
      <c r="AJ762" s="33" t="str">
        <f t="shared" si="137"/>
        <v/>
      </c>
      <c r="AK762" s="33" t="str">
        <f t="shared" si="138"/>
        <v/>
      </c>
      <c r="AL762" s="33" t="str">
        <f t="shared" si="139"/>
        <v/>
      </c>
      <c r="AM762" s="33">
        <f t="shared" si="140"/>
        <v>37916.536</v>
      </c>
      <c r="AN762" s="33" t="str">
        <f t="shared" si="141"/>
        <v/>
      </c>
      <c r="AO762" s="33" t="str">
        <f t="shared" si="142"/>
        <v/>
      </c>
      <c r="AP762" s="33" t="str">
        <f t="shared" si="143"/>
        <v/>
      </c>
      <c r="AQ762" s="33" t="str">
        <f t="shared" si="144"/>
        <v/>
      </c>
      <c r="AR762" s="33" t="str">
        <f t="shared" si="145"/>
        <v/>
      </c>
      <c r="AS762" s="4">
        <v>43604</v>
      </c>
      <c r="AT762" s="4">
        <v>0.14650462962962962</v>
      </c>
      <c r="AU762" s="4" t="s">
        <v>64</v>
      </c>
      <c r="AV762" s="4" t="s">
        <v>66</v>
      </c>
      <c r="AW762" s="4" t="s">
        <v>67</v>
      </c>
      <c r="AX762" s="4">
        <v>37916.536</v>
      </c>
    </row>
    <row r="763" spans="36:50" x14ac:dyDescent="0.3">
      <c r="AJ763" s="33" t="str">
        <f t="shared" si="137"/>
        <v/>
      </c>
      <c r="AK763" s="33" t="str">
        <f t="shared" si="138"/>
        <v/>
      </c>
      <c r="AL763" s="33" t="str">
        <f t="shared" si="139"/>
        <v/>
      </c>
      <c r="AM763" s="33" t="str">
        <f t="shared" si="140"/>
        <v/>
      </c>
      <c r="AN763" s="33">
        <f t="shared" si="141"/>
        <v>0</v>
      </c>
      <c r="AO763" s="33" t="str">
        <f t="shared" si="142"/>
        <v/>
      </c>
      <c r="AP763" s="33" t="str">
        <f t="shared" si="143"/>
        <v/>
      </c>
      <c r="AQ763" s="33" t="str">
        <f t="shared" si="144"/>
        <v/>
      </c>
      <c r="AR763" s="33" t="str">
        <f t="shared" si="145"/>
        <v/>
      </c>
      <c r="AS763" s="4">
        <v>43604</v>
      </c>
      <c r="AT763" s="4">
        <v>0.14650462962962962</v>
      </c>
      <c r="AU763" s="4" t="s">
        <v>64</v>
      </c>
      <c r="AV763" s="4" t="s">
        <v>68</v>
      </c>
      <c r="AW763" s="4">
        <v>0</v>
      </c>
    </row>
    <row r="764" spans="36:50" x14ac:dyDescent="0.3">
      <c r="AJ764" s="33">
        <f t="shared" si="137"/>
        <v>15736.174999999999</v>
      </c>
      <c r="AK764" s="33" t="str">
        <f t="shared" si="138"/>
        <v/>
      </c>
      <c r="AL764" s="33" t="str">
        <f t="shared" si="139"/>
        <v/>
      </c>
      <c r="AM764" s="33" t="str">
        <f t="shared" si="140"/>
        <v/>
      </c>
      <c r="AN764" s="33" t="str">
        <f t="shared" si="141"/>
        <v/>
      </c>
      <c r="AO764" s="33" t="str">
        <f t="shared" si="142"/>
        <v/>
      </c>
      <c r="AP764" s="33" t="str">
        <f t="shared" si="143"/>
        <v/>
      </c>
      <c r="AQ764" s="33" t="str">
        <f t="shared" si="144"/>
        <v/>
      </c>
      <c r="AR764" s="33" t="str">
        <f t="shared" si="145"/>
        <v/>
      </c>
      <c r="AS764" s="4">
        <v>43604</v>
      </c>
      <c r="AT764" s="4">
        <v>0.14789351851851854</v>
      </c>
      <c r="AU764" s="4" t="s">
        <v>59</v>
      </c>
      <c r="AV764" s="4" t="s">
        <v>60</v>
      </c>
      <c r="AW764" s="4">
        <v>15736.174999999999</v>
      </c>
    </row>
    <row r="765" spans="36:50" x14ac:dyDescent="0.3">
      <c r="AJ765" s="33" t="str">
        <f t="shared" si="137"/>
        <v/>
      </c>
      <c r="AK765" s="33">
        <f t="shared" si="138"/>
        <v>116109.49400000001</v>
      </c>
      <c r="AL765" s="33" t="str">
        <f t="shared" si="139"/>
        <v/>
      </c>
      <c r="AM765" s="33" t="str">
        <f t="shared" si="140"/>
        <v/>
      </c>
      <c r="AN765" s="33" t="str">
        <f t="shared" si="141"/>
        <v/>
      </c>
      <c r="AO765" s="33" t="str">
        <f t="shared" si="142"/>
        <v/>
      </c>
      <c r="AP765" s="33" t="str">
        <f t="shared" si="143"/>
        <v/>
      </c>
      <c r="AQ765" s="33" t="str">
        <f t="shared" si="144"/>
        <v/>
      </c>
      <c r="AR765" s="33" t="str">
        <f t="shared" si="145"/>
        <v/>
      </c>
      <c r="AS765" s="4">
        <v>43604</v>
      </c>
      <c r="AT765" s="4">
        <v>0.14789351851851854</v>
      </c>
      <c r="AU765" s="4" t="s">
        <v>59</v>
      </c>
      <c r="AV765" s="4" t="s">
        <v>61</v>
      </c>
      <c r="AW765" s="4">
        <v>116109.49400000001</v>
      </c>
    </row>
    <row r="766" spans="36:50" x14ac:dyDescent="0.3">
      <c r="AJ766" s="33" t="str">
        <f t="shared" si="137"/>
        <v/>
      </c>
      <c r="AK766" s="33" t="str">
        <f t="shared" si="138"/>
        <v/>
      </c>
      <c r="AL766" s="33" t="str">
        <f t="shared" si="139"/>
        <v/>
      </c>
      <c r="AM766" s="33" t="str">
        <f t="shared" si="140"/>
        <v/>
      </c>
      <c r="AN766" s="33" t="str">
        <f t="shared" si="141"/>
        <v/>
      </c>
      <c r="AO766" s="33">
        <f t="shared" si="142"/>
        <v>12</v>
      </c>
      <c r="AP766" s="33" t="str">
        <f t="shared" si="143"/>
        <v/>
      </c>
      <c r="AQ766" s="33" t="str">
        <f t="shared" si="144"/>
        <v/>
      </c>
      <c r="AR766" s="33" t="str">
        <f t="shared" si="145"/>
        <v/>
      </c>
      <c r="AS766" s="4">
        <v>43604</v>
      </c>
      <c r="AT766" s="4">
        <v>0.14789351851851854</v>
      </c>
      <c r="AU766" s="4" t="s">
        <v>62</v>
      </c>
      <c r="AV766" s="4" t="s">
        <v>63</v>
      </c>
      <c r="AW766" s="4">
        <v>12</v>
      </c>
    </row>
    <row r="767" spans="36:50" x14ac:dyDescent="0.3">
      <c r="AJ767" s="33" t="str">
        <f t="shared" si="137"/>
        <v/>
      </c>
      <c r="AK767" s="33" t="str">
        <f t="shared" si="138"/>
        <v/>
      </c>
      <c r="AL767" s="33">
        <f t="shared" si="139"/>
        <v>27361.01</v>
      </c>
      <c r="AM767" s="33" t="str">
        <f t="shared" si="140"/>
        <v/>
      </c>
      <c r="AN767" s="33" t="str">
        <f t="shared" si="141"/>
        <v/>
      </c>
      <c r="AO767" s="33" t="str">
        <f t="shared" si="142"/>
        <v/>
      </c>
      <c r="AP767" s="33" t="str">
        <f t="shared" si="143"/>
        <v/>
      </c>
      <c r="AQ767" s="33" t="str">
        <f t="shared" si="144"/>
        <v/>
      </c>
      <c r="AR767" s="33" t="str">
        <f t="shared" si="145"/>
        <v/>
      </c>
      <c r="AS767" s="4">
        <v>43604</v>
      </c>
      <c r="AT767" s="4">
        <v>0.14789351851851854</v>
      </c>
      <c r="AU767" s="4" t="s">
        <v>64</v>
      </c>
      <c r="AV767" s="4" t="s">
        <v>65</v>
      </c>
      <c r="AW767" s="4">
        <v>27361.01</v>
      </c>
    </row>
    <row r="768" spans="36:50" x14ac:dyDescent="0.3">
      <c r="AJ768" s="33" t="str">
        <f t="shared" si="137"/>
        <v/>
      </c>
      <c r="AK768" s="33" t="str">
        <f t="shared" si="138"/>
        <v/>
      </c>
      <c r="AL768" s="33" t="str">
        <f t="shared" si="139"/>
        <v/>
      </c>
      <c r="AM768" s="33">
        <f t="shared" si="140"/>
        <v>37916.536</v>
      </c>
      <c r="AN768" s="33" t="str">
        <f t="shared" si="141"/>
        <v/>
      </c>
      <c r="AO768" s="33" t="str">
        <f t="shared" si="142"/>
        <v/>
      </c>
      <c r="AP768" s="33" t="str">
        <f t="shared" si="143"/>
        <v/>
      </c>
      <c r="AQ768" s="33" t="str">
        <f t="shared" si="144"/>
        <v/>
      </c>
      <c r="AR768" s="33" t="str">
        <f t="shared" si="145"/>
        <v/>
      </c>
      <c r="AS768" s="4">
        <v>43604</v>
      </c>
      <c r="AT768" s="4">
        <v>0.14789351851851854</v>
      </c>
      <c r="AU768" s="4" t="s">
        <v>64</v>
      </c>
      <c r="AV768" s="4" t="s">
        <v>66</v>
      </c>
      <c r="AW768" s="4" t="s">
        <v>67</v>
      </c>
      <c r="AX768" s="4">
        <v>37916.536</v>
      </c>
    </row>
    <row r="769" spans="36:52" x14ac:dyDescent="0.3">
      <c r="AJ769" s="33" t="str">
        <f t="shared" si="137"/>
        <v/>
      </c>
      <c r="AK769" s="33" t="str">
        <f t="shared" si="138"/>
        <v/>
      </c>
      <c r="AL769" s="33" t="str">
        <f t="shared" si="139"/>
        <v/>
      </c>
      <c r="AM769" s="33" t="str">
        <f t="shared" si="140"/>
        <v/>
      </c>
      <c r="AN769" s="33">
        <f t="shared" si="141"/>
        <v>0</v>
      </c>
      <c r="AO769" s="33" t="str">
        <f t="shared" si="142"/>
        <v/>
      </c>
      <c r="AP769" s="33" t="str">
        <f t="shared" si="143"/>
        <v/>
      </c>
      <c r="AQ769" s="33" t="str">
        <f t="shared" si="144"/>
        <v/>
      </c>
      <c r="AR769" s="33" t="str">
        <f t="shared" si="145"/>
        <v/>
      </c>
      <c r="AS769" s="4">
        <v>43604</v>
      </c>
      <c r="AT769" s="4">
        <v>0.14789351851851854</v>
      </c>
      <c r="AU769" s="4" t="s">
        <v>64</v>
      </c>
      <c r="AV769" s="4" t="s">
        <v>68</v>
      </c>
      <c r="AW769" s="4">
        <v>0</v>
      </c>
    </row>
    <row r="770" spans="36:52" x14ac:dyDescent="0.3">
      <c r="AJ770" s="33" t="str">
        <f t="shared" si="137"/>
        <v/>
      </c>
      <c r="AK770" s="33" t="str">
        <f t="shared" si="138"/>
        <v/>
      </c>
      <c r="AL770" s="33" t="str">
        <f t="shared" si="139"/>
        <v/>
      </c>
      <c r="AM770" s="33" t="str">
        <f t="shared" si="140"/>
        <v/>
      </c>
      <c r="AN770" s="33" t="str">
        <f t="shared" si="141"/>
        <v/>
      </c>
      <c r="AO770" s="33" t="str">
        <f t="shared" si="142"/>
        <v/>
      </c>
      <c r="AP770" s="33">
        <f t="shared" si="143"/>
        <v>0.22500000000000001</v>
      </c>
      <c r="AQ770" s="33" t="str">
        <f t="shared" si="144"/>
        <v/>
      </c>
      <c r="AR770" s="33" t="str">
        <f t="shared" si="145"/>
        <v/>
      </c>
      <c r="AS770" s="4">
        <v>43604</v>
      </c>
      <c r="AT770" s="4">
        <v>0.14855324074074075</v>
      </c>
      <c r="AU770" s="4" t="s">
        <v>70</v>
      </c>
      <c r="AV770" s="4" t="s">
        <v>71</v>
      </c>
      <c r="AW770" s="4">
        <v>43604</v>
      </c>
      <c r="AX770" s="4">
        <v>0.22500000000000001</v>
      </c>
      <c r="AY770" s="4" t="s">
        <v>72</v>
      </c>
      <c r="AZ770" s="4" t="s">
        <v>73</v>
      </c>
    </row>
    <row r="771" spans="36:52" x14ac:dyDescent="0.3">
      <c r="AJ771" s="33" t="str">
        <f t="shared" si="137"/>
        <v/>
      </c>
      <c r="AK771" s="33" t="str">
        <f t="shared" si="138"/>
        <v/>
      </c>
      <c r="AL771" s="33" t="str">
        <f t="shared" si="139"/>
        <v/>
      </c>
      <c r="AM771" s="33" t="str">
        <f t="shared" si="140"/>
        <v/>
      </c>
      <c r="AN771" s="33" t="str">
        <f t="shared" si="141"/>
        <v/>
      </c>
      <c r="AO771" s="33" t="str">
        <f t="shared" si="142"/>
        <v/>
      </c>
      <c r="AP771" s="33" t="str">
        <f t="shared" si="143"/>
        <v/>
      </c>
      <c r="AQ771" s="33" t="str">
        <f t="shared" si="144"/>
        <v/>
      </c>
      <c r="AR771" s="33">
        <f t="shared" si="145"/>
        <v>33.700000000000003</v>
      </c>
      <c r="AS771" s="4">
        <v>43604</v>
      </c>
      <c r="AT771" s="4">
        <v>0.14855324074074075</v>
      </c>
      <c r="AU771" s="4" t="s">
        <v>74</v>
      </c>
      <c r="AV771" s="4" t="s">
        <v>75</v>
      </c>
      <c r="AW771" s="4">
        <v>33.700000000000003</v>
      </c>
      <c r="AX771" s="4" t="s">
        <v>72</v>
      </c>
      <c r="AY771" s="4" t="s">
        <v>73</v>
      </c>
    </row>
    <row r="772" spans="36:52" x14ac:dyDescent="0.3">
      <c r="AJ772" s="33" t="str">
        <f t="shared" si="137"/>
        <v/>
      </c>
      <c r="AK772" s="33" t="str">
        <f t="shared" si="138"/>
        <v/>
      </c>
      <c r="AL772" s="33" t="str">
        <f t="shared" si="139"/>
        <v/>
      </c>
      <c r="AM772" s="33" t="str">
        <f t="shared" si="140"/>
        <v/>
      </c>
      <c r="AN772" s="33" t="str">
        <f t="shared" si="141"/>
        <v/>
      </c>
      <c r="AO772" s="33" t="str">
        <f t="shared" si="142"/>
        <v/>
      </c>
      <c r="AP772" s="33" t="str">
        <f t="shared" si="143"/>
        <v/>
      </c>
      <c r="AQ772" s="33">
        <f t="shared" si="144"/>
        <v>41.5</v>
      </c>
      <c r="AR772" s="33" t="str">
        <f t="shared" si="145"/>
        <v/>
      </c>
      <c r="AS772" s="4">
        <v>43604</v>
      </c>
      <c r="AT772" s="4">
        <v>0.14855324074074075</v>
      </c>
      <c r="AU772" s="4" t="s">
        <v>74</v>
      </c>
      <c r="AV772" s="4" t="s">
        <v>76</v>
      </c>
      <c r="AW772" s="4">
        <v>41.5</v>
      </c>
      <c r="AX772" s="4" t="s">
        <v>72</v>
      </c>
      <c r="AY772" s="4" t="s">
        <v>73</v>
      </c>
    </row>
    <row r="773" spans="36:52" x14ac:dyDescent="0.3">
      <c r="AJ773" s="33">
        <f t="shared" si="137"/>
        <v>15736.174999999999</v>
      </c>
      <c r="AK773" s="33" t="str">
        <f t="shared" si="138"/>
        <v/>
      </c>
      <c r="AL773" s="33" t="str">
        <f t="shared" si="139"/>
        <v/>
      </c>
      <c r="AM773" s="33" t="str">
        <f t="shared" si="140"/>
        <v/>
      </c>
      <c r="AN773" s="33" t="str">
        <f t="shared" si="141"/>
        <v/>
      </c>
      <c r="AO773" s="33" t="str">
        <f t="shared" si="142"/>
        <v/>
      </c>
      <c r="AP773" s="33" t="str">
        <f t="shared" si="143"/>
        <v/>
      </c>
      <c r="AQ773" s="33" t="str">
        <f t="shared" si="144"/>
        <v/>
      </c>
      <c r="AR773" s="33" t="str">
        <f t="shared" si="145"/>
        <v/>
      </c>
      <c r="AS773" s="4">
        <v>43604</v>
      </c>
      <c r="AT773" s="4">
        <v>0.14928240740740742</v>
      </c>
      <c r="AU773" s="4" t="s">
        <v>59</v>
      </c>
      <c r="AV773" s="4" t="s">
        <v>60</v>
      </c>
      <c r="AW773" s="4">
        <v>15736.174999999999</v>
      </c>
    </row>
    <row r="774" spans="36:52" x14ac:dyDescent="0.3">
      <c r="AJ774" s="33" t="str">
        <f t="shared" si="137"/>
        <v/>
      </c>
      <c r="AK774" s="33">
        <f t="shared" si="138"/>
        <v>116109.49400000001</v>
      </c>
      <c r="AL774" s="33" t="str">
        <f t="shared" si="139"/>
        <v/>
      </c>
      <c r="AM774" s="33" t="str">
        <f t="shared" si="140"/>
        <v/>
      </c>
      <c r="AN774" s="33" t="str">
        <f t="shared" si="141"/>
        <v/>
      </c>
      <c r="AO774" s="33" t="str">
        <f t="shared" si="142"/>
        <v/>
      </c>
      <c r="AP774" s="33" t="str">
        <f t="shared" si="143"/>
        <v/>
      </c>
      <c r="AQ774" s="33" t="str">
        <f t="shared" si="144"/>
        <v/>
      </c>
      <c r="AR774" s="33" t="str">
        <f t="shared" si="145"/>
        <v/>
      </c>
      <c r="AS774" s="4">
        <v>43604</v>
      </c>
      <c r="AT774" s="4">
        <v>0.14928240740740742</v>
      </c>
      <c r="AU774" s="4" t="s">
        <v>59</v>
      </c>
      <c r="AV774" s="4" t="s">
        <v>61</v>
      </c>
      <c r="AW774" s="4">
        <v>116109.49400000001</v>
      </c>
    </row>
    <row r="775" spans="36:52" x14ac:dyDescent="0.3">
      <c r="AJ775" s="33" t="str">
        <f t="shared" si="137"/>
        <v/>
      </c>
      <c r="AK775" s="33" t="str">
        <f t="shared" si="138"/>
        <v/>
      </c>
      <c r="AL775" s="33" t="str">
        <f t="shared" si="139"/>
        <v/>
      </c>
      <c r="AM775" s="33" t="str">
        <f t="shared" si="140"/>
        <v/>
      </c>
      <c r="AN775" s="33" t="str">
        <f t="shared" si="141"/>
        <v/>
      </c>
      <c r="AO775" s="33">
        <f t="shared" si="142"/>
        <v>12</v>
      </c>
      <c r="AP775" s="33" t="str">
        <f t="shared" si="143"/>
        <v/>
      </c>
      <c r="AQ775" s="33" t="str">
        <f t="shared" si="144"/>
        <v/>
      </c>
      <c r="AR775" s="33" t="str">
        <f t="shared" si="145"/>
        <v/>
      </c>
      <c r="AS775" s="4">
        <v>43604</v>
      </c>
      <c r="AT775" s="4">
        <v>0.14928240740740742</v>
      </c>
      <c r="AU775" s="4" t="s">
        <v>62</v>
      </c>
      <c r="AV775" s="4" t="s">
        <v>63</v>
      </c>
      <c r="AW775" s="4">
        <v>12</v>
      </c>
    </row>
    <row r="776" spans="36:52" x14ac:dyDescent="0.3">
      <c r="AJ776" s="33" t="str">
        <f t="shared" si="137"/>
        <v/>
      </c>
      <c r="AK776" s="33" t="str">
        <f t="shared" si="138"/>
        <v/>
      </c>
      <c r="AL776" s="33">
        <f t="shared" si="139"/>
        <v>27361.01</v>
      </c>
      <c r="AM776" s="33" t="str">
        <f t="shared" si="140"/>
        <v/>
      </c>
      <c r="AN776" s="33" t="str">
        <f t="shared" si="141"/>
        <v/>
      </c>
      <c r="AO776" s="33" t="str">
        <f t="shared" si="142"/>
        <v/>
      </c>
      <c r="AP776" s="33" t="str">
        <f t="shared" si="143"/>
        <v/>
      </c>
      <c r="AQ776" s="33" t="str">
        <f t="shared" si="144"/>
        <v/>
      </c>
      <c r="AR776" s="33" t="str">
        <f t="shared" si="145"/>
        <v/>
      </c>
      <c r="AS776" s="4">
        <v>43604</v>
      </c>
      <c r="AT776" s="4">
        <v>0.14928240740740742</v>
      </c>
      <c r="AU776" s="4" t="s">
        <v>64</v>
      </c>
      <c r="AV776" s="4" t="s">
        <v>65</v>
      </c>
      <c r="AW776" s="4">
        <v>27361.01</v>
      </c>
    </row>
    <row r="777" spans="36:52" x14ac:dyDescent="0.3">
      <c r="AJ777" s="33" t="str">
        <f t="shared" si="137"/>
        <v/>
      </c>
      <c r="AK777" s="33" t="str">
        <f t="shared" si="138"/>
        <v/>
      </c>
      <c r="AL777" s="33" t="str">
        <f t="shared" si="139"/>
        <v/>
      </c>
      <c r="AM777" s="33">
        <f t="shared" si="140"/>
        <v>37916.536</v>
      </c>
      <c r="AN777" s="33" t="str">
        <f t="shared" si="141"/>
        <v/>
      </c>
      <c r="AO777" s="33" t="str">
        <f t="shared" si="142"/>
        <v/>
      </c>
      <c r="AP777" s="33" t="str">
        <f t="shared" si="143"/>
        <v/>
      </c>
      <c r="AQ777" s="33" t="str">
        <f t="shared" si="144"/>
        <v/>
      </c>
      <c r="AR777" s="33" t="str">
        <f t="shared" si="145"/>
        <v/>
      </c>
      <c r="AS777" s="4">
        <v>43604</v>
      </c>
      <c r="AT777" s="4">
        <v>0.14928240740740742</v>
      </c>
      <c r="AU777" s="4" t="s">
        <v>64</v>
      </c>
      <c r="AV777" s="4" t="s">
        <v>66</v>
      </c>
      <c r="AW777" s="4" t="s">
        <v>67</v>
      </c>
      <c r="AX777" s="4">
        <v>37916.536</v>
      </c>
    </row>
    <row r="778" spans="36:52" x14ac:dyDescent="0.3">
      <c r="AJ778" s="33" t="str">
        <f t="shared" si="137"/>
        <v/>
      </c>
      <c r="AK778" s="33" t="str">
        <f t="shared" si="138"/>
        <v/>
      </c>
      <c r="AL778" s="33" t="str">
        <f t="shared" si="139"/>
        <v/>
      </c>
      <c r="AM778" s="33" t="str">
        <f t="shared" si="140"/>
        <v/>
      </c>
      <c r="AN778" s="33">
        <f t="shared" si="141"/>
        <v>0</v>
      </c>
      <c r="AO778" s="33" t="str">
        <f t="shared" si="142"/>
        <v/>
      </c>
      <c r="AP778" s="33" t="str">
        <f t="shared" si="143"/>
        <v/>
      </c>
      <c r="AQ778" s="33" t="str">
        <f t="shared" si="144"/>
        <v/>
      </c>
      <c r="AR778" s="33" t="str">
        <f t="shared" si="145"/>
        <v/>
      </c>
      <c r="AS778" s="4">
        <v>43604</v>
      </c>
      <c r="AT778" s="4">
        <v>0.14928240740740742</v>
      </c>
      <c r="AU778" s="4" t="s">
        <v>64</v>
      </c>
      <c r="AV778" s="4" t="s">
        <v>68</v>
      </c>
      <c r="AW778" s="4">
        <v>0</v>
      </c>
    </row>
    <row r="779" spans="36:52" x14ac:dyDescent="0.3">
      <c r="AJ779" s="33">
        <f t="shared" si="137"/>
        <v>15736.174999999999</v>
      </c>
      <c r="AK779" s="33" t="str">
        <f t="shared" si="138"/>
        <v/>
      </c>
      <c r="AL779" s="33" t="str">
        <f t="shared" si="139"/>
        <v/>
      </c>
      <c r="AM779" s="33" t="str">
        <f t="shared" si="140"/>
        <v/>
      </c>
      <c r="AN779" s="33" t="str">
        <f t="shared" si="141"/>
        <v/>
      </c>
      <c r="AO779" s="33" t="str">
        <f t="shared" si="142"/>
        <v/>
      </c>
      <c r="AP779" s="33" t="str">
        <f t="shared" si="143"/>
        <v/>
      </c>
      <c r="AQ779" s="33" t="str">
        <f t="shared" si="144"/>
        <v/>
      </c>
      <c r="AR779" s="33" t="str">
        <f t="shared" si="145"/>
        <v/>
      </c>
      <c r="AS779" s="4">
        <v>43604</v>
      </c>
      <c r="AT779" s="4">
        <v>0.1506712962962963</v>
      </c>
      <c r="AU779" s="4" t="s">
        <v>59</v>
      </c>
      <c r="AV779" s="4" t="s">
        <v>60</v>
      </c>
      <c r="AW779" s="4">
        <v>15736.174999999999</v>
      </c>
    </row>
    <row r="780" spans="36:52" x14ac:dyDescent="0.3">
      <c r="AJ780" s="33" t="str">
        <f t="shared" ref="AJ780:AJ843" si="146">IF(AV780="ht",AW780,"")</f>
        <v/>
      </c>
      <c r="AK780" s="33">
        <f t="shared" ref="AK780:AK843" si="147">IF($AV780="nt",$AW780,"")</f>
        <v>116109.575</v>
      </c>
      <c r="AL780" s="33" t="str">
        <f t="shared" ref="AL780:AL843" si="148">IF($AV780="esp",$AW780,"")</f>
        <v/>
      </c>
      <c r="AM780" s="33" t="str">
        <f t="shared" ref="AM780:AM843" si="149">IF($AV780="Ges",$AX780,"")</f>
        <v/>
      </c>
      <c r="AN780" s="33" t="str">
        <f t="shared" ref="AN780:AN843" si="150">IF($AV780="tag",$AW780,"")</f>
        <v/>
      </c>
      <c r="AO780" s="33" t="str">
        <f t="shared" ref="AO780:AO843" si="151">IF($AV780="vhs",$AW780,"")</f>
        <v/>
      </c>
      <c r="AP780" s="33" t="str">
        <f t="shared" ref="AP780:AP843" si="152">IF($AV780="szeit",$AX780,"")</f>
        <v/>
      </c>
      <c r="AQ780" s="33" t="str">
        <f t="shared" ref="AQ780:AQ843" si="153">IF($AV780="v06",$AW780,"")</f>
        <v/>
      </c>
      <c r="AR780" s="33" t="str">
        <f t="shared" ref="AR780:AR843" si="154">IF($AV780="v22",$AW780,"")</f>
        <v/>
      </c>
      <c r="AS780" s="4">
        <v>43604</v>
      </c>
      <c r="AT780" s="4">
        <v>0.1506712962962963</v>
      </c>
      <c r="AU780" s="4" t="s">
        <v>59</v>
      </c>
      <c r="AV780" s="4" t="s">
        <v>61</v>
      </c>
      <c r="AW780" s="4">
        <v>116109.575</v>
      </c>
    </row>
    <row r="781" spans="36:52" x14ac:dyDescent="0.3">
      <c r="AJ781" s="33" t="str">
        <f t="shared" si="146"/>
        <v/>
      </c>
      <c r="AK781" s="33" t="str">
        <f t="shared" si="147"/>
        <v/>
      </c>
      <c r="AL781" s="33" t="str">
        <f t="shared" si="148"/>
        <v/>
      </c>
      <c r="AM781" s="33" t="str">
        <f t="shared" si="149"/>
        <v/>
      </c>
      <c r="AN781" s="33" t="str">
        <f t="shared" si="150"/>
        <v/>
      </c>
      <c r="AO781" s="33">
        <f t="shared" si="151"/>
        <v>12</v>
      </c>
      <c r="AP781" s="33" t="str">
        <f t="shared" si="152"/>
        <v/>
      </c>
      <c r="AQ781" s="33" t="str">
        <f t="shared" si="153"/>
        <v/>
      </c>
      <c r="AR781" s="33" t="str">
        <f t="shared" si="154"/>
        <v/>
      </c>
      <c r="AS781" s="4">
        <v>43604</v>
      </c>
      <c r="AT781" s="4">
        <v>0.1506712962962963</v>
      </c>
      <c r="AU781" s="4" t="s">
        <v>62</v>
      </c>
      <c r="AV781" s="4" t="s">
        <v>63</v>
      </c>
      <c r="AW781" s="4">
        <v>12</v>
      </c>
    </row>
    <row r="782" spans="36:52" x14ac:dyDescent="0.3">
      <c r="AJ782" s="33" t="str">
        <f t="shared" si="146"/>
        <v/>
      </c>
      <c r="AK782" s="33" t="str">
        <f t="shared" si="147"/>
        <v/>
      </c>
      <c r="AL782" s="33">
        <f t="shared" si="148"/>
        <v>27361.01</v>
      </c>
      <c r="AM782" s="33" t="str">
        <f t="shared" si="149"/>
        <v/>
      </c>
      <c r="AN782" s="33" t="str">
        <f t="shared" si="150"/>
        <v/>
      </c>
      <c r="AO782" s="33" t="str">
        <f t="shared" si="151"/>
        <v/>
      </c>
      <c r="AP782" s="33" t="str">
        <f t="shared" si="152"/>
        <v/>
      </c>
      <c r="AQ782" s="33" t="str">
        <f t="shared" si="153"/>
        <v/>
      </c>
      <c r="AR782" s="33" t="str">
        <f t="shared" si="154"/>
        <v/>
      </c>
      <c r="AS782" s="4">
        <v>43604</v>
      </c>
      <c r="AT782" s="4">
        <v>0.1506712962962963</v>
      </c>
      <c r="AU782" s="4" t="s">
        <v>64</v>
      </c>
      <c r="AV782" s="4" t="s">
        <v>65</v>
      </c>
      <c r="AW782" s="4">
        <v>27361.01</v>
      </c>
    </row>
    <row r="783" spans="36:52" x14ac:dyDescent="0.3">
      <c r="AJ783" s="33" t="str">
        <f t="shared" si="146"/>
        <v/>
      </c>
      <c r="AK783" s="33" t="str">
        <f t="shared" si="147"/>
        <v/>
      </c>
      <c r="AL783" s="33" t="str">
        <f t="shared" si="148"/>
        <v/>
      </c>
      <c r="AM783" s="33">
        <f t="shared" si="149"/>
        <v>37916.536</v>
      </c>
      <c r="AN783" s="33" t="str">
        <f t="shared" si="150"/>
        <v/>
      </c>
      <c r="AO783" s="33" t="str">
        <f t="shared" si="151"/>
        <v/>
      </c>
      <c r="AP783" s="33" t="str">
        <f t="shared" si="152"/>
        <v/>
      </c>
      <c r="AQ783" s="33" t="str">
        <f t="shared" si="153"/>
        <v/>
      </c>
      <c r="AR783" s="33" t="str">
        <f t="shared" si="154"/>
        <v/>
      </c>
      <c r="AS783" s="4">
        <v>43604</v>
      </c>
      <c r="AT783" s="4">
        <v>0.1506712962962963</v>
      </c>
      <c r="AU783" s="4" t="s">
        <v>64</v>
      </c>
      <c r="AV783" s="4" t="s">
        <v>66</v>
      </c>
      <c r="AW783" s="4" t="s">
        <v>67</v>
      </c>
      <c r="AX783" s="4">
        <v>37916.536</v>
      </c>
    </row>
    <row r="784" spans="36:52" x14ac:dyDescent="0.3">
      <c r="AJ784" s="33" t="str">
        <f t="shared" si="146"/>
        <v/>
      </c>
      <c r="AK784" s="33" t="str">
        <f t="shared" si="147"/>
        <v/>
      </c>
      <c r="AL784" s="33" t="str">
        <f t="shared" si="148"/>
        <v/>
      </c>
      <c r="AM784" s="33" t="str">
        <f t="shared" si="149"/>
        <v/>
      </c>
      <c r="AN784" s="33">
        <f t="shared" si="150"/>
        <v>0</v>
      </c>
      <c r="AO784" s="33" t="str">
        <f t="shared" si="151"/>
        <v/>
      </c>
      <c r="AP784" s="33" t="str">
        <f t="shared" si="152"/>
        <v/>
      </c>
      <c r="AQ784" s="33" t="str">
        <f t="shared" si="153"/>
        <v/>
      </c>
      <c r="AR784" s="33" t="str">
        <f t="shared" si="154"/>
        <v/>
      </c>
      <c r="AS784" s="4">
        <v>43604</v>
      </c>
      <c r="AT784" s="4">
        <v>0.1506712962962963</v>
      </c>
      <c r="AU784" s="4" t="s">
        <v>64</v>
      </c>
      <c r="AV784" s="4" t="s">
        <v>68</v>
      </c>
      <c r="AW784" s="4">
        <v>0</v>
      </c>
    </row>
    <row r="785" spans="36:52" x14ac:dyDescent="0.3">
      <c r="AJ785" s="33" t="str">
        <f t="shared" si="146"/>
        <v/>
      </c>
      <c r="AK785" s="33" t="str">
        <f t="shared" si="147"/>
        <v/>
      </c>
      <c r="AL785" s="33" t="str">
        <f t="shared" si="148"/>
        <v/>
      </c>
      <c r="AM785" s="33" t="str">
        <f t="shared" si="149"/>
        <v/>
      </c>
      <c r="AN785" s="33" t="str">
        <f t="shared" si="150"/>
        <v/>
      </c>
      <c r="AO785" s="33" t="str">
        <f t="shared" si="151"/>
        <v/>
      </c>
      <c r="AP785" s="33">
        <f t="shared" si="152"/>
        <v>0.22500000000000001</v>
      </c>
      <c r="AQ785" s="33" t="str">
        <f t="shared" si="153"/>
        <v/>
      </c>
      <c r="AR785" s="33" t="str">
        <f t="shared" si="154"/>
        <v/>
      </c>
      <c r="AS785" s="4">
        <v>43604</v>
      </c>
      <c r="AT785" s="4">
        <v>0.15202546296296296</v>
      </c>
      <c r="AU785" s="4" t="s">
        <v>70</v>
      </c>
      <c r="AV785" s="4" t="s">
        <v>71</v>
      </c>
      <c r="AW785" s="4">
        <v>43604</v>
      </c>
      <c r="AX785" s="4">
        <v>0.22500000000000001</v>
      </c>
      <c r="AY785" s="4" t="s">
        <v>72</v>
      </c>
      <c r="AZ785" s="4" t="s">
        <v>73</v>
      </c>
    </row>
    <row r="786" spans="36:52" x14ac:dyDescent="0.3">
      <c r="AJ786" s="33" t="str">
        <f t="shared" si="146"/>
        <v/>
      </c>
      <c r="AK786" s="33" t="str">
        <f t="shared" si="147"/>
        <v/>
      </c>
      <c r="AL786" s="33" t="str">
        <f t="shared" si="148"/>
        <v/>
      </c>
      <c r="AM786" s="33" t="str">
        <f t="shared" si="149"/>
        <v/>
      </c>
      <c r="AN786" s="33" t="str">
        <f t="shared" si="150"/>
        <v/>
      </c>
      <c r="AO786" s="33" t="str">
        <f t="shared" si="151"/>
        <v/>
      </c>
      <c r="AP786" s="33" t="str">
        <f t="shared" si="152"/>
        <v/>
      </c>
      <c r="AQ786" s="33" t="str">
        <f t="shared" si="153"/>
        <v/>
      </c>
      <c r="AR786" s="33">
        <f t="shared" si="154"/>
        <v>33.700000000000003</v>
      </c>
      <c r="AS786" s="4">
        <v>43604</v>
      </c>
      <c r="AT786" s="4">
        <v>0.15202546296296296</v>
      </c>
      <c r="AU786" s="4" t="s">
        <v>74</v>
      </c>
      <c r="AV786" s="4" t="s">
        <v>75</v>
      </c>
      <c r="AW786" s="4">
        <v>33.700000000000003</v>
      </c>
      <c r="AX786" s="4" t="s">
        <v>72</v>
      </c>
      <c r="AY786" s="4" t="s">
        <v>73</v>
      </c>
    </row>
    <row r="787" spans="36:52" x14ac:dyDescent="0.3">
      <c r="AJ787" s="33" t="str">
        <f t="shared" si="146"/>
        <v/>
      </c>
      <c r="AK787" s="33" t="str">
        <f t="shared" si="147"/>
        <v/>
      </c>
      <c r="AL787" s="33" t="str">
        <f t="shared" si="148"/>
        <v/>
      </c>
      <c r="AM787" s="33" t="str">
        <f t="shared" si="149"/>
        <v/>
      </c>
      <c r="AN787" s="33" t="str">
        <f t="shared" si="150"/>
        <v/>
      </c>
      <c r="AO787" s="33" t="str">
        <f t="shared" si="151"/>
        <v/>
      </c>
      <c r="AP787" s="33" t="str">
        <f t="shared" si="152"/>
        <v/>
      </c>
      <c r="AQ787" s="33">
        <f t="shared" si="153"/>
        <v>41.5</v>
      </c>
      <c r="AR787" s="33" t="str">
        <f t="shared" si="154"/>
        <v/>
      </c>
      <c r="AS787" s="4">
        <v>43604</v>
      </c>
      <c r="AT787" s="4">
        <v>0.15202546296296296</v>
      </c>
      <c r="AU787" s="4" t="s">
        <v>74</v>
      </c>
      <c r="AV787" s="4" t="s">
        <v>76</v>
      </c>
      <c r="AW787" s="4">
        <v>41.5</v>
      </c>
      <c r="AX787" s="4" t="s">
        <v>72</v>
      </c>
      <c r="AY787" s="4" t="s">
        <v>73</v>
      </c>
    </row>
    <row r="788" spans="36:52" x14ac:dyDescent="0.3">
      <c r="AJ788" s="33">
        <f t="shared" si="146"/>
        <v>15736.174999999999</v>
      </c>
      <c r="AK788" s="33" t="str">
        <f t="shared" si="147"/>
        <v/>
      </c>
      <c r="AL788" s="33" t="str">
        <f t="shared" si="148"/>
        <v/>
      </c>
      <c r="AM788" s="33" t="str">
        <f t="shared" si="149"/>
        <v/>
      </c>
      <c r="AN788" s="33" t="str">
        <f t="shared" si="150"/>
        <v/>
      </c>
      <c r="AO788" s="33" t="str">
        <f t="shared" si="151"/>
        <v/>
      </c>
      <c r="AP788" s="33" t="str">
        <f t="shared" si="152"/>
        <v/>
      </c>
      <c r="AQ788" s="33" t="str">
        <f t="shared" si="153"/>
        <v/>
      </c>
      <c r="AR788" s="33" t="str">
        <f t="shared" si="154"/>
        <v/>
      </c>
      <c r="AS788" s="4">
        <v>43604</v>
      </c>
      <c r="AT788" s="4">
        <v>0.15206018518518519</v>
      </c>
      <c r="AU788" s="4" t="s">
        <v>59</v>
      </c>
      <c r="AV788" s="4" t="s">
        <v>60</v>
      </c>
      <c r="AW788" s="4">
        <v>15736.174999999999</v>
      </c>
    </row>
    <row r="789" spans="36:52" x14ac:dyDescent="0.3">
      <c r="AJ789" s="33" t="str">
        <f t="shared" si="146"/>
        <v/>
      </c>
      <c r="AK789" s="33">
        <f t="shared" si="147"/>
        <v>116109.575</v>
      </c>
      <c r="AL789" s="33" t="str">
        <f t="shared" si="148"/>
        <v/>
      </c>
      <c r="AM789" s="33" t="str">
        <f t="shared" si="149"/>
        <v/>
      </c>
      <c r="AN789" s="33" t="str">
        <f t="shared" si="150"/>
        <v/>
      </c>
      <c r="AO789" s="33" t="str">
        <f t="shared" si="151"/>
        <v/>
      </c>
      <c r="AP789" s="33" t="str">
        <f t="shared" si="152"/>
        <v/>
      </c>
      <c r="AQ789" s="33" t="str">
        <f t="shared" si="153"/>
        <v/>
      </c>
      <c r="AR789" s="33" t="str">
        <f t="shared" si="154"/>
        <v/>
      </c>
      <c r="AS789" s="4">
        <v>43604</v>
      </c>
      <c r="AT789" s="4">
        <v>0.15206018518518519</v>
      </c>
      <c r="AU789" s="4" t="s">
        <v>59</v>
      </c>
      <c r="AV789" s="4" t="s">
        <v>61</v>
      </c>
      <c r="AW789" s="4">
        <v>116109.575</v>
      </c>
    </row>
    <row r="790" spans="36:52" x14ac:dyDescent="0.3">
      <c r="AJ790" s="33" t="str">
        <f t="shared" si="146"/>
        <v/>
      </c>
      <c r="AK790" s="33" t="str">
        <f t="shared" si="147"/>
        <v/>
      </c>
      <c r="AL790" s="33" t="str">
        <f t="shared" si="148"/>
        <v/>
      </c>
      <c r="AM790" s="33" t="str">
        <f t="shared" si="149"/>
        <v/>
      </c>
      <c r="AN790" s="33" t="str">
        <f t="shared" si="150"/>
        <v/>
      </c>
      <c r="AO790" s="33">
        <f t="shared" si="151"/>
        <v>12</v>
      </c>
      <c r="AP790" s="33" t="str">
        <f t="shared" si="152"/>
        <v/>
      </c>
      <c r="AQ790" s="33" t="str">
        <f t="shared" si="153"/>
        <v/>
      </c>
      <c r="AR790" s="33" t="str">
        <f t="shared" si="154"/>
        <v/>
      </c>
      <c r="AS790" s="4">
        <v>43604</v>
      </c>
      <c r="AT790" s="4">
        <v>0.15206018518518519</v>
      </c>
      <c r="AU790" s="4" t="s">
        <v>62</v>
      </c>
      <c r="AV790" s="4" t="s">
        <v>63</v>
      </c>
      <c r="AW790" s="4">
        <v>12</v>
      </c>
    </row>
    <row r="791" spans="36:52" x14ac:dyDescent="0.3">
      <c r="AJ791" s="33" t="str">
        <f t="shared" si="146"/>
        <v/>
      </c>
      <c r="AK791" s="33" t="str">
        <f t="shared" si="147"/>
        <v/>
      </c>
      <c r="AL791" s="33">
        <f t="shared" si="148"/>
        <v>27361.01</v>
      </c>
      <c r="AM791" s="33" t="str">
        <f t="shared" si="149"/>
        <v/>
      </c>
      <c r="AN791" s="33" t="str">
        <f t="shared" si="150"/>
        <v/>
      </c>
      <c r="AO791" s="33" t="str">
        <f t="shared" si="151"/>
        <v/>
      </c>
      <c r="AP791" s="33" t="str">
        <f t="shared" si="152"/>
        <v/>
      </c>
      <c r="AQ791" s="33" t="str">
        <f t="shared" si="153"/>
        <v/>
      </c>
      <c r="AR791" s="33" t="str">
        <f t="shared" si="154"/>
        <v/>
      </c>
      <c r="AS791" s="4">
        <v>43604</v>
      </c>
      <c r="AT791" s="4">
        <v>0.15206018518518519</v>
      </c>
      <c r="AU791" s="4" t="s">
        <v>64</v>
      </c>
      <c r="AV791" s="4" t="s">
        <v>65</v>
      </c>
      <c r="AW791" s="4">
        <v>27361.01</v>
      </c>
    </row>
    <row r="792" spans="36:52" x14ac:dyDescent="0.3">
      <c r="AJ792" s="33" t="str">
        <f t="shared" si="146"/>
        <v/>
      </c>
      <c r="AK792" s="33" t="str">
        <f t="shared" si="147"/>
        <v/>
      </c>
      <c r="AL792" s="33" t="str">
        <f t="shared" si="148"/>
        <v/>
      </c>
      <c r="AM792" s="33">
        <f t="shared" si="149"/>
        <v>37916.536</v>
      </c>
      <c r="AN792" s="33" t="str">
        <f t="shared" si="150"/>
        <v/>
      </c>
      <c r="AO792" s="33" t="str">
        <f t="shared" si="151"/>
        <v/>
      </c>
      <c r="AP792" s="33" t="str">
        <f t="shared" si="152"/>
        <v/>
      </c>
      <c r="AQ792" s="33" t="str">
        <f t="shared" si="153"/>
        <v/>
      </c>
      <c r="AR792" s="33" t="str">
        <f t="shared" si="154"/>
        <v/>
      </c>
      <c r="AS792" s="4">
        <v>43604</v>
      </c>
      <c r="AT792" s="4">
        <v>0.15206018518518519</v>
      </c>
      <c r="AU792" s="4" t="s">
        <v>64</v>
      </c>
      <c r="AV792" s="4" t="s">
        <v>66</v>
      </c>
      <c r="AW792" s="4" t="s">
        <v>67</v>
      </c>
      <c r="AX792" s="4">
        <v>37916.536</v>
      </c>
    </row>
    <row r="793" spans="36:52" x14ac:dyDescent="0.3">
      <c r="AJ793" s="33" t="str">
        <f t="shared" si="146"/>
        <v/>
      </c>
      <c r="AK793" s="33" t="str">
        <f t="shared" si="147"/>
        <v/>
      </c>
      <c r="AL793" s="33" t="str">
        <f t="shared" si="148"/>
        <v/>
      </c>
      <c r="AM793" s="33" t="str">
        <f t="shared" si="149"/>
        <v/>
      </c>
      <c r="AN793" s="33">
        <f t="shared" si="150"/>
        <v>0</v>
      </c>
      <c r="AO793" s="33" t="str">
        <f t="shared" si="151"/>
        <v/>
      </c>
      <c r="AP793" s="33" t="str">
        <f t="shared" si="152"/>
        <v/>
      </c>
      <c r="AQ793" s="33" t="str">
        <f t="shared" si="153"/>
        <v/>
      </c>
      <c r="AR793" s="33" t="str">
        <f t="shared" si="154"/>
        <v/>
      </c>
      <c r="AS793" s="4">
        <v>43604</v>
      </c>
      <c r="AT793" s="4">
        <v>0.15206018518518519</v>
      </c>
      <c r="AU793" s="4" t="s">
        <v>64</v>
      </c>
      <c r="AV793" s="4" t="s">
        <v>68</v>
      </c>
      <c r="AW793" s="4">
        <v>0</v>
      </c>
    </row>
    <row r="794" spans="36:52" x14ac:dyDescent="0.3">
      <c r="AJ794" s="33">
        <f t="shared" si="146"/>
        <v>15736.174999999999</v>
      </c>
      <c r="AK794" s="33" t="str">
        <f t="shared" si="147"/>
        <v/>
      </c>
      <c r="AL794" s="33" t="str">
        <f t="shared" si="148"/>
        <v/>
      </c>
      <c r="AM794" s="33" t="str">
        <f t="shared" si="149"/>
        <v/>
      </c>
      <c r="AN794" s="33" t="str">
        <f t="shared" si="150"/>
        <v/>
      </c>
      <c r="AO794" s="33" t="str">
        <f t="shared" si="151"/>
        <v/>
      </c>
      <c r="AP794" s="33" t="str">
        <f t="shared" si="152"/>
        <v/>
      </c>
      <c r="AQ794" s="33" t="str">
        <f t="shared" si="153"/>
        <v/>
      </c>
      <c r="AR794" s="33" t="str">
        <f t="shared" si="154"/>
        <v/>
      </c>
      <c r="AS794" s="4">
        <v>43604</v>
      </c>
      <c r="AT794" s="4">
        <v>0.15344907407407407</v>
      </c>
      <c r="AU794" s="4" t="s">
        <v>59</v>
      </c>
      <c r="AV794" s="4" t="s">
        <v>60</v>
      </c>
      <c r="AW794" s="4">
        <v>15736.174999999999</v>
      </c>
    </row>
    <row r="795" spans="36:52" x14ac:dyDescent="0.3">
      <c r="AJ795" s="33" t="str">
        <f t="shared" si="146"/>
        <v/>
      </c>
      <c r="AK795" s="33">
        <f t="shared" si="147"/>
        <v>116109.575</v>
      </c>
      <c r="AL795" s="33" t="str">
        <f t="shared" si="148"/>
        <v/>
      </c>
      <c r="AM795" s="33" t="str">
        <f t="shared" si="149"/>
        <v/>
      </c>
      <c r="AN795" s="33" t="str">
        <f t="shared" si="150"/>
        <v/>
      </c>
      <c r="AO795" s="33" t="str">
        <f t="shared" si="151"/>
        <v/>
      </c>
      <c r="AP795" s="33" t="str">
        <f t="shared" si="152"/>
        <v/>
      </c>
      <c r="AQ795" s="33" t="str">
        <f t="shared" si="153"/>
        <v/>
      </c>
      <c r="AR795" s="33" t="str">
        <f t="shared" si="154"/>
        <v/>
      </c>
      <c r="AS795" s="4">
        <v>43604</v>
      </c>
      <c r="AT795" s="4">
        <v>0.15344907407407407</v>
      </c>
      <c r="AU795" s="4" t="s">
        <v>59</v>
      </c>
      <c r="AV795" s="4" t="s">
        <v>61</v>
      </c>
      <c r="AW795" s="4">
        <v>116109.575</v>
      </c>
    </row>
    <row r="796" spans="36:52" x14ac:dyDescent="0.3">
      <c r="AJ796" s="33" t="str">
        <f t="shared" si="146"/>
        <v/>
      </c>
      <c r="AK796" s="33" t="str">
        <f t="shared" si="147"/>
        <v/>
      </c>
      <c r="AL796" s="33" t="str">
        <f t="shared" si="148"/>
        <v/>
      </c>
      <c r="AM796" s="33" t="str">
        <f t="shared" si="149"/>
        <v/>
      </c>
      <c r="AN796" s="33" t="str">
        <f t="shared" si="150"/>
        <v/>
      </c>
      <c r="AO796" s="33">
        <f t="shared" si="151"/>
        <v>12</v>
      </c>
      <c r="AP796" s="33" t="str">
        <f t="shared" si="152"/>
        <v/>
      </c>
      <c r="AQ796" s="33" t="str">
        <f t="shared" si="153"/>
        <v/>
      </c>
      <c r="AR796" s="33" t="str">
        <f t="shared" si="154"/>
        <v/>
      </c>
      <c r="AS796" s="4">
        <v>43604</v>
      </c>
      <c r="AT796" s="4">
        <v>0.15344907407407407</v>
      </c>
      <c r="AU796" s="4" t="s">
        <v>62</v>
      </c>
      <c r="AV796" s="4" t="s">
        <v>63</v>
      </c>
      <c r="AW796" s="4">
        <v>12</v>
      </c>
    </row>
    <row r="797" spans="36:52" x14ac:dyDescent="0.3">
      <c r="AJ797" s="33" t="str">
        <f t="shared" si="146"/>
        <v/>
      </c>
      <c r="AK797" s="33" t="str">
        <f t="shared" si="147"/>
        <v/>
      </c>
      <c r="AL797" s="33">
        <f t="shared" si="148"/>
        <v>27361.01</v>
      </c>
      <c r="AM797" s="33" t="str">
        <f t="shared" si="149"/>
        <v/>
      </c>
      <c r="AN797" s="33" t="str">
        <f t="shared" si="150"/>
        <v/>
      </c>
      <c r="AO797" s="33" t="str">
        <f t="shared" si="151"/>
        <v/>
      </c>
      <c r="AP797" s="33" t="str">
        <f t="shared" si="152"/>
        <v/>
      </c>
      <c r="AQ797" s="33" t="str">
        <f t="shared" si="153"/>
        <v/>
      </c>
      <c r="AR797" s="33" t="str">
        <f t="shared" si="154"/>
        <v/>
      </c>
      <c r="AS797" s="4">
        <v>43604</v>
      </c>
      <c r="AT797" s="4">
        <v>0.15344907407407407</v>
      </c>
      <c r="AU797" s="4" t="s">
        <v>64</v>
      </c>
      <c r="AV797" s="4" t="s">
        <v>65</v>
      </c>
      <c r="AW797" s="4">
        <v>27361.01</v>
      </c>
    </row>
    <row r="798" spans="36:52" x14ac:dyDescent="0.3">
      <c r="AJ798" s="33" t="str">
        <f t="shared" si="146"/>
        <v/>
      </c>
      <c r="AK798" s="33" t="str">
        <f t="shared" si="147"/>
        <v/>
      </c>
      <c r="AL798" s="33" t="str">
        <f t="shared" si="148"/>
        <v/>
      </c>
      <c r="AM798" s="33">
        <f t="shared" si="149"/>
        <v>37916.536</v>
      </c>
      <c r="AN798" s="33" t="str">
        <f t="shared" si="150"/>
        <v/>
      </c>
      <c r="AO798" s="33" t="str">
        <f t="shared" si="151"/>
        <v/>
      </c>
      <c r="AP798" s="33" t="str">
        <f t="shared" si="152"/>
        <v/>
      </c>
      <c r="AQ798" s="33" t="str">
        <f t="shared" si="153"/>
        <v/>
      </c>
      <c r="AR798" s="33" t="str">
        <f t="shared" si="154"/>
        <v/>
      </c>
      <c r="AS798" s="4">
        <v>43604</v>
      </c>
      <c r="AT798" s="4">
        <v>0.15344907407407407</v>
      </c>
      <c r="AU798" s="4" t="s">
        <v>64</v>
      </c>
      <c r="AV798" s="4" t="s">
        <v>66</v>
      </c>
      <c r="AW798" s="4" t="s">
        <v>67</v>
      </c>
      <c r="AX798" s="4">
        <v>37916.536</v>
      </c>
    </row>
    <row r="799" spans="36:52" x14ac:dyDescent="0.3">
      <c r="AJ799" s="33" t="str">
        <f t="shared" si="146"/>
        <v/>
      </c>
      <c r="AK799" s="33" t="str">
        <f t="shared" si="147"/>
        <v/>
      </c>
      <c r="AL799" s="33" t="str">
        <f t="shared" si="148"/>
        <v/>
      </c>
      <c r="AM799" s="33" t="str">
        <f t="shared" si="149"/>
        <v/>
      </c>
      <c r="AN799" s="33">
        <f t="shared" si="150"/>
        <v>0</v>
      </c>
      <c r="AO799" s="33" t="str">
        <f t="shared" si="151"/>
        <v/>
      </c>
      <c r="AP799" s="33" t="str">
        <f t="shared" si="152"/>
        <v/>
      </c>
      <c r="AQ799" s="33" t="str">
        <f t="shared" si="153"/>
        <v/>
      </c>
      <c r="AR799" s="33" t="str">
        <f t="shared" si="154"/>
        <v/>
      </c>
      <c r="AS799" s="4">
        <v>43604</v>
      </c>
      <c r="AT799" s="4">
        <v>0.15344907407407407</v>
      </c>
      <c r="AU799" s="4" t="s">
        <v>64</v>
      </c>
      <c r="AV799" s="4" t="s">
        <v>68</v>
      </c>
      <c r="AW799" s="4">
        <v>0</v>
      </c>
    </row>
    <row r="800" spans="36:52" x14ac:dyDescent="0.3">
      <c r="AJ800" s="33">
        <f t="shared" si="146"/>
        <v>15736.174999999999</v>
      </c>
      <c r="AK800" s="33" t="str">
        <f t="shared" si="147"/>
        <v/>
      </c>
      <c r="AL800" s="33" t="str">
        <f t="shared" si="148"/>
        <v/>
      </c>
      <c r="AM800" s="33" t="str">
        <f t="shared" si="149"/>
        <v/>
      </c>
      <c r="AN800" s="33" t="str">
        <f t="shared" si="150"/>
        <v/>
      </c>
      <c r="AO800" s="33" t="str">
        <f t="shared" si="151"/>
        <v/>
      </c>
      <c r="AP800" s="33" t="str">
        <f t="shared" si="152"/>
        <v/>
      </c>
      <c r="AQ800" s="33" t="str">
        <f t="shared" si="153"/>
        <v/>
      </c>
      <c r="AR800" s="33" t="str">
        <f t="shared" si="154"/>
        <v/>
      </c>
      <c r="AS800" s="4">
        <v>43604</v>
      </c>
      <c r="AT800" s="4">
        <v>0.15483796296296296</v>
      </c>
      <c r="AU800" s="4" t="s">
        <v>59</v>
      </c>
      <c r="AV800" s="4" t="s">
        <v>60</v>
      </c>
      <c r="AW800" s="4">
        <v>15736.174999999999</v>
      </c>
    </row>
    <row r="801" spans="36:52" x14ac:dyDescent="0.3">
      <c r="AJ801" s="33" t="str">
        <f t="shared" si="146"/>
        <v/>
      </c>
      <c r="AK801" s="33">
        <f t="shared" si="147"/>
        <v>116109.606</v>
      </c>
      <c r="AL801" s="33" t="str">
        <f t="shared" si="148"/>
        <v/>
      </c>
      <c r="AM801" s="33" t="str">
        <f t="shared" si="149"/>
        <v/>
      </c>
      <c r="AN801" s="33" t="str">
        <f t="shared" si="150"/>
        <v/>
      </c>
      <c r="AO801" s="33" t="str">
        <f t="shared" si="151"/>
        <v/>
      </c>
      <c r="AP801" s="33" t="str">
        <f t="shared" si="152"/>
        <v/>
      </c>
      <c r="AQ801" s="33" t="str">
        <f t="shared" si="153"/>
        <v/>
      </c>
      <c r="AR801" s="33" t="str">
        <f t="shared" si="154"/>
        <v/>
      </c>
      <c r="AS801" s="4">
        <v>43604</v>
      </c>
      <c r="AT801" s="4">
        <v>0.15483796296296296</v>
      </c>
      <c r="AU801" s="4" t="s">
        <v>59</v>
      </c>
      <c r="AV801" s="4" t="s">
        <v>61</v>
      </c>
      <c r="AW801" s="4">
        <v>116109.606</v>
      </c>
    </row>
    <row r="802" spans="36:52" x14ac:dyDescent="0.3">
      <c r="AJ802" s="33" t="str">
        <f t="shared" si="146"/>
        <v/>
      </c>
      <c r="AK802" s="33" t="str">
        <f t="shared" si="147"/>
        <v/>
      </c>
      <c r="AL802" s="33" t="str">
        <f t="shared" si="148"/>
        <v/>
      </c>
      <c r="AM802" s="33" t="str">
        <f t="shared" si="149"/>
        <v/>
      </c>
      <c r="AN802" s="33" t="str">
        <f t="shared" si="150"/>
        <v/>
      </c>
      <c r="AO802" s="33">
        <f t="shared" si="151"/>
        <v>12</v>
      </c>
      <c r="AP802" s="33" t="str">
        <f t="shared" si="152"/>
        <v/>
      </c>
      <c r="AQ802" s="33" t="str">
        <f t="shared" si="153"/>
        <v/>
      </c>
      <c r="AR802" s="33" t="str">
        <f t="shared" si="154"/>
        <v/>
      </c>
      <c r="AS802" s="4">
        <v>43604</v>
      </c>
      <c r="AT802" s="4">
        <v>0.15483796296296296</v>
      </c>
      <c r="AU802" s="4" t="s">
        <v>62</v>
      </c>
      <c r="AV802" s="4" t="s">
        <v>63</v>
      </c>
      <c r="AW802" s="4">
        <v>12</v>
      </c>
    </row>
    <row r="803" spans="36:52" x14ac:dyDescent="0.3">
      <c r="AJ803" s="33" t="str">
        <f t="shared" si="146"/>
        <v/>
      </c>
      <c r="AK803" s="33" t="str">
        <f t="shared" si="147"/>
        <v/>
      </c>
      <c r="AL803" s="33">
        <f t="shared" si="148"/>
        <v>27361.01</v>
      </c>
      <c r="AM803" s="33" t="str">
        <f t="shared" si="149"/>
        <v/>
      </c>
      <c r="AN803" s="33" t="str">
        <f t="shared" si="150"/>
        <v/>
      </c>
      <c r="AO803" s="33" t="str">
        <f t="shared" si="151"/>
        <v/>
      </c>
      <c r="AP803" s="33" t="str">
        <f t="shared" si="152"/>
        <v/>
      </c>
      <c r="AQ803" s="33" t="str">
        <f t="shared" si="153"/>
        <v/>
      </c>
      <c r="AR803" s="33" t="str">
        <f t="shared" si="154"/>
        <v/>
      </c>
      <c r="AS803" s="4">
        <v>43604</v>
      </c>
      <c r="AT803" s="4">
        <v>0.15483796296296296</v>
      </c>
      <c r="AU803" s="4" t="s">
        <v>64</v>
      </c>
      <c r="AV803" s="4" t="s">
        <v>65</v>
      </c>
      <c r="AW803" s="4">
        <v>27361.01</v>
      </c>
    </row>
    <row r="804" spans="36:52" x14ac:dyDescent="0.3">
      <c r="AJ804" s="33" t="str">
        <f t="shared" si="146"/>
        <v/>
      </c>
      <c r="AK804" s="33" t="str">
        <f t="shared" si="147"/>
        <v/>
      </c>
      <c r="AL804" s="33" t="str">
        <f t="shared" si="148"/>
        <v/>
      </c>
      <c r="AM804" s="33">
        <f t="shared" si="149"/>
        <v>37916.536</v>
      </c>
      <c r="AN804" s="33" t="str">
        <f t="shared" si="150"/>
        <v/>
      </c>
      <c r="AO804" s="33" t="str">
        <f t="shared" si="151"/>
        <v/>
      </c>
      <c r="AP804" s="33" t="str">
        <f t="shared" si="152"/>
        <v/>
      </c>
      <c r="AQ804" s="33" t="str">
        <f t="shared" si="153"/>
        <v/>
      </c>
      <c r="AR804" s="33" t="str">
        <f t="shared" si="154"/>
        <v/>
      </c>
      <c r="AS804" s="4">
        <v>43604</v>
      </c>
      <c r="AT804" s="4">
        <v>0.15483796296296296</v>
      </c>
      <c r="AU804" s="4" t="s">
        <v>64</v>
      </c>
      <c r="AV804" s="4" t="s">
        <v>66</v>
      </c>
      <c r="AW804" s="4" t="s">
        <v>67</v>
      </c>
      <c r="AX804" s="4">
        <v>37916.536</v>
      </c>
    </row>
    <row r="805" spans="36:52" x14ac:dyDescent="0.3">
      <c r="AJ805" s="33" t="str">
        <f t="shared" si="146"/>
        <v/>
      </c>
      <c r="AK805" s="33" t="str">
        <f t="shared" si="147"/>
        <v/>
      </c>
      <c r="AL805" s="33" t="str">
        <f t="shared" si="148"/>
        <v/>
      </c>
      <c r="AM805" s="33" t="str">
        <f t="shared" si="149"/>
        <v/>
      </c>
      <c r="AN805" s="33">
        <f t="shared" si="150"/>
        <v>0</v>
      </c>
      <c r="AO805" s="33" t="str">
        <f t="shared" si="151"/>
        <v/>
      </c>
      <c r="AP805" s="33" t="str">
        <f t="shared" si="152"/>
        <v/>
      </c>
      <c r="AQ805" s="33" t="str">
        <f t="shared" si="153"/>
        <v/>
      </c>
      <c r="AR805" s="33" t="str">
        <f t="shared" si="154"/>
        <v/>
      </c>
      <c r="AS805" s="4">
        <v>43604</v>
      </c>
      <c r="AT805" s="4">
        <v>0.15483796296296296</v>
      </c>
      <c r="AU805" s="4" t="s">
        <v>64</v>
      </c>
      <c r="AV805" s="4" t="s">
        <v>68</v>
      </c>
      <c r="AW805" s="4">
        <v>0</v>
      </c>
    </row>
    <row r="806" spans="36:52" x14ac:dyDescent="0.3">
      <c r="AJ806" s="33" t="str">
        <f t="shared" si="146"/>
        <v/>
      </c>
      <c r="AK806" s="33" t="str">
        <f t="shared" si="147"/>
        <v/>
      </c>
      <c r="AL806" s="33" t="str">
        <f t="shared" si="148"/>
        <v/>
      </c>
      <c r="AM806" s="33" t="str">
        <f t="shared" si="149"/>
        <v/>
      </c>
      <c r="AN806" s="33" t="str">
        <f t="shared" si="150"/>
        <v/>
      </c>
      <c r="AO806" s="33" t="str">
        <f t="shared" si="151"/>
        <v/>
      </c>
      <c r="AP806" s="33">
        <f t="shared" si="152"/>
        <v>0.22500000000000001</v>
      </c>
      <c r="AQ806" s="33" t="str">
        <f t="shared" si="153"/>
        <v/>
      </c>
      <c r="AR806" s="33" t="str">
        <f t="shared" si="154"/>
        <v/>
      </c>
      <c r="AS806" s="4">
        <v>43604</v>
      </c>
      <c r="AT806" s="4">
        <v>0.15549768518518517</v>
      </c>
      <c r="AU806" s="4" t="s">
        <v>70</v>
      </c>
      <c r="AV806" s="4" t="s">
        <v>71</v>
      </c>
      <c r="AW806" s="4">
        <v>43604</v>
      </c>
      <c r="AX806" s="4">
        <v>0.22500000000000001</v>
      </c>
      <c r="AY806" s="4" t="s">
        <v>72</v>
      </c>
      <c r="AZ806" s="4" t="s">
        <v>73</v>
      </c>
    </row>
    <row r="807" spans="36:52" x14ac:dyDescent="0.3">
      <c r="AJ807" s="33" t="str">
        <f t="shared" si="146"/>
        <v/>
      </c>
      <c r="AK807" s="33" t="str">
        <f t="shared" si="147"/>
        <v/>
      </c>
      <c r="AL807" s="33" t="str">
        <f t="shared" si="148"/>
        <v/>
      </c>
      <c r="AM807" s="33" t="str">
        <f t="shared" si="149"/>
        <v/>
      </c>
      <c r="AN807" s="33" t="str">
        <f t="shared" si="150"/>
        <v/>
      </c>
      <c r="AO807" s="33" t="str">
        <f t="shared" si="151"/>
        <v/>
      </c>
      <c r="AP807" s="33" t="str">
        <f t="shared" si="152"/>
        <v/>
      </c>
      <c r="AQ807" s="33" t="str">
        <f t="shared" si="153"/>
        <v/>
      </c>
      <c r="AR807" s="33">
        <f t="shared" si="154"/>
        <v>33.700000000000003</v>
      </c>
      <c r="AS807" s="4">
        <v>43604</v>
      </c>
      <c r="AT807" s="4">
        <v>0.15549768518518517</v>
      </c>
      <c r="AU807" s="4" t="s">
        <v>74</v>
      </c>
      <c r="AV807" s="4" t="s">
        <v>75</v>
      </c>
      <c r="AW807" s="4">
        <v>33.700000000000003</v>
      </c>
      <c r="AX807" s="4" t="s">
        <v>72</v>
      </c>
      <c r="AY807" s="4" t="s">
        <v>73</v>
      </c>
    </row>
    <row r="808" spans="36:52" x14ac:dyDescent="0.3">
      <c r="AJ808" s="33" t="str">
        <f t="shared" si="146"/>
        <v/>
      </c>
      <c r="AK808" s="33" t="str">
        <f t="shared" si="147"/>
        <v/>
      </c>
      <c r="AL808" s="33" t="str">
        <f t="shared" si="148"/>
        <v/>
      </c>
      <c r="AM808" s="33" t="str">
        <f t="shared" si="149"/>
        <v/>
      </c>
      <c r="AN808" s="33" t="str">
        <f t="shared" si="150"/>
        <v/>
      </c>
      <c r="AO808" s="33" t="str">
        <f t="shared" si="151"/>
        <v/>
      </c>
      <c r="AP808" s="33" t="str">
        <f t="shared" si="152"/>
        <v/>
      </c>
      <c r="AQ808" s="33">
        <f t="shared" si="153"/>
        <v>41.5</v>
      </c>
      <c r="AR808" s="33" t="str">
        <f t="shared" si="154"/>
        <v/>
      </c>
      <c r="AS808" s="4">
        <v>43604</v>
      </c>
      <c r="AT808" s="4">
        <v>0.15549768518518517</v>
      </c>
      <c r="AU808" s="4" t="s">
        <v>74</v>
      </c>
      <c r="AV808" s="4" t="s">
        <v>76</v>
      </c>
      <c r="AW808" s="4">
        <v>41.5</v>
      </c>
      <c r="AX808" s="4" t="s">
        <v>72</v>
      </c>
      <c r="AY808" s="4" t="s">
        <v>73</v>
      </c>
    </row>
    <row r="809" spans="36:52" x14ac:dyDescent="0.3">
      <c r="AJ809" s="33">
        <f t="shared" si="146"/>
        <v>15736.174999999999</v>
      </c>
      <c r="AK809" s="33" t="str">
        <f t="shared" si="147"/>
        <v/>
      </c>
      <c r="AL809" s="33" t="str">
        <f t="shared" si="148"/>
        <v/>
      </c>
      <c r="AM809" s="33" t="str">
        <f t="shared" si="149"/>
        <v/>
      </c>
      <c r="AN809" s="33" t="str">
        <f t="shared" si="150"/>
        <v/>
      </c>
      <c r="AO809" s="33" t="str">
        <f t="shared" si="151"/>
        <v/>
      </c>
      <c r="AP809" s="33" t="str">
        <f t="shared" si="152"/>
        <v/>
      </c>
      <c r="AQ809" s="33" t="str">
        <f t="shared" si="153"/>
        <v/>
      </c>
      <c r="AR809" s="33" t="str">
        <f t="shared" si="154"/>
        <v/>
      </c>
      <c r="AS809" s="4">
        <v>43604</v>
      </c>
      <c r="AT809" s="4">
        <v>0.15622685185185184</v>
      </c>
      <c r="AU809" s="4" t="s">
        <v>59</v>
      </c>
      <c r="AV809" s="4" t="s">
        <v>60</v>
      </c>
      <c r="AW809" s="4">
        <v>15736.174999999999</v>
      </c>
    </row>
    <row r="810" spans="36:52" x14ac:dyDescent="0.3">
      <c r="AJ810" s="33" t="str">
        <f t="shared" si="146"/>
        <v/>
      </c>
      <c r="AK810" s="33">
        <f t="shared" si="147"/>
        <v>116109.606</v>
      </c>
      <c r="AL810" s="33" t="str">
        <f t="shared" si="148"/>
        <v/>
      </c>
      <c r="AM810" s="33" t="str">
        <f t="shared" si="149"/>
        <v/>
      </c>
      <c r="AN810" s="33" t="str">
        <f t="shared" si="150"/>
        <v/>
      </c>
      <c r="AO810" s="33" t="str">
        <f t="shared" si="151"/>
        <v/>
      </c>
      <c r="AP810" s="33" t="str">
        <f t="shared" si="152"/>
        <v/>
      </c>
      <c r="AQ810" s="33" t="str">
        <f t="shared" si="153"/>
        <v/>
      </c>
      <c r="AR810" s="33" t="str">
        <f t="shared" si="154"/>
        <v/>
      </c>
      <c r="AS810" s="4">
        <v>43604</v>
      </c>
      <c r="AT810" s="4">
        <v>0.15622685185185184</v>
      </c>
      <c r="AU810" s="4" t="s">
        <v>59</v>
      </c>
      <c r="AV810" s="4" t="s">
        <v>61</v>
      </c>
      <c r="AW810" s="4">
        <v>116109.606</v>
      </c>
    </row>
    <row r="811" spans="36:52" x14ac:dyDescent="0.3">
      <c r="AJ811" s="33" t="str">
        <f t="shared" si="146"/>
        <v/>
      </c>
      <c r="AK811" s="33" t="str">
        <f t="shared" si="147"/>
        <v/>
      </c>
      <c r="AL811" s="33" t="str">
        <f t="shared" si="148"/>
        <v/>
      </c>
      <c r="AM811" s="33" t="str">
        <f t="shared" si="149"/>
        <v/>
      </c>
      <c r="AN811" s="33" t="str">
        <f t="shared" si="150"/>
        <v/>
      </c>
      <c r="AO811" s="33">
        <f t="shared" si="151"/>
        <v>12</v>
      </c>
      <c r="AP811" s="33" t="str">
        <f t="shared" si="152"/>
        <v/>
      </c>
      <c r="AQ811" s="33" t="str">
        <f t="shared" si="153"/>
        <v/>
      </c>
      <c r="AR811" s="33" t="str">
        <f t="shared" si="154"/>
        <v/>
      </c>
      <c r="AS811" s="4">
        <v>43604</v>
      </c>
      <c r="AT811" s="4">
        <v>0.15622685185185184</v>
      </c>
      <c r="AU811" s="4" t="s">
        <v>62</v>
      </c>
      <c r="AV811" s="4" t="s">
        <v>63</v>
      </c>
      <c r="AW811" s="4">
        <v>12</v>
      </c>
    </row>
    <row r="812" spans="36:52" x14ac:dyDescent="0.3">
      <c r="AJ812" s="33" t="str">
        <f t="shared" si="146"/>
        <v/>
      </c>
      <c r="AK812" s="33" t="str">
        <f t="shared" si="147"/>
        <v/>
      </c>
      <c r="AL812" s="33">
        <f t="shared" si="148"/>
        <v>27361.01</v>
      </c>
      <c r="AM812" s="33" t="str">
        <f t="shared" si="149"/>
        <v/>
      </c>
      <c r="AN812" s="33" t="str">
        <f t="shared" si="150"/>
        <v/>
      </c>
      <c r="AO812" s="33" t="str">
        <f t="shared" si="151"/>
        <v/>
      </c>
      <c r="AP812" s="33" t="str">
        <f t="shared" si="152"/>
        <v/>
      </c>
      <c r="AQ812" s="33" t="str">
        <f t="shared" si="153"/>
        <v/>
      </c>
      <c r="AR812" s="33" t="str">
        <f t="shared" si="154"/>
        <v/>
      </c>
      <c r="AS812" s="4">
        <v>43604</v>
      </c>
      <c r="AT812" s="4">
        <v>0.15622685185185184</v>
      </c>
      <c r="AU812" s="4" t="s">
        <v>64</v>
      </c>
      <c r="AV812" s="4" t="s">
        <v>65</v>
      </c>
      <c r="AW812" s="4">
        <v>27361.01</v>
      </c>
    </row>
    <row r="813" spans="36:52" x14ac:dyDescent="0.3">
      <c r="AJ813" s="33" t="str">
        <f t="shared" si="146"/>
        <v/>
      </c>
      <c r="AK813" s="33" t="str">
        <f t="shared" si="147"/>
        <v/>
      </c>
      <c r="AL813" s="33" t="str">
        <f t="shared" si="148"/>
        <v/>
      </c>
      <c r="AM813" s="33">
        <f t="shared" si="149"/>
        <v>37916.536</v>
      </c>
      <c r="AN813" s="33" t="str">
        <f t="shared" si="150"/>
        <v/>
      </c>
      <c r="AO813" s="33" t="str">
        <f t="shared" si="151"/>
        <v/>
      </c>
      <c r="AP813" s="33" t="str">
        <f t="shared" si="152"/>
        <v/>
      </c>
      <c r="AQ813" s="33" t="str">
        <f t="shared" si="153"/>
        <v/>
      </c>
      <c r="AR813" s="33" t="str">
        <f t="shared" si="154"/>
        <v/>
      </c>
      <c r="AS813" s="4">
        <v>43604</v>
      </c>
      <c r="AT813" s="4">
        <v>0.15622685185185184</v>
      </c>
      <c r="AU813" s="4" t="s">
        <v>64</v>
      </c>
      <c r="AV813" s="4" t="s">
        <v>66</v>
      </c>
      <c r="AW813" s="4" t="s">
        <v>67</v>
      </c>
      <c r="AX813" s="4">
        <v>37916.536</v>
      </c>
    </row>
    <row r="814" spans="36:52" x14ac:dyDescent="0.3">
      <c r="AJ814" s="33" t="str">
        <f t="shared" si="146"/>
        <v/>
      </c>
      <c r="AK814" s="33" t="str">
        <f t="shared" si="147"/>
        <v/>
      </c>
      <c r="AL814" s="33" t="str">
        <f t="shared" si="148"/>
        <v/>
      </c>
      <c r="AM814" s="33" t="str">
        <f t="shared" si="149"/>
        <v/>
      </c>
      <c r="AN814" s="33">
        <f t="shared" si="150"/>
        <v>0</v>
      </c>
      <c r="AO814" s="33" t="str">
        <f t="shared" si="151"/>
        <v/>
      </c>
      <c r="AP814" s="33" t="str">
        <f t="shared" si="152"/>
        <v/>
      </c>
      <c r="AQ814" s="33" t="str">
        <f t="shared" si="153"/>
        <v/>
      </c>
      <c r="AR814" s="33" t="str">
        <f t="shared" si="154"/>
        <v/>
      </c>
      <c r="AS814" s="4">
        <v>43604</v>
      </c>
      <c r="AT814" s="4">
        <v>0.15622685185185184</v>
      </c>
      <c r="AU814" s="4" t="s">
        <v>64</v>
      </c>
      <c r="AV814" s="4" t="s">
        <v>68</v>
      </c>
      <c r="AW814" s="4">
        <v>0</v>
      </c>
    </row>
    <row r="815" spans="36:52" x14ac:dyDescent="0.3">
      <c r="AJ815" s="33">
        <f t="shared" si="146"/>
        <v>15736.174999999999</v>
      </c>
      <c r="AK815" s="33" t="str">
        <f t="shared" si="147"/>
        <v/>
      </c>
      <c r="AL815" s="33" t="str">
        <f t="shared" si="148"/>
        <v/>
      </c>
      <c r="AM815" s="33" t="str">
        <f t="shared" si="149"/>
        <v/>
      </c>
      <c r="AN815" s="33" t="str">
        <f t="shared" si="150"/>
        <v/>
      </c>
      <c r="AO815" s="33" t="str">
        <f t="shared" si="151"/>
        <v/>
      </c>
      <c r="AP815" s="33" t="str">
        <f t="shared" si="152"/>
        <v/>
      </c>
      <c r="AQ815" s="33" t="str">
        <f t="shared" si="153"/>
        <v/>
      </c>
      <c r="AR815" s="33" t="str">
        <f t="shared" si="154"/>
        <v/>
      </c>
      <c r="AS815" s="4">
        <v>43604</v>
      </c>
      <c r="AT815" s="4">
        <v>0.15761574074074072</v>
      </c>
      <c r="AU815" s="4" t="s">
        <v>59</v>
      </c>
      <c r="AV815" s="4" t="s">
        <v>60</v>
      </c>
      <c r="AW815" s="4">
        <v>15736.174999999999</v>
      </c>
    </row>
    <row r="816" spans="36:52" x14ac:dyDescent="0.3">
      <c r="AJ816" s="33" t="str">
        <f t="shared" si="146"/>
        <v/>
      </c>
      <c r="AK816" s="33">
        <f t="shared" si="147"/>
        <v>116109.63800000001</v>
      </c>
      <c r="AL816" s="33" t="str">
        <f t="shared" si="148"/>
        <v/>
      </c>
      <c r="AM816" s="33" t="str">
        <f t="shared" si="149"/>
        <v/>
      </c>
      <c r="AN816" s="33" t="str">
        <f t="shared" si="150"/>
        <v/>
      </c>
      <c r="AO816" s="33" t="str">
        <f t="shared" si="151"/>
        <v/>
      </c>
      <c r="AP816" s="33" t="str">
        <f t="shared" si="152"/>
        <v/>
      </c>
      <c r="AQ816" s="33" t="str">
        <f t="shared" si="153"/>
        <v/>
      </c>
      <c r="AR816" s="33" t="str">
        <f t="shared" si="154"/>
        <v/>
      </c>
      <c r="AS816" s="4">
        <v>43604</v>
      </c>
      <c r="AT816" s="4">
        <v>0.15761574074074072</v>
      </c>
      <c r="AU816" s="4" t="s">
        <v>59</v>
      </c>
      <c r="AV816" s="4" t="s">
        <v>61</v>
      </c>
      <c r="AW816" s="4">
        <v>116109.63800000001</v>
      </c>
    </row>
    <row r="817" spans="36:52" x14ac:dyDescent="0.3">
      <c r="AJ817" s="33" t="str">
        <f t="shared" si="146"/>
        <v/>
      </c>
      <c r="AK817" s="33" t="str">
        <f t="shared" si="147"/>
        <v/>
      </c>
      <c r="AL817" s="33" t="str">
        <f t="shared" si="148"/>
        <v/>
      </c>
      <c r="AM817" s="33" t="str">
        <f t="shared" si="149"/>
        <v/>
      </c>
      <c r="AN817" s="33" t="str">
        <f t="shared" si="150"/>
        <v/>
      </c>
      <c r="AO817" s="33">
        <f t="shared" si="151"/>
        <v>12</v>
      </c>
      <c r="AP817" s="33" t="str">
        <f t="shared" si="152"/>
        <v/>
      </c>
      <c r="AQ817" s="33" t="str">
        <f t="shared" si="153"/>
        <v/>
      </c>
      <c r="AR817" s="33" t="str">
        <f t="shared" si="154"/>
        <v/>
      </c>
      <c r="AS817" s="4">
        <v>43604</v>
      </c>
      <c r="AT817" s="4">
        <v>0.15761574074074072</v>
      </c>
      <c r="AU817" s="4" t="s">
        <v>62</v>
      </c>
      <c r="AV817" s="4" t="s">
        <v>63</v>
      </c>
      <c r="AW817" s="4">
        <v>12</v>
      </c>
    </row>
    <row r="818" spans="36:52" x14ac:dyDescent="0.3">
      <c r="AJ818" s="33" t="str">
        <f t="shared" si="146"/>
        <v/>
      </c>
      <c r="AK818" s="33" t="str">
        <f t="shared" si="147"/>
        <v/>
      </c>
      <c r="AL818" s="33">
        <f t="shared" si="148"/>
        <v>27361.01</v>
      </c>
      <c r="AM818" s="33" t="str">
        <f t="shared" si="149"/>
        <v/>
      </c>
      <c r="AN818" s="33" t="str">
        <f t="shared" si="150"/>
        <v/>
      </c>
      <c r="AO818" s="33" t="str">
        <f t="shared" si="151"/>
        <v/>
      </c>
      <c r="AP818" s="33" t="str">
        <f t="shared" si="152"/>
        <v/>
      </c>
      <c r="AQ818" s="33" t="str">
        <f t="shared" si="153"/>
        <v/>
      </c>
      <c r="AR818" s="33" t="str">
        <f t="shared" si="154"/>
        <v/>
      </c>
      <c r="AS818" s="4">
        <v>43604</v>
      </c>
      <c r="AT818" s="4">
        <v>0.15761574074074072</v>
      </c>
      <c r="AU818" s="4" t="s">
        <v>64</v>
      </c>
      <c r="AV818" s="4" t="s">
        <v>65</v>
      </c>
      <c r="AW818" s="4">
        <v>27361.01</v>
      </c>
    </row>
    <row r="819" spans="36:52" x14ac:dyDescent="0.3">
      <c r="AJ819" s="33" t="str">
        <f t="shared" si="146"/>
        <v/>
      </c>
      <c r="AK819" s="33" t="str">
        <f t="shared" si="147"/>
        <v/>
      </c>
      <c r="AL819" s="33" t="str">
        <f t="shared" si="148"/>
        <v/>
      </c>
      <c r="AM819" s="33">
        <f t="shared" si="149"/>
        <v>37916.536</v>
      </c>
      <c r="AN819" s="33" t="str">
        <f t="shared" si="150"/>
        <v/>
      </c>
      <c r="AO819" s="33" t="str">
        <f t="shared" si="151"/>
        <v/>
      </c>
      <c r="AP819" s="33" t="str">
        <f t="shared" si="152"/>
        <v/>
      </c>
      <c r="AQ819" s="33" t="str">
        <f t="shared" si="153"/>
        <v/>
      </c>
      <c r="AR819" s="33" t="str">
        <f t="shared" si="154"/>
        <v/>
      </c>
      <c r="AS819" s="4">
        <v>43604</v>
      </c>
      <c r="AT819" s="4">
        <v>0.15761574074074072</v>
      </c>
      <c r="AU819" s="4" t="s">
        <v>64</v>
      </c>
      <c r="AV819" s="4" t="s">
        <v>66</v>
      </c>
      <c r="AW819" s="4" t="s">
        <v>67</v>
      </c>
      <c r="AX819" s="4">
        <v>37916.536</v>
      </c>
    </row>
    <row r="820" spans="36:52" x14ac:dyDescent="0.3">
      <c r="AJ820" s="33" t="str">
        <f t="shared" si="146"/>
        <v/>
      </c>
      <c r="AK820" s="33" t="str">
        <f t="shared" si="147"/>
        <v/>
      </c>
      <c r="AL820" s="33" t="str">
        <f t="shared" si="148"/>
        <v/>
      </c>
      <c r="AM820" s="33" t="str">
        <f t="shared" si="149"/>
        <v/>
      </c>
      <c r="AN820" s="33">
        <f t="shared" si="150"/>
        <v>0</v>
      </c>
      <c r="AO820" s="33" t="str">
        <f t="shared" si="151"/>
        <v/>
      </c>
      <c r="AP820" s="33" t="str">
        <f t="shared" si="152"/>
        <v/>
      </c>
      <c r="AQ820" s="33" t="str">
        <f t="shared" si="153"/>
        <v/>
      </c>
      <c r="AR820" s="33" t="str">
        <f t="shared" si="154"/>
        <v/>
      </c>
      <c r="AS820" s="4">
        <v>43604</v>
      </c>
      <c r="AT820" s="4">
        <v>0.15761574074074072</v>
      </c>
      <c r="AU820" s="4" t="s">
        <v>64</v>
      </c>
      <c r="AV820" s="4" t="s">
        <v>68</v>
      </c>
      <c r="AW820" s="4">
        <v>0</v>
      </c>
    </row>
    <row r="821" spans="36:52" x14ac:dyDescent="0.3">
      <c r="AJ821" s="33" t="str">
        <f t="shared" si="146"/>
        <v/>
      </c>
      <c r="AK821" s="33" t="str">
        <f t="shared" si="147"/>
        <v/>
      </c>
      <c r="AL821" s="33" t="str">
        <f t="shared" si="148"/>
        <v/>
      </c>
      <c r="AM821" s="33" t="str">
        <f t="shared" si="149"/>
        <v/>
      </c>
      <c r="AN821" s="33" t="str">
        <f t="shared" si="150"/>
        <v/>
      </c>
      <c r="AO821" s="33" t="str">
        <f t="shared" si="151"/>
        <v/>
      </c>
      <c r="AP821" s="33">
        <f t="shared" si="152"/>
        <v>0.22500000000000001</v>
      </c>
      <c r="AQ821" s="33" t="str">
        <f t="shared" si="153"/>
        <v/>
      </c>
      <c r="AR821" s="33" t="str">
        <f t="shared" si="154"/>
        <v/>
      </c>
      <c r="AS821" s="4">
        <v>43604</v>
      </c>
      <c r="AT821" s="4">
        <v>0.15896990740740741</v>
      </c>
      <c r="AU821" s="4" t="s">
        <v>70</v>
      </c>
      <c r="AV821" s="4" t="s">
        <v>71</v>
      </c>
      <c r="AW821" s="4">
        <v>43604</v>
      </c>
      <c r="AX821" s="4">
        <v>0.22500000000000001</v>
      </c>
      <c r="AY821" s="4" t="s">
        <v>72</v>
      </c>
      <c r="AZ821" s="4" t="s">
        <v>73</v>
      </c>
    </row>
    <row r="822" spans="36:52" x14ac:dyDescent="0.3">
      <c r="AJ822" s="33" t="str">
        <f t="shared" si="146"/>
        <v/>
      </c>
      <c r="AK822" s="33" t="str">
        <f t="shared" si="147"/>
        <v/>
      </c>
      <c r="AL822" s="33" t="str">
        <f t="shared" si="148"/>
        <v/>
      </c>
      <c r="AM822" s="33" t="str">
        <f t="shared" si="149"/>
        <v/>
      </c>
      <c r="AN822" s="33" t="str">
        <f t="shared" si="150"/>
        <v/>
      </c>
      <c r="AO822" s="33" t="str">
        <f t="shared" si="151"/>
        <v/>
      </c>
      <c r="AP822" s="33" t="str">
        <f t="shared" si="152"/>
        <v/>
      </c>
      <c r="AQ822" s="33" t="str">
        <f t="shared" si="153"/>
        <v/>
      </c>
      <c r="AR822" s="33">
        <f t="shared" si="154"/>
        <v>33.700000000000003</v>
      </c>
      <c r="AS822" s="4">
        <v>43604</v>
      </c>
      <c r="AT822" s="4">
        <v>0.15896990740740741</v>
      </c>
      <c r="AU822" s="4" t="s">
        <v>74</v>
      </c>
      <c r="AV822" s="4" t="s">
        <v>75</v>
      </c>
      <c r="AW822" s="4">
        <v>33.700000000000003</v>
      </c>
      <c r="AX822" s="4" t="s">
        <v>72</v>
      </c>
      <c r="AY822" s="4" t="s">
        <v>73</v>
      </c>
    </row>
    <row r="823" spans="36:52" x14ac:dyDescent="0.3">
      <c r="AJ823" s="33" t="str">
        <f t="shared" si="146"/>
        <v/>
      </c>
      <c r="AK823" s="33" t="str">
        <f t="shared" si="147"/>
        <v/>
      </c>
      <c r="AL823" s="33" t="str">
        <f t="shared" si="148"/>
        <v/>
      </c>
      <c r="AM823" s="33" t="str">
        <f t="shared" si="149"/>
        <v/>
      </c>
      <c r="AN823" s="33" t="str">
        <f t="shared" si="150"/>
        <v/>
      </c>
      <c r="AO823" s="33" t="str">
        <f t="shared" si="151"/>
        <v/>
      </c>
      <c r="AP823" s="33" t="str">
        <f t="shared" si="152"/>
        <v/>
      </c>
      <c r="AQ823" s="33">
        <f t="shared" si="153"/>
        <v>41.5</v>
      </c>
      <c r="AR823" s="33" t="str">
        <f t="shared" si="154"/>
        <v/>
      </c>
      <c r="AS823" s="4">
        <v>43604</v>
      </c>
      <c r="AT823" s="4">
        <v>0.15896990740740741</v>
      </c>
      <c r="AU823" s="4" t="s">
        <v>74</v>
      </c>
      <c r="AV823" s="4" t="s">
        <v>76</v>
      </c>
      <c r="AW823" s="4">
        <v>41.5</v>
      </c>
      <c r="AX823" s="4" t="s">
        <v>72</v>
      </c>
      <c r="AY823" s="4" t="s">
        <v>73</v>
      </c>
    </row>
    <row r="824" spans="36:52" x14ac:dyDescent="0.3">
      <c r="AJ824" s="33">
        <f t="shared" si="146"/>
        <v>15736.174999999999</v>
      </c>
      <c r="AK824" s="33" t="str">
        <f t="shared" si="147"/>
        <v/>
      </c>
      <c r="AL824" s="33" t="str">
        <f t="shared" si="148"/>
        <v/>
      </c>
      <c r="AM824" s="33" t="str">
        <f t="shared" si="149"/>
        <v/>
      </c>
      <c r="AN824" s="33" t="str">
        <f t="shared" si="150"/>
        <v/>
      </c>
      <c r="AO824" s="33" t="str">
        <f t="shared" si="151"/>
        <v/>
      </c>
      <c r="AP824" s="33" t="str">
        <f t="shared" si="152"/>
        <v/>
      </c>
      <c r="AQ824" s="33" t="str">
        <f t="shared" si="153"/>
        <v/>
      </c>
      <c r="AR824" s="33" t="str">
        <f t="shared" si="154"/>
        <v/>
      </c>
      <c r="AS824" s="4">
        <v>43604</v>
      </c>
      <c r="AT824" s="4">
        <v>0.15900462962962963</v>
      </c>
      <c r="AU824" s="4" t="s">
        <v>59</v>
      </c>
      <c r="AV824" s="4" t="s">
        <v>60</v>
      </c>
      <c r="AW824" s="4">
        <v>15736.174999999999</v>
      </c>
    </row>
    <row r="825" spans="36:52" x14ac:dyDescent="0.3">
      <c r="AJ825" s="33" t="str">
        <f t="shared" si="146"/>
        <v/>
      </c>
      <c r="AK825" s="33">
        <f t="shared" si="147"/>
        <v>116109.63800000001</v>
      </c>
      <c r="AL825" s="33" t="str">
        <f t="shared" si="148"/>
        <v/>
      </c>
      <c r="AM825" s="33" t="str">
        <f t="shared" si="149"/>
        <v/>
      </c>
      <c r="AN825" s="33" t="str">
        <f t="shared" si="150"/>
        <v/>
      </c>
      <c r="AO825" s="33" t="str">
        <f t="shared" si="151"/>
        <v/>
      </c>
      <c r="AP825" s="33" t="str">
        <f t="shared" si="152"/>
        <v/>
      </c>
      <c r="AQ825" s="33" t="str">
        <f t="shared" si="153"/>
        <v/>
      </c>
      <c r="AR825" s="33" t="str">
        <f t="shared" si="154"/>
        <v/>
      </c>
      <c r="AS825" s="4">
        <v>43604</v>
      </c>
      <c r="AT825" s="4">
        <v>0.15900462962962963</v>
      </c>
      <c r="AU825" s="4" t="s">
        <v>59</v>
      </c>
      <c r="AV825" s="4" t="s">
        <v>61</v>
      </c>
      <c r="AW825" s="4">
        <v>116109.63800000001</v>
      </c>
    </row>
    <row r="826" spans="36:52" x14ac:dyDescent="0.3">
      <c r="AJ826" s="33" t="str">
        <f t="shared" si="146"/>
        <v/>
      </c>
      <c r="AK826" s="33" t="str">
        <f t="shared" si="147"/>
        <v/>
      </c>
      <c r="AL826" s="33" t="str">
        <f t="shared" si="148"/>
        <v/>
      </c>
      <c r="AM826" s="33" t="str">
        <f t="shared" si="149"/>
        <v/>
      </c>
      <c r="AN826" s="33" t="str">
        <f t="shared" si="150"/>
        <v/>
      </c>
      <c r="AO826" s="33">
        <f t="shared" si="151"/>
        <v>12</v>
      </c>
      <c r="AP826" s="33" t="str">
        <f t="shared" si="152"/>
        <v/>
      </c>
      <c r="AQ826" s="33" t="str">
        <f t="shared" si="153"/>
        <v/>
      </c>
      <c r="AR826" s="33" t="str">
        <f t="shared" si="154"/>
        <v/>
      </c>
      <c r="AS826" s="4">
        <v>43604</v>
      </c>
      <c r="AT826" s="4">
        <v>0.15900462962962963</v>
      </c>
      <c r="AU826" s="4" t="s">
        <v>62</v>
      </c>
      <c r="AV826" s="4" t="s">
        <v>63</v>
      </c>
      <c r="AW826" s="4">
        <v>12</v>
      </c>
    </row>
    <row r="827" spans="36:52" x14ac:dyDescent="0.3">
      <c r="AJ827" s="33" t="str">
        <f t="shared" si="146"/>
        <v/>
      </c>
      <c r="AK827" s="33" t="str">
        <f t="shared" si="147"/>
        <v/>
      </c>
      <c r="AL827" s="33">
        <f t="shared" si="148"/>
        <v>27361.01</v>
      </c>
      <c r="AM827" s="33" t="str">
        <f t="shared" si="149"/>
        <v/>
      </c>
      <c r="AN827" s="33" t="str">
        <f t="shared" si="150"/>
        <v/>
      </c>
      <c r="AO827" s="33" t="str">
        <f t="shared" si="151"/>
        <v/>
      </c>
      <c r="AP827" s="33" t="str">
        <f t="shared" si="152"/>
        <v/>
      </c>
      <c r="AQ827" s="33" t="str">
        <f t="shared" si="153"/>
        <v/>
      </c>
      <c r="AR827" s="33" t="str">
        <f t="shared" si="154"/>
        <v/>
      </c>
      <c r="AS827" s="4">
        <v>43604</v>
      </c>
      <c r="AT827" s="4">
        <v>0.15900462962962963</v>
      </c>
      <c r="AU827" s="4" t="s">
        <v>64</v>
      </c>
      <c r="AV827" s="4" t="s">
        <v>65</v>
      </c>
      <c r="AW827" s="4">
        <v>27361.01</v>
      </c>
    </row>
    <row r="828" spans="36:52" x14ac:dyDescent="0.3">
      <c r="AJ828" s="33" t="str">
        <f t="shared" si="146"/>
        <v/>
      </c>
      <c r="AK828" s="33" t="str">
        <f t="shared" si="147"/>
        <v/>
      </c>
      <c r="AL828" s="33" t="str">
        <f t="shared" si="148"/>
        <v/>
      </c>
      <c r="AM828" s="33">
        <f t="shared" si="149"/>
        <v>37916.536</v>
      </c>
      <c r="AN828" s="33" t="str">
        <f t="shared" si="150"/>
        <v/>
      </c>
      <c r="AO828" s="33" t="str">
        <f t="shared" si="151"/>
        <v/>
      </c>
      <c r="AP828" s="33" t="str">
        <f t="shared" si="152"/>
        <v/>
      </c>
      <c r="AQ828" s="33" t="str">
        <f t="shared" si="153"/>
        <v/>
      </c>
      <c r="AR828" s="33" t="str">
        <f t="shared" si="154"/>
        <v/>
      </c>
      <c r="AS828" s="4">
        <v>43604</v>
      </c>
      <c r="AT828" s="4">
        <v>0.15900462962962963</v>
      </c>
      <c r="AU828" s="4" t="s">
        <v>64</v>
      </c>
      <c r="AV828" s="4" t="s">
        <v>66</v>
      </c>
      <c r="AW828" s="4" t="s">
        <v>67</v>
      </c>
      <c r="AX828" s="4">
        <v>37916.536</v>
      </c>
    </row>
    <row r="829" spans="36:52" x14ac:dyDescent="0.3">
      <c r="AJ829" s="33" t="str">
        <f t="shared" si="146"/>
        <v/>
      </c>
      <c r="AK829" s="33" t="str">
        <f t="shared" si="147"/>
        <v/>
      </c>
      <c r="AL829" s="33" t="str">
        <f t="shared" si="148"/>
        <v/>
      </c>
      <c r="AM829" s="33" t="str">
        <f t="shared" si="149"/>
        <v/>
      </c>
      <c r="AN829" s="33">
        <f t="shared" si="150"/>
        <v>0</v>
      </c>
      <c r="AO829" s="33" t="str">
        <f t="shared" si="151"/>
        <v/>
      </c>
      <c r="AP829" s="33" t="str">
        <f t="shared" si="152"/>
        <v/>
      </c>
      <c r="AQ829" s="33" t="str">
        <f t="shared" si="153"/>
        <v/>
      </c>
      <c r="AR829" s="33" t="str">
        <f t="shared" si="154"/>
        <v/>
      </c>
      <c r="AS829" s="4">
        <v>43604</v>
      </c>
      <c r="AT829" s="4">
        <v>0.15900462962962963</v>
      </c>
      <c r="AU829" s="4" t="s">
        <v>64</v>
      </c>
      <c r="AV829" s="4" t="s">
        <v>68</v>
      </c>
      <c r="AW829" s="4">
        <v>0</v>
      </c>
    </row>
    <row r="830" spans="36:52" x14ac:dyDescent="0.3">
      <c r="AJ830" s="33">
        <f t="shared" si="146"/>
        <v>15736.174999999999</v>
      </c>
      <c r="AK830" s="33" t="str">
        <f t="shared" si="147"/>
        <v/>
      </c>
      <c r="AL830" s="33" t="str">
        <f t="shared" si="148"/>
        <v/>
      </c>
      <c r="AM830" s="33" t="str">
        <f t="shared" si="149"/>
        <v/>
      </c>
      <c r="AN830" s="33" t="str">
        <f t="shared" si="150"/>
        <v/>
      </c>
      <c r="AO830" s="33" t="str">
        <f t="shared" si="151"/>
        <v/>
      </c>
      <c r="AP830" s="33" t="str">
        <f t="shared" si="152"/>
        <v/>
      </c>
      <c r="AQ830" s="33" t="str">
        <f t="shared" si="153"/>
        <v/>
      </c>
      <c r="AR830" s="33" t="str">
        <f t="shared" si="154"/>
        <v/>
      </c>
      <c r="AS830" s="4">
        <v>43604</v>
      </c>
      <c r="AT830" s="4">
        <v>0.16039351851851852</v>
      </c>
      <c r="AU830" s="4" t="s">
        <v>59</v>
      </c>
      <c r="AV830" s="4" t="s">
        <v>60</v>
      </c>
      <c r="AW830" s="4">
        <v>15736.174999999999</v>
      </c>
    </row>
    <row r="831" spans="36:52" x14ac:dyDescent="0.3">
      <c r="AJ831" s="33" t="str">
        <f t="shared" si="146"/>
        <v/>
      </c>
      <c r="AK831" s="33">
        <f t="shared" si="147"/>
        <v>116109.63800000001</v>
      </c>
      <c r="AL831" s="33" t="str">
        <f t="shared" si="148"/>
        <v/>
      </c>
      <c r="AM831" s="33" t="str">
        <f t="shared" si="149"/>
        <v/>
      </c>
      <c r="AN831" s="33" t="str">
        <f t="shared" si="150"/>
        <v/>
      </c>
      <c r="AO831" s="33" t="str">
        <f t="shared" si="151"/>
        <v/>
      </c>
      <c r="AP831" s="33" t="str">
        <f t="shared" si="152"/>
        <v/>
      </c>
      <c r="AQ831" s="33" t="str">
        <f t="shared" si="153"/>
        <v/>
      </c>
      <c r="AR831" s="33" t="str">
        <f t="shared" si="154"/>
        <v/>
      </c>
      <c r="AS831" s="4">
        <v>43604</v>
      </c>
      <c r="AT831" s="4">
        <v>0.16039351851851852</v>
      </c>
      <c r="AU831" s="4" t="s">
        <v>59</v>
      </c>
      <c r="AV831" s="4" t="s">
        <v>61</v>
      </c>
      <c r="AW831" s="4">
        <v>116109.63800000001</v>
      </c>
    </row>
    <row r="832" spans="36:52" x14ac:dyDescent="0.3">
      <c r="AJ832" s="33" t="str">
        <f t="shared" si="146"/>
        <v/>
      </c>
      <c r="AK832" s="33" t="str">
        <f t="shared" si="147"/>
        <v/>
      </c>
      <c r="AL832" s="33" t="str">
        <f t="shared" si="148"/>
        <v/>
      </c>
      <c r="AM832" s="33" t="str">
        <f t="shared" si="149"/>
        <v/>
      </c>
      <c r="AN832" s="33" t="str">
        <f t="shared" si="150"/>
        <v/>
      </c>
      <c r="AO832" s="33">
        <f t="shared" si="151"/>
        <v>12</v>
      </c>
      <c r="AP832" s="33" t="str">
        <f t="shared" si="152"/>
        <v/>
      </c>
      <c r="AQ832" s="33" t="str">
        <f t="shared" si="153"/>
        <v/>
      </c>
      <c r="AR832" s="33" t="str">
        <f t="shared" si="154"/>
        <v/>
      </c>
      <c r="AS832" s="4">
        <v>43604</v>
      </c>
      <c r="AT832" s="4">
        <v>0.16039351851851852</v>
      </c>
      <c r="AU832" s="4" t="s">
        <v>62</v>
      </c>
      <c r="AV832" s="4" t="s">
        <v>63</v>
      </c>
      <c r="AW832" s="4">
        <v>12</v>
      </c>
    </row>
    <row r="833" spans="36:52" x14ac:dyDescent="0.3">
      <c r="AJ833" s="33" t="str">
        <f t="shared" si="146"/>
        <v/>
      </c>
      <c r="AK833" s="33" t="str">
        <f t="shared" si="147"/>
        <v/>
      </c>
      <c r="AL833" s="33">
        <f t="shared" si="148"/>
        <v>27361.01</v>
      </c>
      <c r="AM833" s="33" t="str">
        <f t="shared" si="149"/>
        <v/>
      </c>
      <c r="AN833" s="33" t="str">
        <f t="shared" si="150"/>
        <v/>
      </c>
      <c r="AO833" s="33" t="str">
        <f t="shared" si="151"/>
        <v/>
      </c>
      <c r="AP833" s="33" t="str">
        <f t="shared" si="152"/>
        <v/>
      </c>
      <c r="AQ833" s="33" t="str">
        <f t="shared" si="153"/>
        <v/>
      </c>
      <c r="AR833" s="33" t="str">
        <f t="shared" si="154"/>
        <v/>
      </c>
      <c r="AS833" s="4">
        <v>43604</v>
      </c>
      <c r="AT833" s="4">
        <v>0.16039351851851852</v>
      </c>
      <c r="AU833" s="4" t="s">
        <v>64</v>
      </c>
      <c r="AV833" s="4" t="s">
        <v>65</v>
      </c>
      <c r="AW833" s="4">
        <v>27361.01</v>
      </c>
    </row>
    <row r="834" spans="36:52" x14ac:dyDescent="0.3">
      <c r="AJ834" s="33" t="str">
        <f t="shared" si="146"/>
        <v/>
      </c>
      <c r="AK834" s="33" t="str">
        <f t="shared" si="147"/>
        <v/>
      </c>
      <c r="AL834" s="33" t="str">
        <f t="shared" si="148"/>
        <v/>
      </c>
      <c r="AM834" s="33">
        <f t="shared" si="149"/>
        <v>37916.536</v>
      </c>
      <c r="AN834" s="33" t="str">
        <f t="shared" si="150"/>
        <v/>
      </c>
      <c r="AO834" s="33" t="str">
        <f t="shared" si="151"/>
        <v/>
      </c>
      <c r="AP834" s="33" t="str">
        <f t="shared" si="152"/>
        <v/>
      </c>
      <c r="AQ834" s="33" t="str">
        <f t="shared" si="153"/>
        <v/>
      </c>
      <c r="AR834" s="33" t="str">
        <f t="shared" si="154"/>
        <v/>
      </c>
      <c r="AS834" s="4">
        <v>43604</v>
      </c>
      <c r="AT834" s="4">
        <v>0.16039351851851852</v>
      </c>
      <c r="AU834" s="4" t="s">
        <v>64</v>
      </c>
      <c r="AV834" s="4" t="s">
        <v>66</v>
      </c>
      <c r="AW834" s="4" t="s">
        <v>67</v>
      </c>
      <c r="AX834" s="4">
        <v>37916.536</v>
      </c>
    </row>
    <row r="835" spans="36:52" x14ac:dyDescent="0.3">
      <c r="AJ835" s="33" t="str">
        <f t="shared" si="146"/>
        <v/>
      </c>
      <c r="AK835" s="33" t="str">
        <f t="shared" si="147"/>
        <v/>
      </c>
      <c r="AL835" s="33" t="str">
        <f t="shared" si="148"/>
        <v/>
      </c>
      <c r="AM835" s="33" t="str">
        <f t="shared" si="149"/>
        <v/>
      </c>
      <c r="AN835" s="33">
        <f t="shared" si="150"/>
        <v>0</v>
      </c>
      <c r="AO835" s="33" t="str">
        <f t="shared" si="151"/>
        <v/>
      </c>
      <c r="AP835" s="33" t="str">
        <f t="shared" si="152"/>
        <v/>
      </c>
      <c r="AQ835" s="33" t="str">
        <f t="shared" si="153"/>
        <v/>
      </c>
      <c r="AR835" s="33" t="str">
        <f t="shared" si="154"/>
        <v/>
      </c>
      <c r="AS835" s="4">
        <v>43604</v>
      </c>
      <c r="AT835" s="4">
        <v>0.16039351851851852</v>
      </c>
      <c r="AU835" s="4" t="s">
        <v>64</v>
      </c>
      <c r="AV835" s="4" t="s">
        <v>68</v>
      </c>
      <c r="AW835" s="4">
        <v>0</v>
      </c>
    </row>
    <row r="836" spans="36:52" x14ac:dyDescent="0.3">
      <c r="AJ836" s="33">
        <f t="shared" si="146"/>
        <v>15736.174999999999</v>
      </c>
      <c r="AK836" s="33" t="str">
        <f t="shared" si="147"/>
        <v/>
      </c>
      <c r="AL836" s="33" t="str">
        <f t="shared" si="148"/>
        <v/>
      </c>
      <c r="AM836" s="33" t="str">
        <f t="shared" si="149"/>
        <v/>
      </c>
      <c r="AN836" s="33" t="str">
        <f t="shared" si="150"/>
        <v/>
      </c>
      <c r="AO836" s="33" t="str">
        <f t="shared" si="151"/>
        <v/>
      </c>
      <c r="AP836" s="33" t="str">
        <f t="shared" si="152"/>
        <v/>
      </c>
      <c r="AQ836" s="33" t="str">
        <f t="shared" si="153"/>
        <v/>
      </c>
      <c r="AR836" s="33" t="str">
        <f t="shared" si="154"/>
        <v/>
      </c>
      <c r="AS836" s="4">
        <v>43604</v>
      </c>
      <c r="AT836" s="4">
        <v>0.1617824074074074</v>
      </c>
      <c r="AU836" s="4" t="s">
        <v>59</v>
      </c>
      <c r="AV836" s="4" t="s">
        <v>60</v>
      </c>
      <c r="AW836" s="4">
        <v>15736.174999999999</v>
      </c>
    </row>
    <row r="837" spans="36:52" x14ac:dyDescent="0.3">
      <c r="AJ837" s="33" t="str">
        <f t="shared" si="146"/>
        <v/>
      </c>
      <c r="AK837" s="33">
        <f t="shared" si="147"/>
        <v>116109.678</v>
      </c>
      <c r="AL837" s="33" t="str">
        <f t="shared" si="148"/>
        <v/>
      </c>
      <c r="AM837" s="33" t="str">
        <f t="shared" si="149"/>
        <v/>
      </c>
      <c r="AN837" s="33" t="str">
        <f t="shared" si="150"/>
        <v/>
      </c>
      <c r="AO837" s="33" t="str">
        <f t="shared" si="151"/>
        <v/>
      </c>
      <c r="AP837" s="33" t="str">
        <f t="shared" si="152"/>
        <v/>
      </c>
      <c r="AQ837" s="33" t="str">
        <f t="shared" si="153"/>
        <v/>
      </c>
      <c r="AR837" s="33" t="str">
        <f t="shared" si="154"/>
        <v/>
      </c>
      <c r="AS837" s="4">
        <v>43604</v>
      </c>
      <c r="AT837" s="4">
        <v>0.1617824074074074</v>
      </c>
      <c r="AU837" s="4" t="s">
        <v>59</v>
      </c>
      <c r="AV837" s="4" t="s">
        <v>61</v>
      </c>
      <c r="AW837" s="4">
        <v>116109.678</v>
      </c>
    </row>
    <row r="838" spans="36:52" x14ac:dyDescent="0.3">
      <c r="AJ838" s="33" t="str">
        <f t="shared" si="146"/>
        <v/>
      </c>
      <c r="AK838" s="33" t="str">
        <f t="shared" si="147"/>
        <v/>
      </c>
      <c r="AL838" s="33" t="str">
        <f t="shared" si="148"/>
        <v/>
      </c>
      <c r="AM838" s="33" t="str">
        <f t="shared" si="149"/>
        <v/>
      </c>
      <c r="AN838" s="33" t="str">
        <f t="shared" si="150"/>
        <v/>
      </c>
      <c r="AO838" s="33">
        <f t="shared" si="151"/>
        <v>12</v>
      </c>
      <c r="AP838" s="33" t="str">
        <f t="shared" si="152"/>
        <v/>
      </c>
      <c r="AQ838" s="33" t="str">
        <f t="shared" si="153"/>
        <v/>
      </c>
      <c r="AR838" s="33" t="str">
        <f t="shared" si="154"/>
        <v/>
      </c>
      <c r="AS838" s="4">
        <v>43604</v>
      </c>
      <c r="AT838" s="4">
        <v>0.1617824074074074</v>
      </c>
      <c r="AU838" s="4" t="s">
        <v>62</v>
      </c>
      <c r="AV838" s="4" t="s">
        <v>63</v>
      </c>
      <c r="AW838" s="4">
        <v>12</v>
      </c>
    </row>
    <row r="839" spans="36:52" x14ac:dyDescent="0.3">
      <c r="AJ839" s="33" t="str">
        <f t="shared" si="146"/>
        <v/>
      </c>
      <c r="AK839" s="33" t="str">
        <f t="shared" si="147"/>
        <v/>
      </c>
      <c r="AL839" s="33">
        <f t="shared" si="148"/>
        <v>27361.01</v>
      </c>
      <c r="AM839" s="33" t="str">
        <f t="shared" si="149"/>
        <v/>
      </c>
      <c r="AN839" s="33" t="str">
        <f t="shared" si="150"/>
        <v/>
      </c>
      <c r="AO839" s="33" t="str">
        <f t="shared" si="151"/>
        <v/>
      </c>
      <c r="AP839" s="33" t="str">
        <f t="shared" si="152"/>
        <v/>
      </c>
      <c r="AQ839" s="33" t="str">
        <f t="shared" si="153"/>
        <v/>
      </c>
      <c r="AR839" s="33" t="str">
        <f t="shared" si="154"/>
        <v/>
      </c>
      <c r="AS839" s="4">
        <v>43604</v>
      </c>
      <c r="AT839" s="4">
        <v>0.1617824074074074</v>
      </c>
      <c r="AU839" s="4" t="s">
        <v>64</v>
      </c>
      <c r="AV839" s="4" t="s">
        <v>65</v>
      </c>
      <c r="AW839" s="4">
        <v>27361.01</v>
      </c>
    </row>
    <row r="840" spans="36:52" x14ac:dyDescent="0.3">
      <c r="AJ840" s="33" t="str">
        <f t="shared" si="146"/>
        <v/>
      </c>
      <c r="AK840" s="33" t="str">
        <f t="shared" si="147"/>
        <v/>
      </c>
      <c r="AL840" s="33" t="str">
        <f t="shared" si="148"/>
        <v/>
      </c>
      <c r="AM840" s="33">
        <f t="shared" si="149"/>
        <v>37916.536</v>
      </c>
      <c r="AN840" s="33" t="str">
        <f t="shared" si="150"/>
        <v/>
      </c>
      <c r="AO840" s="33" t="str">
        <f t="shared" si="151"/>
        <v/>
      </c>
      <c r="AP840" s="33" t="str">
        <f t="shared" si="152"/>
        <v/>
      </c>
      <c r="AQ840" s="33" t="str">
        <f t="shared" si="153"/>
        <v/>
      </c>
      <c r="AR840" s="33" t="str">
        <f t="shared" si="154"/>
        <v/>
      </c>
      <c r="AS840" s="4">
        <v>43604</v>
      </c>
      <c r="AT840" s="4">
        <v>0.1617824074074074</v>
      </c>
      <c r="AU840" s="4" t="s">
        <v>64</v>
      </c>
      <c r="AV840" s="4" t="s">
        <v>66</v>
      </c>
      <c r="AW840" s="4" t="s">
        <v>67</v>
      </c>
      <c r="AX840" s="4">
        <v>37916.536</v>
      </c>
    </row>
    <row r="841" spans="36:52" x14ac:dyDescent="0.3">
      <c r="AJ841" s="33" t="str">
        <f t="shared" si="146"/>
        <v/>
      </c>
      <c r="AK841" s="33" t="str">
        <f t="shared" si="147"/>
        <v/>
      </c>
      <c r="AL841" s="33" t="str">
        <f t="shared" si="148"/>
        <v/>
      </c>
      <c r="AM841" s="33" t="str">
        <f t="shared" si="149"/>
        <v/>
      </c>
      <c r="AN841" s="33">
        <f t="shared" si="150"/>
        <v>0</v>
      </c>
      <c r="AO841" s="33" t="str">
        <f t="shared" si="151"/>
        <v/>
      </c>
      <c r="AP841" s="33" t="str">
        <f t="shared" si="152"/>
        <v/>
      </c>
      <c r="AQ841" s="33" t="str">
        <f t="shared" si="153"/>
        <v/>
      </c>
      <c r="AR841" s="33" t="str">
        <f t="shared" si="154"/>
        <v/>
      </c>
      <c r="AS841" s="4">
        <v>43604</v>
      </c>
      <c r="AT841" s="4">
        <v>0.1617824074074074</v>
      </c>
      <c r="AU841" s="4" t="s">
        <v>64</v>
      </c>
      <c r="AV841" s="4" t="s">
        <v>68</v>
      </c>
      <c r="AW841" s="4">
        <v>0</v>
      </c>
    </row>
    <row r="842" spans="36:52" x14ac:dyDescent="0.3">
      <c r="AJ842" s="33" t="str">
        <f t="shared" si="146"/>
        <v/>
      </c>
      <c r="AK842" s="33" t="str">
        <f t="shared" si="147"/>
        <v/>
      </c>
      <c r="AL842" s="33" t="str">
        <f t="shared" si="148"/>
        <v/>
      </c>
      <c r="AM842" s="33" t="str">
        <f t="shared" si="149"/>
        <v/>
      </c>
      <c r="AN842" s="33" t="str">
        <f t="shared" si="150"/>
        <v/>
      </c>
      <c r="AO842" s="33" t="str">
        <f t="shared" si="151"/>
        <v/>
      </c>
      <c r="AP842" s="33">
        <f t="shared" si="152"/>
        <v>0.22500000000000001</v>
      </c>
      <c r="AQ842" s="33" t="str">
        <f t="shared" si="153"/>
        <v/>
      </c>
      <c r="AR842" s="33" t="str">
        <f t="shared" si="154"/>
        <v/>
      </c>
      <c r="AS842" s="4">
        <v>43604</v>
      </c>
      <c r="AT842" s="4">
        <v>0.16244212962962964</v>
      </c>
      <c r="AU842" s="4" t="s">
        <v>70</v>
      </c>
      <c r="AV842" s="4" t="s">
        <v>71</v>
      </c>
      <c r="AW842" s="4">
        <v>43604</v>
      </c>
      <c r="AX842" s="4">
        <v>0.22500000000000001</v>
      </c>
      <c r="AY842" s="4" t="s">
        <v>72</v>
      </c>
      <c r="AZ842" s="4" t="s">
        <v>73</v>
      </c>
    </row>
    <row r="843" spans="36:52" x14ac:dyDescent="0.3">
      <c r="AJ843" s="33" t="str">
        <f t="shared" si="146"/>
        <v/>
      </c>
      <c r="AK843" s="33" t="str">
        <f t="shared" si="147"/>
        <v/>
      </c>
      <c r="AL843" s="33" t="str">
        <f t="shared" si="148"/>
        <v/>
      </c>
      <c r="AM843" s="33" t="str">
        <f t="shared" si="149"/>
        <v/>
      </c>
      <c r="AN843" s="33" t="str">
        <f t="shared" si="150"/>
        <v/>
      </c>
      <c r="AO843" s="33" t="str">
        <f t="shared" si="151"/>
        <v/>
      </c>
      <c r="AP843" s="33" t="str">
        <f t="shared" si="152"/>
        <v/>
      </c>
      <c r="AQ843" s="33" t="str">
        <f t="shared" si="153"/>
        <v/>
      </c>
      <c r="AR843" s="33">
        <f t="shared" si="154"/>
        <v>33.700000000000003</v>
      </c>
      <c r="AS843" s="4">
        <v>43604</v>
      </c>
      <c r="AT843" s="4">
        <v>0.16244212962962964</v>
      </c>
      <c r="AU843" s="4" t="s">
        <v>74</v>
      </c>
      <c r="AV843" s="4" t="s">
        <v>75</v>
      </c>
      <c r="AW843" s="4">
        <v>33.700000000000003</v>
      </c>
      <c r="AX843" s="4" t="s">
        <v>72</v>
      </c>
      <c r="AY843" s="4" t="s">
        <v>73</v>
      </c>
    </row>
    <row r="844" spans="36:52" x14ac:dyDescent="0.3">
      <c r="AJ844" s="33" t="str">
        <f t="shared" ref="AJ844:AJ907" si="155">IF(AV844="ht",AW844,"")</f>
        <v/>
      </c>
      <c r="AK844" s="33" t="str">
        <f t="shared" ref="AK844:AK907" si="156">IF($AV844="nt",$AW844,"")</f>
        <v/>
      </c>
      <c r="AL844" s="33" t="str">
        <f t="shared" ref="AL844:AL907" si="157">IF($AV844="esp",$AW844,"")</f>
        <v/>
      </c>
      <c r="AM844" s="33" t="str">
        <f t="shared" ref="AM844:AM907" si="158">IF($AV844="Ges",$AX844,"")</f>
        <v/>
      </c>
      <c r="AN844" s="33" t="str">
        <f t="shared" ref="AN844:AN907" si="159">IF($AV844="tag",$AW844,"")</f>
        <v/>
      </c>
      <c r="AO844" s="33" t="str">
        <f t="shared" ref="AO844:AO907" si="160">IF($AV844="vhs",$AW844,"")</f>
        <v/>
      </c>
      <c r="AP844" s="33" t="str">
        <f t="shared" ref="AP844:AP907" si="161">IF($AV844="szeit",$AX844,"")</f>
        <v/>
      </c>
      <c r="AQ844" s="33">
        <f t="shared" ref="AQ844:AQ907" si="162">IF($AV844="v06",$AW844,"")</f>
        <v>41.5</v>
      </c>
      <c r="AR844" s="33" t="str">
        <f t="shared" ref="AR844:AR907" si="163">IF($AV844="v22",$AW844,"")</f>
        <v/>
      </c>
      <c r="AS844" s="4">
        <v>43604</v>
      </c>
      <c r="AT844" s="4">
        <v>0.16244212962962964</v>
      </c>
      <c r="AU844" s="4" t="s">
        <v>74</v>
      </c>
      <c r="AV844" s="4" t="s">
        <v>76</v>
      </c>
      <c r="AW844" s="4">
        <v>41.5</v>
      </c>
      <c r="AX844" s="4" t="s">
        <v>72</v>
      </c>
      <c r="AY844" s="4" t="s">
        <v>73</v>
      </c>
    </row>
    <row r="845" spans="36:52" x14ac:dyDescent="0.3">
      <c r="AJ845" s="33">
        <f t="shared" si="155"/>
        <v>15736.174999999999</v>
      </c>
      <c r="AK845" s="33" t="str">
        <f t="shared" si="156"/>
        <v/>
      </c>
      <c r="AL845" s="33" t="str">
        <f t="shared" si="157"/>
        <v/>
      </c>
      <c r="AM845" s="33" t="str">
        <f t="shared" si="158"/>
        <v/>
      </c>
      <c r="AN845" s="33" t="str">
        <f t="shared" si="159"/>
        <v/>
      </c>
      <c r="AO845" s="33" t="str">
        <f t="shared" si="160"/>
        <v/>
      </c>
      <c r="AP845" s="33" t="str">
        <f t="shared" si="161"/>
        <v/>
      </c>
      <c r="AQ845" s="33" t="str">
        <f t="shared" si="162"/>
        <v/>
      </c>
      <c r="AR845" s="33" t="str">
        <f t="shared" si="163"/>
        <v/>
      </c>
      <c r="AS845" s="4">
        <v>43604</v>
      </c>
      <c r="AT845" s="4">
        <v>0.16317129629629631</v>
      </c>
      <c r="AU845" s="4" t="s">
        <v>59</v>
      </c>
      <c r="AV845" s="4" t="s">
        <v>60</v>
      </c>
      <c r="AW845" s="4">
        <v>15736.174999999999</v>
      </c>
    </row>
    <row r="846" spans="36:52" x14ac:dyDescent="0.3">
      <c r="AJ846" s="33" t="str">
        <f t="shared" si="155"/>
        <v/>
      </c>
      <c r="AK846" s="33">
        <f t="shared" si="156"/>
        <v>116109.678</v>
      </c>
      <c r="AL846" s="33" t="str">
        <f t="shared" si="157"/>
        <v/>
      </c>
      <c r="AM846" s="33" t="str">
        <f t="shared" si="158"/>
        <v/>
      </c>
      <c r="AN846" s="33" t="str">
        <f t="shared" si="159"/>
        <v/>
      </c>
      <c r="AO846" s="33" t="str">
        <f t="shared" si="160"/>
        <v/>
      </c>
      <c r="AP846" s="33" t="str">
        <f t="shared" si="161"/>
        <v/>
      </c>
      <c r="AQ846" s="33" t="str">
        <f t="shared" si="162"/>
        <v/>
      </c>
      <c r="AR846" s="33" t="str">
        <f t="shared" si="163"/>
        <v/>
      </c>
      <c r="AS846" s="4">
        <v>43604</v>
      </c>
      <c r="AT846" s="4">
        <v>0.16317129629629631</v>
      </c>
      <c r="AU846" s="4" t="s">
        <v>59</v>
      </c>
      <c r="AV846" s="4" t="s">
        <v>61</v>
      </c>
      <c r="AW846" s="4">
        <v>116109.678</v>
      </c>
    </row>
    <row r="847" spans="36:52" x14ac:dyDescent="0.3">
      <c r="AJ847" s="33" t="str">
        <f t="shared" si="155"/>
        <v/>
      </c>
      <c r="AK847" s="33" t="str">
        <f t="shared" si="156"/>
        <v/>
      </c>
      <c r="AL847" s="33" t="str">
        <f t="shared" si="157"/>
        <v/>
      </c>
      <c r="AM847" s="33" t="str">
        <f t="shared" si="158"/>
        <v/>
      </c>
      <c r="AN847" s="33" t="str">
        <f t="shared" si="159"/>
        <v/>
      </c>
      <c r="AO847" s="33">
        <f t="shared" si="160"/>
        <v>12</v>
      </c>
      <c r="AP847" s="33" t="str">
        <f t="shared" si="161"/>
        <v/>
      </c>
      <c r="AQ847" s="33" t="str">
        <f t="shared" si="162"/>
        <v/>
      </c>
      <c r="AR847" s="33" t="str">
        <f t="shared" si="163"/>
        <v/>
      </c>
      <c r="AS847" s="4">
        <v>43604</v>
      </c>
      <c r="AT847" s="4">
        <v>0.16317129629629631</v>
      </c>
      <c r="AU847" s="4" t="s">
        <v>62</v>
      </c>
      <c r="AV847" s="4" t="s">
        <v>63</v>
      </c>
      <c r="AW847" s="4">
        <v>12</v>
      </c>
    </row>
    <row r="848" spans="36:52" x14ac:dyDescent="0.3">
      <c r="AJ848" s="33" t="str">
        <f t="shared" si="155"/>
        <v/>
      </c>
      <c r="AK848" s="33" t="str">
        <f t="shared" si="156"/>
        <v/>
      </c>
      <c r="AL848" s="33">
        <f t="shared" si="157"/>
        <v>27361.01</v>
      </c>
      <c r="AM848" s="33" t="str">
        <f t="shared" si="158"/>
        <v/>
      </c>
      <c r="AN848" s="33" t="str">
        <f t="shared" si="159"/>
        <v/>
      </c>
      <c r="AO848" s="33" t="str">
        <f t="shared" si="160"/>
        <v/>
      </c>
      <c r="AP848" s="33" t="str">
        <f t="shared" si="161"/>
        <v/>
      </c>
      <c r="AQ848" s="33" t="str">
        <f t="shared" si="162"/>
        <v/>
      </c>
      <c r="AR848" s="33" t="str">
        <f t="shared" si="163"/>
        <v/>
      </c>
      <c r="AS848" s="4">
        <v>43604</v>
      </c>
      <c r="AT848" s="4">
        <v>0.16317129629629631</v>
      </c>
      <c r="AU848" s="4" t="s">
        <v>64</v>
      </c>
      <c r="AV848" s="4" t="s">
        <v>65</v>
      </c>
      <c r="AW848" s="4">
        <v>27361.01</v>
      </c>
    </row>
    <row r="849" spans="36:52" x14ac:dyDescent="0.3">
      <c r="AJ849" s="33" t="str">
        <f t="shared" si="155"/>
        <v/>
      </c>
      <c r="AK849" s="33" t="str">
        <f t="shared" si="156"/>
        <v/>
      </c>
      <c r="AL849" s="33" t="str">
        <f t="shared" si="157"/>
        <v/>
      </c>
      <c r="AM849" s="33">
        <f t="shared" si="158"/>
        <v>37916.536</v>
      </c>
      <c r="AN849" s="33" t="str">
        <f t="shared" si="159"/>
        <v/>
      </c>
      <c r="AO849" s="33" t="str">
        <f t="shared" si="160"/>
        <v/>
      </c>
      <c r="AP849" s="33" t="str">
        <f t="shared" si="161"/>
        <v/>
      </c>
      <c r="AQ849" s="33" t="str">
        <f t="shared" si="162"/>
        <v/>
      </c>
      <c r="AR849" s="33" t="str">
        <f t="shared" si="163"/>
        <v/>
      </c>
      <c r="AS849" s="4">
        <v>43604</v>
      </c>
      <c r="AT849" s="4">
        <v>0.16317129629629631</v>
      </c>
      <c r="AU849" s="4" t="s">
        <v>64</v>
      </c>
      <c r="AV849" s="4" t="s">
        <v>66</v>
      </c>
      <c r="AW849" s="4" t="s">
        <v>67</v>
      </c>
      <c r="AX849" s="4">
        <v>37916.536</v>
      </c>
    </row>
    <row r="850" spans="36:52" x14ac:dyDescent="0.3">
      <c r="AJ850" s="33" t="str">
        <f t="shared" si="155"/>
        <v/>
      </c>
      <c r="AK850" s="33" t="str">
        <f t="shared" si="156"/>
        <v/>
      </c>
      <c r="AL850" s="33" t="str">
        <f t="shared" si="157"/>
        <v/>
      </c>
      <c r="AM850" s="33" t="str">
        <f t="shared" si="158"/>
        <v/>
      </c>
      <c r="AN850" s="33">
        <f t="shared" si="159"/>
        <v>0</v>
      </c>
      <c r="AO850" s="33" t="str">
        <f t="shared" si="160"/>
        <v/>
      </c>
      <c r="AP850" s="33" t="str">
        <f t="shared" si="161"/>
        <v/>
      </c>
      <c r="AQ850" s="33" t="str">
        <f t="shared" si="162"/>
        <v/>
      </c>
      <c r="AR850" s="33" t="str">
        <f t="shared" si="163"/>
        <v/>
      </c>
      <c r="AS850" s="4">
        <v>43604</v>
      </c>
      <c r="AT850" s="4">
        <v>0.16317129629629631</v>
      </c>
      <c r="AU850" s="4" t="s">
        <v>64</v>
      </c>
      <c r="AV850" s="4" t="s">
        <v>68</v>
      </c>
      <c r="AW850" s="4">
        <v>0</v>
      </c>
    </row>
    <row r="851" spans="36:52" x14ac:dyDescent="0.3">
      <c r="AJ851" s="33">
        <f t="shared" si="155"/>
        <v>15736.174999999999</v>
      </c>
      <c r="AK851" s="33" t="str">
        <f t="shared" si="156"/>
        <v/>
      </c>
      <c r="AL851" s="33" t="str">
        <f t="shared" si="157"/>
        <v/>
      </c>
      <c r="AM851" s="33" t="str">
        <f t="shared" si="158"/>
        <v/>
      </c>
      <c r="AN851" s="33" t="str">
        <f t="shared" si="159"/>
        <v/>
      </c>
      <c r="AO851" s="33" t="str">
        <f t="shared" si="160"/>
        <v/>
      </c>
      <c r="AP851" s="33" t="str">
        <f t="shared" si="161"/>
        <v/>
      </c>
      <c r="AQ851" s="33" t="str">
        <f t="shared" si="162"/>
        <v/>
      </c>
      <c r="AR851" s="33" t="str">
        <f t="shared" si="163"/>
        <v/>
      </c>
      <c r="AS851" s="4">
        <v>43604</v>
      </c>
      <c r="AT851" s="4">
        <v>0.1645601851851852</v>
      </c>
      <c r="AU851" s="4" t="s">
        <v>59</v>
      </c>
      <c r="AV851" s="4" t="s">
        <v>60</v>
      </c>
      <c r="AW851" s="4">
        <v>15736.174999999999</v>
      </c>
    </row>
    <row r="852" spans="36:52" x14ac:dyDescent="0.3">
      <c r="AJ852" s="33" t="str">
        <f t="shared" si="155"/>
        <v/>
      </c>
      <c r="AK852" s="33">
        <f t="shared" si="156"/>
        <v>116109.72199999999</v>
      </c>
      <c r="AL852" s="33" t="str">
        <f t="shared" si="157"/>
        <v/>
      </c>
      <c r="AM852" s="33" t="str">
        <f t="shared" si="158"/>
        <v/>
      </c>
      <c r="AN852" s="33" t="str">
        <f t="shared" si="159"/>
        <v/>
      </c>
      <c r="AO852" s="33" t="str">
        <f t="shared" si="160"/>
        <v/>
      </c>
      <c r="AP852" s="33" t="str">
        <f t="shared" si="161"/>
        <v/>
      </c>
      <c r="AQ852" s="33" t="str">
        <f t="shared" si="162"/>
        <v/>
      </c>
      <c r="AR852" s="33" t="str">
        <f t="shared" si="163"/>
        <v/>
      </c>
      <c r="AS852" s="4">
        <v>43604</v>
      </c>
      <c r="AT852" s="4">
        <v>0.1645601851851852</v>
      </c>
      <c r="AU852" s="4" t="s">
        <v>59</v>
      </c>
      <c r="AV852" s="4" t="s">
        <v>61</v>
      </c>
      <c r="AW852" s="4">
        <v>116109.72199999999</v>
      </c>
    </row>
    <row r="853" spans="36:52" x14ac:dyDescent="0.3">
      <c r="AJ853" s="33" t="str">
        <f t="shared" si="155"/>
        <v/>
      </c>
      <c r="AK853" s="33" t="str">
        <f t="shared" si="156"/>
        <v/>
      </c>
      <c r="AL853" s="33" t="str">
        <f t="shared" si="157"/>
        <v/>
      </c>
      <c r="AM853" s="33" t="str">
        <f t="shared" si="158"/>
        <v/>
      </c>
      <c r="AN853" s="33" t="str">
        <f t="shared" si="159"/>
        <v/>
      </c>
      <c r="AO853" s="33">
        <f t="shared" si="160"/>
        <v>12</v>
      </c>
      <c r="AP853" s="33" t="str">
        <f t="shared" si="161"/>
        <v/>
      </c>
      <c r="AQ853" s="33" t="str">
        <f t="shared" si="162"/>
        <v/>
      </c>
      <c r="AR853" s="33" t="str">
        <f t="shared" si="163"/>
        <v/>
      </c>
      <c r="AS853" s="4">
        <v>43604</v>
      </c>
      <c r="AT853" s="4">
        <v>0.1645601851851852</v>
      </c>
      <c r="AU853" s="4" t="s">
        <v>62</v>
      </c>
      <c r="AV853" s="4" t="s">
        <v>63</v>
      </c>
      <c r="AW853" s="4">
        <v>12</v>
      </c>
    </row>
    <row r="854" spans="36:52" x14ac:dyDescent="0.3">
      <c r="AJ854" s="33" t="str">
        <f t="shared" si="155"/>
        <v/>
      </c>
      <c r="AK854" s="33" t="str">
        <f t="shared" si="156"/>
        <v/>
      </c>
      <c r="AL854" s="33">
        <f t="shared" si="157"/>
        <v>27361.01</v>
      </c>
      <c r="AM854" s="33" t="str">
        <f t="shared" si="158"/>
        <v/>
      </c>
      <c r="AN854" s="33" t="str">
        <f t="shared" si="159"/>
        <v/>
      </c>
      <c r="AO854" s="33" t="str">
        <f t="shared" si="160"/>
        <v/>
      </c>
      <c r="AP854" s="33" t="str">
        <f t="shared" si="161"/>
        <v/>
      </c>
      <c r="AQ854" s="33" t="str">
        <f t="shared" si="162"/>
        <v/>
      </c>
      <c r="AR854" s="33" t="str">
        <f t="shared" si="163"/>
        <v/>
      </c>
      <c r="AS854" s="4">
        <v>43604</v>
      </c>
      <c r="AT854" s="4">
        <v>0.1645601851851852</v>
      </c>
      <c r="AU854" s="4" t="s">
        <v>64</v>
      </c>
      <c r="AV854" s="4" t="s">
        <v>65</v>
      </c>
      <c r="AW854" s="4">
        <v>27361.01</v>
      </c>
    </row>
    <row r="855" spans="36:52" x14ac:dyDescent="0.3">
      <c r="AJ855" s="33" t="str">
        <f t="shared" si="155"/>
        <v/>
      </c>
      <c r="AK855" s="33" t="str">
        <f t="shared" si="156"/>
        <v/>
      </c>
      <c r="AL855" s="33" t="str">
        <f t="shared" si="157"/>
        <v/>
      </c>
      <c r="AM855" s="33">
        <f t="shared" si="158"/>
        <v>37916.536</v>
      </c>
      <c r="AN855" s="33" t="str">
        <f t="shared" si="159"/>
        <v/>
      </c>
      <c r="AO855" s="33" t="str">
        <f t="shared" si="160"/>
        <v/>
      </c>
      <c r="AP855" s="33" t="str">
        <f t="shared" si="161"/>
        <v/>
      </c>
      <c r="AQ855" s="33" t="str">
        <f t="shared" si="162"/>
        <v/>
      </c>
      <c r="AR855" s="33" t="str">
        <f t="shared" si="163"/>
        <v/>
      </c>
      <c r="AS855" s="4">
        <v>43604</v>
      </c>
      <c r="AT855" s="4">
        <v>0.1645601851851852</v>
      </c>
      <c r="AU855" s="4" t="s">
        <v>64</v>
      </c>
      <c r="AV855" s="4" t="s">
        <v>66</v>
      </c>
      <c r="AW855" s="4" t="s">
        <v>67</v>
      </c>
      <c r="AX855" s="4">
        <v>37916.536</v>
      </c>
    </row>
    <row r="856" spans="36:52" x14ac:dyDescent="0.3">
      <c r="AJ856" s="33" t="str">
        <f t="shared" si="155"/>
        <v/>
      </c>
      <c r="AK856" s="33" t="str">
        <f t="shared" si="156"/>
        <v/>
      </c>
      <c r="AL856" s="33" t="str">
        <f t="shared" si="157"/>
        <v/>
      </c>
      <c r="AM856" s="33" t="str">
        <f t="shared" si="158"/>
        <v/>
      </c>
      <c r="AN856" s="33">
        <f t="shared" si="159"/>
        <v>0</v>
      </c>
      <c r="AO856" s="33" t="str">
        <f t="shared" si="160"/>
        <v/>
      </c>
      <c r="AP856" s="33" t="str">
        <f t="shared" si="161"/>
        <v/>
      </c>
      <c r="AQ856" s="33" t="str">
        <f t="shared" si="162"/>
        <v/>
      </c>
      <c r="AR856" s="33" t="str">
        <f t="shared" si="163"/>
        <v/>
      </c>
      <c r="AS856" s="4">
        <v>43604</v>
      </c>
      <c r="AT856" s="4">
        <v>0.1645601851851852</v>
      </c>
      <c r="AU856" s="4" t="s">
        <v>64</v>
      </c>
      <c r="AV856" s="4" t="s">
        <v>68</v>
      </c>
      <c r="AW856" s="4">
        <v>0</v>
      </c>
    </row>
    <row r="857" spans="36:52" x14ac:dyDescent="0.3">
      <c r="AJ857" s="33" t="str">
        <f t="shared" si="155"/>
        <v/>
      </c>
      <c r="AK857" s="33" t="str">
        <f t="shared" si="156"/>
        <v/>
      </c>
      <c r="AL857" s="33" t="str">
        <f t="shared" si="157"/>
        <v/>
      </c>
      <c r="AM857" s="33" t="str">
        <f t="shared" si="158"/>
        <v/>
      </c>
      <c r="AN857" s="33" t="str">
        <f t="shared" si="159"/>
        <v/>
      </c>
      <c r="AO857" s="33" t="str">
        <f t="shared" si="160"/>
        <v/>
      </c>
      <c r="AP857" s="33">
        <f t="shared" si="161"/>
        <v>0.22500000000000001</v>
      </c>
      <c r="AQ857" s="33" t="str">
        <f t="shared" si="162"/>
        <v/>
      </c>
      <c r="AR857" s="33" t="str">
        <f t="shared" si="163"/>
        <v/>
      </c>
      <c r="AS857" s="4">
        <v>43604</v>
      </c>
      <c r="AT857" s="4">
        <v>0.16591435185185185</v>
      </c>
      <c r="AU857" s="4" t="s">
        <v>70</v>
      </c>
      <c r="AV857" s="4" t="s">
        <v>71</v>
      </c>
      <c r="AW857" s="4">
        <v>43604</v>
      </c>
      <c r="AX857" s="4">
        <v>0.22500000000000001</v>
      </c>
      <c r="AY857" s="4" t="s">
        <v>72</v>
      </c>
      <c r="AZ857" s="4" t="s">
        <v>73</v>
      </c>
    </row>
    <row r="858" spans="36:52" x14ac:dyDescent="0.3">
      <c r="AJ858" s="33" t="str">
        <f t="shared" si="155"/>
        <v/>
      </c>
      <c r="AK858" s="33" t="str">
        <f t="shared" si="156"/>
        <v/>
      </c>
      <c r="AL858" s="33" t="str">
        <f t="shared" si="157"/>
        <v/>
      </c>
      <c r="AM858" s="33" t="str">
        <f t="shared" si="158"/>
        <v/>
      </c>
      <c r="AN858" s="33" t="str">
        <f t="shared" si="159"/>
        <v/>
      </c>
      <c r="AO858" s="33" t="str">
        <f t="shared" si="160"/>
        <v/>
      </c>
      <c r="AP858" s="33" t="str">
        <f t="shared" si="161"/>
        <v/>
      </c>
      <c r="AQ858" s="33" t="str">
        <f t="shared" si="162"/>
        <v/>
      </c>
      <c r="AR858" s="33">
        <f t="shared" si="163"/>
        <v>33.700000000000003</v>
      </c>
      <c r="AS858" s="4">
        <v>43604</v>
      </c>
      <c r="AT858" s="4">
        <v>0.16591435185185185</v>
      </c>
      <c r="AU858" s="4" t="s">
        <v>74</v>
      </c>
      <c r="AV858" s="4" t="s">
        <v>75</v>
      </c>
      <c r="AW858" s="4">
        <v>33.700000000000003</v>
      </c>
      <c r="AX858" s="4" t="s">
        <v>72</v>
      </c>
      <c r="AY858" s="4" t="s">
        <v>73</v>
      </c>
    </row>
    <row r="859" spans="36:52" x14ac:dyDescent="0.3">
      <c r="AJ859" s="33" t="str">
        <f t="shared" si="155"/>
        <v/>
      </c>
      <c r="AK859" s="33" t="str">
        <f t="shared" si="156"/>
        <v/>
      </c>
      <c r="AL859" s="33" t="str">
        <f t="shared" si="157"/>
        <v/>
      </c>
      <c r="AM859" s="33" t="str">
        <f t="shared" si="158"/>
        <v/>
      </c>
      <c r="AN859" s="33" t="str">
        <f t="shared" si="159"/>
        <v/>
      </c>
      <c r="AO859" s="33" t="str">
        <f t="shared" si="160"/>
        <v/>
      </c>
      <c r="AP859" s="33" t="str">
        <f t="shared" si="161"/>
        <v/>
      </c>
      <c r="AQ859" s="33">
        <f t="shared" si="162"/>
        <v>41.5</v>
      </c>
      <c r="AR859" s="33" t="str">
        <f t="shared" si="163"/>
        <v/>
      </c>
      <c r="AS859" s="4">
        <v>43604</v>
      </c>
      <c r="AT859" s="4">
        <v>0.16591435185185185</v>
      </c>
      <c r="AU859" s="4" t="s">
        <v>74</v>
      </c>
      <c r="AV859" s="4" t="s">
        <v>76</v>
      </c>
      <c r="AW859" s="4">
        <v>41.5</v>
      </c>
      <c r="AX859" s="4" t="s">
        <v>72</v>
      </c>
      <c r="AY859" s="4" t="s">
        <v>73</v>
      </c>
    </row>
    <row r="860" spans="36:52" x14ac:dyDescent="0.3">
      <c r="AJ860" s="33">
        <f t="shared" si="155"/>
        <v>15736.174999999999</v>
      </c>
      <c r="AK860" s="33" t="str">
        <f t="shared" si="156"/>
        <v/>
      </c>
      <c r="AL860" s="33" t="str">
        <f t="shared" si="157"/>
        <v/>
      </c>
      <c r="AM860" s="33" t="str">
        <f t="shared" si="158"/>
        <v/>
      </c>
      <c r="AN860" s="33" t="str">
        <f t="shared" si="159"/>
        <v/>
      </c>
      <c r="AO860" s="33" t="str">
        <f t="shared" si="160"/>
        <v/>
      </c>
      <c r="AP860" s="33" t="str">
        <f t="shared" si="161"/>
        <v/>
      </c>
      <c r="AQ860" s="33" t="str">
        <f t="shared" si="162"/>
        <v/>
      </c>
      <c r="AR860" s="33" t="str">
        <f t="shared" si="163"/>
        <v/>
      </c>
      <c r="AS860" s="4">
        <v>43604</v>
      </c>
      <c r="AT860" s="4">
        <v>0.16594907407407408</v>
      </c>
      <c r="AU860" s="4" t="s">
        <v>59</v>
      </c>
      <c r="AV860" s="4" t="s">
        <v>60</v>
      </c>
      <c r="AW860" s="4">
        <v>15736.174999999999</v>
      </c>
    </row>
    <row r="861" spans="36:52" x14ac:dyDescent="0.3">
      <c r="AJ861" s="33" t="str">
        <f t="shared" si="155"/>
        <v/>
      </c>
      <c r="AK861" s="33">
        <f t="shared" si="156"/>
        <v>116109.72199999999</v>
      </c>
      <c r="AL861" s="33" t="str">
        <f t="shared" si="157"/>
        <v/>
      </c>
      <c r="AM861" s="33" t="str">
        <f t="shared" si="158"/>
        <v/>
      </c>
      <c r="AN861" s="33" t="str">
        <f t="shared" si="159"/>
        <v/>
      </c>
      <c r="AO861" s="33" t="str">
        <f t="shared" si="160"/>
        <v/>
      </c>
      <c r="AP861" s="33" t="str">
        <f t="shared" si="161"/>
        <v/>
      </c>
      <c r="AQ861" s="33" t="str">
        <f t="shared" si="162"/>
        <v/>
      </c>
      <c r="AR861" s="33" t="str">
        <f t="shared" si="163"/>
        <v/>
      </c>
      <c r="AS861" s="4">
        <v>43604</v>
      </c>
      <c r="AT861" s="4">
        <v>0.16594907407407408</v>
      </c>
      <c r="AU861" s="4" t="s">
        <v>59</v>
      </c>
      <c r="AV861" s="4" t="s">
        <v>61</v>
      </c>
      <c r="AW861" s="4">
        <v>116109.72199999999</v>
      </c>
    </row>
    <row r="862" spans="36:52" x14ac:dyDescent="0.3">
      <c r="AJ862" s="33" t="str">
        <f t="shared" si="155"/>
        <v/>
      </c>
      <c r="AK862" s="33" t="str">
        <f t="shared" si="156"/>
        <v/>
      </c>
      <c r="AL862" s="33" t="str">
        <f t="shared" si="157"/>
        <v/>
      </c>
      <c r="AM862" s="33" t="str">
        <f t="shared" si="158"/>
        <v/>
      </c>
      <c r="AN862" s="33" t="str">
        <f t="shared" si="159"/>
        <v/>
      </c>
      <c r="AO862" s="33">
        <f t="shared" si="160"/>
        <v>12</v>
      </c>
      <c r="AP862" s="33" t="str">
        <f t="shared" si="161"/>
        <v/>
      </c>
      <c r="AQ862" s="33" t="str">
        <f t="shared" si="162"/>
        <v/>
      </c>
      <c r="AR862" s="33" t="str">
        <f t="shared" si="163"/>
        <v/>
      </c>
      <c r="AS862" s="4">
        <v>43604</v>
      </c>
      <c r="AT862" s="4">
        <v>0.16594907407407408</v>
      </c>
      <c r="AU862" s="4" t="s">
        <v>62</v>
      </c>
      <c r="AV862" s="4" t="s">
        <v>63</v>
      </c>
      <c r="AW862" s="4">
        <v>12</v>
      </c>
    </row>
    <row r="863" spans="36:52" x14ac:dyDescent="0.3">
      <c r="AJ863" s="33" t="str">
        <f t="shared" si="155"/>
        <v/>
      </c>
      <c r="AK863" s="33" t="str">
        <f t="shared" si="156"/>
        <v/>
      </c>
      <c r="AL863" s="33">
        <f t="shared" si="157"/>
        <v>27361.01</v>
      </c>
      <c r="AM863" s="33" t="str">
        <f t="shared" si="158"/>
        <v/>
      </c>
      <c r="AN863" s="33" t="str">
        <f t="shared" si="159"/>
        <v/>
      </c>
      <c r="AO863" s="33" t="str">
        <f t="shared" si="160"/>
        <v/>
      </c>
      <c r="AP863" s="33" t="str">
        <f t="shared" si="161"/>
        <v/>
      </c>
      <c r="AQ863" s="33" t="str">
        <f t="shared" si="162"/>
        <v/>
      </c>
      <c r="AR863" s="33" t="str">
        <f t="shared" si="163"/>
        <v/>
      </c>
      <c r="AS863" s="4">
        <v>43604</v>
      </c>
      <c r="AT863" s="4">
        <v>0.16594907407407408</v>
      </c>
      <c r="AU863" s="4" t="s">
        <v>64</v>
      </c>
      <c r="AV863" s="4" t="s">
        <v>65</v>
      </c>
      <c r="AW863" s="4">
        <v>27361.01</v>
      </c>
    </row>
    <row r="864" spans="36:52" x14ac:dyDescent="0.3">
      <c r="AJ864" s="33" t="str">
        <f t="shared" si="155"/>
        <v/>
      </c>
      <c r="AK864" s="33" t="str">
        <f t="shared" si="156"/>
        <v/>
      </c>
      <c r="AL864" s="33" t="str">
        <f t="shared" si="157"/>
        <v/>
      </c>
      <c r="AM864" s="33">
        <f t="shared" si="158"/>
        <v>37916.536</v>
      </c>
      <c r="AN864" s="33" t="str">
        <f t="shared" si="159"/>
        <v/>
      </c>
      <c r="AO864" s="33" t="str">
        <f t="shared" si="160"/>
        <v/>
      </c>
      <c r="AP864" s="33" t="str">
        <f t="shared" si="161"/>
        <v/>
      </c>
      <c r="AQ864" s="33" t="str">
        <f t="shared" si="162"/>
        <v/>
      </c>
      <c r="AR864" s="33" t="str">
        <f t="shared" si="163"/>
        <v/>
      </c>
      <c r="AS864" s="4">
        <v>43604</v>
      </c>
      <c r="AT864" s="4">
        <v>0.16594907407407408</v>
      </c>
      <c r="AU864" s="4" t="s">
        <v>64</v>
      </c>
      <c r="AV864" s="4" t="s">
        <v>66</v>
      </c>
      <c r="AW864" s="4" t="s">
        <v>67</v>
      </c>
      <c r="AX864" s="4">
        <v>37916.536</v>
      </c>
    </row>
    <row r="865" spans="36:52" x14ac:dyDescent="0.3">
      <c r="AJ865" s="33" t="str">
        <f t="shared" si="155"/>
        <v/>
      </c>
      <c r="AK865" s="33" t="str">
        <f t="shared" si="156"/>
        <v/>
      </c>
      <c r="AL865" s="33" t="str">
        <f t="shared" si="157"/>
        <v/>
      </c>
      <c r="AM865" s="33" t="str">
        <f t="shared" si="158"/>
        <v/>
      </c>
      <c r="AN865" s="33">
        <f t="shared" si="159"/>
        <v>0</v>
      </c>
      <c r="AO865" s="33" t="str">
        <f t="shared" si="160"/>
        <v/>
      </c>
      <c r="AP865" s="33" t="str">
        <f t="shared" si="161"/>
        <v/>
      </c>
      <c r="AQ865" s="33" t="str">
        <f t="shared" si="162"/>
        <v/>
      </c>
      <c r="AR865" s="33" t="str">
        <f t="shared" si="163"/>
        <v/>
      </c>
      <c r="AS865" s="4">
        <v>43604</v>
      </c>
      <c r="AT865" s="4">
        <v>0.16594907407407408</v>
      </c>
      <c r="AU865" s="4" t="s">
        <v>64</v>
      </c>
      <c r="AV865" s="4" t="s">
        <v>68</v>
      </c>
      <c r="AW865" s="4">
        <v>0</v>
      </c>
    </row>
    <row r="866" spans="36:52" x14ac:dyDescent="0.3">
      <c r="AJ866" s="33">
        <f t="shared" si="155"/>
        <v>15736.174999999999</v>
      </c>
      <c r="AK866" s="33" t="str">
        <f t="shared" si="156"/>
        <v/>
      </c>
      <c r="AL866" s="33" t="str">
        <f t="shared" si="157"/>
        <v/>
      </c>
      <c r="AM866" s="33" t="str">
        <f t="shared" si="158"/>
        <v/>
      </c>
      <c r="AN866" s="33" t="str">
        <f t="shared" si="159"/>
        <v/>
      </c>
      <c r="AO866" s="33" t="str">
        <f t="shared" si="160"/>
        <v/>
      </c>
      <c r="AP866" s="33" t="str">
        <f t="shared" si="161"/>
        <v/>
      </c>
      <c r="AQ866" s="33" t="str">
        <f t="shared" si="162"/>
        <v/>
      </c>
      <c r="AR866" s="33" t="str">
        <f t="shared" si="163"/>
        <v/>
      </c>
      <c r="AS866" s="4">
        <v>43604</v>
      </c>
      <c r="AT866" s="4">
        <v>0.16733796296296297</v>
      </c>
      <c r="AU866" s="4" t="s">
        <v>59</v>
      </c>
      <c r="AV866" s="4" t="s">
        <v>60</v>
      </c>
      <c r="AW866" s="4">
        <v>15736.174999999999</v>
      </c>
    </row>
    <row r="867" spans="36:52" x14ac:dyDescent="0.3">
      <c r="AJ867" s="33" t="str">
        <f t="shared" si="155"/>
        <v/>
      </c>
      <c r="AK867" s="33">
        <f t="shared" si="156"/>
        <v>116109.72199999999</v>
      </c>
      <c r="AL867" s="33" t="str">
        <f t="shared" si="157"/>
        <v/>
      </c>
      <c r="AM867" s="33" t="str">
        <f t="shared" si="158"/>
        <v/>
      </c>
      <c r="AN867" s="33" t="str">
        <f t="shared" si="159"/>
        <v/>
      </c>
      <c r="AO867" s="33" t="str">
        <f t="shared" si="160"/>
        <v/>
      </c>
      <c r="AP867" s="33" t="str">
        <f t="shared" si="161"/>
        <v/>
      </c>
      <c r="AQ867" s="33" t="str">
        <f t="shared" si="162"/>
        <v/>
      </c>
      <c r="AR867" s="33" t="str">
        <f t="shared" si="163"/>
        <v/>
      </c>
      <c r="AS867" s="4">
        <v>43604</v>
      </c>
      <c r="AT867" s="4">
        <v>0.16733796296296297</v>
      </c>
      <c r="AU867" s="4" t="s">
        <v>59</v>
      </c>
      <c r="AV867" s="4" t="s">
        <v>61</v>
      </c>
      <c r="AW867" s="4">
        <v>116109.72199999999</v>
      </c>
    </row>
    <row r="868" spans="36:52" x14ac:dyDescent="0.3">
      <c r="AJ868" s="33" t="str">
        <f t="shared" si="155"/>
        <v/>
      </c>
      <c r="AK868" s="33" t="str">
        <f t="shared" si="156"/>
        <v/>
      </c>
      <c r="AL868" s="33" t="str">
        <f t="shared" si="157"/>
        <v/>
      </c>
      <c r="AM868" s="33" t="str">
        <f t="shared" si="158"/>
        <v/>
      </c>
      <c r="AN868" s="33" t="str">
        <f t="shared" si="159"/>
        <v/>
      </c>
      <c r="AO868" s="33">
        <f t="shared" si="160"/>
        <v>12</v>
      </c>
      <c r="AP868" s="33" t="str">
        <f t="shared" si="161"/>
        <v/>
      </c>
      <c r="AQ868" s="33" t="str">
        <f t="shared" si="162"/>
        <v/>
      </c>
      <c r="AR868" s="33" t="str">
        <f t="shared" si="163"/>
        <v/>
      </c>
      <c r="AS868" s="4">
        <v>43604</v>
      </c>
      <c r="AT868" s="4">
        <v>0.16733796296296297</v>
      </c>
      <c r="AU868" s="4" t="s">
        <v>62</v>
      </c>
      <c r="AV868" s="4" t="s">
        <v>63</v>
      </c>
      <c r="AW868" s="4">
        <v>12</v>
      </c>
    </row>
    <row r="869" spans="36:52" x14ac:dyDescent="0.3">
      <c r="AJ869" s="33" t="str">
        <f t="shared" si="155"/>
        <v/>
      </c>
      <c r="AK869" s="33" t="str">
        <f t="shared" si="156"/>
        <v/>
      </c>
      <c r="AL869" s="33">
        <f t="shared" si="157"/>
        <v>27361.01</v>
      </c>
      <c r="AM869" s="33" t="str">
        <f t="shared" si="158"/>
        <v/>
      </c>
      <c r="AN869" s="33" t="str">
        <f t="shared" si="159"/>
        <v/>
      </c>
      <c r="AO869" s="33" t="str">
        <f t="shared" si="160"/>
        <v/>
      </c>
      <c r="AP869" s="33" t="str">
        <f t="shared" si="161"/>
        <v/>
      </c>
      <c r="AQ869" s="33" t="str">
        <f t="shared" si="162"/>
        <v/>
      </c>
      <c r="AR869" s="33" t="str">
        <f t="shared" si="163"/>
        <v/>
      </c>
      <c r="AS869" s="4">
        <v>43604</v>
      </c>
      <c r="AT869" s="4">
        <v>0.16733796296296297</v>
      </c>
      <c r="AU869" s="4" t="s">
        <v>64</v>
      </c>
      <c r="AV869" s="4" t="s">
        <v>65</v>
      </c>
      <c r="AW869" s="4">
        <v>27361.01</v>
      </c>
    </row>
    <row r="870" spans="36:52" x14ac:dyDescent="0.3">
      <c r="AJ870" s="33" t="str">
        <f t="shared" si="155"/>
        <v/>
      </c>
      <c r="AK870" s="33" t="str">
        <f t="shared" si="156"/>
        <v/>
      </c>
      <c r="AL870" s="33" t="str">
        <f t="shared" si="157"/>
        <v/>
      </c>
      <c r="AM870" s="33">
        <f t="shared" si="158"/>
        <v>37916.536</v>
      </c>
      <c r="AN870" s="33" t="str">
        <f t="shared" si="159"/>
        <v/>
      </c>
      <c r="AO870" s="33" t="str">
        <f t="shared" si="160"/>
        <v/>
      </c>
      <c r="AP870" s="33" t="str">
        <f t="shared" si="161"/>
        <v/>
      </c>
      <c r="AQ870" s="33" t="str">
        <f t="shared" si="162"/>
        <v/>
      </c>
      <c r="AR870" s="33" t="str">
        <f t="shared" si="163"/>
        <v/>
      </c>
      <c r="AS870" s="4">
        <v>43604</v>
      </c>
      <c r="AT870" s="4">
        <v>0.16733796296296297</v>
      </c>
      <c r="AU870" s="4" t="s">
        <v>64</v>
      </c>
      <c r="AV870" s="4" t="s">
        <v>66</v>
      </c>
      <c r="AW870" s="4" t="s">
        <v>67</v>
      </c>
      <c r="AX870" s="4">
        <v>37916.536</v>
      </c>
    </row>
    <row r="871" spans="36:52" x14ac:dyDescent="0.3">
      <c r="AJ871" s="33" t="str">
        <f t="shared" si="155"/>
        <v/>
      </c>
      <c r="AK871" s="33" t="str">
        <f t="shared" si="156"/>
        <v/>
      </c>
      <c r="AL871" s="33" t="str">
        <f t="shared" si="157"/>
        <v/>
      </c>
      <c r="AM871" s="33" t="str">
        <f t="shared" si="158"/>
        <v/>
      </c>
      <c r="AN871" s="33">
        <f t="shared" si="159"/>
        <v>0</v>
      </c>
      <c r="AO871" s="33" t="str">
        <f t="shared" si="160"/>
        <v/>
      </c>
      <c r="AP871" s="33" t="str">
        <f t="shared" si="161"/>
        <v/>
      </c>
      <c r="AQ871" s="33" t="str">
        <f t="shared" si="162"/>
        <v/>
      </c>
      <c r="AR871" s="33" t="str">
        <f t="shared" si="163"/>
        <v/>
      </c>
      <c r="AS871" s="4">
        <v>43604</v>
      </c>
      <c r="AT871" s="4">
        <v>0.16733796296296297</v>
      </c>
      <c r="AU871" s="4" t="s">
        <v>64</v>
      </c>
      <c r="AV871" s="4" t="s">
        <v>68</v>
      </c>
      <c r="AW871" s="4">
        <v>0</v>
      </c>
    </row>
    <row r="872" spans="36:52" x14ac:dyDescent="0.3">
      <c r="AJ872" s="33">
        <f t="shared" si="155"/>
        <v>15736.174999999999</v>
      </c>
      <c r="AK872" s="33" t="str">
        <f t="shared" si="156"/>
        <v/>
      </c>
      <c r="AL872" s="33" t="str">
        <f t="shared" si="157"/>
        <v/>
      </c>
      <c r="AM872" s="33" t="str">
        <f t="shared" si="158"/>
        <v/>
      </c>
      <c r="AN872" s="33" t="str">
        <f t="shared" si="159"/>
        <v/>
      </c>
      <c r="AO872" s="33" t="str">
        <f t="shared" si="160"/>
        <v/>
      </c>
      <c r="AP872" s="33" t="str">
        <f t="shared" si="161"/>
        <v/>
      </c>
      <c r="AQ872" s="33" t="str">
        <f t="shared" si="162"/>
        <v/>
      </c>
      <c r="AR872" s="33" t="str">
        <f t="shared" si="163"/>
        <v/>
      </c>
      <c r="AS872" s="4">
        <v>43604</v>
      </c>
      <c r="AT872" s="4">
        <v>0.16872685185185185</v>
      </c>
      <c r="AU872" s="4" t="s">
        <v>59</v>
      </c>
      <c r="AV872" s="4" t="s">
        <v>60</v>
      </c>
      <c r="AW872" s="4">
        <v>15736.174999999999</v>
      </c>
    </row>
    <row r="873" spans="36:52" x14ac:dyDescent="0.3">
      <c r="AJ873" s="33" t="str">
        <f t="shared" si="155"/>
        <v/>
      </c>
      <c r="AK873" s="33">
        <f t="shared" si="156"/>
        <v>116109.76700000001</v>
      </c>
      <c r="AL873" s="33" t="str">
        <f t="shared" si="157"/>
        <v/>
      </c>
      <c r="AM873" s="33" t="str">
        <f t="shared" si="158"/>
        <v/>
      </c>
      <c r="AN873" s="33" t="str">
        <f t="shared" si="159"/>
        <v/>
      </c>
      <c r="AO873" s="33" t="str">
        <f t="shared" si="160"/>
        <v/>
      </c>
      <c r="AP873" s="33" t="str">
        <f t="shared" si="161"/>
        <v/>
      </c>
      <c r="AQ873" s="33" t="str">
        <f t="shared" si="162"/>
        <v/>
      </c>
      <c r="AR873" s="33" t="str">
        <f t="shared" si="163"/>
        <v/>
      </c>
      <c r="AS873" s="4">
        <v>43604</v>
      </c>
      <c r="AT873" s="4">
        <v>0.16872685185185185</v>
      </c>
      <c r="AU873" s="4" t="s">
        <v>59</v>
      </c>
      <c r="AV873" s="4" t="s">
        <v>61</v>
      </c>
      <c r="AW873" s="4">
        <v>116109.76700000001</v>
      </c>
    </row>
    <row r="874" spans="36:52" x14ac:dyDescent="0.3">
      <c r="AJ874" s="33" t="str">
        <f t="shared" si="155"/>
        <v/>
      </c>
      <c r="AK874" s="33" t="str">
        <f t="shared" si="156"/>
        <v/>
      </c>
      <c r="AL874" s="33" t="str">
        <f t="shared" si="157"/>
        <v/>
      </c>
      <c r="AM874" s="33" t="str">
        <f t="shared" si="158"/>
        <v/>
      </c>
      <c r="AN874" s="33" t="str">
        <f t="shared" si="159"/>
        <v/>
      </c>
      <c r="AO874" s="33">
        <f t="shared" si="160"/>
        <v>12</v>
      </c>
      <c r="AP874" s="33" t="str">
        <f t="shared" si="161"/>
        <v/>
      </c>
      <c r="AQ874" s="33" t="str">
        <f t="shared" si="162"/>
        <v/>
      </c>
      <c r="AR874" s="33" t="str">
        <f t="shared" si="163"/>
        <v/>
      </c>
      <c r="AS874" s="4">
        <v>43604</v>
      </c>
      <c r="AT874" s="4">
        <v>0.16872685185185185</v>
      </c>
      <c r="AU874" s="4" t="s">
        <v>62</v>
      </c>
      <c r="AV874" s="4" t="s">
        <v>63</v>
      </c>
      <c r="AW874" s="4">
        <v>12</v>
      </c>
    </row>
    <row r="875" spans="36:52" x14ac:dyDescent="0.3">
      <c r="AJ875" s="33" t="str">
        <f t="shared" si="155"/>
        <v/>
      </c>
      <c r="AK875" s="33" t="str">
        <f t="shared" si="156"/>
        <v/>
      </c>
      <c r="AL875" s="33">
        <f t="shared" si="157"/>
        <v>27361.01</v>
      </c>
      <c r="AM875" s="33" t="str">
        <f t="shared" si="158"/>
        <v/>
      </c>
      <c r="AN875" s="33" t="str">
        <f t="shared" si="159"/>
        <v/>
      </c>
      <c r="AO875" s="33" t="str">
        <f t="shared" si="160"/>
        <v/>
      </c>
      <c r="AP875" s="33" t="str">
        <f t="shared" si="161"/>
        <v/>
      </c>
      <c r="AQ875" s="33" t="str">
        <f t="shared" si="162"/>
        <v/>
      </c>
      <c r="AR875" s="33" t="str">
        <f t="shared" si="163"/>
        <v/>
      </c>
      <c r="AS875" s="4">
        <v>43604</v>
      </c>
      <c r="AT875" s="4">
        <v>0.16872685185185185</v>
      </c>
      <c r="AU875" s="4" t="s">
        <v>64</v>
      </c>
      <c r="AV875" s="4" t="s">
        <v>65</v>
      </c>
      <c r="AW875" s="4">
        <v>27361.01</v>
      </c>
    </row>
    <row r="876" spans="36:52" x14ac:dyDescent="0.3">
      <c r="AJ876" s="33" t="str">
        <f t="shared" si="155"/>
        <v/>
      </c>
      <c r="AK876" s="33" t="str">
        <f t="shared" si="156"/>
        <v/>
      </c>
      <c r="AL876" s="33" t="str">
        <f t="shared" si="157"/>
        <v/>
      </c>
      <c r="AM876" s="33">
        <f t="shared" si="158"/>
        <v>37916.536</v>
      </c>
      <c r="AN876" s="33" t="str">
        <f t="shared" si="159"/>
        <v/>
      </c>
      <c r="AO876" s="33" t="str">
        <f t="shared" si="160"/>
        <v/>
      </c>
      <c r="AP876" s="33" t="str">
        <f t="shared" si="161"/>
        <v/>
      </c>
      <c r="AQ876" s="33" t="str">
        <f t="shared" si="162"/>
        <v/>
      </c>
      <c r="AR876" s="33" t="str">
        <f t="shared" si="163"/>
        <v/>
      </c>
      <c r="AS876" s="4">
        <v>43604</v>
      </c>
      <c r="AT876" s="4">
        <v>0.16872685185185185</v>
      </c>
      <c r="AU876" s="4" t="s">
        <v>64</v>
      </c>
      <c r="AV876" s="4" t="s">
        <v>66</v>
      </c>
      <c r="AW876" s="4" t="s">
        <v>67</v>
      </c>
      <c r="AX876" s="4">
        <v>37916.536</v>
      </c>
    </row>
    <row r="877" spans="36:52" x14ac:dyDescent="0.3">
      <c r="AJ877" s="33" t="str">
        <f t="shared" si="155"/>
        <v/>
      </c>
      <c r="AK877" s="33" t="str">
        <f t="shared" si="156"/>
        <v/>
      </c>
      <c r="AL877" s="33" t="str">
        <f t="shared" si="157"/>
        <v/>
      </c>
      <c r="AM877" s="33" t="str">
        <f t="shared" si="158"/>
        <v/>
      </c>
      <c r="AN877" s="33">
        <f t="shared" si="159"/>
        <v>0</v>
      </c>
      <c r="AO877" s="33" t="str">
        <f t="shared" si="160"/>
        <v/>
      </c>
      <c r="AP877" s="33" t="str">
        <f t="shared" si="161"/>
        <v/>
      </c>
      <c r="AQ877" s="33" t="str">
        <f t="shared" si="162"/>
        <v/>
      </c>
      <c r="AR877" s="33" t="str">
        <f t="shared" si="163"/>
        <v/>
      </c>
      <c r="AS877" s="4">
        <v>43604</v>
      </c>
      <c r="AT877" s="4">
        <v>0.16872685185185185</v>
      </c>
      <c r="AU877" s="4" t="s">
        <v>64</v>
      </c>
      <c r="AV877" s="4" t="s">
        <v>68</v>
      </c>
      <c r="AW877" s="4">
        <v>0</v>
      </c>
    </row>
    <row r="878" spans="36:52" x14ac:dyDescent="0.3">
      <c r="AJ878" s="33" t="str">
        <f t="shared" si="155"/>
        <v/>
      </c>
      <c r="AK878" s="33" t="str">
        <f t="shared" si="156"/>
        <v/>
      </c>
      <c r="AL878" s="33" t="str">
        <f t="shared" si="157"/>
        <v/>
      </c>
      <c r="AM878" s="33" t="str">
        <f t="shared" si="158"/>
        <v/>
      </c>
      <c r="AN878" s="33" t="str">
        <f t="shared" si="159"/>
        <v/>
      </c>
      <c r="AO878" s="33" t="str">
        <f t="shared" si="160"/>
        <v/>
      </c>
      <c r="AP878" s="33">
        <f t="shared" si="161"/>
        <v>0.22500000000000001</v>
      </c>
      <c r="AQ878" s="33" t="str">
        <f t="shared" si="162"/>
        <v/>
      </c>
      <c r="AR878" s="33" t="str">
        <f t="shared" si="163"/>
        <v/>
      </c>
      <c r="AS878" s="4">
        <v>43604</v>
      </c>
      <c r="AT878" s="4">
        <v>0.16938657407407409</v>
      </c>
      <c r="AU878" s="4" t="s">
        <v>70</v>
      </c>
      <c r="AV878" s="4" t="s">
        <v>71</v>
      </c>
      <c r="AW878" s="4">
        <v>43604</v>
      </c>
      <c r="AX878" s="4">
        <v>0.22500000000000001</v>
      </c>
      <c r="AY878" s="4" t="s">
        <v>72</v>
      </c>
      <c r="AZ878" s="4" t="s">
        <v>73</v>
      </c>
    </row>
    <row r="879" spans="36:52" x14ac:dyDescent="0.3">
      <c r="AJ879" s="33" t="str">
        <f t="shared" si="155"/>
        <v/>
      </c>
      <c r="AK879" s="33" t="str">
        <f t="shared" si="156"/>
        <v/>
      </c>
      <c r="AL879" s="33" t="str">
        <f t="shared" si="157"/>
        <v/>
      </c>
      <c r="AM879" s="33" t="str">
        <f t="shared" si="158"/>
        <v/>
      </c>
      <c r="AN879" s="33" t="str">
        <f t="shared" si="159"/>
        <v/>
      </c>
      <c r="AO879" s="33" t="str">
        <f t="shared" si="160"/>
        <v/>
      </c>
      <c r="AP879" s="33" t="str">
        <f t="shared" si="161"/>
        <v/>
      </c>
      <c r="AQ879" s="33" t="str">
        <f t="shared" si="162"/>
        <v/>
      </c>
      <c r="AR879" s="33">
        <f t="shared" si="163"/>
        <v>33.700000000000003</v>
      </c>
      <c r="AS879" s="4">
        <v>43604</v>
      </c>
      <c r="AT879" s="4">
        <v>0.16938657407407409</v>
      </c>
      <c r="AU879" s="4" t="s">
        <v>74</v>
      </c>
      <c r="AV879" s="4" t="s">
        <v>75</v>
      </c>
      <c r="AW879" s="4">
        <v>33.700000000000003</v>
      </c>
      <c r="AX879" s="4" t="s">
        <v>72</v>
      </c>
      <c r="AY879" s="4" t="s">
        <v>73</v>
      </c>
    </row>
    <row r="880" spans="36:52" x14ac:dyDescent="0.3">
      <c r="AJ880" s="33" t="str">
        <f t="shared" si="155"/>
        <v/>
      </c>
      <c r="AK880" s="33" t="str">
        <f t="shared" si="156"/>
        <v/>
      </c>
      <c r="AL880" s="33" t="str">
        <f t="shared" si="157"/>
        <v/>
      </c>
      <c r="AM880" s="33" t="str">
        <f t="shared" si="158"/>
        <v/>
      </c>
      <c r="AN880" s="33" t="str">
        <f t="shared" si="159"/>
        <v/>
      </c>
      <c r="AO880" s="33" t="str">
        <f t="shared" si="160"/>
        <v/>
      </c>
      <c r="AP880" s="33" t="str">
        <f t="shared" si="161"/>
        <v/>
      </c>
      <c r="AQ880" s="33">
        <f t="shared" si="162"/>
        <v>41.5</v>
      </c>
      <c r="AR880" s="33" t="str">
        <f t="shared" si="163"/>
        <v/>
      </c>
      <c r="AS880" s="4">
        <v>43604</v>
      </c>
      <c r="AT880" s="4">
        <v>0.16938657407407409</v>
      </c>
      <c r="AU880" s="4" t="s">
        <v>74</v>
      </c>
      <c r="AV880" s="4" t="s">
        <v>76</v>
      </c>
      <c r="AW880" s="4">
        <v>41.5</v>
      </c>
      <c r="AX880" s="4" t="s">
        <v>72</v>
      </c>
      <c r="AY880" s="4" t="s">
        <v>73</v>
      </c>
    </row>
    <row r="881" spans="36:52" x14ac:dyDescent="0.3">
      <c r="AJ881" s="33">
        <f t="shared" si="155"/>
        <v>15736.174999999999</v>
      </c>
      <c r="AK881" s="33" t="str">
        <f t="shared" si="156"/>
        <v/>
      </c>
      <c r="AL881" s="33" t="str">
        <f t="shared" si="157"/>
        <v/>
      </c>
      <c r="AM881" s="33" t="str">
        <f t="shared" si="158"/>
        <v/>
      </c>
      <c r="AN881" s="33" t="str">
        <f t="shared" si="159"/>
        <v/>
      </c>
      <c r="AO881" s="33" t="str">
        <f t="shared" si="160"/>
        <v/>
      </c>
      <c r="AP881" s="33" t="str">
        <f t="shared" si="161"/>
        <v/>
      </c>
      <c r="AQ881" s="33" t="str">
        <f t="shared" si="162"/>
        <v/>
      </c>
      <c r="AR881" s="33" t="str">
        <f t="shared" si="163"/>
        <v/>
      </c>
      <c r="AS881" s="4">
        <v>43604</v>
      </c>
      <c r="AT881" s="4">
        <v>0.17011574074074073</v>
      </c>
      <c r="AU881" s="4" t="s">
        <v>59</v>
      </c>
      <c r="AV881" s="4" t="s">
        <v>60</v>
      </c>
      <c r="AW881" s="4">
        <v>15736.174999999999</v>
      </c>
    </row>
    <row r="882" spans="36:52" x14ac:dyDescent="0.3">
      <c r="AJ882" s="33" t="str">
        <f t="shared" si="155"/>
        <v/>
      </c>
      <c r="AK882" s="33">
        <f t="shared" si="156"/>
        <v>116109.76700000001</v>
      </c>
      <c r="AL882" s="33" t="str">
        <f t="shared" si="157"/>
        <v/>
      </c>
      <c r="AM882" s="33" t="str">
        <f t="shared" si="158"/>
        <v/>
      </c>
      <c r="AN882" s="33" t="str">
        <f t="shared" si="159"/>
        <v/>
      </c>
      <c r="AO882" s="33" t="str">
        <f t="shared" si="160"/>
        <v/>
      </c>
      <c r="AP882" s="33" t="str">
        <f t="shared" si="161"/>
        <v/>
      </c>
      <c r="AQ882" s="33" t="str">
        <f t="shared" si="162"/>
        <v/>
      </c>
      <c r="AR882" s="33" t="str">
        <f t="shared" si="163"/>
        <v/>
      </c>
      <c r="AS882" s="4">
        <v>43604</v>
      </c>
      <c r="AT882" s="4">
        <v>0.17011574074074073</v>
      </c>
      <c r="AU882" s="4" t="s">
        <v>59</v>
      </c>
      <c r="AV882" s="4" t="s">
        <v>61</v>
      </c>
      <c r="AW882" s="4">
        <v>116109.76700000001</v>
      </c>
    </row>
    <row r="883" spans="36:52" x14ac:dyDescent="0.3">
      <c r="AJ883" s="33" t="str">
        <f t="shared" si="155"/>
        <v/>
      </c>
      <c r="AK883" s="33" t="str">
        <f t="shared" si="156"/>
        <v/>
      </c>
      <c r="AL883" s="33" t="str">
        <f t="shared" si="157"/>
        <v/>
      </c>
      <c r="AM883" s="33" t="str">
        <f t="shared" si="158"/>
        <v/>
      </c>
      <c r="AN883" s="33" t="str">
        <f t="shared" si="159"/>
        <v/>
      </c>
      <c r="AO883" s="33">
        <f t="shared" si="160"/>
        <v>12</v>
      </c>
      <c r="AP883" s="33" t="str">
        <f t="shared" si="161"/>
        <v/>
      </c>
      <c r="AQ883" s="33" t="str">
        <f t="shared" si="162"/>
        <v/>
      </c>
      <c r="AR883" s="33" t="str">
        <f t="shared" si="163"/>
        <v/>
      </c>
      <c r="AS883" s="4">
        <v>43604</v>
      </c>
      <c r="AT883" s="4">
        <v>0.17011574074074073</v>
      </c>
      <c r="AU883" s="4" t="s">
        <v>62</v>
      </c>
      <c r="AV883" s="4" t="s">
        <v>63</v>
      </c>
      <c r="AW883" s="4">
        <v>12</v>
      </c>
    </row>
    <row r="884" spans="36:52" x14ac:dyDescent="0.3">
      <c r="AJ884" s="33" t="str">
        <f t="shared" si="155"/>
        <v/>
      </c>
      <c r="AK884" s="33" t="str">
        <f t="shared" si="156"/>
        <v/>
      </c>
      <c r="AL884" s="33">
        <f t="shared" si="157"/>
        <v>27361.01</v>
      </c>
      <c r="AM884" s="33" t="str">
        <f t="shared" si="158"/>
        <v/>
      </c>
      <c r="AN884" s="33" t="str">
        <f t="shared" si="159"/>
        <v/>
      </c>
      <c r="AO884" s="33" t="str">
        <f t="shared" si="160"/>
        <v/>
      </c>
      <c r="AP884" s="33" t="str">
        <f t="shared" si="161"/>
        <v/>
      </c>
      <c r="AQ884" s="33" t="str">
        <f t="shared" si="162"/>
        <v/>
      </c>
      <c r="AR884" s="33" t="str">
        <f t="shared" si="163"/>
        <v/>
      </c>
      <c r="AS884" s="4">
        <v>43604</v>
      </c>
      <c r="AT884" s="4">
        <v>0.17011574074074073</v>
      </c>
      <c r="AU884" s="4" t="s">
        <v>64</v>
      </c>
      <c r="AV884" s="4" t="s">
        <v>65</v>
      </c>
      <c r="AW884" s="4">
        <v>27361.01</v>
      </c>
    </row>
    <row r="885" spans="36:52" x14ac:dyDescent="0.3">
      <c r="AJ885" s="33" t="str">
        <f t="shared" si="155"/>
        <v/>
      </c>
      <c r="AK885" s="33" t="str">
        <f t="shared" si="156"/>
        <v/>
      </c>
      <c r="AL885" s="33" t="str">
        <f t="shared" si="157"/>
        <v/>
      </c>
      <c r="AM885" s="33">
        <f t="shared" si="158"/>
        <v>37916.536</v>
      </c>
      <c r="AN885" s="33" t="str">
        <f t="shared" si="159"/>
        <v/>
      </c>
      <c r="AO885" s="33" t="str">
        <f t="shared" si="160"/>
        <v/>
      </c>
      <c r="AP885" s="33" t="str">
        <f t="shared" si="161"/>
        <v/>
      </c>
      <c r="AQ885" s="33" t="str">
        <f t="shared" si="162"/>
        <v/>
      </c>
      <c r="AR885" s="33" t="str">
        <f t="shared" si="163"/>
        <v/>
      </c>
      <c r="AS885" s="4">
        <v>43604</v>
      </c>
      <c r="AT885" s="4">
        <v>0.17011574074074073</v>
      </c>
      <c r="AU885" s="4" t="s">
        <v>64</v>
      </c>
      <c r="AV885" s="4" t="s">
        <v>66</v>
      </c>
      <c r="AW885" s="4" t="s">
        <v>67</v>
      </c>
      <c r="AX885" s="4">
        <v>37916.536</v>
      </c>
    </row>
    <row r="886" spans="36:52" x14ac:dyDescent="0.3">
      <c r="AJ886" s="33" t="str">
        <f t="shared" si="155"/>
        <v/>
      </c>
      <c r="AK886" s="33" t="str">
        <f t="shared" si="156"/>
        <v/>
      </c>
      <c r="AL886" s="33" t="str">
        <f t="shared" si="157"/>
        <v/>
      </c>
      <c r="AM886" s="33" t="str">
        <f t="shared" si="158"/>
        <v/>
      </c>
      <c r="AN886" s="33">
        <f t="shared" si="159"/>
        <v>0</v>
      </c>
      <c r="AO886" s="33" t="str">
        <f t="shared" si="160"/>
        <v/>
      </c>
      <c r="AP886" s="33" t="str">
        <f t="shared" si="161"/>
        <v/>
      </c>
      <c r="AQ886" s="33" t="str">
        <f t="shared" si="162"/>
        <v/>
      </c>
      <c r="AR886" s="33" t="str">
        <f t="shared" si="163"/>
        <v/>
      </c>
      <c r="AS886" s="4">
        <v>43604</v>
      </c>
      <c r="AT886" s="4">
        <v>0.17011574074074073</v>
      </c>
      <c r="AU886" s="4" t="s">
        <v>64</v>
      </c>
      <c r="AV886" s="4" t="s">
        <v>68</v>
      </c>
      <c r="AW886" s="4">
        <v>0</v>
      </c>
    </row>
    <row r="887" spans="36:52" x14ac:dyDescent="0.3">
      <c r="AJ887" s="33">
        <f t="shared" si="155"/>
        <v>15736.174999999999</v>
      </c>
      <c r="AK887" s="33" t="str">
        <f t="shared" si="156"/>
        <v/>
      </c>
      <c r="AL887" s="33" t="str">
        <f t="shared" si="157"/>
        <v/>
      </c>
      <c r="AM887" s="33" t="str">
        <f t="shared" si="158"/>
        <v/>
      </c>
      <c r="AN887" s="33" t="str">
        <f t="shared" si="159"/>
        <v/>
      </c>
      <c r="AO887" s="33" t="str">
        <f t="shared" si="160"/>
        <v/>
      </c>
      <c r="AP887" s="33" t="str">
        <f t="shared" si="161"/>
        <v/>
      </c>
      <c r="AQ887" s="33" t="str">
        <f t="shared" si="162"/>
        <v/>
      </c>
      <c r="AR887" s="33" t="str">
        <f t="shared" si="163"/>
        <v/>
      </c>
      <c r="AS887" s="4">
        <v>43604</v>
      </c>
      <c r="AT887" s="4">
        <v>0.17150462962962965</v>
      </c>
      <c r="AU887" s="4" t="s">
        <v>59</v>
      </c>
      <c r="AV887" s="4" t="s">
        <v>60</v>
      </c>
      <c r="AW887" s="4">
        <v>15736.174999999999</v>
      </c>
    </row>
    <row r="888" spans="36:52" x14ac:dyDescent="0.3">
      <c r="AJ888" s="33" t="str">
        <f t="shared" si="155"/>
        <v/>
      </c>
      <c r="AK888" s="33">
        <f t="shared" si="156"/>
        <v>116109.802</v>
      </c>
      <c r="AL888" s="33" t="str">
        <f t="shared" si="157"/>
        <v/>
      </c>
      <c r="AM888" s="33" t="str">
        <f t="shared" si="158"/>
        <v/>
      </c>
      <c r="AN888" s="33" t="str">
        <f t="shared" si="159"/>
        <v/>
      </c>
      <c r="AO888" s="33" t="str">
        <f t="shared" si="160"/>
        <v/>
      </c>
      <c r="AP888" s="33" t="str">
        <f t="shared" si="161"/>
        <v/>
      </c>
      <c r="AQ888" s="33" t="str">
        <f t="shared" si="162"/>
        <v/>
      </c>
      <c r="AR888" s="33" t="str">
        <f t="shared" si="163"/>
        <v/>
      </c>
      <c r="AS888" s="4">
        <v>43604</v>
      </c>
      <c r="AT888" s="4">
        <v>0.17150462962962965</v>
      </c>
      <c r="AU888" s="4" t="s">
        <v>59</v>
      </c>
      <c r="AV888" s="4" t="s">
        <v>61</v>
      </c>
      <c r="AW888" s="4">
        <v>116109.802</v>
      </c>
    </row>
    <row r="889" spans="36:52" x14ac:dyDescent="0.3">
      <c r="AJ889" s="33" t="str">
        <f t="shared" si="155"/>
        <v/>
      </c>
      <c r="AK889" s="33" t="str">
        <f t="shared" si="156"/>
        <v/>
      </c>
      <c r="AL889" s="33" t="str">
        <f t="shared" si="157"/>
        <v/>
      </c>
      <c r="AM889" s="33" t="str">
        <f t="shared" si="158"/>
        <v/>
      </c>
      <c r="AN889" s="33" t="str">
        <f t="shared" si="159"/>
        <v/>
      </c>
      <c r="AO889" s="33">
        <f t="shared" si="160"/>
        <v>12</v>
      </c>
      <c r="AP889" s="33" t="str">
        <f t="shared" si="161"/>
        <v/>
      </c>
      <c r="AQ889" s="33" t="str">
        <f t="shared" si="162"/>
        <v/>
      </c>
      <c r="AR889" s="33" t="str">
        <f t="shared" si="163"/>
        <v/>
      </c>
      <c r="AS889" s="4">
        <v>43604</v>
      </c>
      <c r="AT889" s="4">
        <v>0.17150462962962965</v>
      </c>
      <c r="AU889" s="4" t="s">
        <v>62</v>
      </c>
      <c r="AV889" s="4" t="s">
        <v>63</v>
      </c>
      <c r="AW889" s="4">
        <v>12</v>
      </c>
    </row>
    <row r="890" spans="36:52" x14ac:dyDescent="0.3">
      <c r="AJ890" s="33" t="str">
        <f t="shared" si="155"/>
        <v/>
      </c>
      <c r="AK890" s="33" t="str">
        <f t="shared" si="156"/>
        <v/>
      </c>
      <c r="AL890" s="33">
        <f t="shared" si="157"/>
        <v>27361.01</v>
      </c>
      <c r="AM890" s="33" t="str">
        <f t="shared" si="158"/>
        <v/>
      </c>
      <c r="AN890" s="33" t="str">
        <f t="shared" si="159"/>
        <v/>
      </c>
      <c r="AO890" s="33" t="str">
        <f t="shared" si="160"/>
        <v/>
      </c>
      <c r="AP890" s="33" t="str">
        <f t="shared" si="161"/>
        <v/>
      </c>
      <c r="AQ890" s="33" t="str">
        <f t="shared" si="162"/>
        <v/>
      </c>
      <c r="AR890" s="33" t="str">
        <f t="shared" si="163"/>
        <v/>
      </c>
      <c r="AS890" s="4">
        <v>43604</v>
      </c>
      <c r="AT890" s="4">
        <v>0.17150462962962965</v>
      </c>
      <c r="AU890" s="4" t="s">
        <v>64</v>
      </c>
      <c r="AV890" s="4" t="s">
        <v>65</v>
      </c>
      <c r="AW890" s="4">
        <v>27361.01</v>
      </c>
    </row>
    <row r="891" spans="36:52" x14ac:dyDescent="0.3">
      <c r="AJ891" s="33" t="str">
        <f t="shared" si="155"/>
        <v/>
      </c>
      <c r="AK891" s="33" t="str">
        <f t="shared" si="156"/>
        <v/>
      </c>
      <c r="AL891" s="33" t="str">
        <f t="shared" si="157"/>
        <v/>
      </c>
      <c r="AM891" s="33">
        <f t="shared" si="158"/>
        <v>37916.536</v>
      </c>
      <c r="AN891" s="33" t="str">
        <f t="shared" si="159"/>
        <v/>
      </c>
      <c r="AO891" s="33" t="str">
        <f t="shared" si="160"/>
        <v/>
      </c>
      <c r="AP891" s="33" t="str">
        <f t="shared" si="161"/>
        <v/>
      </c>
      <c r="AQ891" s="33" t="str">
        <f t="shared" si="162"/>
        <v/>
      </c>
      <c r="AR891" s="33" t="str">
        <f t="shared" si="163"/>
        <v/>
      </c>
      <c r="AS891" s="4">
        <v>43604</v>
      </c>
      <c r="AT891" s="4">
        <v>0.17150462962962965</v>
      </c>
      <c r="AU891" s="4" t="s">
        <v>64</v>
      </c>
      <c r="AV891" s="4" t="s">
        <v>66</v>
      </c>
      <c r="AW891" s="4" t="s">
        <v>67</v>
      </c>
      <c r="AX891" s="4">
        <v>37916.536</v>
      </c>
    </row>
    <row r="892" spans="36:52" x14ac:dyDescent="0.3">
      <c r="AJ892" s="33" t="str">
        <f t="shared" si="155"/>
        <v/>
      </c>
      <c r="AK892" s="33" t="str">
        <f t="shared" si="156"/>
        <v/>
      </c>
      <c r="AL892" s="33" t="str">
        <f t="shared" si="157"/>
        <v/>
      </c>
      <c r="AM892" s="33" t="str">
        <f t="shared" si="158"/>
        <v/>
      </c>
      <c r="AN892" s="33">
        <f t="shared" si="159"/>
        <v>0</v>
      </c>
      <c r="AO892" s="33" t="str">
        <f t="shared" si="160"/>
        <v/>
      </c>
      <c r="AP892" s="33" t="str">
        <f t="shared" si="161"/>
        <v/>
      </c>
      <c r="AQ892" s="33" t="str">
        <f t="shared" si="162"/>
        <v/>
      </c>
      <c r="AR892" s="33" t="str">
        <f t="shared" si="163"/>
        <v/>
      </c>
      <c r="AS892" s="4">
        <v>43604</v>
      </c>
      <c r="AT892" s="4">
        <v>0.17150462962962965</v>
      </c>
      <c r="AU892" s="4" t="s">
        <v>64</v>
      </c>
      <c r="AV892" s="4" t="s">
        <v>68</v>
      </c>
      <c r="AW892" s="4">
        <v>0</v>
      </c>
    </row>
    <row r="893" spans="36:52" x14ac:dyDescent="0.3">
      <c r="AJ893" s="33" t="str">
        <f t="shared" si="155"/>
        <v/>
      </c>
      <c r="AK893" s="33" t="str">
        <f t="shared" si="156"/>
        <v/>
      </c>
      <c r="AL893" s="33" t="str">
        <f t="shared" si="157"/>
        <v/>
      </c>
      <c r="AM893" s="33" t="str">
        <f t="shared" si="158"/>
        <v/>
      </c>
      <c r="AN893" s="33" t="str">
        <f t="shared" si="159"/>
        <v/>
      </c>
      <c r="AO893" s="33" t="str">
        <f t="shared" si="160"/>
        <v/>
      </c>
      <c r="AP893" s="33">
        <f t="shared" si="161"/>
        <v>0.22500000000000001</v>
      </c>
      <c r="AQ893" s="33" t="str">
        <f t="shared" si="162"/>
        <v/>
      </c>
      <c r="AR893" s="33" t="str">
        <f t="shared" si="163"/>
        <v/>
      </c>
      <c r="AS893" s="4">
        <v>43604</v>
      </c>
      <c r="AT893" s="4">
        <v>0.1728587962962963</v>
      </c>
      <c r="AU893" s="4" t="s">
        <v>70</v>
      </c>
      <c r="AV893" s="4" t="s">
        <v>71</v>
      </c>
      <c r="AW893" s="4">
        <v>43604</v>
      </c>
      <c r="AX893" s="4">
        <v>0.22500000000000001</v>
      </c>
      <c r="AY893" s="4" t="s">
        <v>72</v>
      </c>
      <c r="AZ893" s="4" t="s">
        <v>73</v>
      </c>
    </row>
    <row r="894" spans="36:52" x14ac:dyDescent="0.3">
      <c r="AJ894" s="33" t="str">
        <f t="shared" si="155"/>
        <v/>
      </c>
      <c r="AK894" s="33" t="str">
        <f t="shared" si="156"/>
        <v/>
      </c>
      <c r="AL894" s="33" t="str">
        <f t="shared" si="157"/>
        <v/>
      </c>
      <c r="AM894" s="33" t="str">
        <f t="shared" si="158"/>
        <v/>
      </c>
      <c r="AN894" s="33" t="str">
        <f t="shared" si="159"/>
        <v/>
      </c>
      <c r="AO894" s="33" t="str">
        <f t="shared" si="160"/>
        <v/>
      </c>
      <c r="AP894" s="33" t="str">
        <f t="shared" si="161"/>
        <v/>
      </c>
      <c r="AQ894" s="33" t="str">
        <f t="shared" si="162"/>
        <v/>
      </c>
      <c r="AR894" s="33">
        <f t="shared" si="163"/>
        <v>33.700000000000003</v>
      </c>
      <c r="AS894" s="4">
        <v>43604</v>
      </c>
      <c r="AT894" s="4">
        <v>0.1728587962962963</v>
      </c>
      <c r="AU894" s="4" t="s">
        <v>74</v>
      </c>
      <c r="AV894" s="4" t="s">
        <v>75</v>
      </c>
      <c r="AW894" s="4">
        <v>33.700000000000003</v>
      </c>
      <c r="AX894" s="4" t="s">
        <v>72</v>
      </c>
      <c r="AY894" s="4" t="s">
        <v>73</v>
      </c>
    </row>
    <row r="895" spans="36:52" x14ac:dyDescent="0.3">
      <c r="AJ895" s="33" t="str">
        <f t="shared" si="155"/>
        <v/>
      </c>
      <c r="AK895" s="33" t="str">
        <f t="shared" si="156"/>
        <v/>
      </c>
      <c r="AL895" s="33" t="str">
        <f t="shared" si="157"/>
        <v/>
      </c>
      <c r="AM895" s="33" t="str">
        <f t="shared" si="158"/>
        <v/>
      </c>
      <c r="AN895" s="33" t="str">
        <f t="shared" si="159"/>
        <v/>
      </c>
      <c r="AO895" s="33" t="str">
        <f t="shared" si="160"/>
        <v/>
      </c>
      <c r="AP895" s="33" t="str">
        <f t="shared" si="161"/>
        <v/>
      </c>
      <c r="AQ895" s="33">
        <f t="shared" si="162"/>
        <v>41.5</v>
      </c>
      <c r="AR895" s="33" t="str">
        <f t="shared" si="163"/>
        <v/>
      </c>
      <c r="AS895" s="4">
        <v>43604</v>
      </c>
      <c r="AT895" s="4">
        <v>0.1728587962962963</v>
      </c>
      <c r="AU895" s="4" t="s">
        <v>74</v>
      </c>
      <c r="AV895" s="4" t="s">
        <v>76</v>
      </c>
      <c r="AW895" s="4">
        <v>41.5</v>
      </c>
      <c r="AX895" s="4" t="s">
        <v>72</v>
      </c>
      <c r="AY895" s="4" t="s">
        <v>73</v>
      </c>
    </row>
    <row r="896" spans="36:52" x14ac:dyDescent="0.3">
      <c r="AJ896" s="33" t="str">
        <f t="shared" si="155"/>
        <v/>
      </c>
      <c r="AK896" s="33">
        <f t="shared" si="156"/>
        <v>116109.802</v>
      </c>
      <c r="AL896" s="33" t="str">
        <f t="shared" si="157"/>
        <v/>
      </c>
      <c r="AM896" s="33" t="str">
        <f t="shared" si="158"/>
        <v/>
      </c>
      <c r="AN896" s="33" t="str">
        <f t="shared" si="159"/>
        <v/>
      </c>
      <c r="AO896" s="33" t="str">
        <f t="shared" si="160"/>
        <v/>
      </c>
      <c r="AP896" s="33" t="str">
        <f t="shared" si="161"/>
        <v/>
      </c>
      <c r="AQ896" s="33" t="str">
        <f t="shared" si="162"/>
        <v/>
      </c>
      <c r="AR896" s="33" t="str">
        <f t="shared" si="163"/>
        <v/>
      </c>
      <c r="AS896" s="4">
        <v>43604</v>
      </c>
      <c r="AT896" s="4">
        <v>0.17289351851851853</v>
      </c>
      <c r="AU896" s="4" t="s">
        <v>59</v>
      </c>
      <c r="AV896" s="4" t="s">
        <v>61</v>
      </c>
      <c r="AW896" s="4">
        <v>116109.802</v>
      </c>
    </row>
    <row r="897" spans="36:52" x14ac:dyDescent="0.3">
      <c r="AJ897" s="33" t="str">
        <f t="shared" si="155"/>
        <v/>
      </c>
      <c r="AK897" s="33" t="str">
        <f t="shared" si="156"/>
        <v/>
      </c>
      <c r="AL897" s="33" t="str">
        <f t="shared" si="157"/>
        <v/>
      </c>
      <c r="AM897" s="33" t="str">
        <f t="shared" si="158"/>
        <v/>
      </c>
      <c r="AN897" s="33" t="str">
        <f t="shared" si="159"/>
        <v/>
      </c>
      <c r="AO897" s="33">
        <f t="shared" si="160"/>
        <v>12</v>
      </c>
      <c r="AP897" s="33" t="str">
        <f t="shared" si="161"/>
        <v/>
      </c>
      <c r="AQ897" s="33" t="str">
        <f t="shared" si="162"/>
        <v/>
      </c>
      <c r="AR897" s="33" t="str">
        <f t="shared" si="163"/>
        <v/>
      </c>
      <c r="AS897" s="4">
        <v>43604</v>
      </c>
      <c r="AT897" s="4">
        <v>0.17289351851851853</v>
      </c>
      <c r="AU897" s="4" t="s">
        <v>62</v>
      </c>
      <c r="AV897" s="4" t="s">
        <v>63</v>
      </c>
      <c r="AW897" s="4">
        <v>12</v>
      </c>
    </row>
    <row r="898" spans="36:52" x14ac:dyDescent="0.3">
      <c r="AJ898" s="33" t="str">
        <f t="shared" si="155"/>
        <v/>
      </c>
      <c r="AK898" s="33" t="str">
        <f t="shared" si="156"/>
        <v/>
      </c>
      <c r="AL898" s="33">
        <f t="shared" si="157"/>
        <v>27361.01</v>
      </c>
      <c r="AM898" s="33" t="str">
        <f t="shared" si="158"/>
        <v/>
      </c>
      <c r="AN898" s="33" t="str">
        <f t="shared" si="159"/>
        <v/>
      </c>
      <c r="AO898" s="33" t="str">
        <f t="shared" si="160"/>
        <v/>
      </c>
      <c r="AP898" s="33" t="str">
        <f t="shared" si="161"/>
        <v/>
      </c>
      <c r="AQ898" s="33" t="str">
        <f t="shared" si="162"/>
        <v/>
      </c>
      <c r="AR898" s="33" t="str">
        <f t="shared" si="163"/>
        <v/>
      </c>
      <c r="AS898" s="4">
        <v>43604</v>
      </c>
      <c r="AT898" s="4">
        <v>0.17289351851851853</v>
      </c>
      <c r="AU898" s="4" t="s">
        <v>64</v>
      </c>
      <c r="AV898" s="4" t="s">
        <v>65</v>
      </c>
      <c r="AW898" s="4">
        <v>27361.01</v>
      </c>
    </row>
    <row r="899" spans="36:52" x14ac:dyDescent="0.3">
      <c r="AJ899" s="33" t="str">
        <f t="shared" si="155"/>
        <v/>
      </c>
      <c r="AK899" s="33" t="str">
        <f t="shared" si="156"/>
        <v/>
      </c>
      <c r="AL899" s="33" t="str">
        <f t="shared" si="157"/>
        <v/>
      </c>
      <c r="AM899" s="33">
        <f t="shared" si="158"/>
        <v>37916.536</v>
      </c>
      <c r="AN899" s="33" t="str">
        <f t="shared" si="159"/>
        <v/>
      </c>
      <c r="AO899" s="33" t="str">
        <f t="shared" si="160"/>
        <v/>
      </c>
      <c r="AP899" s="33" t="str">
        <f t="shared" si="161"/>
        <v/>
      </c>
      <c r="AQ899" s="33" t="str">
        <f t="shared" si="162"/>
        <v/>
      </c>
      <c r="AR899" s="33" t="str">
        <f t="shared" si="163"/>
        <v/>
      </c>
      <c r="AS899" s="4">
        <v>43604</v>
      </c>
      <c r="AT899" s="4">
        <v>0.17289351851851853</v>
      </c>
      <c r="AU899" s="4" t="s">
        <v>64</v>
      </c>
      <c r="AV899" s="4" t="s">
        <v>66</v>
      </c>
      <c r="AW899" s="4" t="s">
        <v>67</v>
      </c>
      <c r="AX899" s="4">
        <v>37916.536</v>
      </c>
    </row>
    <row r="900" spans="36:52" x14ac:dyDescent="0.3">
      <c r="AJ900" s="33" t="str">
        <f t="shared" si="155"/>
        <v/>
      </c>
      <c r="AK900" s="33" t="str">
        <f t="shared" si="156"/>
        <v/>
      </c>
      <c r="AL900" s="33" t="str">
        <f t="shared" si="157"/>
        <v/>
      </c>
      <c r="AM900" s="33" t="str">
        <f t="shared" si="158"/>
        <v/>
      </c>
      <c r="AN900" s="33">
        <f t="shared" si="159"/>
        <v>0</v>
      </c>
      <c r="AO900" s="33" t="str">
        <f t="shared" si="160"/>
        <v/>
      </c>
      <c r="AP900" s="33" t="str">
        <f t="shared" si="161"/>
        <v/>
      </c>
      <c r="AQ900" s="33" t="str">
        <f t="shared" si="162"/>
        <v/>
      </c>
      <c r="AR900" s="33" t="str">
        <f t="shared" si="163"/>
        <v/>
      </c>
      <c r="AS900" s="4">
        <v>43604</v>
      </c>
      <c r="AT900" s="4">
        <v>0.17289351851851853</v>
      </c>
      <c r="AU900" s="4" t="s">
        <v>64</v>
      </c>
      <c r="AV900" s="4" t="s">
        <v>68</v>
      </c>
      <c r="AW900" s="4">
        <v>0</v>
      </c>
    </row>
    <row r="901" spans="36:52" x14ac:dyDescent="0.3">
      <c r="AJ901" s="33" t="str">
        <f t="shared" si="155"/>
        <v/>
      </c>
      <c r="AK901" s="33">
        <f t="shared" si="156"/>
        <v>116109.802</v>
      </c>
      <c r="AL901" s="33" t="str">
        <f t="shared" si="157"/>
        <v/>
      </c>
      <c r="AM901" s="33" t="str">
        <f t="shared" si="158"/>
        <v/>
      </c>
      <c r="AN901" s="33" t="str">
        <f t="shared" si="159"/>
        <v/>
      </c>
      <c r="AO901" s="33" t="str">
        <f t="shared" si="160"/>
        <v/>
      </c>
      <c r="AP901" s="33" t="str">
        <f t="shared" si="161"/>
        <v/>
      </c>
      <c r="AQ901" s="33" t="str">
        <f t="shared" si="162"/>
        <v/>
      </c>
      <c r="AR901" s="33" t="str">
        <f t="shared" si="163"/>
        <v/>
      </c>
      <c r="AS901" s="4">
        <v>43604</v>
      </c>
      <c r="AT901" s="4">
        <v>0.17428240740740741</v>
      </c>
      <c r="AU901" s="4" t="s">
        <v>59</v>
      </c>
      <c r="AV901" s="4" t="s">
        <v>61</v>
      </c>
      <c r="AW901" s="4">
        <v>116109.802</v>
      </c>
    </row>
    <row r="902" spans="36:52" x14ac:dyDescent="0.3">
      <c r="AJ902" s="33" t="str">
        <f t="shared" si="155"/>
        <v/>
      </c>
      <c r="AK902" s="33" t="str">
        <f t="shared" si="156"/>
        <v/>
      </c>
      <c r="AL902" s="33" t="str">
        <f t="shared" si="157"/>
        <v/>
      </c>
      <c r="AM902" s="33" t="str">
        <f t="shared" si="158"/>
        <v/>
      </c>
      <c r="AN902" s="33" t="str">
        <f t="shared" si="159"/>
        <v/>
      </c>
      <c r="AO902" s="33">
        <f t="shared" si="160"/>
        <v>12</v>
      </c>
      <c r="AP902" s="33" t="str">
        <f t="shared" si="161"/>
        <v/>
      </c>
      <c r="AQ902" s="33" t="str">
        <f t="shared" si="162"/>
        <v/>
      </c>
      <c r="AR902" s="33" t="str">
        <f t="shared" si="163"/>
        <v/>
      </c>
      <c r="AS902" s="4">
        <v>43604</v>
      </c>
      <c r="AT902" s="4">
        <v>0.17428240740740741</v>
      </c>
      <c r="AU902" s="4" t="s">
        <v>62</v>
      </c>
      <c r="AV902" s="4" t="s">
        <v>63</v>
      </c>
      <c r="AW902" s="4">
        <v>12</v>
      </c>
    </row>
    <row r="903" spans="36:52" x14ac:dyDescent="0.3">
      <c r="AJ903" s="33" t="str">
        <f t="shared" si="155"/>
        <v/>
      </c>
      <c r="AK903" s="33" t="str">
        <f t="shared" si="156"/>
        <v/>
      </c>
      <c r="AL903" s="33">
        <f t="shared" si="157"/>
        <v>27361.01</v>
      </c>
      <c r="AM903" s="33" t="str">
        <f t="shared" si="158"/>
        <v/>
      </c>
      <c r="AN903" s="33" t="str">
        <f t="shared" si="159"/>
        <v/>
      </c>
      <c r="AO903" s="33" t="str">
        <f t="shared" si="160"/>
        <v/>
      </c>
      <c r="AP903" s="33" t="str">
        <f t="shared" si="161"/>
        <v/>
      </c>
      <c r="AQ903" s="33" t="str">
        <f t="shared" si="162"/>
        <v/>
      </c>
      <c r="AR903" s="33" t="str">
        <f t="shared" si="163"/>
        <v/>
      </c>
      <c r="AS903" s="4">
        <v>43604</v>
      </c>
      <c r="AT903" s="4">
        <v>0.17428240740740741</v>
      </c>
      <c r="AU903" s="4" t="s">
        <v>64</v>
      </c>
      <c r="AV903" s="4" t="s">
        <v>65</v>
      </c>
      <c r="AW903" s="4">
        <v>27361.01</v>
      </c>
    </row>
    <row r="904" spans="36:52" x14ac:dyDescent="0.3">
      <c r="AJ904" s="33" t="str">
        <f t="shared" si="155"/>
        <v/>
      </c>
      <c r="AK904" s="33" t="str">
        <f t="shared" si="156"/>
        <v/>
      </c>
      <c r="AL904" s="33" t="str">
        <f t="shared" si="157"/>
        <v/>
      </c>
      <c r="AM904" s="33">
        <f t="shared" si="158"/>
        <v>37916.536</v>
      </c>
      <c r="AN904" s="33" t="str">
        <f t="shared" si="159"/>
        <v/>
      </c>
      <c r="AO904" s="33" t="str">
        <f t="shared" si="160"/>
        <v/>
      </c>
      <c r="AP904" s="33" t="str">
        <f t="shared" si="161"/>
        <v/>
      </c>
      <c r="AQ904" s="33" t="str">
        <f t="shared" si="162"/>
        <v/>
      </c>
      <c r="AR904" s="33" t="str">
        <f t="shared" si="163"/>
        <v/>
      </c>
      <c r="AS904" s="4">
        <v>43604</v>
      </c>
      <c r="AT904" s="4">
        <v>0.17428240740740741</v>
      </c>
      <c r="AU904" s="4" t="s">
        <v>64</v>
      </c>
      <c r="AV904" s="4" t="s">
        <v>66</v>
      </c>
      <c r="AW904" s="4" t="s">
        <v>67</v>
      </c>
      <c r="AX904" s="4">
        <v>37916.536</v>
      </c>
    </row>
    <row r="905" spans="36:52" x14ac:dyDescent="0.3">
      <c r="AJ905" s="33" t="str">
        <f t="shared" si="155"/>
        <v/>
      </c>
      <c r="AK905" s="33" t="str">
        <f t="shared" si="156"/>
        <v/>
      </c>
      <c r="AL905" s="33" t="str">
        <f t="shared" si="157"/>
        <v/>
      </c>
      <c r="AM905" s="33" t="str">
        <f t="shared" si="158"/>
        <v/>
      </c>
      <c r="AN905" s="33">
        <f t="shared" si="159"/>
        <v>0</v>
      </c>
      <c r="AO905" s="33" t="str">
        <f t="shared" si="160"/>
        <v/>
      </c>
      <c r="AP905" s="33" t="str">
        <f t="shared" si="161"/>
        <v/>
      </c>
      <c r="AQ905" s="33" t="str">
        <f t="shared" si="162"/>
        <v/>
      </c>
      <c r="AR905" s="33" t="str">
        <f t="shared" si="163"/>
        <v/>
      </c>
      <c r="AS905" s="4">
        <v>43604</v>
      </c>
      <c r="AT905" s="4">
        <v>0.17428240740740741</v>
      </c>
      <c r="AU905" s="4" t="s">
        <v>64</v>
      </c>
      <c r="AV905" s="4" t="s">
        <v>68</v>
      </c>
      <c r="AW905" s="4">
        <v>0</v>
      </c>
    </row>
    <row r="906" spans="36:52" x14ac:dyDescent="0.3">
      <c r="AJ906" s="33">
        <f t="shared" si="155"/>
        <v>15736.174999999999</v>
      </c>
      <c r="AK906" s="33" t="str">
        <f t="shared" si="156"/>
        <v/>
      </c>
      <c r="AL906" s="33" t="str">
        <f t="shared" si="157"/>
        <v/>
      </c>
      <c r="AM906" s="33" t="str">
        <f t="shared" si="158"/>
        <v/>
      </c>
      <c r="AN906" s="33" t="str">
        <f t="shared" si="159"/>
        <v/>
      </c>
      <c r="AO906" s="33" t="str">
        <f t="shared" si="160"/>
        <v/>
      </c>
      <c r="AP906" s="33" t="str">
        <f t="shared" si="161"/>
        <v/>
      </c>
      <c r="AQ906" s="33" t="str">
        <f t="shared" si="162"/>
        <v/>
      </c>
      <c r="AR906" s="33" t="str">
        <f t="shared" si="163"/>
        <v/>
      </c>
      <c r="AS906" s="4">
        <v>43604</v>
      </c>
      <c r="AT906" s="4">
        <v>0.1756712962962963</v>
      </c>
      <c r="AU906" s="4" t="s">
        <v>59</v>
      </c>
      <c r="AV906" s="4" t="s">
        <v>60</v>
      </c>
      <c r="AW906" s="4">
        <v>15736.174999999999</v>
      </c>
    </row>
    <row r="907" spans="36:52" x14ac:dyDescent="0.3">
      <c r="AJ907" s="33" t="str">
        <f t="shared" si="155"/>
        <v/>
      </c>
      <c r="AK907" s="33">
        <f t="shared" si="156"/>
        <v>116109.833</v>
      </c>
      <c r="AL907" s="33" t="str">
        <f t="shared" si="157"/>
        <v/>
      </c>
      <c r="AM907" s="33" t="str">
        <f t="shared" si="158"/>
        <v/>
      </c>
      <c r="AN907" s="33" t="str">
        <f t="shared" si="159"/>
        <v/>
      </c>
      <c r="AO907" s="33" t="str">
        <f t="shared" si="160"/>
        <v/>
      </c>
      <c r="AP907" s="33" t="str">
        <f t="shared" si="161"/>
        <v/>
      </c>
      <c r="AQ907" s="33" t="str">
        <f t="shared" si="162"/>
        <v/>
      </c>
      <c r="AR907" s="33" t="str">
        <f t="shared" si="163"/>
        <v/>
      </c>
      <c r="AS907" s="4">
        <v>43604</v>
      </c>
      <c r="AT907" s="4">
        <v>0.1756712962962963</v>
      </c>
      <c r="AU907" s="4" t="s">
        <v>59</v>
      </c>
      <c r="AV907" s="4" t="s">
        <v>61</v>
      </c>
      <c r="AW907" s="4">
        <v>116109.833</v>
      </c>
    </row>
    <row r="908" spans="36:52" x14ac:dyDescent="0.3">
      <c r="AJ908" s="33" t="str">
        <f t="shared" ref="AJ908:AJ971" si="164">IF(AV908="ht",AW908,"")</f>
        <v/>
      </c>
      <c r="AK908" s="33" t="str">
        <f t="shared" ref="AK908:AK971" si="165">IF($AV908="nt",$AW908,"")</f>
        <v/>
      </c>
      <c r="AL908" s="33" t="str">
        <f t="shared" ref="AL908:AL971" si="166">IF($AV908="esp",$AW908,"")</f>
        <v/>
      </c>
      <c r="AM908" s="33" t="str">
        <f t="shared" ref="AM908:AM971" si="167">IF($AV908="Ges",$AX908,"")</f>
        <v/>
      </c>
      <c r="AN908" s="33" t="str">
        <f t="shared" ref="AN908:AN971" si="168">IF($AV908="tag",$AW908,"")</f>
        <v/>
      </c>
      <c r="AO908" s="33">
        <f t="shared" ref="AO908:AO971" si="169">IF($AV908="vhs",$AW908,"")</f>
        <v>12</v>
      </c>
      <c r="AP908" s="33" t="str">
        <f t="shared" ref="AP908:AP971" si="170">IF($AV908="szeit",$AX908,"")</f>
        <v/>
      </c>
      <c r="AQ908" s="33" t="str">
        <f t="shared" ref="AQ908:AQ971" si="171">IF($AV908="v06",$AW908,"")</f>
        <v/>
      </c>
      <c r="AR908" s="33" t="str">
        <f t="shared" ref="AR908:AR971" si="172">IF($AV908="v22",$AW908,"")</f>
        <v/>
      </c>
      <c r="AS908" s="4">
        <v>43604</v>
      </c>
      <c r="AT908" s="4">
        <v>0.1756712962962963</v>
      </c>
      <c r="AU908" s="4" t="s">
        <v>62</v>
      </c>
      <c r="AV908" s="4" t="s">
        <v>63</v>
      </c>
      <c r="AW908" s="4">
        <v>12</v>
      </c>
    </row>
    <row r="909" spans="36:52" x14ac:dyDescent="0.3">
      <c r="AJ909" s="33" t="str">
        <f t="shared" si="164"/>
        <v/>
      </c>
      <c r="AK909" s="33" t="str">
        <f t="shared" si="165"/>
        <v/>
      </c>
      <c r="AL909" s="33">
        <f t="shared" si="166"/>
        <v>27361.01</v>
      </c>
      <c r="AM909" s="33" t="str">
        <f t="shared" si="167"/>
        <v/>
      </c>
      <c r="AN909" s="33" t="str">
        <f t="shared" si="168"/>
        <v/>
      </c>
      <c r="AO909" s="33" t="str">
        <f t="shared" si="169"/>
        <v/>
      </c>
      <c r="AP909" s="33" t="str">
        <f t="shared" si="170"/>
        <v/>
      </c>
      <c r="AQ909" s="33" t="str">
        <f t="shared" si="171"/>
        <v/>
      </c>
      <c r="AR909" s="33" t="str">
        <f t="shared" si="172"/>
        <v/>
      </c>
      <c r="AS909" s="4">
        <v>43604</v>
      </c>
      <c r="AT909" s="4">
        <v>0.1756712962962963</v>
      </c>
      <c r="AU909" s="4" t="s">
        <v>64</v>
      </c>
      <c r="AV909" s="4" t="s">
        <v>65</v>
      </c>
      <c r="AW909" s="4">
        <v>27361.01</v>
      </c>
    </row>
    <row r="910" spans="36:52" x14ac:dyDescent="0.3">
      <c r="AJ910" s="33" t="str">
        <f t="shared" si="164"/>
        <v/>
      </c>
      <c r="AK910" s="33" t="str">
        <f t="shared" si="165"/>
        <v/>
      </c>
      <c r="AL910" s="33" t="str">
        <f t="shared" si="166"/>
        <v/>
      </c>
      <c r="AM910" s="33">
        <f t="shared" si="167"/>
        <v>37916.536</v>
      </c>
      <c r="AN910" s="33" t="str">
        <f t="shared" si="168"/>
        <v/>
      </c>
      <c r="AO910" s="33" t="str">
        <f t="shared" si="169"/>
        <v/>
      </c>
      <c r="AP910" s="33" t="str">
        <f t="shared" si="170"/>
        <v/>
      </c>
      <c r="AQ910" s="33" t="str">
        <f t="shared" si="171"/>
        <v/>
      </c>
      <c r="AR910" s="33" t="str">
        <f t="shared" si="172"/>
        <v/>
      </c>
      <c r="AS910" s="4">
        <v>43604</v>
      </c>
      <c r="AT910" s="4">
        <v>0.1756712962962963</v>
      </c>
      <c r="AU910" s="4" t="s">
        <v>64</v>
      </c>
      <c r="AV910" s="4" t="s">
        <v>66</v>
      </c>
      <c r="AW910" s="4" t="s">
        <v>67</v>
      </c>
      <c r="AX910" s="4">
        <v>37916.536</v>
      </c>
    </row>
    <row r="911" spans="36:52" x14ac:dyDescent="0.3">
      <c r="AJ911" s="33" t="str">
        <f t="shared" si="164"/>
        <v/>
      </c>
      <c r="AK911" s="33" t="str">
        <f t="shared" si="165"/>
        <v/>
      </c>
      <c r="AL911" s="33" t="str">
        <f t="shared" si="166"/>
        <v/>
      </c>
      <c r="AM911" s="33" t="str">
        <f t="shared" si="167"/>
        <v/>
      </c>
      <c r="AN911" s="33">
        <f t="shared" si="168"/>
        <v>0</v>
      </c>
      <c r="AO911" s="33" t="str">
        <f t="shared" si="169"/>
        <v/>
      </c>
      <c r="AP911" s="33" t="str">
        <f t="shared" si="170"/>
        <v/>
      </c>
      <c r="AQ911" s="33" t="str">
        <f t="shared" si="171"/>
        <v/>
      </c>
      <c r="AR911" s="33" t="str">
        <f t="shared" si="172"/>
        <v/>
      </c>
      <c r="AS911" s="4">
        <v>43604</v>
      </c>
      <c r="AT911" s="4">
        <v>0.1756712962962963</v>
      </c>
      <c r="AU911" s="4" t="s">
        <v>64</v>
      </c>
      <c r="AV911" s="4" t="s">
        <v>68</v>
      </c>
      <c r="AW911" s="4">
        <v>0</v>
      </c>
    </row>
    <row r="912" spans="36:52" x14ac:dyDescent="0.3">
      <c r="AJ912" s="33" t="str">
        <f t="shared" si="164"/>
        <v/>
      </c>
      <c r="AK912" s="33" t="str">
        <f t="shared" si="165"/>
        <v/>
      </c>
      <c r="AL912" s="33" t="str">
        <f t="shared" si="166"/>
        <v/>
      </c>
      <c r="AM912" s="33" t="str">
        <f t="shared" si="167"/>
        <v/>
      </c>
      <c r="AN912" s="33" t="str">
        <f t="shared" si="168"/>
        <v/>
      </c>
      <c r="AO912" s="33" t="str">
        <f t="shared" si="169"/>
        <v/>
      </c>
      <c r="AP912" s="33">
        <f t="shared" si="170"/>
        <v>0.22500000000000001</v>
      </c>
      <c r="AQ912" s="33" t="str">
        <f t="shared" si="171"/>
        <v/>
      </c>
      <c r="AR912" s="33" t="str">
        <f t="shared" si="172"/>
        <v/>
      </c>
      <c r="AS912" s="4">
        <v>43604</v>
      </c>
      <c r="AT912" s="4">
        <v>0.17633101851851851</v>
      </c>
      <c r="AU912" s="4" t="s">
        <v>70</v>
      </c>
      <c r="AV912" s="4" t="s">
        <v>71</v>
      </c>
      <c r="AW912" s="4">
        <v>43604</v>
      </c>
      <c r="AX912" s="4">
        <v>0.22500000000000001</v>
      </c>
      <c r="AY912" s="4" t="s">
        <v>72</v>
      </c>
      <c r="AZ912" s="4" t="s">
        <v>73</v>
      </c>
    </row>
    <row r="913" spans="36:52" x14ac:dyDescent="0.3">
      <c r="AJ913" s="33" t="str">
        <f t="shared" si="164"/>
        <v/>
      </c>
      <c r="AK913" s="33" t="str">
        <f t="shared" si="165"/>
        <v/>
      </c>
      <c r="AL913" s="33" t="str">
        <f t="shared" si="166"/>
        <v/>
      </c>
      <c r="AM913" s="33" t="str">
        <f t="shared" si="167"/>
        <v/>
      </c>
      <c r="AN913" s="33" t="str">
        <f t="shared" si="168"/>
        <v/>
      </c>
      <c r="AO913" s="33" t="str">
        <f t="shared" si="169"/>
        <v/>
      </c>
      <c r="AP913" s="33" t="str">
        <f t="shared" si="170"/>
        <v/>
      </c>
      <c r="AQ913" s="33" t="str">
        <f t="shared" si="171"/>
        <v/>
      </c>
      <c r="AR913" s="33">
        <f t="shared" si="172"/>
        <v>33.700000000000003</v>
      </c>
      <c r="AS913" s="4">
        <v>43604</v>
      </c>
      <c r="AT913" s="4">
        <v>0.17633101851851851</v>
      </c>
      <c r="AU913" s="4" t="s">
        <v>74</v>
      </c>
      <c r="AV913" s="4" t="s">
        <v>75</v>
      </c>
      <c r="AW913" s="4">
        <v>33.700000000000003</v>
      </c>
      <c r="AX913" s="4" t="s">
        <v>72</v>
      </c>
      <c r="AY913" s="4" t="s">
        <v>73</v>
      </c>
    </row>
    <row r="914" spans="36:52" x14ac:dyDescent="0.3">
      <c r="AJ914" s="33" t="str">
        <f t="shared" si="164"/>
        <v/>
      </c>
      <c r="AK914" s="33" t="str">
        <f t="shared" si="165"/>
        <v/>
      </c>
      <c r="AL914" s="33" t="str">
        <f t="shared" si="166"/>
        <v/>
      </c>
      <c r="AM914" s="33" t="str">
        <f t="shared" si="167"/>
        <v/>
      </c>
      <c r="AN914" s="33" t="str">
        <f t="shared" si="168"/>
        <v/>
      </c>
      <c r="AO914" s="33" t="str">
        <f t="shared" si="169"/>
        <v/>
      </c>
      <c r="AP914" s="33" t="str">
        <f t="shared" si="170"/>
        <v/>
      </c>
      <c r="AQ914" s="33">
        <f t="shared" si="171"/>
        <v>41.5</v>
      </c>
      <c r="AR914" s="33" t="str">
        <f t="shared" si="172"/>
        <v/>
      </c>
      <c r="AS914" s="4">
        <v>43604</v>
      </c>
      <c r="AT914" s="4">
        <v>0.17633101851851851</v>
      </c>
      <c r="AU914" s="4" t="s">
        <v>74</v>
      </c>
      <c r="AV914" s="4" t="s">
        <v>76</v>
      </c>
      <c r="AW914" s="4">
        <v>41.5</v>
      </c>
      <c r="AX914" s="4" t="s">
        <v>72</v>
      </c>
      <c r="AY914" s="4" t="s">
        <v>73</v>
      </c>
    </row>
    <row r="915" spans="36:52" x14ac:dyDescent="0.3">
      <c r="AJ915" s="33">
        <f t="shared" si="164"/>
        <v>15736.174999999999</v>
      </c>
      <c r="AK915" s="33" t="str">
        <f t="shared" si="165"/>
        <v/>
      </c>
      <c r="AL915" s="33" t="str">
        <f t="shared" si="166"/>
        <v/>
      </c>
      <c r="AM915" s="33" t="str">
        <f t="shared" si="167"/>
        <v/>
      </c>
      <c r="AN915" s="33" t="str">
        <f t="shared" si="168"/>
        <v/>
      </c>
      <c r="AO915" s="33" t="str">
        <f t="shared" si="169"/>
        <v/>
      </c>
      <c r="AP915" s="33" t="str">
        <f t="shared" si="170"/>
        <v/>
      </c>
      <c r="AQ915" s="33" t="str">
        <f t="shared" si="171"/>
        <v/>
      </c>
      <c r="AR915" s="33" t="str">
        <f t="shared" si="172"/>
        <v/>
      </c>
      <c r="AS915" s="4">
        <v>43604</v>
      </c>
      <c r="AT915" s="4">
        <v>0.17706018518518518</v>
      </c>
      <c r="AU915" s="4" t="s">
        <v>59</v>
      </c>
      <c r="AV915" s="4" t="s">
        <v>60</v>
      </c>
      <c r="AW915" s="4">
        <v>15736.174999999999</v>
      </c>
    </row>
    <row r="916" spans="36:52" x14ac:dyDescent="0.3">
      <c r="AJ916" s="33" t="str">
        <f t="shared" si="164"/>
        <v/>
      </c>
      <c r="AK916" s="33">
        <f t="shared" si="165"/>
        <v>116109.833</v>
      </c>
      <c r="AL916" s="33" t="str">
        <f t="shared" si="166"/>
        <v/>
      </c>
      <c r="AM916" s="33" t="str">
        <f t="shared" si="167"/>
        <v/>
      </c>
      <c r="AN916" s="33" t="str">
        <f t="shared" si="168"/>
        <v/>
      </c>
      <c r="AO916" s="33" t="str">
        <f t="shared" si="169"/>
        <v/>
      </c>
      <c r="AP916" s="33" t="str">
        <f t="shared" si="170"/>
        <v/>
      </c>
      <c r="AQ916" s="33" t="str">
        <f t="shared" si="171"/>
        <v/>
      </c>
      <c r="AR916" s="33" t="str">
        <f t="shared" si="172"/>
        <v/>
      </c>
      <c r="AS916" s="4">
        <v>43604</v>
      </c>
      <c r="AT916" s="4">
        <v>0.17706018518518518</v>
      </c>
      <c r="AU916" s="4" t="s">
        <v>59</v>
      </c>
      <c r="AV916" s="4" t="s">
        <v>61</v>
      </c>
      <c r="AW916" s="4">
        <v>116109.833</v>
      </c>
    </row>
    <row r="917" spans="36:52" x14ac:dyDescent="0.3">
      <c r="AJ917" s="33" t="str">
        <f t="shared" si="164"/>
        <v/>
      </c>
      <c r="AK917" s="33" t="str">
        <f t="shared" si="165"/>
        <v/>
      </c>
      <c r="AL917" s="33" t="str">
        <f t="shared" si="166"/>
        <v/>
      </c>
      <c r="AM917" s="33" t="str">
        <f t="shared" si="167"/>
        <v/>
      </c>
      <c r="AN917" s="33" t="str">
        <f t="shared" si="168"/>
        <v/>
      </c>
      <c r="AO917" s="33">
        <f t="shared" si="169"/>
        <v>12</v>
      </c>
      <c r="AP917" s="33" t="str">
        <f t="shared" si="170"/>
        <v/>
      </c>
      <c r="AQ917" s="33" t="str">
        <f t="shared" si="171"/>
        <v/>
      </c>
      <c r="AR917" s="33" t="str">
        <f t="shared" si="172"/>
        <v/>
      </c>
      <c r="AS917" s="4">
        <v>43604</v>
      </c>
      <c r="AT917" s="4">
        <v>0.17706018518518518</v>
      </c>
      <c r="AU917" s="4" t="s">
        <v>62</v>
      </c>
      <c r="AV917" s="4" t="s">
        <v>63</v>
      </c>
      <c r="AW917" s="4">
        <v>12</v>
      </c>
    </row>
    <row r="918" spans="36:52" x14ac:dyDescent="0.3">
      <c r="AJ918" s="33" t="str">
        <f t="shared" si="164"/>
        <v/>
      </c>
      <c r="AK918" s="33" t="str">
        <f t="shared" si="165"/>
        <v/>
      </c>
      <c r="AL918" s="33">
        <f t="shared" si="166"/>
        <v>27361.01</v>
      </c>
      <c r="AM918" s="33" t="str">
        <f t="shared" si="167"/>
        <v/>
      </c>
      <c r="AN918" s="33" t="str">
        <f t="shared" si="168"/>
        <v/>
      </c>
      <c r="AO918" s="33" t="str">
        <f t="shared" si="169"/>
        <v/>
      </c>
      <c r="AP918" s="33" t="str">
        <f t="shared" si="170"/>
        <v/>
      </c>
      <c r="AQ918" s="33" t="str">
        <f t="shared" si="171"/>
        <v/>
      </c>
      <c r="AR918" s="33" t="str">
        <f t="shared" si="172"/>
        <v/>
      </c>
      <c r="AS918" s="4">
        <v>43604</v>
      </c>
      <c r="AT918" s="4">
        <v>0.17706018518518518</v>
      </c>
      <c r="AU918" s="4" t="s">
        <v>64</v>
      </c>
      <c r="AV918" s="4" t="s">
        <v>65</v>
      </c>
      <c r="AW918" s="4">
        <v>27361.01</v>
      </c>
    </row>
    <row r="919" spans="36:52" x14ac:dyDescent="0.3">
      <c r="AJ919" s="33" t="str">
        <f t="shared" si="164"/>
        <v/>
      </c>
      <c r="AK919" s="33" t="str">
        <f t="shared" si="165"/>
        <v/>
      </c>
      <c r="AL919" s="33" t="str">
        <f t="shared" si="166"/>
        <v/>
      </c>
      <c r="AM919" s="33">
        <f t="shared" si="167"/>
        <v>37916.536</v>
      </c>
      <c r="AN919" s="33" t="str">
        <f t="shared" si="168"/>
        <v/>
      </c>
      <c r="AO919" s="33" t="str">
        <f t="shared" si="169"/>
        <v/>
      </c>
      <c r="AP919" s="33" t="str">
        <f t="shared" si="170"/>
        <v/>
      </c>
      <c r="AQ919" s="33" t="str">
        <f t="shared" si="171"/>
        <v/>
      </c>
      <c r="AR919" s="33" t="str">
        <f t="shared" si="172"/>
        <v/>
      </c>
      <c r="AS919" s="4">
        <v>43604</v>
      </c>
      <c r="AT919" s="4">
        <v>0.17706018518518518</v>
      </c>
      <c r="AU919" s="4" t="s">
        <v>64</v>
      </c>
      <c r="AV919" s="4" t="s">
        <v>66</v>
      </c>
      <c r="AW919" s="4" t="s">
        <v>67</v>
      </c>
      <c r="AX919" s="4">
        <v>37916.536</v>
      </c>
    </row>
    <row r="920" spans="36:52" x14ac:dyDescent="0.3">
      <c r="AJ920" s="33" t="str">
        <f t="shared" si="164"/>
        <v/>
      </c>
      <c r="AK920" s="33" t="str">
        <f t="shared" si="165"/>
        <v/>
      </c>
      <c r="AL920" s="33" t="str">
        <f t="shared" si="166"/>
        <v/>
      </c>
      <c r="AM920" s="33" t="str">
        <f t="shared" si="167"/>
        <v/>
      </c>
      <c r="AN920" s="33">
        <f t="shared" si="168"/>
        <v>0</v>
      </c>
      <c r="AO920" s="33" t="str">
        <f t="shared" si="169"/>
        <v/>
      </c>
      <c r="AP920" s="33" t="str">
        <f t="shared" si="170"/>
        <v/>
      </c>
      <c r="AQ920" s="33" t="str">
        <f t="shared" si="171"/>
        <v/>
      </c>
      <c r="AR920" s="33" t="str">
        <f t="shared" si="172"/>
        <v/>
      </c>
      <c r="AS920" s="4">
        <v>43604</v>
      </c>
      <c r="AT920" s="4">
        <v>0.17706018518518518</v>
      </c>
      <c r="AU920" s="4" t="s">
        <v>64</v>
      </c>
      <c r="AV920" s="4" t="s">
        <v>68</v>
      </c>
      <c r="AW920" s="4">
        <v>0</v>
      </c>
    </row>
    <row r="921" spans="36:52" x14ac:dyDescent="0.3">
      <c r="AJ921" s="33">
        <f t="shared" si="164"/>
        <v>15736.174999999999</v>
      </c>
      <c r="AK921" s="33" t="str">
        <f t="shared" si="165"/>
        <v/>
      </c>
      <c r="AL921" s="33" t="str">
        <f t="shared" si="166"/>
        <v/>
      </c>
      <c r="AM921" s="33" t="str">
        <f t="shared" si="167"/>
        <v/>
      </c>
      <c r="AN921" s="33" t="str">
        <f t="shared" si="168"/>
        <v/>
      </c>
      <c r="AO921" s="33" t="str">
        <f t="shared" si="169"/>
        <v/>
      </c>
      <c r="AP921" s="33" t="str">
        <f t="shared" si="170"/>
        <v/>
      </c>
      <c r="AQ921" s="33" t="str">
        <f t="shared" si="171"/>
        <v/>
      </c>
      <c r="AR921" s="33" t="str">
        <f t="shared" si="172"/>
        <v/>
      </c>
      <c r="AS921" s="4">
        <v>43604</v>
      </c>
      <c r="AT921" s="4">
        <v>0.17844907407407407</v>
      </c>
      <c r="AU921" s="4" t="s">
        <v>59</v>
      </c>
      <c r="AV921" s="4" t="s">
        <v>60</v>
      </c>
      <c r="AW921" s="4">
        <v>15736.174999999999</v>
      </c>
    </row>
    <row r="922" spans="36:52" x14ac:dyDescent="0.3">
      <c r="AJ922" s="33" t="str">
        <f t="shared" si="164"/>
        <v/>
      </c>
      <c r="AK922" s="33">
        <f t="shared" si="165"/>
        <v>116109.864</v>
      </c>
      <c r="AL922" s="33" t="str">
        <f t="shared" si="166"/>
        <v/>
      </c>
      <c r="AM922" s="33" t="str">
        <f t="shared" si="167"/>
        <v/>
      </c>
      <c r="AN922" s="33" t="str">
        <f t="shared" si="168"/>
        <v/>
      </c>
      <c r="AO922" s="33" t="str">
        <f t="shared" si="169"/>
        <v/>
      </c>
      <c r="AP922" s="33" t="str">
        <f t="shared" si="170"/>
        <v/>
      </c>
      <c r="AQ922" s="33" t="str">
        <f t="shared" si="171"/>
        <v/>
      </c>
      <c r="AR922" s="33" t="str">
        <f t="shared" si="172"/>
        <v/>
      </c>
      <c r="AS922" s="4">
        <v>43604</v>
      </c>
      <c r="AT922" s="4">
        <v>0.17844907407407407</v>
      </c>
      <c r="AU922" s="4" t="s">
        <v>59</v>
      </c>
      <c r="AV922" s="4" t="s">
        <v>61</v>
      </c>
      <c r="AW922" s="4">
        <v>116109.864</v>
      </c>
    </row>
    <row r="923" spans="36:52" x14ac:dyDescent="0.3">
      <c r="AJ923" s="33" t="str">
        <f t="shared" si="164"/>
        <v/>
      </c>
      <c r="AK923" s="33" t="str">
        <f t="shared" si="165"/>
        <v/>
      </c>
      <c r="AL923" s="33" t="str">
        <f t="shared" si="166"/>
        <v/>
      </c>
      <c r="AM923" s="33" t="str">
        <f t="shared" si="167"/>
        <v/>
      </c>
      <c r="AN923" s="33" t="str">
        <f t="shared" si="168"/>
        <v/>
      </c>
      <c r="AO923" s="33">
        <f t="shared" si="169"/>
        <v>12</v>
      </c>
      <c r="AP923" s="33" t="str">
        <f t="shared" si="170"/>
        <v/>
      </c>
      <c r="AQ923" s="33" t="str">
        <f t="shared" si="171"/>
        <v/>
      </c>
      <c r="AR923" s="33" t="str">
        <f t="shared" si="172"/>
        <v/>
      </c>
      <c r="AS923" s="4">
        <v>43604</v>
      </c>
      <c r="AT923" s="4">
        <v>0.17844907407407407</v>
      </c>
      <c r="AU923" s="4" t="s">
        <v>62</v>
      </c>
      <c r="AV923" s="4" t="s">
        <v>63</v>
      </c>
      <c r="AW923" s="4">
        <v>12</v>
      </c>
    </row>
    <row r="924" spans="36:52" x14ac:dyDescent="0.3">
      <c r="AJ924" s="33" t="str">
        <f t="shared" si="164"/>
        <v/>
      </c>
      <c r="AK924" s="33" t="str">
        <f t="shared" si="165"/>
        <v/>
      </c>
      <c r="AL924" s="33">
        <f t="shared" si="166"/>
        <v>27361.01</v>
      </c>
      <c r="AM924" s="33" t="str">
        <f t="shared" si="167"/>
        <v/>
      </c>
      <c r="AN924" s="33" t="str">
        <f t="shared" si="168"/>
        <v/>
      </c>
      <c r="AO924" s="33" t="str">
        <f t="shared" si="169"/>
        <v/>
      </c>
      <c r="AP924" s="33" t="str">
        <f t="shared" si="170"/>
        <v/>
      </c>
      <c r="AQ924" s="33" t="str">
        <f t="shared" si="171"/>
        <v/>
      </c>
      <c r="AR924" s="33" t="str">
        <f t="shared" si="172"/>
        <v/>
      </c>
      <c r="AS924" s="4">
        <v>43604</v>
      </c>
      <c r="AT924" s="4">
        <v>0.17844907407407407</v>
      </c>
      <c r="AU924" s="4" t="s">
        <v>64</v>
      </c>
      <c r="AV924" s="4" t="s">
        <v>65</v>
      </c>
      <c r="AW924" s="4">
        <v>27361.01</v>
      </c>
    </row>
    <row r="925" spans="36:52" x14ac:dyDescent="0.3">
      <c r="AJ925" s="33" t="str">
        <f t="shared" si="164"/>
        <v/>
      </c>
      <c r="AK925" s="33" t="str">
        <f t="shared" si="165"/>
        <v/>
      </c>
      <c r="AL925" s="33" t="str">
        <f t="shared" si="166"/>
        <v/>
      </c>
      <c r="AM925" s="33">
        <f t="shared" si="167"/>
        <v>37916.536</v>
      </c>
      <c r="AN925" s="33" t="str">
        <f t="shared" si="168"/>
        <v/>
      </c>
      <c r="AO925" s="33" t="str">
        <f t="shared" si="169"/>
        <v/>
      </c>
      <c r="AP925" s="33" t="str">
        <f t="shared" si="170"/>
        <v/>
      </c>
      <c r="AQ925" s="33" t="str">
        <f t="shared" si="171"/>
        <v/>
      </c>
      <c r="AR925" s="33" t="str">
        <f t="shared" si="172"/>
        <v/>
      </c>
      <c r="AS925" s="4">
        <v>43604</v>
      </c>
      <c r="AT925" s="4">
        <v>0.17844907407407407</v>
      </c>
      <c r="AU925" s="4" t="s">
        <v>64</v>
      </c>
      <c r="AV925" s="4" t="s">
        <v>66</v>
      </c>
      <c r="AW925" s="4" t="s">
        <v>67</v>
      </c>
      <c r="AX925" s="4">
        <v>37916.536</v>
      </c>
    </row>
    <row r="926" spans="36:52" x14ac:dyDescent="0.3">
      <c r="AJ926" s="33" t="str">
        <f t="shared" si="164"/>
        <v/>
      </c>
      <c r="AK926" s="33" t="str">
        <f t="shared" si="165"/>
        <v/>
      </c>
      <c r="AL926" s="33" t="str">
        <f t="shared" si="166"/>
        <v/>
      </c>
      <c r="AM926" s="33" t="str">
        <f t="shared" si="167"/>
        <v/>
      </c>
      <c r="AN926" s="33">
        <f t="shared" si="168"/>
        <v>0</v>
      </c>
      <c r="AO926" s="33" t="str">
        <f t="shared" si="169"/>
        <v/>
      </c>
      <c r="AP926" s="33" t="str">
        <f t="shared" si="170"/>
        <v/>
      </c>
      <c r="AQ926" s="33" t="str">
        <f t="shared" si="171"/>
        <v/>
      </c>
      <c r="AR926" s="33" t="str">
        <f t="shared" si="172"/>
        <v/>
      </c>
      <c r="AS926" s="4">
        <v>43604</v>
      </c>
      <c r="AT926" s="4">
        <v>0.17844907407407407</v>
      </c>
      <c r="AU926" s="4" t="s">
        <v>64</v>
      </c>
      <c r="AV926" s="4" t="s">
        <v>68</v>
      </c>
      <c r="AW926" s="4">
        <v>0</v>
      </c>
    </row>
    <row r="927" spans="36:52" x14ac:dyDescent="0.3">
      <c r="AJ927" s="33" t="str">
        <f t="shared" si="164"/>
        <v/>
      </c>
      <c r="AK927" s="33" t="str">
        <f t="shared" si="165"/>
        <v/>
      </c>
      <c r="AL927" s="33" t="str">
        <f t="shared" si="166"/>
        <v/>
      </c>
      <c r="AM927" s="33" t="str">
        <f t="shared" si="167"/>
        <v/>
      </c>
      <c r="AN927" s="33" t="str">
        <f t="shared" si="168"/>
        <v/>
      </c>
      <c r="AO927" s="33" t="str">
        <f t="shared" si="169"/>
        <v/>
      </c>
      <c r="AP927" s="33">
        <f t="shared" si="170"/>
        <v>0.22500000000000001</v>
      </c>
      <c r="AQ927" s="33" t="str">
        <f t="shared" si="171"/>
        <v/>
      </c>
      <c r="AR927" s="33" t="str">
        <f t="shared" si="172"/>
        <v/>
      </c>
      <c r="AS927" s="4">
        <v>43604</v>
      </c>
      <c r="AT927" s="4">
        <v>0.17980324074074075</v>
      </c>
      <c r="AU927" s="4" t="s">
        <v>70</v>
      </c>
      <c r="AV927" s="4" t="s">
        <v>71</v>
      </c>
      <c r="AW927" s="4">
        <v>43604</v>
      </c>
      <c r="AX927" s="4">
        <v>0.22500000000000001</v>
      </c>
      <c r="AY927" s="4" t="s">
        <v>72</v>
      </c>
      <c r="AZ927" s="4" t="s">
        <v>73</v>
      </c>
    </row>
    <row r="928" spans="36:52" x14ac:dyDescent="0.3">
      <c r="AJ928" s="33" t="str">
        <f t="shared" si="164"/>
        <v/>
      </c>
      <c r="AK928" s="33" t="str">
        <f t="shared" si="165"/>
        <v/>
      </c>
      <c r="AL928" s="33" t="str">
        <f t="shared" si="166"/>
        <v/>
      </c>
      <c r="AM928" s="33" t="str">
        <f t="shared" si="167"/>
        <v/>
      </c>
      <c r="AN928" s="33" t="str">
        <f t="shared" si="168"/>
        <v/>
      </c>
      <c r="AO928" s="33" t="str">
        <f t="shared" si="169"/>
        <v/>
      </c>
      <c r="AP928" s="33" t="str">
        <f t="shared" si="170"/>
        <v/>
      </c>
      <c r="AQ928" s="33" t="str">
        <f t="shared" si="171"/>
        <v/>
      </c>
      <c r="AR928" s="33">
        <f t="shared" si="172"/>
        <v>33.700000000000003</v>
      </c>
      <c r="AS928" s="4">
        <v>43604</v>
      </c>
      <c r="AT928" s="4">
        <v>0.17980324074074075</v>
      </c>
      <c r="AU928" s="4" t="s">
        <v>74</v>
      </c>
      <c r="AV928" s="4" t="s">
        <v>75</v>
      </c>
      <c r="AW928" s="4">
        <v>33.700000000000003</v>
      </c>
      <c r="AX928" s="4" t="s">
        <v>72</v>
      </c>
      <c r="AY928" s="4" t="s">
        <v>73</v>
      </c>
    </row>
    <row r="929" spans="36:51" x14ac:dyDescent="0.3">
      <c r="AJ929" s="33" t="str">
        <f t="shared" si="164"/>
        <v/>
      </c>
      <c r="AK929" s="33" t="str">
        <f t="shared" si="165"/>
        <v/>
      </c>
      <c r="AL929" s="33" t="str">
        <f t="shared" si="166"/>
        <v/>
      </c>
      <c r="AM929" s="33" t="str">
        <f t="shared" si="167"/>
        <v/>
      </c>
      <c r="AN929" s="33" t="str">
        <f t="shared" si="168"/>
        <v/>
      </c>
      <c r="AO929" s="33" t="str">
        <f t="shared" si="169"/>
        <v/>
      </c>
      <c r="AP929" s="33" t="str">
        <f t="shared" si="170"/>
        <v/>
      </c>
      <c r="AQ929" s="33">
        <f t="shared" si="171"/>
        <v>41.5</v>
      </c>
      <c r="AR929" s="33" t="str">
        <f t="shared" si="172"/>
        <v/>
      </c>
      <c r="AS929" s="4">
        <v>43604</v>
      </c>
      <c r="AT929" s="4">
        <v>0.17980324074074075</v>
      </c>
      <c r="AU929" s="4" t="s">
        <v>74</v>
      </c>
      <c r="AV929" s="4" t="s">
        <v>76</v>
      </c>
      <c r="AW929" s="4">
        <v>41.5</v>
      </c>
      <c r="AX929" s="4" t="s">
        <v>72</v>
      </c>
      <c r="AY929" s="4" t="s">
        <v>73</v>
      </c>
    </row>
    <row r="930" spans="36:51" x14ac:dyDescent="0.3">
      <c r="AJ930" s="33">
        <f t="shared" si="164"/>
        <v>15736.174999999999</v>
      </c>
      <c r="AK930" s="33" t="str">
        <f t="shared" si="165"/>
        <v/>
      </c>
      <c r="AL930" s="33" t="str">
        <f t="shared" si="166"/>
        <v/>
      </c>
      <c r="AM930" s="33" t="str">
        <f t="shared" si="167"/>
        <v/>
      </c>
      <c r="AN930" s="33" t="str">
        <f t="shared" si="168"/>
        <v/>
      </c>
      <c r="AO930" s="33" t="str">
        <f t="shared" si="169"/>
        <v/>
      </c>
      <c r="AP930" s="33" t="str">
        <f t="shared" si="170"/>
        <v/>
      </c>
      <c r="AQ930" s="33" t="str">
        <f t="shared" si="171"/>
        <v/>
      </c>
      <c r="AR930" s="33" t="str">
        <f t="shared" si="172"/>
        <v/>
      </c>
      <c r="AS930" s="4">
        <v>43604</v>
      </c>
      <c r="AT930" s="4">
        <v>0.17983796296296295</v>
      </c>
      <c r="AU930" s="4" t="s">
        <v>59</v>
      </c>
      <c r="AV930" s="4" t="s">
        <v>60</v>
      </c>
      <c r="AW930" s="4">
        <v>15736.174999999999</v>
      </c>
    </row>
    <row r="931" spans="36:51" x14ac:dyDescent="0.3">
      <c r="AJ931" s="33" t="str">
        <f t="shared" si="164"/>
        <v/>
      </c>
      <c r="AK931" s="33">
        <f t="shared" si="165"/>
        <v>116109.864</v>
      </c>
      <c r="AL931" s="33" t="str">
        <f t="shared" si="166"/>
        <v/>
      </c>
      <c r="AM931" s="33" t="str">
        <f t="shared" si="167"/>
        <v/>
      </c>
      <c r="AN931" s="33" t="str">
        <f t="shared" si="168"/>
        <v/>
      </c>
      <c r="AO931" s="33" t="str">
        <f t="shared" si="169"/>
        <v/>
      </c>
      <c r="AP931" s="33" t="str">
        <f t="shared" si="170"/>
        <v/>
      </c>
      <c r="AQ931" s="33" t="str">
        <f t="shared" si="171"/>
        <v/>
      </c>
      <c r="AR931" s="33" t="str">
        <f t="shared" si="172"/>
        <v/>
      </c>
      <c r="AS931" s="4">
        <v>43604</v>
      </c>
      <c r="AT931" s="4">
        <v>0.17983796296296295</v>
      </c>
      <c r="AU931" s="4" t="s">
        <v>59</v>
      </c>
      <c r="AV931" s="4" t="s">
        <v>61</v>
      </c>
      <c r="AW931" s="4">
        <v>116109.864</v>
      </c>
    </row>
    <row r="932" spans="36:51" x14ac:dyDescent="0.3">
      <c r="AJ932" s="33" t="str">
        <f t="shared" si="164"/>
        <v/>
      </c>
      <c r="AK932" s="33" t="str">
        <f t="shared" si="165"/>
        <v/>
      </c>
      <c r="AL932" s="33" t="str">
        <f t="shared" si="166"/>
        <v/>
      </c>
      <c r="AM932" s="33" t="str">
        <f t="shared" si="167"/>
        <v/>
      </c>
      <c r="AN932" s="33" t="str">
        <f t="shared" si="168"/>
        <v/>
      </c>
      <c r="AO932" s="33">
        <f t="shared" si="169"/>
        <v>12</v>
      </c>
      <c r="AP932" s="33" t="str">
        <f t="shared" si="170"/>
        <v/>
      </c>
      <c r="AQ932" s="33" t="str">
        <f t="shared" si="171"/>
        <v/>
      </c>
      <c r="AR932" s="33" t="str">
        <f t="shared" si="172"/>
        <v/>
      </c>
      <c r="AS932" s="4">
        <v>43604</v>
      </c>
      <c r="AT932" s="4">
        <v>0.17983796296296295</v>
      </c>
      <c r="AU932" s="4" t="s">
        <v>62</v>
      </c>
      <c r="AV932" s="4" t="s">
        <v>63</v>
      </c>
      <c r="AW932" s="4">
        <v>12</v>
      </c>
    </row>
    <row r="933" spans="36:51" x14ac:dyDescent="0.3">
      <c r="AJ933" s="33" t="str">
        <f t="shared" si="164"/>
        <v/>
      </c>
      <c r="AK933" s="33" t="str">
        <f t="shared" si="165"/>
        <v/>
      </c>
      <c r="AL933" s="33">
        <f t="shared" si="166"/>
        <v>27361.01</v>
      </c>
      <c r="AM933" s="33" t="str">
        <f t="shared" si="167"/>
        <v/>
      </c>
      <c r="AN933" s="33" t="str">
        <f t="shared" si="168"/>
        <v/>
      </c>
      <c r="AO933" s="33" t="str">
        <f t="shared" si="169"/>
        <v/>
      </c>
      <c r="AP933" s="33" t="str">
        <f t="shared" si="170"/>
        <v/>
      </c>
      <c r="AQ933" s="33" t="str">
        <f t="shared" si="171"/>
        <v/>
      </c>
      <c r="AR933" s="33" t="str">
        <f t="shared" si="172"/>
        <v/>
      </c>
      <c r="AS933" s="4">
        <v>43604</v>
      </c>
      <c r="AT933" s="4">
        <v>0.17983796296296295</v>
      </c>
      <c r="AU933" s="4" t="s">
        <v>64</v>
      </c>
      <c r="AV933" s="4" t="s">
        <v>65</v>
      </c>
      <c r="AW933" s="4">
        <v>27361.01</v>
      </c>
    </row>
    <row r="934" spans="36:51" x14ac:dyDescent="0.3">
      <c r="AJ934" s="33" t="str">
        <f t="shared" si="164"/>
        <v/>
      </c>
      <c r="AK934" s="33" t="str">
        <f t="shared" si="165"/>
        <v/>
      </c>
      <c r="AL934" s="33" t="str">
        <f t="shared" si="166"/>
        <v/>
      </c>
      <c r="AM934" s="33">
        <f t="shared" si="167"/>
        <v>37916.536</v>
      </c>
      <c r="AN934" s="33" t="str">
        <f t="shared" si="168"/>
        <v/>
      </c>
      <c r="AO934" s="33" t="str">
        <f t="shared" si="169"/>
        <v/>
      </c>
      <c r="AP934" s="33" t="str">
        <f t="shared" si="170"/>
        <v/>
      </c>
      <c r="AQ934" s="33" t="str">
        <f t="shared" si="171"/>
        <v/>
      </c>
      <c r="AR934" s="33" t="str">
        <f t="shared" si="172"/>
        <v/>
      </c>
      <c r="AS934" s="4">
        <v>43604</v>
      </c>
      <c r="AT934" s="4">
        <v>0.17983796296296295</v>
      </c>
      <c r="AU934" s="4" t="s">
        <v>64</v>
      </c>
      <c r="AV934" s="4" t="s">
        <v>66</v>
      </c>
      <c r="AW934" s="4" t="s">
        <v>67</v>
      </c>
      <c r="AX934" s="4">
        <v>37916.536</v>
      </c>
    </row>
    <row r="935" spans="36:51" x14ac:dyDescent="0.3">
      <c r="AJ935" s="33" t="str">
        <f t="shared" si="164"/>
        <v/>
      </c>
      <c r="AK935" s="33" t="str">
        <f t="shared" si="165"/>
        <v/>
      </c>
      <c r="AL935" s="33" t="str">
        <f t="shared" si="166"/>
        <v/>
      </c>
      <c r="AM935" s="33" t="str">
        <f t="shared" si="167"/>
        <v/>
      </c>
      <c r="AN935" s="33">
        <f t="shared" si="168"/>
        <v>0</v>
      </c>
      <c r="AO935" s="33" t="str">
        <f t="shared" si="169"/>
        <v/>
      </c>
      <c r="AP935" s="33" t="str">
        <f t="shared" si="170"/>
        <v/>
      </c>
      <c r="AQ935" s="33" t="str">
        <f t="shared" si="171"/>
        <v/>
      </c>
      <c r="AR935" s="33" t="str">
        <f t="shared" si="172"/>
        <v/>
      </c>
      <c r="AS935" s="4">
        <v>43604</v>
      </c>
      <c r="AT935" s="4">
        <v>0.17983796296296295</v>
      </c>
      <c r="AU935" s="4" t="s">
        <v>64</v>
      </c>
      <c r="AV935" s="4" t="s">
        <v>68</v>
      </c>
      <c r="AW935" s="4">
        <v>0</v>
      </c>
    </row>
    <row r="936" spans="36:51" x14ac:dyDescent="0.3">
      <c r="AJ936" s="33">
        <f t="shared" si="164"/>
        <v>15736.174999999999</v>
      </c>
      <c r="AK936" s="33" t="str">
        <f t="shared" si="165"/>
        <v/>
      </c>
      <c r="AL936" s="33" t="str">
        <f t="shared" si="166"/>
        <v/>
      </c>
      <c r="AM936" s="33" t="str">
        <f t="shared" si="167"/>
        <v/>
      </c>
      <c r="AN936" s="33" t="str">
        <f t="shared" si="168"/>
        <v/>
      </c>
      <c r="AO936" s="33" t="str">
        <f t="shared" si="169"/>
        <v/>
      </c>
      <c r="AP936" s="33" t="str">
        <f t="shared" si="170"/>
        <v/>
      </c>
      <c r="AQ936" s="33" t="str">
        <f t="shared" si="171"/>
        <v/>
      </c>
      <c r="AR936" s="33" t="str">
        <f t="shared" si="172"/>
        <v/>
      </c>
      <c r="AS936" s="4">
        <v>43604</v>
      </c>
      <c r="AT936" s="4">
        <v>0.18122685185185183</v>
      </c>
      <c r="AU936" s="4" t="s">
        <v>59</v>
      </c>
      <c r="AV936" s="4" t="s">
        <v>60</v>
      </c>
      <c r="AW936" s="4">
        <v>15736.174999999999</v>
      </c>
    </row>
    <row r="937" spans="36:51" x14ac:dyDescent="0.3">
      <c r="AJ937" s="33" t="str">
        <f t="shared" si="164"/>
        <v/>
      </c>
      <c r="AK937" s="33">
        <f t="shared" si="165"/>
        <v>116109.864</v>
      </c>
      <c r="AL937" s="33" t="str">
        <f t="shared" si="166"/>
        <v/>
      </c>
      <c r="AM937" s="33" t="str">
        <f t="shared" si="167"/>
        <v/>
      </c>
      <c r="AN937" s="33" t="str">
        <f t="shared" si="168"/>
        <v/>
      </c>
      <c r="AO937" s="33" t="str">
        <f t="shared" si="169"/>
        <v/>
      </c>
      <c r="AP937" s="33" t="str">
        <f t="shared" si="170"/>
        <v/>
      </c>
      <c r="AQ937" s="33" t="str">
        <f t="shared" si="171"/>
        <v/>
      </c>
      <c r="AR937" s="33" t="str">
        <f t="shared" si="172"/>
        <v/>
      </c>
      <c r="AS937" s="4">
        <v>43604</v>
      </c>
      <c r="AT937" s="4">
        <v>0.18122685185185183</v>
      </c>
      <c r="AU937" s="4" t="s">
        <v>59</v>
      </c>
      <c r="AV937" s="4" t="s">
        <v>61</v>
      </c>
      <c r="AW937" s="4">
        <v>116109.864</v>
      </c>
    </row>
    <row r="938" spans="36:51" x14ac:dyDescent="0.3">
      <c r="AJ938" s="33" t="str">
        <f t="shared" si="164"/>
        <v/>
      </c>
      <c r="AK938" s="33" t="str">
        <f t="shared" si="165"/>
        <v/>
      </c>
      <c r="AL938" s="33" t="str">
        <f t="shared" si="166"/>
        <v/>
      </c>
      <c r="AM938" s="33" t="str">
        <f t="shared" si="167"/>
        <v/>
      </c>
      <c r="AN938" s="33" t="str">
        <f t="shared" si="168"/>
        <v/>
      </c>
      <c r="AO938" s="33">
        <f t="shared" si="169"/>
        <v>12</v>
      </c>
      <c r="AP938" s="33" t="str">
        <f t="shared" si="170"/>
        <v/>
      </c>
      <c r="AQ938" s="33" t="str">
        <f t="shared" si="171"/>
        <v/>
      </c>
      <c r="AR938" s="33" t="str">
        <f t="shared" si="172"/>
        <v/>
      </c>
      <c r="AS938" s="4">
        <v>43604</v>
      </c>
      <c r="AT938" s="4">
        <v>0.18122685185185183</v>
      </c>
      <c r="AU938" s="4" t="s">
        <v>62</v>
      </c>
      <c r="AV938" s="4" t="s">
        <v>63</v>
      </c>
      <c r="AW938" s="4">
        <v>12</v>
      </c>
    </row>
    <row r="939" spans="36:51" x14ac:dyDescent="0.3">
      <c r="AJ939" s="33" t="str">
        <f t="shared" si="164"/>
        <v/>
      </c>
      <c r="AK939" s="33" t="str">
        <f t="shared" si="165"/>
        <v/>
      </c>
      <c r="AL939" s="33">
        <f t="shared" si="166"/>
        <v>27361.01</v>
      </c>
      <c r="AM939" s="33" t="str">
        <f t="shared" si="167"/>
        <v/>
      </c>
      <c r="AN939" s="33" t="str">
        <f t="shared" si="168"/>
        <v/>
      </c>
      <c r="AO939" s="33" t="str">
        <f t="shared" si="169"/>
        <v/>
      </c>
      <c r="AP939" s="33" t="str">
        <f t="shared" si="170"/>
        <v/>
      </c>
      <c r="AQ939" s="33" t="str">
        <f t="shared" si="171"/>
        <v/>
      </c>
      <c r="AR939" s="33" t="str">
        <f t="shared" si="172"/>
        <v/>
      </c>
      <c r="AS939" s="4">
        <v>43604</v>
      </c>
      <c r="AT939" s="4">
        <v>0.18122685185185183</v>
      </c>
      <c r="AU939" s="4" t="s">
        <v>64</v>
      </c>
      <c r="AV939" s="4" t="s">
        <v>65</v>
      </c>
      <c r="AW939" s="4">
        <v>27361.01</v>
      </c>
    </row>
    <row r="940" spans="36:51" x14ac:dyDescent="0.3">
      <c r="AJ940" s="33" t="str">
        <f t="shared" si="164"/>
        <v/>
      </c>
      <c r="AK940" s="33" t="str">
        <f t="shared" si="165"/>
        <v/>
      </c>
      <c r="AL940" s="33" t="str">
        <f t="shared" si="166"/>
        <v/>
      </c>
      <c r="AM940" s="33">
        <f t="shared" si="167"/>
        <v>37916.536</v>
      </c>
      <c r="AN940" s="33" t="str">
        <f t="shared" si="168"/>
        <v/>
      </c>
      <c r="AO940" s="33" t="str">
        <f t="shared" si="169"/>
        <v/>
      </c>
      <c r="AP940" s="33" t="str">
        <f t="shared" si="170"/>
        <v/>
      </c>
      <c r="AQ940" s="33" t="str">
        <f t="shared" si="171"/>
        <v/>
      </c>
      <c r="AR940" s="33" t="str">
        <f t="shared" si="172"/>
        <v/>
      </c>
      <c r="AS940" s="4">
        <v>43604</v>
      </c>
      <c r="AT940" s="4">
        <v>0.18122685185185183</v>
      </c>
      <c r="AU940" s="4" t="s">
        <v>64</v>
      </c>
      <c r="AV940" s="4" t="s">
        <v>66</v>
      </c>
      <c r="AW940" s="4" t="s">
        <v>67</v>
      </c>
      <c r="AX940" s="4">
        <v>37916.536</v>
      </c>
    </row>
    <row r="941" spans="36:51" x14ac:dyDescent="0.3">
      <c r="AJ941" s="33" t="str">
        <f t="shared" si="164"/>
        <v/>
      </c>
      <c r="AK941" s="33" t="str">
        <f t="shared" si="165"/>
        <v/>
      </c>
      <c r="AL941" s="33" t="str">
        <f t="shared" si="166"/>
        <v/>
      </c>
      <c r="AM941" s="33" t="str">
        <f t="shared" si="167"/>
        <v/>
      </c>
      <c r="AN941" s="33">
        <f t="shared" si="168"/>
        <v>0</v>
      </c>
      <c r="AO941" s="33" t="str">
        <f t="shared" si="169"/>
        <v/>
      </c>
      <c r="AP941" s="33" t="str">
        <f t="shared" si="170"/>
        <v/>
      </c>
      <c r="AQ941" s="33" t="str">
        <f t="shared" si="171"/>
        <v/>
      </c>
      <c r="AR941" s="33" t="str">
        <f t="shared" si="172"/>
        <v/>
      </c>
      <c r="AS941" s="4">
        <v>43604</v>
      </c>
      <c r="AT941" s="4">
        <v>0.18122685185185183</v>
      </c>
      <c r="AU941" s="4" t="s">
        <v>64</v>
      </c>
      <c r="AV941" s="4" t="s">
        <v>68</v>
      </c>
      <c r="AW941" s="4">
        <v>0</v>
      </c>
    </row>
    <row r="942" spans="36:51" x14ac:dyDescent="0.3">
      <c r="AJ942" s="33">
        <f t="shared" si="164"/>
        <v>15736.174999999999</v>
      </c>
      <c r="AK942" s="33" t="str">
        <f t="shared" si="165"/>
        <v/>
      </c>
      <c r="AL942" s="33" t="str">
        <f t="shared" si="166"/>
        <v/>
      </c>
      <c r="AM942" s="33" t="str">
        <f t="shared" si="167"/>
        <v/>
      </c>
      <c r="AN942" s="33" t="str">
        <f t="shared" si="168"/>
        <v/>
      </c>
      <c r="AO942" s="33" t="str">
        <f t="shared" si="169"/>
        <v/>
      </c>
      <c r="AP942" s="33" t="str">
        <f t="shared" si="170"/>
        <v/>
      </c>
      <c r="AQ942" s="33" t="str">
        <f t="shared" si="171"/>
        <v/>
      </c>
      <c r="AR942" s="33" t="str">
        <f t="shared" si="172"/>
        <v/>
      </c>
      <c r="AS942" s="4">
        <v>43604</v>
      </c>
      <c r="AT942" s="4">
        <v>0.18261574074074075</v>
      </c>
      <c r="AU942" s="4" t="s">
        <v>59</v>
      </c>
      <c r="AV942" s="4" t="s">
        <v>60</v>
      </c>
      <c r="AW942" s="4">
        <v>15736.174999999999</v>
      </c>
    </row>
    <row r="943" spans="36:51" x14ac:dyDescent="0.3">
      <c r="AJ943" s="33" t="str">
        <f t="shared" si="164"/>
        <v/>
      </c>
      <c r="AK943" s="33">
        <f t="shared" si="165"/>
        <v>116109.895</v>
      </c>
      <c r="AL943" s="33" t="str">
        <f t="shared" si="166"/>
        <v/>
      </c>
      <c r="AM943" s="33" t="str">
        <f t="shared" si="167"/>
        <v/>
      </c>
      <c r="AN943" s="33" t="str">
        <f t="shared" si="168"/>
        <v/>
      </c>
      <c r="AO943" s="33" t="str">
        <f t="shared" si="169"/>
        <v/>
      </c>
      <c r="AP943" s="33" t="str">
        <f t="shared" si="170"/>
        <v/>
      </c>
      <c r="AQ943" s="33" t="str">
        <f t="shared" si="171"/>
        <v/>
      </c>
      <c r="AR943" s="33" t="str">
        <f t="shared" si="172"/>
        <v/>
      </c>
      <c r="AS943" s="4">
        <v>43604</v>
      </c>
      <c r="AT943" s="4">
        <v>0.18261574074074075</v>
      </c>
      <c r="AU943" s="4" t="s">
        <v>59</v>
      </c>
      <c r="AV943" s="4" t="s">
        <v>61</v>
      </c>
      <c r="AW943" s="4">
        <v>116109.895</v>
      </c>
    </row>
    <row r="944" spans="36:51" x14ac:dyDescent="0.3">
      <c r="AJ944" s="33" t="str">
        <f t="shared" si="164"/>
        <v/>
      </c>
      <c r="AK944" s="33" t="str">
        <f t="shared" si="165"/>
        <v/>
      </c>
      <c r="AL944" s="33" t="str">
        <f t="shared" si="166"/>
        <v/>
      </c>
      <c r="AM944" s="33" t="str">
        <f t="shared" si="167"/>
        <v/>
      </c>
      <c r="AN944" s="33" t="str">
        <f t="shared" si="168"/>
        <v/>
      </c>
      <c r="AO944" s="33">
        <f t="shared" si="169"/>
        <v>12</v>
      </c>
      <c r="AP944" s="33" t="str">
        <f t="shared" si="170"/>
        <v/>
      </c>
      <c r="AQ944" s="33" t="str">
        <f t="shared" si="171"/>
        <v/>
      </c>
      <c r="AR944" s="33" t="str">
        <f t="shared" si="172"/>
        <v/>
      </c>
      <c r="AS944" s="4">
        <v>43604</v>
      </c>
      <c r="AT944" s="4">
        <v>0.18261574074074075</v>
      </c>
      <c r="AU944" s="4" t="s">
        <v>62</v>
      </c>
      <c r="AV944" s="4" t="s">
        <v>63</v>
      </c>
      <c r="AW944" s="4">
        <v>12</v>
      </c>
    </row>
    <row r="945" spans="36:52" x14ac:dyDescent="0.3">
      <c r="AJ945" s="33" t="str">
        <f t="shared" si="164"/>
        <v/>
      </c>
      <c r="AK945" s="33" t="str">
        <f t="shared" si="165"/>
        <v/>
      </c>
      <c r="AL945" s="33">
        <f t="shared" si="166"/>
        <v>27361.01</v>
      </c>
      <c r="AM945" s="33" t="str">
        <f t="shared" si="167"/>
        <v/>
      </c>
      <c r="AN945" s="33" t="str">
        <f t="shared" si="168"/>
        <v/>
      </c>
      <c r="AO945" s="33" t="str">
        <f t="shared" si="169"/>
        <v/>
      </c>
      <c r="AP945" s="33" t="str">
        <f t="shared" si="170"/>
        <v/>
      </c>
      <c r="AQ945" s="33" t="str">
        <f t="shared" si="171"/>
        <v/>
      </c>
      <c r="AR945" s="33" t="str">
        <f t="shared" si="172"/>
        <v/>
      </c>
      <c r="AS945" s="4">
        <v>43604</v>
      </c>
      <c r="AT945" s="4">
        <v>0.18261574074074075</v>
      </c>
      <c r="AU945" s="4" t="s">
        <v>64</v>
      </c>
      <c r="AV945" s="4" t="s">
        <v>65</v>
      </c>
      <c r="AW945" s="4">
        <v>27361.01</v>
      </c>
    </row>
    <row r="946" spans="36:52" x14ac:dyDescent="0.3">
      <c r="AJ946" s="33" t="str">
        <f t="shared" si="164"/>
        <v/>
      </c>
      <c r="AK946" s="33" t="str">
        <f t="shared" si="165"/>
        <v/>
      </c>
      <c r="AL946" s="33" t="str">
        <f t="shared" si="166"/>
        <v/>
      </c>
      <c r="AM946" s="33">
        <f t="shared" si="167"/>
        <v>37916.536</v>
      </c>
      <c r="AN946" s="33" t="str">
        <f t="shared" si="168"/>
        <v/>
      </c>
      <c r="AO946" s="33" t="str">
        <f t="shared" si="169"/>
        <v/>
      </c>
      <c r="AP946" s="33" t="str">
        <f t="shared" si="170"/>
        <v/>
      </c>
      <c r="AQ946" s="33" t="str">
        <f t="shared" si="171"/>
        <v/>
      </c>
      <c r="AR946" s="33" t="str">
        <f t="shared" si="172"/>
        <v/>
      </c>
      <c r="AS946" s="4">
        <v>43604</v>
      </c>
      <c r="AT946" s="4">
        <v>0.18261574074074075</v>
      </c>
      <c r="AU946" s="4" t="s">
        <v>64</v>
      </c>
      <c r="AV946" s="4" t="s">
        <v>66</v>
      </c>
      <c r="AW946" s="4" t="s">
        <v>67</v>
      </c>
      <c r="AX946" s="4">
        <v>37916.536</v>
      </c>
    </row>
    <row r="947" spans="36:52" x14ac:dyDescent="0.3">
      <c r="AJ947" s="33" t="str">
        <f t="shared" si="164"/>
        <v/>
      </c>
      <c r="AK947" s="33" t="str">
        <f t="shared" si="165"/>
        <v/>
      </c>
      <c r="AL947" s="33" t="str">
        <f t="shared" si="166"/>
        <v/>
      </c>
      <c r="AM947" s="33" t="str">
        <f t="shared" si="167"/>
        <v/>
      </c>
      <c r="AN947" s="33">
        <f t="shared" si="168"/>
        <v>0</v>
      </c>
      <c r="AO947" s="33" t="str">
        <f t="shared" si="169"/>
        <v/>
      </c>
      <c r="AP947" s="33" t="str">
        <f t="shared" si="170"/>
        <v/>
      </c>
      <c r="AQ947" s="33" t="str">
        <f t="shared" si="171"/>
        <v/>
      </c>
      <c r="AR947" s="33" t="str">
        <f t="shared" si="172"/>
        <v/>
      </c>
      <c r="AS947" s="4">
        <v>43604</v>
      </c>
      <c r="AT947" s="4">
        <v>0.18261574074074075</v>
      </c>
      <c r="AU947" s="4" t="s">
        <v>64</v>
      </c>
      <c r="AV947" s="4" t="s">
        <v>68</v>
      </c>
      <c r="AW947" s="4">
        <v>0</v>
      </c>
    </row>
    <row r="948" spans="36:52" x14ac:dyDescent="0.3">
      <c r="AJ948" s="33" t="str">
        <f t="shared" si="164"/>
        <v/>
      </c>
      <c r="AK948" s="33" t="str">
        <f t="shared" si="165"/>
        <v/>
      </c>
      <c r="AL948" s="33" t="str">
        <f t="shared" si="166"/>
        <v/>
      </c>
      <c r="AM948" s="33" t="str">
        <f t="shared" si="167"/>
        <v/>
      </c>
      <c r="AN948" s="33" t="str">
        <f t="shared" si="168"/>
        <v/>
      </c>
      <c r="AO948" s="33" t="str">
        <f t="shared" si="169"/>
        <v/>
      </c>
      <c r="AP948" s="33">
        <f t="shared" si="170"/>
        <v>0.22500000000000001</v>
      </c>
      <c r="AQ948" s="33" t="str">
        <f t="shared" si="171"/>
        <v/>
      </c>
      <c r="AR948" s="33" t="str">
        <f t="shared" si="172"/>
        <v/>
      </c>
      <c r="AS948" s="4">
        <v>43604</v>
      </c>
      <c r="AT948" s="4">
        <v>0.18327546296296296</v>
      </c>
      <c r="AU948" s="4" t="s">
        <v>70</v>
      </c>
      <c r="AV948" s="4" t="s">
        <v>71</v>
      </c>
      <c r="AW948" s="4">
        <v>43604</v>
      </c>
      <c r="AX948" s="4">
        <v>0.22500000000000001</v>
      </c>
      <c r="AY948" s="4" t="s">
        <v>72</v>
      </c>
      <c r="AZ948" s="4" t="s">
        <v>73</v>
      </c>
    </row>
    <row r="949" spans="36:52" x14ac:dyDescent="0.3">
      <c r="AJ949" s="33" t="str">
        <f t="shared" si="164"/>
        <v/>
      </c>
      <c r="AK949" s="33" t="str">
        <f t="shared" si="165"/>
        <v/>
      </c>
      <c r="AL949" s="33" t="str">
        <f t="shared" si="166"/>
        <v/>
      </c>
      <c r="AM949" s="33" t="str">
        <f t="shared" si="167"/>
        <v/>
      </c>
      <c r="AN949" s="33" t="str">
        <f t="shared" si="168"/>
        <v/>
      </c>
      <c r="AO949" s="33" t="str">
        <f t="shared" si="169"/>
        <v/>
      </c>
      <c r="AP949" s="33" t="str">
        <f t="shared" si="170"/>
        <v/>
      </c>
      <c r="AQ949" s="33" t="str">
        <f t="shared" si="171"/>
        <v/>
      </c>
      <c r="AR949" s="33">
        <f t="shared" si="172"/>
        <v>33.700000000000003</v>
      </c>
      <c r="AS949" s="4">
        <v>43604</v>
      </c>
      <c r="AT949" s="4">
        <v>0.18327546296296296</v>
      </c>
      <c r="AU949" s="4" t="s">
        <v>74</v>
      </c>
      <c r="AV949" s="4" t="s">
        <v>75</v>
      </c>
      <c r="AW949" s="4">
        <v>33.700000000000003</v>
      </c>
      <c r="AX949" s="4" t="s">
        <v>72</v>
      </c>
      <c r="AY949" s="4" t="s">
        <v>73</v>
      </c>
    </row>
    <row r="950" spans="36:52" x14ac:dyDescent="0.3">
      <c r="AJ950" s="33" t="str">
        <f t="shared" si="164"/>
        <v/>
      </c>
      <c r="AK950" s="33" t="str">
        <f t="shared" si="165"/>
        <v/>
      </c>
      <c r="AL950" s="33" t="str">
        <f t="shared" si="166"/>
        <v/>
      </c>
      <c r="AM950" s="33" t="str">
        <f t="shared" si="167"/>
        <v/>
      </c>
      <c r="AN950" s="33" t="str">
        <f t="shared" si="168"/>
        <v/>
      </c>
      <c r="AO950" s="33" t="str">
        <f t="shared" si="169"/>
        <v/>
      </c>
      <c r="AP950" s="33" t="str">
        <f t="shared" si="170"/>
        <v/>
      </c>
      <c r="AQ950" s="33">
        <f t="shared" si="171"/>
        <v>41.5</v>
      </c>
      <c r="AR950" s="33" t="str">
        <f t="shared" si="172"/>
        <v/>
      </c>
      <c r="AS950" s="4">
        <v>43604</v>
      </c>
      <c r="AT950" s="4">
        <v>0.18327546296296296</v>
      </c>
      <c r="AU950" s="4" t="s">
        <v>74</v>
      </c>
      <c r="AV950" s="4" t="s">
        <v>76</v>
      </c>
      <c r="AW950" s="4">
        <v>41.5</v>
      </c>
      <c r="AX950" s="4" t="s">
        <v>72</v>
      </c>
      <c r="AY950" s="4" t="s">
        <v>73</v>
      </c>
    </row>
    <row r="951" spans="36:52" x14ac:dyDescent="0.3">
      <c r="AJ951" s="33">
        <f t="shared" si="164"/>
        <v>15736.174999999999</v>
      </c>
      <c r="AK951" s="33" t="str">
        <f t="shared" si="165"/>
        <v/>
      </c>
      <c r="AL951" s="33" t="str">
        <f t="shared" si="166"/>
        <v/>
      </c>
      <c r="AM951" s="33" t="str">
        <f t="shared" si="167"/>
        <v/>
      </c>
      <c r="AN951" s="33" t="str">
        <f t="shared" si="168"/>
        <v/>
      </c>
      <c r="AO951" s="33" t="str">
        <f t="shared" si="169"/>
        <v/>
      </c>
      <c r="AP951" s="33" t="str">
        <f t="shared" si="170"/>
        <v/>
      </c>
      <c r="AQ951" s="33" t="str">
        <f t="shared" si="171"/>
        <v/>
      </c>
      <c r="AR951" s="33" t="str">
        <f t="shared" si="172"/>
        <v/>
      </c>
      <c r="AS951" s="4">
        <v>43604</v>
      </c>
      <c r="AT951" s="4">
        <v>0.18400462962962963</v>
      </c>
      <c r="AU951" s="4" t="s">
        <v>59</v>
      </c>
      <c r="AV951" s="4" t="s">
        <v>60</v>
      </c>
      <c r="AW951" s="4">
        <v>15736.174999999999</v>
      </c>
    </row>
    <row r="952" spans="36:52" x14ac:dyDescent="0.3">
      <c r="AJ952" s="33" t="str">
        <f t="shared" si="164"/>
        <v/>
      </c>
      <c r="AK952" s="33">
        <f t="shared" si="165"/>
        <v>116109.895</v>
      </c>
      <c r="AL952" s="33" t="str">
        <f t="shared" si="166"/>
        <v/>
      </c>
      <c r="AM952" s="33" t="str">
        <f t="shared" si="167"/>
        <v/>
      </c>
      <c r="AN952" s="33" t="str">
        <f t="shared" si="168"/>
        <v/>
      </c>
      <c r="AO952" s="33" t="str">
        <f t="shared" si="169"/>
        <v/>
      </c>
      <c r="AP952" s="33" t="str">
        <f t="shared" si="170"/>
        <v/>
      </c>
      <c r="AQ952" s="33" t="str">
        <f t="shared" si="171"/>
        <v/>
      </c>
      <c r="AR952" s="33" t="str">
        <f t="shared" si="172"/>
        <v/>
      </c>
      <c r="AS952" s="4">
        <v>43604</v>
      </c>
      <c r="AT952" s="4">
        <v>0.18400462962962963</v>
      </c>
      <c r="AU952" s="4" t="s">
        <v>59</v>
      </c>
      <c r="AV952" s="4" t="s">
        <v>61</v>
      </c>
      <c r="AW952" s="4">
        <v>116109.895</v>
      </c>
    </row>
    <row r="953" spans="36:52" x14ac:dyDescent="0.3">
      <c r="AJ953" s="33" t="str">
        <f t="shared" si="164"/>
        <v/>
      </c>
      <c r="AK953" s="33" t="str">
        <f t="shared" si="165"/>
        <v/>
      </c>
      <c r="AL953" s="33" t="str">
        <f t="shared" si="166"/>
        <v/>
      </c>
      <c r="AM953" s="33" t="str">
        <f t="shared" si="167"/>
        <v/>
      </c>
      <c r="AN953" s="33" t="str">
        <f t="shared" si="168"/>
        <v/>
      </c>
      <c r="AO953" s="33">
        <f t="shared" si="169"/>
        <v>12</v>
      </c>
      <c r="AP953" s="33" t="str">
        <f t="shared" si="170"/>
        <v/>
      </c>
      <c r="AQ953" s="33" t="str">
        <f t="shared" si="171"/>
        <v/>
      </c>
      <c r="AR953" s="33" t="str">
        <f t="shared" si="172"/>
        <v/>
      </c>
      <c r="AS953" s="4">
        <v>43604</v>
      </c>
      <c r="AT953" s="4">
        <v>0.18400462962962963</v>
      </c>
      <c r="AU953" s="4" t="s">
        <v>62</v>
      </c>
      <c r="AV953" s="4" t="s">
        <v>63</v>
      </c>
      <c r="AW953" s="4">
        <v>12</v>
      </c>
    </row>
    <row r="954" spans="36:52" x14ac:dyDescent="0.3">
      <c r="AJ954" s="33" t="str">
        <f t="shared" si="164"/>
        <v/>
      </c>
      <c r="AK954" s="33" t="str">
        <f t="shared" si="165"/>
        <v/>
      </c>
      <c r="AL954" s="33">
        <f t="shared" si="166"/>
        <v>27361.01</v>
      </c>
      <c r="AM954" s="33" t="str">
        <f t="shared" si="167"/>
        <v/>
      </c>
      <c r="AN954" s="33" t="str">
        <f t="shared" si="168"/>
        <v/>
      </c>
      <c r="AO954" s="33" t="str">
        <f t="shared" si="169"/>
        <v/>
      </c>
      <c r="AP954" s="33" t="str">
        <f t="shared" si="170"/>
        <v/>
      </c>
      <c r="AQ954" s="33" t="str">
        <f t="shared" si="171"/>
        <v/>
      </c>
      <c r="AR954" s="33" t="str">
        <f t="shared" si="172"/>
        <v/>
      </c>
      <c r="AS954" s="4">
        <v>43604</v>
      </c>
      <c r="AT954" s="4">
        <v>0.18400462962962963</v>
      </c>
      <c r="AU954" s="4" t="s">
        <v>64</v>
      </c>
      <c r="AV954" s="4" t="s">
        <v>65</v>
      </c>
      <c r="AW954" s="4">
        <v>27361.01</v>
      </c>
    </row>
    <row r="955" spans="36:52" x14ac:dyDescent="0.3">
      <c r="AJ955" s="33" t="str">
        <f t="shared" si="164"/>
        <v/>
      </c>
      <c r="AK955" s="33" t="str">
        <f t="shared" si="165"/>
        <v/>
      </c>
      <c r="AL955" s="33" t="str">
        <f t="shared" si="166"/>
        <v/>
      </c>
      <c r="AM955" s="33">
        <f t="shared" si="167"/>
        <v>37916.536</v>
      </c>
      <c r="AN955" s="33" t="str">
        <f t="shared" si="168"/>
        <v/>
      </c>
      <c r="AO955" s="33" t="str">
        <f t="shared" si="169"/>
        <v/>
      </c>
      <c r="AP955" s="33" t="str">
        <f t="shared" si="170"/>
        <v/>
      </c>
      <c r="AQ955" s="33" t="str">
        <f t="shared" si="171"/>
        <v/>
      </c>
      <c r="AR955" s="33" t="str">
        <f t="shared" si="172"/>
        <v/>
      </c>
      <c r="AS955" s="4">
        <v>43604</v>
      </c>
      <c r="AT955" s="4">
        <v>0.18400462962962963</v>
      </c>
      <c r="AU955" s="4" t="s">
        <v>64</v>
      </c>
      <c r="AV955" s="4" t="s">
        <v>66</v>
      </c>
      <c r="AW955" s="4" t="s">
        <v>67</v>
      </c>
      <c r="AX955" s="4">
        <v>37916.536</v>
      </c>
    </row>
    <row r="956" spans="36:52" x14ac:dyDescent="0.3">
      <c r="AJ956" s="33" t="str">
        <f t="shared" si="164"/>
        <v/>
      </c>
      <c r="AK956" s="33" t="str">
        <f t="shared" si="165"/>
        <v/>
      </c>
      <c r="AL956" s="33" t="str">
        <f t="shared" si="166"/>
        <v/>
      </c>
      <c r="AM956" s="33" t="str">
        <f t="shared" si="167"/>
        <v/>
      </c>
      <c r="AN956" s="33">
        <f t="shared" si="168"/>
        <v>0</v>
      </c>
      <c r="AO956" s="33" t="str">
        <f t="shared" si="169"/>
        <v/>
      </c>
      <c r="AP956" s="33" t="str">
        <f t="shared" si="170"/>
        <v/>
      </c>
      <c r="AQ956" s="33" t="str">
        <f t="shared" si="171"/>
        <v/>
      </c>
      <c r="AR956" s="33" t="str">
        <f t="shared" si="172"/>
        <v/>
      </c>
      <c r="AS956" s="4">
        <v>43604</v>
      </c>
      <c r="AT956" s="4">
        <v>0.18400462962962963</v>
      </c>
      <c r="AU956" s="4" t="s">
        <v>64</v>
      </c>
      <c r="AV956" s="4" t="s">
        <v>68</v>
      </c>
      <c r="AW956" s="4">
        <v>0</v>
      </c>
    </row>
    <row r="957" spans="36:52" x14ac:dyDescent="0.3">
      <c r="AJ957" s="33">
        <f t="shared" si="164"/>
        <v>15736.174999999999</v>
      </c>
      <c r="AK957" s="33" t="str">
        <f t="shared" si="165"/>
        <v/>
      </c>
      <c r="AL957" s="33" t="str">
        <f t="shared" si="166"/>
        <v/>
      </c>
      <c r="AM957" s="33" t="str">
        <f t="shared" si="167"/>
        <v/>
      </c>
      <c r="AN957" s="33" t="str">
        <f t="shared" si="168"/>
        <v/>
      </c>
      <c r="AO957" s="33" t="str">
        <f t="shared" si="169"/>
        <v/>
      </c>
      <c r="AP957" s="33" t="str">
        <f t="shared" si="170"/>
        <v/>
      </c>
      <c r="AQ957" s="33" t="str">
        <f t="shared" si="171"/>
        <v/>
      </c>
      <c r="AR957" s="33" t="str">
        <f t="shared" si="172"/>
        <v/>
      </c>
      <c r="AS957" s="4">
        <v>43604</v>
      </c>
      <c r="AT957" s="4">
        <v>0.18539351851851851</v>
      </c>
      <c r="AU957" s="4" t="s">
        <v>59</v>
      </c>
      <c r="AV957" s="4" t="s">
        <v>60</v>
      </c>
      <c r="AW957" s="4">
        <v>15736.174999999999</v>
      </c>
    </row>
    <row r="958" spans="36:52" x14ac:dyDescent="0.3">
      <c r="AJ958" s="33" t="str">
        <f t="shared" si="164"/>
        <v/>
      </c>
      <c r="AK958" s="33">
        <f t="shared" si="165"/>
        <v>116109.925</v>
      </c>
      <c r="AL958" s="33" t="str">
        <f t="shared" si="166"/>
        <v/>
      </c>
      <c r="AM958" s="33" t="str">
        <f t="shared" si="167"/>
        <v/>
      </c>
      <c r="AN958" s="33" t="str">
        <f t="shared" si="168"/>
        <v/>
      </c>
      <c r="AO958" s="33" t="str">
        <f t="shared" si="169"/>
        <v/>
      </c>
      <c r="AP958" s="33" t="str">
        <f t="shared" si="170"/>
        <v/>
      </c>
      <c r="AQ958" s="33" t="str">
        <f t="shared" si="171"/>
        <v/>
      </c>
      <c r="AR958" s="33" t="str">
        <f t="shared" si="172"/>
        <v/>
      </c>
      <c r="AS958" s="4">
        <v>43604</v>
      </c>
      <c r="AT958" s="4">
        <v>0.18539351851851851</v>
      </c>
      <c r="AU958" s="4" t="s">
        <v>59</v>
      </c>
      <c r="AV958" s="4" t="s">
        <v>61</v>
      </c>
      <c r="AW958" s="4">
        <v>116109.925</v>
      </c>
    </row>
    <row r="959" spans="36:52" x14ac:dyDescent="0.3">
      <c r="AJ959" s="33" t="str">
        <f t="shared" si="164"/>
        <v/>
      </c>
      <c r="AK959" s="33" t="str">
        <f t="shared" si="165"/>
        <v/>
      </c>
      <c r="AL959" s="33" t="str">
        <f t="shared" si="166"/>
        <v/>
      </c>
      <c r="AM959" s="33" t="str">
        <f t="shared" si="167"/>
        <v/>
      </c>
      <c r="AN959" s="33" t="str">
        <f t="shared" si="168"/>
        <v/>
      </c>
      <c r="AO959" s="33">
        <f t="shared" si="169"/>
        <v>12</v>
      </c>
      <c r="AP959" s="33" t="str">
        <f t="shared" si="170"/>
        <v/>
      </c>
      <c r="AQ959" s="33" t="str">
        <f t="shared" si="171"/>
        <v/>
      </c>
      <c r="AR959" s="33" t="str">
        <f t="shared" si="172"/>
        <v/>
      </c>
      <c r="AS959" s="4">
        <v>43604</v>
      </c>
      <c r="AT959" s="4">
        <v>0.18539351851851851</v>
      </c>
      <c r="AU959" s="4" t="s">
        <v>62</v>
      </c>
      <c r="AV959" s="4" t="s">
        <v>63</v>
      </c>
      <c r="AW959" s="4">
        <v>12</v>
      </c>
    </row>
    <row r="960" spans="36:52" x14ac:dyDescent="0.3">
      <c r="AJ960" s="33" t="str">
        <f t="shared" si="164"/>
        <v/>
      </c>
      <c r="AK960" s="33" t="str">
        <f t="shared" si="165"/>
        <v/>
      </c>
      <c r="AL960" s="33">
        <f t="shared" si="166"/>
        <v>27361.01</v>
      </c>
      <c r="AM960" s="33" t="str">
        <f t="shared" si="167"/>
        <v/>
      </c>
      <c r="AN960" s="33" t="str">
        <f t="shared" si="168"/>
        <v/>
      </c>
      <c r="AO960" s="33" t="str">
        <f t="shared" si="169"/>
        <v/>
      </c>
      <c r="AP960" s="33" t="str">
        <f t="shared" si="170"/>
        <v/>
      </c>
      <c r="AQ960" s="33" t="str">
        <f t="shared" si="171"/>
        <v/>
      </c>
      <c r="AR960" s="33" t="str">
        <f t="shared" si="172"/>
        <v/>
      </c>
      <c r="AS960" s="4">
        <v>43604</v>
      </c>
      <c r="AT960" s="4">
        <v>0.18539351851851851</v>
      </c>
      <c r="AU960" s="4" t="s">
        <v>64</v>
      </c>
      <c r="AV960" s="4" t="s">
        <v>65</v>
      </c>
      <c r="AW960" s="4">
        <v>27361.01</v>
      </c>
    </row>
    <row r="961" spans="36:52" x14ac:dyDescent="0.3">
      <c r="AJ961" s="33" t="str">
        <f t="shared" si="164"/>
        <v/>
      </c>
      <c r="AK961" s="33" t="str">
        <f t="shared" si="165"/>
        <v/>
      </c>
      <c r="AL961" s="33" t="str">
        <f t="shared" si="166"/>
        <v/>
      </c>
      <c r="AM961" s="33">
        <f t="shared" si="167"/>
        <v>37916.536</v>
      </c>
      <c r="AN961" s="33" t="str">
        <f t="shared" si="168"/>
        <v/>
      </c>
      <c r="AO961" s="33" t="str">
        <f t="shared" si="169"/>
        <v/>
      </c>
      <c r="AP961" s="33" t="str">
        <f t="shared" si="170"/>
        <v/>
      </c>
      <c r="AQ961" s="33" t="str">
        <f t="shared" si="171"/>
        <v/>
      </c>
      <c r="AR961" s="33" t="str">
        <f t="shared" si="172"/>
        <v/>
      </c>
      <c r="AS961" s="4">
        <v>43604</v>
      </c>
      <c r="AT961" s="4">
        <v>0.18539351851851851</v>
      </c>
      <c r="AU961" s="4" t="s">
        <v>64</v>
      </c>
      <c r="AV961" s="4" t="s">
        <v>66</v>
      </c>
      <c r="AW961" s="4" t="s">
        <v>67</v>
      </c>
      <c r="AX961" s="4">
        <v>37916.536</v>
      </c>
    </row>
    <row r="962" spans="36:52" x14ac:dyDescent="0.3">
      <c r="AJ962" s="33" t="str">
        <f t="shared" si="164"/>
        <v/>
      </c>
      <c r="AK962" s="33" t="str">
        <f t="shared" si="165"/>
        <v/>
      </c>
      <c r="AL962" s="33" t="str">
        <f t="shared" si="166"/>
        <v/>
      </c>
      <c r="AM962" s="33" t="str">
        <f t="shared" si="167"/>
        <v/>
      </c>
      <c r="AN962" s="33">
        <f t="shared" si="168"/>
        <v>0</v>
      </c>
      <c r="AO962" s="33" t="str">
        <f t="shared" si="169"/>
        <v/>
      </c>
      <c r="AP962" s="33" t="str">
        <f t="shared" si="170"/>
        <v/>
      </c>
      <c r="AQ962" s="33" t="str">
        <f t="shared" si="171"/>
        <v/>
      </c>
      <c r="AR962" s="33" t="str">
        <f t="shared" si="172"/>
        <v/>
      </c>
      <c r="AS962" s="4">
        <v>43604</v>
      </c>
      <c r="AT962" s="4">
        <v>0.18539351851851851</v>
      </c>
      <c r="AU962" s="4" t="s">
        <v>64</v>
      </c>
      <c r="AV962" s="4" t="s">
        <v>68</v>
      </c>
      <c r="AW962" s="4">
        <v>0</v>
      </c>
    </row>
    <row r="963" spans="36:52" x14ac:dyDescent="0.3">
      <c r="AJ963" s="33" t="str">
        <f t="shared" si="164"/>
        <v/>
      </c>
      <c r="AK963" s="33" t="str">
        <f t="shared" si="165"/>
        <v/>
      </c>
      <c r="AL963" s="33" t="str">
        <f t="shared" si="166"/>
        <v/>
      </c>
      <c r="AM963" s="33" t="str">
        <f t="shared" si="167"/>
        <v/>
      </c>
      <c r="AN963" s="33" t="str">
        <f t="shared" si="168"/>
        <v/>
      </c>
      <c r="AO963" s="33" t="str">
        <f t="shared" si="169"/>
        <v/>
      </c>
      <c r="AP963" s="33">
        <f t="shared" si="170"/>
        <v>0.22500000000000001</v>
      </c>
      <c r="AQ963" s="33" t="str">
        <f t="shared" si="171"/>
        <v/>
      </c>
      <c r="AR963" s="33" t="str">
        <f t="shared" si="172"/>
        <v/>
      </c>
      <c r="AS963" s="4">
        <v>43604</v>
      </c>
      <c r="AT963" s="4">
        <v>0.18674768518518517</v>
      </c>
      <c r="AU963" s="4" t="s">
        <v>70</v>
      </c>
      <c r="AV963" s="4" t="s">
        <v>71</v>
      </c>
      <c r="AW963" s="4">
        <v>43604</v>
      </c>
      <c r="AX963" s="4">
        <v>0.22500000000000001</v>
      </c>
      <c r="AY963" s="4" t="s">
        <v>72</v>
      </c>
      <c r="AZ963" s="4" t="s">
        <v>73</v>
      </c>
    </row>
    <row r="964" spans="36:52" x14ac:dyDescent="0.3">
      <c r="AJ964" s="33" t="str">
        <f t="shared" si="164"/>
        <v/>
      </c>
      <c r="AK964" s="33" t="str">
        <f t="shared" si="165"/>
        <v/>
      </c>
      <c r="AL964" s="33" t="str">
        <f t="shared" si="166"/>
        <v/>
      </c>
      <c r="AM964" s="33" t="str">
        <f t="shared" si="167"/>
        <v/>
      </c>
      <c r="AN964" s="33" t="str">
        <f t="shared" si="168"/>
        <v/>
      </c>
      <c r="AO964" s="33" t="str">
        <f t="shared" si="169"/>
        <v/>
      </c>
      <c r="AP964" s="33" t="str">
        <f t="shared" si="170"/>
        <v/>
      </c>
      <c r="AQ964" s="33" t="str">
        <f t="shared" si="171"/>
        <v/>
      </c>
      <c r="AR964" s="33">
        <f t="shared" si="172"/>
        <v>33.700000000000003</v>
      </c>
      <c r="AS964" s="4">
        <v>43604</v>
      </c>
      <c r="AT964" s="4">
        <v>0.18674768518518517</v>
      </c>
      <c r="AU964" s="4" t="s">
        <v>74</v>
      </c>
      <c r="AV964" s="4" t="s">
        <v>75</v>
      </c>
      <c r="AW964" s="4">
        <v>33.700000000000003</v>
      </c>
      <c r="AX964" s="4" t="s">
        <v>72</v>
      </c>
      <c r="AY964" s="4" t="s">
        <v>73</v>
      </c>
    </row>
    <row r="965" spans="36:52" x14ac:dyDescent="0.3">
      <c r="AJ965" s="33" t="str">
        <f t="shared" si="164"/>
        <v/>
      </c>
      <c r="AK965" s="33" t="str">
        <f t="shared" si="165"/>
        <v/>
      </c>
      <c r="AL965" s="33" t="str">
        <f t="shared" si="166"/>
        <v/>
      </c>
      <c r="AM965" s="33" t="str">
        <f t="shared" si="167"/>
        <v/>
      </c>
      <c r="AN965" s="33" t="str">
        <f t="shared" si="168"/>
        <v/>
      </c>
      <c r="AO965" s="33" t="str">
        <f t="shared" si="169"/>
        <v/>
      </c>
      <c r="AP965" s="33" t="str">
        <f t="shared" si="170"/>
        <v/>
      </c>
      <c r="AQ965" s="33">
        <f t="shared" si="171"/>
        <v>41.5</v>
      </c>
      <c r="AR965" s="33" t="str">
        <f t="shared" si="172"/>
        <v/>
      </c>
      <c r="AS965" s="4">
        <v>43604</v>
      </c>
      <c r="AT965" s="4">
        <v>0.18674768518518517</v>
      </c>
      <c r="AU965" s="4" t="s">
        <v>74</v>
      </c>
      <c r="AV965" s="4" t="s">
        <v>76</v>
      </c>
      <c r="AW965" s="4">
        <v>41.5</v>
      </c>
      <c r="AX965" s="4" t="s">
        <v>72</v>
      </c>
      <c r="AY965" s="4" t="s">
        <v>73</v>
      </c>
    </row>
    <row r="966" spans="36:52" x14ac:dyDescent="0.3">
      <c r="AJ966" s="33">
        <f t="shared" si="164"/>
        <v>15736.174999999999</v>
      </c>
      <c r="AK966" s="33" t="str">
        <f t="shared" si="165"/>
        <v/>
      </c>
      <c r="AL966" s="33" t="str">
        <f t="shared" si="166"/>
        <v/>
      </c>
      <c r="AM966" s="33" t="str">
        <f t="shared" si="167"/>
        <v/>
      </c>
      <c r="AN966" s="33" t="str">
        <f t="shared" si="168"/>
        <v/>
      </c>
      <c r="AO966" s="33" t="str">
        <f t="shared" si="169"/>
        <v/>
      </c>
      <c r="AP966" s="33" t="str">
        <f t="shared" si="170"/>
        <v/>
      </c>
      <c r="AQ966" s="33" t="str">
        <f t="shared" si="171"/>
        <v/>
      </c>
      <c r="AR966" s="33" t="str">
        <f t="shared" si="172"/>
        <v/>
      </c>
      <c r="AS966" s="4">
        <v>43604</v>
      </c>
      <c r="AT966" s="4">
        <v>0.1867824074074074</v>
      </c>
      <c r="AU966" s="4" t="s">
        <v>59</v>
      </c>
      <c r="AV966" s="4" t="s">
        <v>60</v>
      </c>
      <c r="AW966" s="4">
        <v>15736.174999999999</v>
      </c>
    </row>
    <row r="967" spans="36:52" x14ac:dyDescent="0.3">
      <c r="AJ967" s="33" t="str">
        <f t="shared" si="164"/>
        <v/>
      </c>
      <c r="AK967" s="33">
        <f t="shared" si="165"/>
        <v>116109.925</v>
      </c>
      <c r="AL967" s="33" t="str">
        <f t="shared" si="166"/>
        <v/>
      </c>
      <c r="AM967" s="33" t="str">
        <f t="shared" si="167"/>
        <v/>
      </c>
      <c r="AN967" s="33" t="str">
        <f t="shared" si="168"/>
        <v/>
      </c>
      <c r="AO967" s="33" t="str">
        <f t="shared" si="169"/>
        <v/>
      </c>
      <c r="AP967" s="33" t="str">
        <f t="shared" si="170"/>
        <v/>
      </c>
      <c r="AQ967" s="33" t="str">
        <f t="shared" si="171"/>
        <v/>
      </c>
      <c r="AR967" s="33" t="str">
        <f t="shared" si="172"/>
        <v/>
      </c>
      <c r="AS967" s="4">
        <v>43604</v>
      </c>
      <c r="AT967" s="4">
        <v>0.1867824074074074</v>
      </c>
      <c r="AU967" s="4" t="s">
        <v>59</v>
      </c>
      <c r="AV967" s="4" t="s">
        <v>61</v>
      </c>
      <c r="AW967" s="4">
        <v>116109.925</v>
      </c>
    </row>
    <row r="968" spans="36:52" x14ac:dyDescent="0.3">
      <c r="AJ968" s="33" t="str">
        <f t="shared" si="164"/>
        <v/>
      </c>
      <c r="AK968" s="33" t="str">
        <f t="shared" si="165"/>
        <v/>
      </c>
      <c r="AL968" s="33" t="str">
        <f t="shared" si="166"/>
        <v/>
      </c>
      <c r="AM968" s="33" t="str">
        <f t="shared" si="167"/>
        <v/>
      </c>
      <c r="AN968" s="33" t="str">
        <f t="shared" si="168"/>
        <v/>
      </c>
      <c r="AO968" s="33">
        <f t="shared" si="169"/>
        <v>12</v>
      </c>
      <c r="AP968" s="33" t="str">
        <f t="shared" si="170"/>
        <v/>
      </c>
      <c r="AQ968" s="33" t="str">
        <f t="shared" si="171"/>
        <v/>
      </c>
      <c r="AR968" s="33" t="str">
        <f t="shared" si="172"/>
        <v/>
      </c>
      <c r="AS968" s="4">
        <v>43604</v>
      </c>
      <c r="AT968" s="4">
        <v>0.1867824074074074</v>
      </c>
      <c r="AU968" s="4" t="s">
        <v>62</v>
      </c>
      <c r="AV968" s="4" t="s">
        <v>63</v>
      </c>
      <c r="AW968" s="4">
        <v>12</v>
      </c>
    </row>
    <row r="969" spans="36:52" x14ac:dyDescent="0.3">
      <c r="AJ969" s="33" t="str">
        <f t="shared" si="164"/>
        <v/>
      </c>
      <c r="AK969" s="33" t="str">
        <f t="shared" si="165"/>
        <v/>
      </c>
      <c r="AL969" s="33">
        <f t="shared" si="166"/>
        <v>27361.01</v>
      </c>
      <c r="AM969" s="33" t="str">
        <f t="shared" si="167"/>
        <v/>
      </c>
      <c r="AN969" s="33" t="str">
        <f t="shared" si="168"/>
        <v/>
      </c>
      <c r="AO969" s="33" t="str">
        <f t="shared" si="169"/>
        <v/>
      </c>
      <c r="AP969" s="33" t="str">
        <f t="shared" si="170"/>
        <v/>
      </c>
      <c r="AQ969" s="33" t="str">
        <f t="shared" si="171"/>
        <v/>
      </c>
      <c r="AR969" s="33" t="str">
        <f t="shared" si="172"/>
        <v/>
      </c>
      <c r="AS969" s="4">
        <v>43604</v>
      </c>
      <c r="AT969" s="4">
        <v>0.1867824074074074</v>
      </c>
      <c r="AU969" s="4" t="s">
        <v>64</v>
      </c>
      <c r="AV969" s="4" t="s">
        <v>65</v>
      </c>
      <c r="AW969" s="4">
        <v>27361.01</v>
      </c>
    </row>
    <row r="970" spans="36:52" x14ac:dyDescent="0.3">
      <c r="AJ970" s="33" t="str">
        <f t="shared" si="164"/>
        <v/>
      </c>
      <c r="AK970" s="33" t="str">
        <f t="shared" si="165"/>
        <v/>
      </c>
      <c r="AL970" s="33" t="str">
        <f t="shared" si="166"/>
        <v/>
      </c>
      <c r="AM970" s="33">
        <f t="shared" si="167"/>
        <v>37916.536</v>
      </c>
      <c r="AN970" s="33" t="str">
        <f t="shared" si="168"/>
        <v/>
      </c>
      <c r="AO970" s="33" t="str">
        <f t="shared" si="169"/>
        <v/>
      </c>
      <c r="AP970" s="33" t="str">
        <f t="shared" si="170"/>
        <v/>
      </c>
      <c r="AQ970" s="33" t="str">
        <f t="shared" si="171"/>
        <v/>
      </c>
      <c r="AR970" s="33" t="str">
        <f t="shared" si="172"/>
        <v/>
      </c>
      <c r="AS970" s="4">
        <v>43604</v>
      </c>
      <c r="AT970" s="4">
        <v>0.1867824074074074</v>
      </c>
      <c r="AU970" s="4" t="s">
        <v>64</v>
      </c>
      <c r="AV970" s="4" t="s">
        <v>66</v>
      </c>
      <c r="AW970" s="4" t="s">
        <v>67</v>
      </c>
      <c r="AX970" s="4">
        <v>37916.536</v>
      </c>
    </row>
    <row r="971" spans="36:52" x14ac:dyDescent="0.3">
      <c r="AJ971" s="33" t="str">
        <f t="shared" si="164"/>
        <v/>
      </c>
      <c r="AK971" s="33" t="str">
        <f t="shared" si="165"/>
        <v/>
      </c>
      <c r="AL971" s="33" t="str">
        <f t="shared" si="166"/>
        <v/>
      </c>
      <c r="AM971" s="33" t="str">
        <f t="shared" si="167"/>
        <v/>
      </c>
      <c r="AN971" s="33">
        <f t="shared" si="168"/>
        <v>0</v>
      </c>
      <c r="AO971" s="33" t="str">
        <f t="shared" si="169"/>
        <v/>
      </c>
      <c r="AP971" s="33" t="str">
        <f t="shared" si="170"/>
        <v/>
      </c>
      <c r="AQ971" s="33" t="str">
        <f t="shared" si="171"/>
        <v/>
      </c>
      <c r="AR971" s="33" t="str">
        <f t="shared" si="172"/>
        <v/>
      </c>
      <c r="AS971" s="4">
        <v>43604</v>
      </c>
      <c r="AT971" s="4">
        <v>0.1867824074074074</v>
      </c>
      <c r="AU971" s="4" t="s">
        <v>64</v>
      </c>
      <c r="AV971" s="4" t="s">
        <v>68</v>
      </c>
      <c r="AW971" s="4">
        <v>0</v>
      </c>
    </row>
    <row r="972" spans="36:52" x14ac:dyDescent="0.3">
      <c r="AJ972" s="33">
        <f t="shared" ref="AJ972:AJ1035" si="173">IF(AV972="ht",AW972,"")</f>
        <v>15736.174999999999</v>
      </c>
      <c r="AK972" s="33" t="str">
        <f t="shared" ref="AK972:AK1035" si="174">IF($AV972="nt",$AW972,"")</f>
        <v/>
      </c>
      <c r="AL972" s="33" t="str">
        <f t="shared" ref="AL972:AL1035" si="175">IF($AV972="esp",$AW972,"")</f>
        <v/>
      </c>
      <c r="AM972" s="33" t="str">
        <f t="shared" ref="AM972:AM1035" si="176">IF($AV972="Ges",$AX972,"")</f>
        <v/>
      </c>
      <c r="AN972" s="33" t="str">
        <f t="shared" ref="AN972:AN1035" si="177">IF($AV972="tag",$AW972,"")</f>
        <v/>
      </c>
      <c r="AO972" s="33" t="str">
        <f t="shared" ref="AO972:AO1035" si="178">IF($AV972="vhs",$AW972,"")</f>
        <v/>
      </c>
      <c r="AP972" s="33" t="str">
        <f t="shared" ref="AP972:AP1035" si="179">IF($AV972="szeit",$AX972,"")</f>
        <v/>
      </c>
      <c r="AQ972" s="33" t="str">
        <f t="shared" ref="AQ972:AQ1035" si="180">IF($AV972="v06",$AW972,"")</f>
        <v/>
      </c>
      <c r="AR972" s="33" t="str">
        <f t="shared" ref="AR972:AR1035" si="181">IF($AV972="v22",$AW972,"")</f>
        <v/>
      </c>
      <c r="AS972" s="4">
        <v>43604</v>
      </c>
      <c r="AT972" s="4">
        <v>0.18817129629629628</v>
      </c>
      <c r="AU972" s="4" t="s">
        <v>59</v>
      </c>
      <c r="AV972" s="4" t="s">
        <v>60</v>
      </c>
      <c r="AW972" s="4">
        <v>15736.174999999999</v>
      </c>
    </row>
    <row r="973" spans="36:52" x14ac:dyDescent="0.3">
      <c r="AJ973" s="33" t="str">
        <f t="shared" si="173"/>
        <v/>
      </c>
      <c r="AK973" s="33">
        <f t="shared" si="174"/>
        <v>116109.925</v>
      </c>
      <c r="AL973" s="33" t="str">
        <f t="shared" si="175"/>
        <v/>
      </c>
      <c r="AM973" s="33" t="str">
        <f t="shared" si="176"/>
        <v/>
      </c>
      <c r="AN973" s="33" t="str">
        <f t="shared" si="177"/>
        <v/>
      </c>
      <c r="AO973" s="33" t="str">
        <f t="shared" si="178"/>
        <v/>
      </c>
      <c r="AP973" s="33" t="str">
        <f t="shared" si="179"/>
        <v/>
      </c>
      <c r="AQ973" s="33" t="str">
        <f t="shared" si="180"/>
        <v/>
      </c>
      <c r="AR973" s="33" t="str">
        <f t="shared" si="181"/>
        <v/>
      </c>
      <c r="AS973" s="4">
        <v>43604</v>
      </c>
      <c r="AT973" s="4">
        <v>0.18817129629629628</v>
      </c>
      <c r="AU973" s="4" t="s">
        <v>59</v>
      </c>
      <c r="AV973" s="4" t="s">
        <v>61</v>
      </c>
      <c r="AW973" s="4">
        <v>116109.925</v>
      </c>
    </row>
    <row r="974" spans="36:52" x14ac:dyDescent="0.3">
      <c r="AJ974" s="33" t="str">
        <f t="shared" si="173"/>
        <v/>
      </c>
      <c r="AK974" s="33" t="str">
        <f t="shared" si="174"/>
        <v/>
      </c>
      <c r="AL974" s="33" t="str">
        <f t="shared" si="175"/>
        <v/>
      </c>
      <c r="AM974" s="33" t="str">
        <f t="shared" si="176"/>
        <v/>
      </c>
      <c r="AN974" s="33" t="str">
        <f t="shared" si="177"/>
        <v/>
      </c>
      <c r="AO974" s="33">
        <f t="shared" si="178"/>
        <v>12</v>
      </c>
      <c r="AP974" s="33" t="str">
        <f t="shared" si="179"/>
        <v/>
      </c>
      <c r="AQ974" s="33" t="str">
        <f t="shared" si="180"/>
        <v/>
      </c>
      <c r="AR974" s="33" t="str">
        <f t="shared" si="181"/>
        <v/>
      </c>
      <c r="AS974" s="4">
        <v>43604</v>
      </c>
      <c r="AT974" s="4">
        <v>0.18817129629629628</v>
      </c>
      <c r="AU974" s="4" t="s">
        <v>62</v>
      </c>
      <c r="AV974" s="4" t="s">
        <v>63</v>
      </c>
      <c r="AW974" s="4">
        <v>12</v>
      </c>
    </row>
    <row r="975" spans="36:52" x14ac:dyDescent="0.3">
      <c r="AJ975" s="33" t="str">
        <f t="shared" si="173"/>
        <v/>
      </c>
      <c r="AK975" s="33" t="str">
        <f t="shared" si="174"/>
        <v/>
      </c>
      <c r="AL975" s="33">
        <f t="shared" si="175"/>
        <v>27361.01</v>
      </c>
      <c r="AM975" s="33" t="str">
        <f t="shared" si="176"/>
        <v/>
      </c>
      <c r="AN975" s="33" t="str">
        <f t="shared" si="177"/>
        <v/>
      </c>
      <c r="AO975" s="33" t="str">
        <f t="shared" si="178"/>
        <v/>
      </c>
      <c r="AP975" s="33" t="str">
        <f t="shared" si="179"/>
        <v/>
      </c>
      <c r="AQ975" s="33" t="str">
        <f t="shared" si="180"/>
        <v/>
      </c>
      <c r="AR975" s="33" t="str">
        <f t="shared" si="181"/>
        <v/>
      </c>
      <c r="AS975" s="4">
        <v>43604</v>
      </c>
      <c r="AT975" s="4">
        <v>0.18817129629629628</v>
      </c>
      <c r="AU975" s="4" t="s">
        <v>64</v>
      </c>
      <c r="AV975" s="4" t="s">
        <v>65</v>
      </c>
      <c r="AW975" s="4">
        <v>27361.01</v>
      </c>
    </row>
    <row r="976" spans="36:52" x14ac:dyDescent="0.3">
      <c r="AJ976" s="33" t="str">
        <f t="shared" si="173"/>
        <v/>
      </c>
      <c r="AK976" s="33" t="str">
        <f t="shared" si="174"/>
        <v/>
      </c>
      <c r="AL976" s="33" t="str">
        <f t="shared" si="175"/>
        <v/>
      </c>
      <c r="AM976" s="33">
        <f t="shared" si="176"/>
        <v>37916.536</v>
      </c>
      <c r="AN976" s="33" t="str">
        <f t="shared" si="177"/>
        <v/>
      </c>
      <c r="AO976" s="33" t="str">
        <f t="shared" si="178"/>
        <v/>
      </c>
      <c r="AP976" s="33" t="str">
        <f t="shared" si="179"/>
        <v/>
      </c>
      <c r="AQ976" s="33" t="str">
        <f t="shared" si="180"/>
        <v/>
      </c>
      <c r="AR976" s="33" t="str">
        <f t="shared" si="181"/>
        <v/>
      </c>
      <c r="AS976" s="4">
        <v>43604</v>
      </c>
      <c r="AT976" s="4">
        <v>0.18817129629629628</v>
      </c>
      <c r="AU976" s="4" t="s">
        <v>64</v>
      </c>
      <c r="AV976" s="4" t="s">
        <v>66</v>
      </c>
      <c r="AW976" s="4" t="s">
        <v>67</v>
      </c>
      <c r="AX976" s="4">
        <v>37916.536</v>
      </c>
    </row>
    <row r="977" spans="36:52" x14ac:dyDescent="0.3">
      <c r="AJ977" s="33" t="str">
        <f t="shared" si="173"/>
        <v/>
      </c>
      <c r="AK977" s="33" t="str">
        <f t="shared" si="174"/>
        <v/>
      </c>
      <c r="AL977" s="33" t="str">
        <f t="shared" si="175"/>
        <v/>
      </c>
      <c r="AM977" s="33" t="str">
        <f t="shared" si="176"/>
        <v/>
      </c>
      <c r="AN977" s="33">
        <f t="shared" si="177"/>
        <v>0</v>
      </c>
      <c r="AO977" s="33" t="str">
        <f t="shared" si="178"/>
        <v/>
      </c>
      <c r="AP977" s="33" t="str">
        <f t="shared" si="179"/>
        <v/>
      </c>
      <c r="AQ977" s="33" t="str">
        <f t="shared" si="180"/>
        <v/>
      </c>
      <c r="AR977" s="33" t="str">
        <f t="shared" si="181"/>
        <v/>
      </c>
      <c r="AS977" s="4">
        <v>43604</v>
      </c>
      <c r="AT977" s="4">
        <v>0.18817129629629628</v>
      </c>
      <c r="AU977" s="4" t="s">
        <v>64</v>
      </c>
      <c r="AV977" s="4" t="s">
        <v>68</v>
      </c>
      <c r="AW977" s="4">
        <v>0</v>
      </c>
    </row>
    <row r="978" spans="36:52" x14ac:dyDescent="0.3">
      <c r="AJ978" s="33">
        <f t="shared" si="173"/>
        <v>15736.174999999999</v>
      </c>
      <c r="AK978" s="33" t="str">
        <f t="shared" si="174"/>
        <v/>
      </c>
      <c r="AL978" s="33" t="str">
        <f t="shared" si="175"/>
        <v/>
      </c>
      <c r="AM978" s="33" t="str">
        <f t="shared" si="176"/>
        <v/>
      </c>
      <c r="AN978" s="33" t="str">
        <f t="shared" si="177"/>
        <v/>
      </c>
      <c r="AO978" s="33" t="str">
        <f t="shared" si="178"/>
        <v/>
      </c>
      <c r="AP978" s="33" t="str">
        <f t="shared" si="179"/>
        <v/>
      </c>
      <c r="AQ978" s="33" t="str">
        <f t="shared" si="180"/>
        <v/>
      </c>
      <c r="AR978" s="33" t="str">
        <f t="shared" si="181"/>
        <v/>
      </c>
      <c r="AS978" s="4">
        <v>43604</v>
      </c>
      <c r="AT978" s="4">
        <v>0.18956018518518516</v>
      </c>
      <c r="AU978" s="4" t="s">
        <v>59</v>
      </c>
      <c r="AV978" s="4" t="s">
        <v>60</v>
      </c>
      <c r="AW978" s="4">
        <v>15736.174999999999</v>
      </c>
    </row>
    <row r="979" spans="36:52" x14ac:dyDescent="0.3">
      <c r="AJ979" s="33" t="str">
        <f t="shared" si="173"/>
        <v/>
      </c>
      <c r="AK979" s="33">
        <f t="shared" si="174"/>
        <v>116109.951</v>
      </c>
      <c r="AL979" s="33" t="str">
        <f t="shared" si="175"/>
        <v/>
      </c>
      <c r="AM979" s="33" t="str">
        <f t="shared" si="176"/>
        <v/>
      </c>
      <c r="AN979" s="33" t="str">
        <f t="shared" si="177"/>
        <v/>
      </c>
      <c r="AO979" s="33" t="str">
        <f t="shared" si="178"/>
        <v/>
      </c>
      <c r="AP979" s="33" t="str">
        <f t="shared" si="179"/>
        <v/>
      </c>
      <c r="AQ979" s="33" t="str">
        <f t="shared" si="180"/>
        <v/>
      </c>
      <c r="AR979" s="33" t="str">
        <f t="shared" si="181"/>
        <v/>
      </c>
      <c r="AS979" s="4">
        <v>43604</v>
      </c>
      <c r="AT979" s="4">
        <v>0.18956018518518516</v>
      </c>
      <c r="AU979" s="4" t="s">
        <v>59</v>
      </c>
      <c r="AV979" s="4" t="s">
        <v>61</v>
      </c>
      <c r="AW979" s="4">
        <v>116109.951</v>
      </c>
    </row>
    <row r="980" spans="36:52" x14ac:dyDescent="0.3">
      <c r="AJ980" s="33" t="str">
        <f t="shared" si="173"/>
        <v/>
      </c>
      <c r="AK980" s="33" t="str">
        <f t="shared" si="174"/>
        <v/>
      </c>
      <c r="AL980" s="33" t="str">
        <f t="shared" si="175"/>
        <v/>
      </c>
      <c r="AM980" s="33" t="str">
        <f t="shared" si="176"/>
        <v/>
      </c>
      <c r="AN980" s="33" t="str">
        <f t="shared" si="177"/>
        <v/>
      </c>
      <c r="AO980" s="33">
        <f t="shared" si="178"/>
        <v>12</v>
      </c>
      <c r="AP980" s="33" t="str">
        <f t="shared" si="179"/>
        <v/>
      </c>
      <c r="AQ980" s="33" t="str">
        <f t="shared" si="180"/>
        <v/>
      </c>
      <c r="AR980" s="33" t="str">
        <f t="shared" si="181"/>
        <v/>
      </c>
      <c r="AS980" s="4">
        <v>43604</v>
      </c>
      <c r="AT980" s="4">
        <v>0.18956018518518516</v>
      </c>
      <c r="AU980" s="4" t="s">
        <v>62</v>
      </c>
      <c r="AV980" s="4" t="s">
        <v>63</v>
      </c>
      <c r="AW980" s="4">
        <v>12</v>
      </c>
    </row>
    <row r="981" spans="36:52" x14ac:dyDescent="0.3">
      <c r="AJ981" s="33" t="str">
        <f t="shared" si="173"/>
        <v/>
      </c>
      <c r="AK981" s="33" t="str">
        <f t="shared" si="174"/>
        <v/>
      </c>
      <c r="AL981" s="33">
        <f t="shared" si="175"/>
        <v>27361.01</v>
      </c>
      <c r="AM981" s="33" t="str">
        <f t="shared" si="176"/>
        <v/>
      </c>
      <c r="AN981" s="33" t="str">
        <f t="shared" si="177"/>
        <v/>
      </c>
      <c r="AO981" s="33" t="str">
        <f t="shared" si="178"/>
        <v/>
      </c>
      <c r="AP981" s="33" t="str">
        <f t="shared" si="179"/>
        <v/>
      </c>
      <c r="AQ981" s="33" t="str">
        <f t="shared" si="180"/>
        <v/>
      </c>
      <c r="AR981" s="33" t="str">
        <f t="shared" si="181"/>
        <v/>
      </c>
      <c r="AS981" s="4">
        <v>43604</v>
      </c>
      <c r="AT981" s="4">
        <v>0.18956018518518516</v>
      </c>
      <c r="AU981" s="4" t="s">
        <v>64</v>
      </c>
      <c r="AV981" s="4" t="s">
        <v>65</v>
      </c>
      <c r="AW981" s="4">
        <v>27361.01</v>
      </c>
    </row>
    <row r="982" spans="36:52" x14ac:dyDescent="0.3">
      <c r="AJ982" s="33" t="str">
        <f t="shared" si="173"/>
        <v/>
      </c>
      <c r="AK982" s="33" t="str">
        <f t="shared" si="174"/>
        <v/>
      </c>
      <c r="AL982" s="33" t="str">
        <f t="shared" si="175"/>
        <v/>
      </c>
      <c r="AM982" s="33">
        <f t="shared" si="176"/>
        <v>37916.536</v>
      </c>
      <c r="AN982" s="33" t="str">
        <f t="shared" si="177"/>
        <v/>
      </c>
      <c r="AO982" s="33" t="str">
        <f t="shared" si="178"/>
        <v/>
      </c>
      <c r="AP982" s="33" t="str">
        <f t="shared" si="179"/>
        <v/>
      </c>
      <c r="AQ982" s="33" t="str">
        <f t="shared" si="180"/>
        <v/>
      </c>
      <c r="AR982" s="33" t="str">
        <f t="shared" si="181"/>
        <v/>
      </c>
      <c r="AS982" s="4">
        <v>43604</v>
      </c>
      <c r="AT982" s="4">
        <v>0.18956018518518516</v>
      </c>
      <c r="AU982" s="4" t="s">
        <v>64</v>
      </c>
      <c r="AV982" s="4" t="s">
        <v>66</v>
      </c>
      <c r="AW982" s="4" t="s">
        <v>67</v>
      </c>
      <c r="AX982" s="4">
        <v>37916.536</v>
      </c>
    </row>
    <row r="983" spans="36:52" x14ac:dyDescent="0.3">
      <c r="AJ983" s="33" t="str">
        <f t="shared" si="173"/>
        <v/>
      </c>
      <c r="AK983" s="33" t="str">
        <f t="shared" si="174"/>
        <v/>
      </c>
      <c r="AL983" s="33" t="str">
        <f t="shared" si="175"/>
        <v/>
      </c>
      <c r="AM983" s="33" t="str">
        <f t="shared" si="176"/>
        <v/>
      </c>
      <c r="AN983" s="33">
        <f t="shared" si="177"/>
        <v>0</v>
      </c>
      <c r="AO983" s="33" t="str">
        <f t="shared" si="178"/>
        <v/>
      </c>
      <c r="AP983" s="33" t="str">
        <f t="shared" si="179"/>
        <v/>
      </c>
      <c r="AQ983" s="33" t="str">
        <f t="shared" si="180"/>
        <v/>
      </c>
      <c r="AR983" s="33" t="str">
        <f t="shared" si="181"/>
        <v/>
      </c>
      <c r="AS983" s="4">
        <v>43604</v>
      </c>
      <c r="AT983" s="4">
        <v>0.18956018518518516</v>
      </c>
      <c r="AU983" s="4" t="s">
        <v>64</v>
      </c>
      <c r="AV983" s="4" t="s">
        <v>68</v>
      </c>
      <c r="AW983" s="4">
        <v>0</v>
      </c>
    </row>
    <row r="984" spans="36:52" x14ac:dyDescent="0.3">
      <c r="AJ984" s="33" t="str">
        <f t="shared" si="173"/>
        <v/>
      </c>
      <c r="AK984" s="33" t="str">
        <f t="shared" si="174"/>
        <v/>
      </c>
      <c r="AL984" s="33" t="str">
        <f t="shared" si="175"/>
        <v/>
      </c>
      <c r="AM984" s="33" t="str">
        <f t="shared" si="176"/>
        <v/>
      </c>
      <c r="AN984" s="33" t="str">
        <f t="shared" si="177"/>
        <v/>
      </c>
      <c r="AO984" s="33" t="str">
        <f t="shared" si="178"/>
        <v/>
      </c>
      <c r="AP984" s="33">
        <f t="shared" si="179"/>
        <v>0.22500000000000001</v>
      </c>
      <c r="AQ984" s="33" t="str">
        <f t="shared" si="180"/>
        <v/>
      </c>
      <c r="AR984" s="33" t="str">
        <f t="shared" si="181"/>
        <v/>
      </c>
      <c r="AS984" s="4">
        <v>43604</v>
      </c>
      <c r="AT984" s="4">
        <v>0.19021990740740743</v>
      </c>
      <c r="AU984" s="4" t="s">
        <v>70</v>
      </c>
      <c r="AV984" s="4" t="s">
        <v>71</v>
      </c>
      <c r="AW984" s="4">
        <v>43604</v>
      </c>
      <c r="AX984" s="4">
        <v>0.22500000000000001</v>
      </c>
      <c r="AY984" s="4" t="s">
        <v>72</v>
      </c>
      <c r="AZ984" s="4" t="s">
        <v>73</v>
      </c>
    </row>
    <row r="985" spans="36:52" x14ac:dyDescent="0.3">
      <c r="AJ985" s="33" t="str">
        <f t="shared" si="173"/>
        <v/>
      </c>
      <c r="AK985" s="33" t="str">
        <f t="shared" si="174"/>
        <v/>
      </c>
      <c r="AL985" s="33" t="str">
        <f t="shared" si="175"/>
        <v/>
      </c>
      <c r="AM985" s="33" t="str">
        <f t="shared" si="176"/>
        <v/>
      </c>
      <c r="AN985" s="33" t="str">
        <f t="shared" si="177"/>
        <v/>
      </c>
      <c r="AO985" s="33" t="str">
        <f t="shared" si="178"/>
        <v/>
      </c>
      <c r="AP985" s="33" t="str">
        <f t="shared" si="179"/>
        <v/>
      </c>
      <c r="AQ985" s="33" t="str">
        <f t="shared" si="180"/>
        <v/>
      </c>
      <c r="AR985" s="33">
        <f t="shared" si="181"/>
        <v>33.700000000000003</v>
      </c>
      <c r="AS985" s="4">
        <v>43604</v>
      </c>
      <c r="AT985" s="4">
        <v>0.19021990740740743</v>
      </c>
      <c r="AU985" s="4" t="s">
        <v>74</v>
      </c>
      <c r="AV985" s="4" t="s">
        <v>75</v>
      </c>
      <c r="AW985" s="4">
        <v>33.700000000000003</v>
      </c>
      <c r="AX985" s="4" t="s">
        <v>72</v>
      </c>
      <c r="AY985" s="4" t="s">
        <v>73</v>
      </c>
    </row>
    <row r="986" spans="36:52" x14ac:dyDescent="0.3">
      <c r="AJ986" s="33" t="str">
        <f t="shared" si="173"/>
        <v/>
      </c>
      <c r="AK986" s="33" t="str">
        <f t="shared" si="174"/>
        <v/>
      </c>
      <c r="AL986" s="33" t="str">
        <f t="shared" si="175"/>
        <v/>
      </c>
      <c r="AM986" s="33" t="str">
        <f t="shared" si="176"/>
        <v/>
      </c>
      <c r="AN986" s="33" t="str">
        <f t="shared" si="177"/>
        <v/>
      </c>
      <c r="AO986" s="33" t="str">
        <f t="shared" si="178"/>
        <v/>
      </c>
      <c r="AP986" s="33" t="str">
        <f t="shared" si="179"/>
        <v/>
      </c>
      <c r="AQ986" s="33">
        <f t="shared" si="180"/>
        <v>41.5</v>
      </c>
      <c r="AR986" s="33" t="str">
        <f t="shared" si="181"/>
        <v/>
      </c>
      <c r="AS986" s="4">
        <v>43604</v>
      </c>
      <c r="AT986" s="4">
        <v>0.19021990740740743</v>
      </c>
      <c r="AU986" s="4" t="s">
        <v>74</v>
      </c>
      <c r="AV986" s="4" t="s">
        <v>76</v>
      </c>
      <c r="AW986" s="4">
        <v>41.5</v>
      </c>
      <c r="AX986" s="4" t="s">
        <v>72</v>
      </c>
      <c r="AY986" s="4" t="s">
        <v>73</v>
      </c>
    </row>
    <row r="987" spans="36:52" x14ac:dyDescent="0.3">
      <c r="AJ987" s="33">
        <f t="shared" si="173"/>
        <v>15736.174999999999</v>
      </c>
      <c r="AK987" s="33" t="str">
        <f t="shared" si="174"/>
        <v/>
      </c>
      <c r="AL987" s="33" t="str">
        <f t="shared" si="175"/>
        <v/>
      </c>
      <c r="AM987" s="33" t="str">
        <f t="shared" si="176"/>
        <v/>
      </c>
      <c r="AN987" s="33" t="str">
        <f t="shared" si="177"/>
        <v/>
      </c>
      <c r="AO987" s="33" t="str">
        <f t="shared" si="178"/>
        <v/>
      </c>
      <c r="AP987" s="33" t="str">
        <f t="shared" si="179"/>
        <v/>
      </c>
      <c r="AQ987" s="33" t="str">
        <f t="shared" si="180"/>
        <v/>
      </c>
      <c r="AR987" s="33" t="str">
        <f t="shared" si="181"/>
        <v/>
      </c>
      <c r="AS987" s="4">
        <v>43604</v>
      </c>
      <c r="AT987" s="4">
        <v>0.1909490740740741</v>
      </c>
      <c r="AU987" s="4" t="s">
        <v>59</v>
      </c>
      <c r="AV987" s="4" t="s">
        <v>60</v>
      </c>
      <c r="AW987" s="4">
        <v>15736.174999999999</v>
      </c>
    </row>
    <row r="988" spans="36:52" x14ac:dyDescent="0.3">
      <c r="AJ988" s="33" t="str">
        <f t="shared" si="173"/>
        <v/>
      </c>
      <c r="AK988" s="33">
        <f t="shared" si="174"/>
        <v>116109.951</v>
      </c>
      <c r="AL988" s="33" t="str">
        <f t="shared" si="175"/>
        <v/>
      </c>
      <c r="AM988" s="33" t="str">
        <f t="shared" si="176"/>
        <v/>
      </c>
      <c r="AN988" s="33" t="str">
        <f t="shared" si="177"/>
        <v/>
      </c>
      <c r="AO988" s="33" t="str">
        <f t="shared" si="178"/>
        <v/>
      </c>
      <c r="AP988" s="33" t="str">
        <f t="shared" si="179"/>
        <v/>
      </c>
      <c r="AQ988" s="33" t="str">
        <f t="shared" si="180"/>
        <v/>
      </c>
      <c r="AR988" s="33" t="str">
        <f t="shared" si="181"/>
        <v/>
      </c>
      <c r="AS988" s="4">
        <v>43604</v>
      </c>
      <c r="AT988" s="4">
        <v>0.1909490740740741</v>
      </c>
      <c r="AU988" s="4" t="s">
        <v>59</v>
      </c>
      <c r="AV988" s="4" t="s">
        <v>61</v>
      </c>
      <c r="AW988" s="4">
        <v>116109.951</v>
      </c>
    </row>
    <row r="989" spans="36:52" x14ac:dyDescent="0.3">
      <c r="AJ989" s="33" t="str">
        <f t="shared" si="173"/>
        <v/>
      </c>
      <c r="AK989" s="33" t="str">
        <f t="shared" si="174"/>
        <v/>
      </c>
      <c r="AL989" s="33" t="str">
        <f t="shared" si="175"/>
        <v/>
      </c>
      <c r="AM989" s="33" t="str">
        <f t="shared" si="176"/>
        <v/>
      </c>
      <c r="AN989" s="33" t="str">
        <f t="shared" si="177"/>
        <v/>
      </c>
      <c r="AO989" s="33">
        <f t="shared" si="178"/>
        <v>12</v>
      </c>
      <c r="AP989" s="33" t="str">
        <f t="shared" si="179"/>
        <v/>
      </c>
      <c r="AQ989" s="33" t="str">
        <f t="shared" si="180"/>
        <v/>
      </c>
      <c r="AR989" s="33" t="str">
        <f t="shared" si="181"/>
        <v/>
      </c>
      <c r="AS989" s="4">
        <v>43604</v>
      </c>
      <c r="AT989" s="4">
        <v>0.1909490740740741</v>
      </c>
      <c r="AU989" s="4" t="s">
        <v>62</v>
      </c>
      <c r="AV989" s="4" t="s">
        <v>63</v>
      </c>
      <c r="AW989" s="4">
        <v>12</v>
      </c>
    </row>
    <row r="990" spans="36:52" x14ac:dyDescent="0.3">
      <c r="AJ990" s="33" t="str">
        <f t="shared" si="173"/>
        <v/>
      </c>
      <c r="AK990" s="33" t="str">
        <f t="shared" si="174"/>
        <v/>
      </c>
      <c r="AL990" s="33">
        <f t="shared" si="175"/>
        <v>27361.01</v>
      </c>
      <c r="AM990" s="33" t="str">
        <f t="shared" si="176"/>
        <v/>
      </c>
      <c r="AN990" s="33" t="str">
        <f t="shared" si="177"/>
        <v/>
      </c>
      <c r="AO990" s="33" t="str">
        <f t="shared" si="178"/>
        <v/>
      </c>
      <c r="AP990" s="33" t="str">
        <f t="shared" si="179"/>
        <v/>
      </c>
      <c r="AQ990" s="33" t="str">
        <f t="shared" si="180"/>
        <v/>
      </c>
      <c r="AR990" s="33" t="str">
        <f t="shared" si="181"/>
        <v/>
      </c>
      <c r="AS990" s="4">
        <v>43604</v>
      </c>
      <c r="AT990" s="4">
        <v>0.1909490740740741</v>
      </c>
      <c r="AU990" s="4" t="s">
        <v>64</v>
      </c>
      <c r="AV990" s="4" t="s">
        <v>65</v>
      </c>
      <c r="AW990" s="4">
        <v>27361.01</v>
      </c>
    </row>
    <row r="991" spans="36:52" x14ac:dyDescent="0.3">
      <c r="AJ991" s="33" t="str">
        <f t="shared" si="173"/>
        <v/>
      </c>
      <c r="AK991" s="33" t="str">
        <f t="shared" si="174"/>
        <v/>
      </c>
      <c r="AL991" s="33" t="str">
        <f t="shared" si="175"/>
        <v/>
      </c>
      <c r="AM991" s="33">
        <f t="shared" si="176"/>
        <v>37916.536</v>
      </c>
      <c r="AN991" s="33" t="str">
        <f t="shared" si="177"/>
        <v/>
      </c>
      <c r="AO991" s="33" t="str">
        <f t="shared" si="178"/>
        <v/>
      </c>
      <c r="AP991" s="33" t="str">
        <f t="shared" si="179"/>
        <v/>
      </c>
      <c r="AQ991" s="33" t="str">
        <f t="shared" si="180"/>
        <v/>
      </c>
      <c r="AR991" s="33" t="str">
        <f t="shared" si="181"/>
        <v/>
      </c>
      <c r="AS991" s="4">
        <v>43604</v>
      </c>
      <c r="AT991" s="4">
        <v>0.1909490740740741</v>
      </c>
      <c r="AU991" s="4" t="s">
        <v>64</v>
      </c>
      <c r="AV991" s="4" t="s">
        <v>66</v>
      </c>
      <c r="AW991" s="4" t="s">
        <v>67</v>
      </c>
      <c r="AX991" s="4">
        <v>37916.536</v>
      </c>
    </row>
    <row r="992" spans="36:52" x14ac:dyDescent="0.3">
      <c r="AJ992" s="33" t="str">
        <f t="shared" si="173"/>
        <v/>
      </c>
      <c r="AK992" s="33" t="str">
        <f t="shared" si="174"/>
        <v/>
      </c>
      <c r="AL992" s="33" t="str">
        <f t="shared" si="175"/>
        <v/>
      </c>
      <c r="AM992" s="33" t="str">
        <f t="shared" si="176"/>
        <v/>
      </c>
      <c r="AN992" s="33">
        <f t="shared" si="177"/>
        <v>0</v>
      </c>
      <c r="AO992" s="33" t="str">
        <f t="shared" si="178"/>
        <v/>
      </c>
      <c r="AP992" s="33" t="str">
        <f t="shared" si="179"/>
        <v/>
      </c>
      <c r="AQ992" s="33" t="str">
        <f t="shared" si="180"/>
        <v/>
      </c>
      <c r="AR992" s="33" t="str">
        <f t="shared" si="181"/>
        <v/>
      </c>
      <c r="AS992" s="4">
        <v>43604</v>
      </c>
      <c r="AT992" s="4">
        <v>0.1909490740740741</v>
      </c>
      <c r="AU992" s="4" t="s">
        <v>64</v>
      </c>
      <c r="AV992" s="4" t="s">
        <v>68</v>
      </c>
      <c r="AW992" s="4">
        <v>0</v>
      </c>
    </row>
    <row r="993" spans="36:52" x14ac:dyDescent="0.3">
      <c r="AJ993" s="33">
        <f t="shared" si="173"/>
        <v>15736.174999999999</v>
      </c>
      <c r="AK993" s="33" t="str">
        <f t="shared" si="174"/>
        <v/>
      </c>
      <c r="AL993" s="33" t="str">
        <f t="shared" si="175"/>
        <v/>
      </c>
      <c r="AM993" s="33" t="str">
        <f t="shared" si="176"/>
        <v/>
      </c>
      <c r="AN993" s="33" t="str">
        <f t="shared" si="177"/>
        <v/>
      </c>
      <c r="AO993" s="33" t="str">
        <f t="shared" si="178"/>
        <v/>
      </c>
      <c r="AP993" s="33" t="str">
        <f t="shared" si="179"/>
        <v/>
      </c>
      <c r="AQ993" s="33" t="str">
        <f t="shared" si="180"/>
        <v/>
      </c>
      <c r="AR993" s="33" t="str">
        <f t="shared" si="181"/>
        <v/>
      </c>
      <c r="AS993" s="4">
        <v>43604</v>
      </c>
      <c r="AT993" s="4">
        <v>0.19233796296296299</v>
      </c>
      <c r="AU993" s="4" t="s">
        <v>59</v>
      </c>
      <c r="AV993" s="4" t="s">
        <v>60</v>
      </c>
      <c r="AW993" s="4">
        <v>15736.174999999999</v>
      </c>
    </row>
    <row r="994" spans="36:52" x14ac:dyDescent="0.3">
      <c r="AJ994" s="33" t="str">
        <f t="shared" si="173"/>
        <v/>
      </c>
      <c r="AK994" s="33">
        <f t="shared" si="174"/>
        <v>116109.977</v>
      </c>
      <c r="AL994" s="33" t="str">
        <f t="shared" si="175"/>
        <v/>
      </c>
      <c r="AM994" s="33" t="str">
        <f t="shared" si="176"/>
        <v/>
      </c>
      <c r="AN994" s="33" t="str">
        <f t="shared" si="177"/>
        <v/>
      </c>
      <c r="AO994" s="33" t="str">
        <f t="shared" si="178"/>
        <v/>
      </c>
      <c r="AP994" s="33" t="str">
        <f t="shared" si="179"/>
        <v/>
      </c>
      <c r="AQ994" s="33" t="str">
        <f t="shared" si="180"/>
        <v/>
      </c>
      <c r="AR994" s="33" t="str">
        <f t="shared" si="181"/>
        <v/>
      </c>
      <c r="AS994" s="4">
        <v>43604</v>
      </c>
      <c r="AT994" s="4">
        <v>0.19233796296296299</v>
      </c>
      <c r="AU994" s="4" t="s">
        <v>59</v>
      </c>
      <c r="AV994" s="4" t="s">
        <v>61</v>
      </c>
      <c r="AW994" s="4">
        <v>116109.977</v>
      </c>
    </row>
    <row r="995" spans="36:52" x14ac:dyDescent="0.3">
      <c r="AJ995" s="33" t="str">
        <f t="shared" si="173"/>
        <v/>
      </c>
      <c r="AK995" s="33" t="str">
        <f t="shared" si="174"/>
        <v/>
      </c>
      <c r="AL995" s="33" t="str">
        <f t="shared" si="175"/>
        <v/>
      </c>
      <c r="AM995" s="33" t="str">
        <f t="shared" si="176"/>
        <v/>
      </c>
      <c r="AN995" s="33" t="str">
        <f t="shared" si="177"/>
        <v/>
      </c>
      <c r="AO995" s="33">
        <f t="shared" si="178"/>
        <v>12</v>
      </c>
      <c r="AP995" s="33" t="str">
        <f t="shared" si="179"/>
        <v/>
      </c>
      <c r="AQ995" s="33" t="str">
        <f t="shared" si="180"/>
        <v/>
      </c>
      <c r="AR995" s="33" t="str">
        <f t="shared" si="181"/>
        <v/>
      </c>
      <c r="AS995" s="4">
        <v>43604</v>
      </c>
      <c r="AT995" s="4">
        <v>0.19233796296296299</v>
      </c>
      <c r="AU995" s="4" t="s">
        <v>62</v>
      </c>
      <c r="AV995" s="4" t="s">
        <v>63</v>
      </c>
      <c r="AW995" s="4">
        <v>12</v>
      </c>
    </row>
    <row r="996" spans="36:52" x14ac:dyDescent="0.3">
      <c r="AJ996" s="33" t="str">
        <f t="shared" si="173"/>
        <v/>
      </c>
      <c r="AK996" s="33" t="str">
        <f t="shared" si="174"/>
        <v/>
      </c>
      <c r="AL996" s="33">
        <f t="shared" si="175"/>
        <v>27361.01</v>
      </c>
      <c r="AM996" s="33" t="str">
        <f t="shared" si="176"/>
        <v/>
      </c>
      <c r="AN996" s="33" t="str">
        <f t="shared" si="177"/>
        <v/>
      </c>
      <c r="AO996" s="33" t="str">
        <f t="shared" si="178"/>
        <v/>
      </c>
      <c r="AP996" s="33" t="str">
        <f t="shared" si="179"/>
        <v/>
      </c>
      <c r="AQ996" s="33" t="str">
        <f t="shared" si="180"/>
        <v/>
      </c>
      <c r="AR996" s="33" t="str">
        <f t="shared" si="181"/>
        <v/>
      </c>
      <c r="AS996" s="4">
        <v>43604</v>
      </c>
      <c r="AT996" s="4">
        <v>0.19233796296296299</v>
      </c>
      <c r="AU996" s="4" t="s">
        <v>64</v>
      </c>
      <c r="AV996" s="4" t="s">
        <v>65</v>
      </c>
      <c r="AW996" s="4">
        <v>27361.01</v>
      </c>
    </row>
    <row r="997" spans="36:52" x14ac:dyDescent="0.3">
      <c r="AJ997" s="33" t="str">
        <f t="shared" si="173"/>
        <v/>
      </c>
      <c r="AK997" s="33" t="str">
        <f t="shared" si="174"/>
        <v/>
      </c>
      <c r="AL997" s="33" t="str">
        <f t="shared" si="175"/>
        <v/>
      </c>
      <c r="AM997" s="33">
        <f t="shared" si="176"/>
        <v>37916.536</v>
      </c>
      <c r="AN997" s="33" t="str">
        <f t="shared" si="177"/>
        <v/>
      </c>
      <c r="AO997" s="33" t="str">
        <f t="shared" si="178"/>
        <v/>
      </c>
      <c r="AP997" s="33" t="str">
        <f t="shared" si="179"/>
        <v/>
      </c>
      <c r="AQ997" s="33" t="str">
        <f t="shared" si="180"/>
        <v/>
      </c>
      <c r="AR997" s="33" t="str">
        <f t="shared" si="181"/>
        <v/>
      </c>
      <c r="AS997" s="4">
        <v>43604</v>
      </c>
      <c r="AT997" s="4">
        <v>0.19233796296296299</v>
      </c>
      <c r="AU997" s="4" t="s">
        <v>64</v>
      </c>
      <c r="AV997" s="4" t="s">
        <v>66</v>
      </c>
      <c r="AW997" s="4" t="s">
        <v>67</v>
      </c>
      <c r="AX997" s="4">
        <v>37916.536</v>
      </c>
    </row>
    <row r="998" spans="36:52" x14ac:dyDescent="0.3">
      <c r="AJ998" s="33" t="str">
        <f t="shared" si="173"/>
        <v/>
      </c>
      <c r="AK998" s="33" t="str">
        <f t="shared" si="174"/>
        <v/>
      </c>
      <c r="AL998" s="33" t="str">
        <f t="shared" si="175"/>
        <v/>
      </c>
      <c r="AM998" s="33" t="str">
        <f t="shared" si="176"/>
        <v/>
      </c>
      <c r="AN998" s="33">
        <f t="shared" si="177"/>
        <v>0</v>
      </c>
      <c r="AO998" s="33" t="str">
        <f t="shared" si="178"/>
        <v/>
      </c>
      <c r="AP998" s="33" t="str">
        <f t="shared" si="179"/>
        <v/>
      </c>
      <c r="AQ998" s="33" t="str">
        <f t="shared" si="180"/>
        <v/>
      </c>
      <c r="AR998" s="33" t="str">
        <f t="shared" si="181"/>
        <v/>
      </c>
      <c r="AS998" s="4">
        <v>43604</v>
      </c>
      <c r="AT998" s="4">
        <v>0.19233796296296299</v>
      </c>
      <c r="AU998" s="4" t="s">
        <v>64</v>
      </c>
      <c r="AV998" s="4" t="s">
        <v>68</v>
      </c>
      <c r="AW998" s="4">
        <v>0</v>
      </c>
    </row>
    <row r="999" spans="36:52" x14ac:dyDescent="0.3">
      <c r="AJ999" s="33" t="str">
        <f t="shared" si="173"/>
        <v/>
      </c>
      <c r="AK999" s="33" t="str">
        <f t="shared" si="174"/>
        <v/>
      </c>
      <c r="AL999" s="33" t="str">
        <f t="shared" si="175"/>
        <v/>
      </c>
      <c r="AM999" s="33" t="str">
        <f t="shared" si="176"/>
        <v/>
      </c>
      <c r="AN999" s="33" t="str">
        <f t="shared" si="177"/>
        <v/>
      </c>
      <c r="AO999" s="33" t="str">
        <f t="shared" si="178"/>
        <v/>
      </c>
      <c r="AP999" s="33">
        <f t="shared" si="179"/>
        <v>0.22500000000000001</v>
      </c>
      <c r="AQ999" s="33" t="str">
        <f t="shared" si="180"/>
        <v/>
      </c>
      <c r="AR999" s="33" t="str">
        <f t="shared" si="181"/>
        <v/>
      </c>
      <c r="AS999" s="4">
        <v>43604</v>
      </c>
      <c r="AT999" s="4">
        <v>0.19369212962962964</v>
      </c>
      <c r="AU999" s="4" t="s">
        <v>70</v>
      </c>
      <c r="AV999" s="4" t="s">
        <v>71</v>
      </c>
      <c r="AW999" s="4">
        <v>43604</v>
      </c>
      <c r="AX999" s="4">
        <v>0.22500000000000001</v>
      </c>
      <c r="AY999" s="4" t="s">
        <v>72</v>
      </c>
      <c r="AZ999" s="4" t="s">
        <v>73</v>
      </c>
    </row>
    <row r="1000" spans="36:52" x14ac:dyDescent="0.3">
      <c r="AJ1000" s="33" t="str">
        <f t="shared" si="173"/>
        <v/>
      </c>
      <c r="AK1000" s="33" t="str">
        <f t="shared" si="174"/>
        <v/>
      </c>
      <c r="AL1000" s="33" t="str">
        <f t="shared" si="175"/>
        <v/>
      </c>
      <c r="AM1000" s="33" t="str">
        <f t="shared" si="176"/>
        <v/>
      </c>
      <c r="AN1000" s="33" t="str">
        <f t="shared" si="177"/>
        <v/>
      </c>
      <c r="AO1000" s="33" t="str">
        <f t="shared" si="178"/>
        <v/>
      </c>
      <c r="AP1000" s="33" t="str">
        <f t="shared" si="179"/>
        <v/>
      </c>
      <c r="AQ1000" s="33" t="str">
        <f t="shared" si="180"/>
        <v/>
      </c>
      <c r="AR1000" s="33">
        <f t="shared" si="181"/>
        <v>33.700000000000003</v>
      </c>
      <c r="AS1000" s="4">
        <v>43604</v>
      </c>
      <c r="AT1000" s="4">
        <v>0.19369212962962964</v>
      </c>
      <c r="AU1000" s="4" t="s">
        <v>74</v>
      </c>
      <c r="AV1000" s="4" t="s">
        <v>75</v>
      </c>
      <c r="AW1000" s="4">
        <v>33.700000000000003</v>
      </c>
      <c r="AX1000" s="4" t="s">
        <v>72</v>
      </c>
      <c r="AY1000" s="4" t="s">
        <v>73</v>
      </c>
    </row>
    <row r="1001" spans="36:52" x14ac:dyDescent="0.3">
      <c r="AJ1001" s="33" t="str">
        <f t="shared" si="173"/>
        <v/>
      </c>
      <c r="AK1001" s="33" t="str">
        <f t="shared" si="174"/>
        <v/>
      </c>
      <c r="AL1001" s="33" t="str">
        <f t="shared" si="175"/>
        <v/>
      </c>
      <c r="AM1001" s="33" t="str">
        <f t="shared" si="176"/>
        <v/>
      </c>
      <c r="AN1001" s="33" t="str">
        <f t="shared" si="177"/>
        <v/>
      </c>
      <c r="AO1001" s="33" t="str">
        <f t="shared" si="178"/>
        <v/>
      </c>
      <c r="AP1001" s="33" t="str">
        <f t="shared" si="179"/>
        <v/>
      </c>
      <c r="AQ1001" s="33">
        <f t="shared" si="180"/>
        <v>41.5</v>
      </c>
      <c r="AR1001" s="33" t="str">
        <f t="shared" si="181"/>
        <v/>
      </c>
      <c r="AS1001" s="4">
        <v>43604</v>
      </c>
      <c r="AT1001" s="4">
        <v>0.19369212962962964</v>
      </c>
      <c r="AU1001" s="4" t="s">
        <v>74</v>
      </c>
      <c r="AV1001" s="4" t="s">
        <v>76</v>
      </c>
      <c r="AW1001" s="4">
        <v>41.5</v>
      </c>
      <c r="AX1001" s="4" t="s">
        <v>72</v>
      </c>
      <c r="AY1001" s="4" t="s">
        <v>73</v>
      </c>
    </row>
    <row r="1002" spans="36:52" x14ac:dyDescent="0.3">
      <c r="AJ1002" s="33">
        <f t="shared" si="173"/>
        <v>15736.174999999999</v>
      </c>
      <c r="AK1002" s="33" t="str">
        <f t="shared" si="174"/>
        <v/>
      </c>
      <c r="AL1002" s="33" t="str">
        <f t="shared" si="175"/>
        <v/>
      </c>
      <c r="AM1002" s="33" t="str">
        <f t="shared" si="176"/>
        <v/>
      </c>
      <c r="AN1002" s="33" t="str">
        <f t="shared" si="177"/>
        <v/>
      </c>
      <c r="AO1002" s="33" t="str">
        <f t="shared" si="178"/>
        <v/>
      </c>
      <c r="AP1002" s="33" t="str">
        <f t="shared" si="179"/>
        <v/>
      </c>
      <c r="AQ1002" s="33" t="str">
        <f t="shared" si="180"/>
        <v/>
      </c>
      <c r="AR1002" s="33" t="str">
        <f t="shared" si="181"/>
        <v/>
      </c>
      <c r="AS1002" s="4">
        <v>43604</v>
      </c>
      <c r="AT1002" s="4">
        <v>0.19372685185185187</v>
      </c>
      <c r="AU1002" s="4" t="s">
        <v>59</v>
      </c>
      <c r="AV1002" s="4" t="s">
        <v>60</v>
      </c>
      <c r="AW1002" s="4">
        <v>15736.174999999999</v>
      </c>
    </row>
    <row r="1003" spans="36:52" x14ac:dyDescent="0.3">
      <c r="AJ1003" s="33" t="str">
        <f t="shared" si="173"/>
        <v/>
      </c>
      <c r="AK1003" s="33">
        <f t="shared" si="174"/>
        <v>116109.977</v>
      </c>
      <c r="AL1003" s="33" t="str">
        <f t="shared" si="175"/>
        <v/>
      </c>
      <c r="AM1003" s="33" t="str">
        <f t="shared" si="176"/>
        <v/>
      </c>
      <c r="AN1003" s="33" t="str">
        <f t="shared" si="177"/>
        <v/>
      </c>
      <c r="AO1003" s="33" t="str">
        <f t="shared" si="178"/>
        <v/>
      </c>
      <c r="AP1003" s="33" t="str">
        <f t="shared" si="179"/>
        <v/>
      </c>
      <c r="AQ1003" s="33" t="str">
        <f t="shared" si="180"/>
        <v/>
      </c>
      <c r="AR1003" s="33" t="str">
        <f t="shared" si="181"/>
        <v/>
      </c>
      <c r="AS1003" s="4">
        <v>43604</v>
      </c>
      <c r="AT1003" s="4">
        <v>0.19372685185185187</v>
      </c>
      <c r="AU1003" s="4" t="s">
        <v>59</v>
      </c>
      <c r="AV1003" s="4" t="s">
        <v>61</v>
      </c>
      <c r="AW1003" s="4">
        <v>116109.977</v>
      </c>
    </row>
    <row r="1004" spans="36:52" x14ac:dyDescent="0.3">
      <c r="AJ1004" s="33" t="str">
        <f t="shared" si="173"/>
        <v/>
      </c>
      <c r="AK1004" s="33" t="str">
        <f t="shared" si="174"/>
        <v/>
      </c>
      <c r="AL1004" s="33" t="str">
        <f t="shared" si="175"/>
        <v/>
      </c>
      <c r="AM1004" s="33" t="str">
        <f t="shared" si="176"/>
        <v/>
      </c>
      <c r="AN1004" s="33" t="str">
        <f t="shared" si="177"/>
        <v/>
      </c>
      <c r="AO1004" s="33">
        <f t="shared" si="178"/>
        <v>12</v>
      </c>
      <c r="AP1004" s="33" t="str">
        <f t="shared" si="179"/>
        <v/>
      </c>
      <c r="AQ1004" s="33" t="str">
        <f t="shared" si="180"/>
        <v/>
      </c>
      <c r="AR1004" s="33" t="str">
        <f t="shared" si="181"/>
        <v/>
      </c>
      <c r="AS1004" s="4">
        <v>43604</v>
      </c>
      <c r="AT1004" s="4">
        <v>0.19372685185185187</v>
      </c>
      <c r="AU1004" s="4" t="s">
        <v>62</v>
      </c>
      <c r="AV1004" s="4" t="s">
        <v>63</v>
      </c>
      <c r="AW1004" s="4">
        <v>12</v>
      </c>
    </row>
    <row r="1005" spans="36:52" x14ac:dyDescent="0.3">
      <c r="AJ1005" s="33" t="str">
        <f t="shared" si="173"/>
        <v/>
      </c>
      <c r="AK1005" s="33" t="str">
        <f t="shared" si="174"/>
        <v/>
      </c>
      <c r="AL1005" s="33">
        <f t="shared" si="175"/>
        <v>27361.01</v>
      </c>
      <c r="AM1005" s="33" t="str">
        <f t="shared" si="176"/>
        <v/>
      </c>
      <c r="AN1005" s="33" t="str">
        <f t="shared" si="177"/>
        <v/>
      </c>
      <c r="AO1005" s="33" t="str">
        <f t="shared" si="178"/>
        <v/>
      </c>
      <c r="AP1005" s="33" t="str">
        <f t="shared" si="179"/>
        <v/>
      </c>
      <c r="AQ1005" s="33" t="str">
        <f t="shared" si="180"/>
        <v/>
      </c>
      <c r="AR1005" s="33" t="str">
        <f t="shared" si="181"/>
        <v/>
      </c>
      <c r="AS1005" s="4">
        <v>43604</v>
      </c>
      <c r="AT1005" s="4">
        <v>0.19372685185185187</v>
      </c>
      <c r="AU1005" s="4" t="s">
        <v>64</v>
      </c>
      <c r="AV1005" s="4" t="s">
        <v>65</v>
      </c>
      <c r="AW1005" s="4">
        <v>27361.01</v>
      </c>
    </row>
    <row r="1006" spans="36:52" x14ac:dyDescent="0.3">
      <c r="AJ1006" s="33" t="str">
        <f t="shared" si="173"/>
        <v/>
      </c>
      <c r="AK1006" s="33" t="str">
        <f t="shared" si="174"/>
        <v/>
      </c>
      <c r="AL1006" s="33" t="str">
        <f t="shared" si="175"/>
        <v/>
      </c>
      <c r="AM1006" s="33">
        <f t="shared" si="176"/>
        <v>37916.536</v>
      </c>
      <c r="AN1006" s="33" t="str">
        <f t="shared" si="177"/>
        <v/>
      </c>
      <c r="AO1006" s="33" t="str">
        <f t="shared" si="178"/>
        <v/>
      </c>
      <c r="AP1006" s="33" t="str">
        <f t="shared" si="179"/>
        <v/>
      </c>
      <c r="AQ1006" s="33" t="str">
        <f t="shared" si="180"/>
        <v/>
      </c>
      <c r="AR1006" s="33" t="str">
        <f t="shared" si="181"/>
        <v/>
      </c>
      <c r="AS1006" s="4">
        <v>43604</v>
      </c>
      <c r="AT1006" s="4">
        <v>0.19372685185185187</v>
      </c>
      <c r="AU1006" s="4" t="s">
        <v>64</v>
      </c>
      <c r="AV1006" s="4" t="s">
        <v>66</v>
      </c>
      <c r="AW1006" s="4" t="s">
        <v>67</v>
      </c>
      <c r="AX1006" s="4">
        <v>37916.536</v>
      </c>
    </row>
    <row r="1007" spans="36:52" x14ac:dyDescent="0.3">
      <c r="AJ1007" s="33" t="str">
        <f t="shared" si="173"/>
        <v/>
      </c>
      <c r="AK1007" s="33" t="str">
        <f t="shared" si="174"/>
        <v/>
      </c>
      <c r="AL1007" s="33" t="str">
        <f t="shared" si="175"/>
        <v/>
      </c>
      <c r="AM1007" s="33" t="str">
        <f t="shared" si="176"/>
        <v/>
      </c>
      <c r="AN1007" s="33">
        <f t="shared" si="177"/>
        <v>0</v>
      </c>
      <c r="AO1007" s="33" t="str">
        <f t="shared" si="178"/>
        <v/>
      </c>
      <c r="AP1007" s="33" t="str">
        <f t="shared" si="179"/>
        <v/>
      </c>
      <c r="AQ1007" s="33" t="str">
        <f t="shared" si="180"/>
        <v/>
      </c>
      <c r="AR1007" s="33" t="str">
        <f t="shared" si="181"/>
        <v/>
      </c>
      <c r="AS1007" s="4">
        <v>43604</v>
      </c>
      <c r="AT1007" s="4">
        <v>0.19372685185185187</v>
      </c>
      <c r="AU1007" s="4" t="s">
        <v>64</v>
      </c>
      <c r="AV1007" s="4" t="s">
        <v>68</v>
      </c>
      <c r="AW1007" s="4">
        <v>0</v>
      </c>
    </row>
    <row r="1008" spans="36:52" x14ac:dyDescent="0.3">
      <c r="AJ1008" s="33">
        <f t="shared" si="173"/>
        <v>15736.174999999999</v>
      </c>
      <c r="AK1008" s="33" t="str">
        <f t="shared" si="174"/>
        <v/>
      </c>
      <c r="AL1008" s="33" t="str">
        <f t="shared" si="175"/>
        <v/>
      </c>
      <c r="AM1008" s="33" t="str">
        <f t="shared" si="176"/>
        <v/>
      </c>
      <c r="AN1008" s="33" t="str">
        <f t="shared" si="177"/>
        <v/>
      </c>
      <c r="AO1008" s="33" t="str">
        <f t="shared" si="178"/>
        <v/>
      </c>
      <c r="AP1008" s="33" t="str">
        <f t="shared" si="179"/>
        <v/>
      </c>
      <c r="AQ1008" s="33" t="str">
        <f t="shared" si="180"/>
        <v/>
      </c>
      <c r="AR1008" s="33" t="str">
        <f t="shared" si="181"/>
        <v/>
      </c>
      <c r="AS1008" s="4">
        <v>43604</v>
      </c>
      <c r="AT1008" s="4">
        <v>0.19511574074074076</v>
      </c>
      <c r="AU1008" s="4" t="s">
        <v>59</v>
      </c>
      <c r="AV1008" s="4" t="s">
        <v>60</v>
      </c>
      <c r="AW1008" s="4">
        <v>15736.174999999999</v>
      </c>
    </row>
    <row r="1009" spans="36:52" x14ac:dyDescent="0.3">
      <c r="AJ1009" s="33" t="str">
        <f t="shared" si="173"/>
        <v/>
      </c>
      <c r="AK1009" s="33">
        <f t="shared" si="174"/>
        <v>116109.977</v>
      </c>
      <c r="AL1009" s="33" t="str">
        <f t="shared" si="175"/>
        <v/>
      </c>
      <c r="AM1009" s="33" t="str">
        <f t="shared" si="176"/>
        <v/>
      </c>
      <c r="AN1009" s="33" t="str">
        <f t="shared" si="177"/>
        <v/>
      </c>
      <c r="AO1009" s="33" t="str">
        <f t="shared" si="178"/>
        <v/>
      </c>
      <c r="AP1009" s="33" t="str">
        <f t="shared" si="179"/>
        <v/>
      </c>
      <c r="AQ1009" s="33" t="str">
        <f t="shared" si="180"/>
        <v/>
      </c>
      <c r="AR1009" s="33" t="str">
        <f t="shared" si="181"/>
        <v/>
      </c>
      <c r="AS1009" s="4">
        <v>43604</v>
      </c>
      <c r="AT1009" s="4">
        <v>0.19511574074074076</v>
      </c>
      <c r="AU1009" s="4" t="s">
        <v>59</v>
      </c>
      <c r="AV1009" s="4" t="s">
        <v>61</v>
      </c>
      <c r="AW1009" s="4">
        <v>116109.977</v>
      </c>
    </row>
    <row r="1010" spans="36:52" x14ac:dyDescent="0.3">
      <c r="AJ1010" s="33" t="str">
        <f t="shared" si="173"/>
        <v/>
      </c>
      <c r="AK1010" s="33" t="str">
        <f t="shared" si="174"/>
        <v/>
      </c>
      <c r="AL1010" s="33" t="str">
        <f t="shared" si="175"/>
        <v/>
      </c>
      <c r="AM1010" s="33" t="str">
        <f t="shared" si="176"/>
        <v/>
      </c>
      <c r="AN1010" s="33" t="str">
        <f t="shared" si="177"/>
        <v/>
      </c>
      <c r="AO1010" s="33">
        <f t="shared" si="178"/>
        <v>12</v>
      </c>
      <c r="AP1010" s="33" t="str">
        <f t="shared" si="179"/>
        <v/>
      </c>
      <c r="AQ1010" s="33" t="str">
        <f t="shared" si="180"/>
        <v/>
      </c>
      <c r="AR1010" s="33" t="str">
        <f t="shared" si="181"/>
        <v/>
      </c>
      <c r="AS1010" s="4">
        <v>43604</v>
      </c>
      <c r="AT1010" s="4">
        <v>0.19511574074074076</v>
      </c>
      <c r="AU1010" s="4" t="s">
        <v>62</v>
      </c>
      <c r="AV1010" s="4" t="s">
        <v>63</v>
      </c>
      <c r="AW1010" s="4">
        <v>12</v>
      </c>
    </row>
    <row r="1011" spans="36:52" x14ac:dyDescent="0.3">
      <c r="AJ1011" s="33" t="str">
        <f t="shared" si="173"/>
        <v/>
      </c>
      <c r="AK1011" s="33" t="str">
        <f t="shared" si="174"/>
        <v/>
      </c>
      <c r="AL1011" s="33">
        <f t="shared" si="175"/>
        <v>27361.01</v>
      </c>
      <c r="AM1011" s="33" t="str">
        <f t="shared" si="176"/>
        <v/>
      </c>
      <c r="AN1011" s="33" t="str">
        <f t="shared" si="177"/>
        <v/>
      </c>
      <c r="AO1011" s="33" t="str">
        <f t="shared" si="178"/>
        <v/>
      </c>
      <c r="AP1011" s="33" t="str">
        <f t="shared" si="179"/>
        <v/>
      </c>
      <c r="AQ1011" s="33" t="str">
        <f t="shared" si="180"/>
        <v/>
      </c>
      <c r="AR1011" s="33" t="str">
        <f t="shared" si="181"/>
        <v/>
      </c>
      <c r="AS1011" s="4">
        <v>43604</v>
      </c>
      <c r="AT1011" s="4">
        <v>0.19511574074074076</v>
      </c>
      <c r="AU1011" s="4" t="s">
        <v>64</v>
      </c>
      <c r="AV1011" s="4" t="s">
        <v>65</v>
      </c>
      <c r="AW1011" s="4">
        <v>27361.01</v>
      </c>
    </row>
    <row r="1012" spans="36:52" x14ac:dyDescent="0.3">
      <c r="AJ1012" s="33" t="str">
        <f t="shared" si="173"/>
        <v/>
      </c>
      <c r="AK1012" s="33" t="str">
        <f t="shared" si="174"/>
        <v/>
      </c>
      <c r="AL1012" s="33" t="str">
        <f t="shared" si="175"/>
        <v/>
      </c>
      <c r="AM1012" s="33">
        <f t="shared" si="176"/>
        <v>37916.536</v>
      </c>
      <c r="AN1012" s="33" t="str">
        <f t="shared" si="177"/>
        <v/>
      </c>
      <c r="AO1012" s="33" t="str">
        <f t="shared" si="178"/>
        <v/>
      </c>
      <c r="AP1012" s="33" t="str">
        <f t="shared" si="179"/>
        <v/>
      </c>
      <c r="AQ1012" s="33" t="str">
        <f t="shared" si="180"/>
        <v/>
      </c>
      <c r="AR1012" s="33" t="str">
        <f t="shared" si="181"/>
        <v/>
      </c>
      <c r="AS1012" s="4">
        <v>43604</v>
      </c>
      <c r="AT1012" s="4">
        <v>0.19511574074074076</v>
      </c>
      <c r="AU1012" s="4" t="s">
        <v>64</v>
      </c>
      <c r="AV1012" s="4" t="s">
        <v>66</v>
      </c>
      <c r="AW1012" s="4" t="s">
        <v>67</v>
      </c>
      <c r="AX1012" s="4">
        <v>37916.536</v>
      </c>
    </row>
    <row r="1013" spans="36:52" x14ac:dyDescent="0.3">
      <c r="AJ1013" s="33" t="str">
        <f t="shared" si="173"/>
        <v/>
      </c>
      <c r="AK1013" s="33" t="str">
        <f t="shared" si="174"/>
        <v/>
      </c>
      <c r="AL1013" s="33" t="str">
        <f t="shared" si="175"/>
        <v/>
      </c>
      <c r="AM1013" s="33" t="str">
        <f t="shared" si="176"/>
        <v/>
      </c>
      <c r="AN1013" s="33">
        <f t="shared" si="177"/>
        <v>0</v>
      </c>
      <c r="AO1013" s="33" t="str">
        <f t="shared" si="178"/>
        <v/>
      </c>
      <c r="AP1013" s="33" t="str">
        <f t="shared" si="179"/>
        <v/>
      </c>
      <c r="AQ1013" s="33" t="str">
        <f t="shared" si="180"/>
        <v/>
      </c>
      <c r="AR1013" s="33" t="str">
        <f t="shared" si="181"/>
        <v/>
      </c>
      <c r="AS1013" s="4">
        <v>43604</v>
      </c>
      <c r="AT1013" s="4">
        <v>0.19511574074074076</v>
      </c>
      <c r="AU1013" s="4" t="s">
        <v>64</v>
      </c>
      <c r="AV1013" s="4" t="s">
        <v>68</v>
      </c>
      <c r="AW1013" s="4">
        <v>0</v>
      </c>
    </row>
    <row r="1014" spans="36:52" x14ac:dyDescent="0.3">
      <c r="AJ1014" s="33">
        <f t="shared" si="173"/>
        <v>15736.174999999999</v>
      </c>
      <c r="AK1014" s="33" t="str">
        <f t="shared" si="174"/>
        <v/>
      </c>
      <c r="AL1014" s="33" t="str">
        <f t="shared" si="175"/>
        <v/>
      </c>
      <c r="AM1014" s="33" t="str">
        <f t="shared" si="176"/>
        <v/>
      </c>
      <c r="AN1014" s="33" t="str">
        <f t="shared" si="177"/>
        <v/>
      </c>
      <c r="AO1014" s="33" t="str">
        <f t="shared" si="178"/>
        <v/>
      </c>
      <c r="AP1014" s="33" t="str">
        <f t="shared" si="179"/>
        <v/>
      </c>
      <c r="AQ1014" s="33" t="str">
        <f t="shared" si="180"/>
        <v/>
      </c>
      <c r="AR1014" s="33" t="str">
        <f t="shared" si="181"/>
        <v/>
      </c>
      <c r="AS1014" s="4">
        <v>43604</v>
      </c>
      <c r="AT1014" s="4">
        <v>0.19650462962962964</v>
      </c>
      <c r="AU1014" s="4" t="s">
        <v>59</v>
      </c>
      <c r="AV1014" s="4" t="s">
        <v>60</v>
      </c>
      <c r="AW1014" s="4">
        <v>15736.174999999999</v>
      </c>
    </row>
    <row r="1015" spans="36:52" x14ac:dyDescent="0.3">
      <c r="AJ1015" s="33" t="str">
        <f t="shared" si="173"/>
        <v/>
      </c>
      <c r="AK1015" s="33">
        <f t="shared" si="174"/>
        <v>116110.003</v>
      </c>
      <c r="AL1015" s="33" t="str">
        <f t="shared" si="175"/>
        <v/>
      </c>
      <c r="AM1015" s="33" t="str">
        <f t="shared" si="176"/>
        <v/>
      </c>
      <c r="AN1015" s="33" t="str">
        <f t="shared" si="177"/>
        <v/>
      </c>
      <c r="AO1015" s="33" t="str">
        <f t="shared" si="178"/>
        <v/>
      </c>
      <c r="AP1015" s="33" t="str">
        <f t="shared" si="179"/>
        <v/>
      </c>
      <c r="AQ1015" s="33" t="str">
        <f t="shared" si="180"/>
        <v/>
      </c>
      <c r="AR1015" s="33" t="str">
        <f t="shared" si="181"/>
        <v/>
      </c>
      <c r="AS1015" s="4">
        <v>43604</v>
      </c>
      <c r="AT1015" s="4">
        <v>0.19650462962962964</v>
      </c>
      <c r="AU1015" s="4" t="s">
        <v>59</v>
      </c>
      <c r="AV1015" s="4" t="s">
        <v>61</v>
      </c>
      <c r="AW1015" s="4">
        <v>116110.003</v>
      </c>
    </row>
    <row r="1016" spans="36:52" x14ac:dyDescent="0.3">
      <c r="AJ1016" s="33" t="str">
        <f t="shared" si="173"/>
        <v/>
      </c>
      <c r="AK1016" s="33" t="str">
        <f t="shared" si="174"/>
        <v/>
      </c>
      <c r="AL1016" s="33" t="str">
        <f t="shared" si="175"/>
        <v/>
      </c>
      <c r="AM1016" s="33" t="str">
        <f t="shared" si="176"/>
        <v/>
      </c>
      <c r="AN1016" s="33" t="str">
        <f t="shared" si="177"/>
        <v/>
      </c>
      <c r="AO1016" s="33">
        <f t="shared" si="178"/>
        <v>12</v>
      </c>
      <c r="AP1016" s="33" t="str">
        <f t="shared" si="179"/>
        <v/>
      </c>
      <c r="AQ1016" s="33" t="str">
        <f t="shared" si="180"/>
        <v/>
      </c>
      <c r="AR1016" s="33" t="str">
        <f t="shared" si="181"/>
        <v/>
      </c>
      <c r="AS1016" s="4">
        <v>43604</v>
      </c>
      <c r="AT1016" s="4">
        <v>0.19650462962962964</v>
      </c>
      <c r="AU1016" s="4" t="s">
        <v>62</v>
      </c>
      <c r="AV1016" s="4" t="s">
        <v>63</v>
      </c>
      <c r="AW1016" s="4">
        <v>12</v>
      </c>
    </row>
    <row r="1017" spans="36:52" x14ac:dyDescent="0.3">
      <c r="AJ1017" s="33" t="str">
        <f t="shared" si="173"/>
        <v/>
      </c>
      <c r="AK1017" s="33" t="str">
        <f t="shared" si="174"/>
        <v/>
      </c>
      <c r="AL1017" s="33">
        <f t="shared" si="175"/>
        <v>27361.01</v>
      </c>
      <c r="AM1017" s="33" t="str">
        <f t="shared" si="176"/>
        <v/>
      </c>
      <c r="AN1017" s="33" t="str">
        <f t="shared" si="177"/>
        <v/>
      </c>
      <c r="AO1017" s="33" t="str">
        <f t="shared" si="178"/>
        <v/>
      </c>
      <c r="AP1017" s="33" t="str">
        <f t="shared" si="179"/>
        <v/>
      </c>
      <c r="AQ1017" s="33" t="str">
        <f t="shared" si="180"/>
        <v/>
      </c>
      <c r="AR1017" s="33" t="str">
        <f t="shared" si="181"/>
        <v/>
      </c>
      <c r="AS1017" s="4">
        <v>43604</v>
      </c>
      <c r="AT1017" s="4">
        <v>0.19650462962962964</v>
      </c>
      <c r="AU1017" s="4" t="s">
        <v>64</v>
      </c>
      <c r="AV1017" s="4" t="s">
        <v>65</v>
      </c>
      <c r="AW1017" s="4">
        <v>27361.01</v>
      </c>
    </row>
    <row r="1018" spans="36:52" x14ac:dyDescent="0.3">
      <c r="AJ1018" s="33" t="str">
        <f t="shared" si="173"/>
        <v/>
      </c>
      <c r="AK1018" s="33" t="str">
        <f t="shared" si="174"/>
        <v/>
      </c>
      <c r="AL1018" s="33" t="str">
        <f t="shared" si="175"/>
        <v/>
      </c>
      <c r="AM1018" s="33">
        <f t="shared" si="176"/>
        <v>37916.536</v>
      </c>
      <c r="AN1018" s="33" t="str">
        <f t="shared" si="177"/>
        <v/>
      </c>
      <c r="AO1018" s="33" t="str">
        <f t="shared" si="178"/>
        <v/>
      </c>
      <c r="AP1018" s="33" t="str">
        <f t="shared" si="179"/>
        <v/>
      </c>
      <c r="AQ1018" s="33" t="str">
        <f t="shared" si="180"/>
        <v/>
      </c>
      <c r="AR1018" s="33" t="str">
        <f t="shared" si="181"/>
        <v/>
      </c>
      <c r="AS1018" s="4">
        <v>43604</v>
      </c>
      <c r="AT1018" s="4">
        <v>0.19650462962962964</v>
      </c>
      <c r="AU1018" s="4" t="s">
        <v>64</v>
      </c>
      <c r="AV1018" s="4" t="s">
        <v>66</v>
      </c>
      <c r="AW1018" s="4" t="s">
        <v>67</v>
      </c>
      <c r="AX1018" s="4">
        <v>37916.536</v>
      </c>
    </row>
    <row r="1019" spans="36:52" x14ac:dyDescent="0.3">
      <c r="AJ1019" s="33" t="str">
        <f t="shared" si="173"/>
        <v/>
      </c>
      <c r="AK1019" s="33" t="str">
        <f t="shared" si="174"/>
        <v/>
      </c>
      <c r="AL1019" s="33" t="str">
        <f t="shared" si="175"/>
        <v/>
      </c>
      <c r="AM1019" s="33" t="str">
        <f t="shared" si="176"/>
        <v/>
      </c>
      <c r="AN1019" s="33">
        <f t="shared" si="177"/>
        <v>0</v>
      </c>
      <c r="AO1019" s="33" t="str">
        <f t="shared" si="178"/>
        <v/>
      </c>
      <c r="AP1019" s="33" t="str">
        <f t="shared" si="179"/>
        <v/>
      </c>
      <c r="AQ1019" s="33" t="str">
        <f t="shared" si="180"/>
        <v/>
      </c>
      <c r="AR1019" s="33" t="str">
        <f t="shared" si="181"/>
        <v/>
      </c>
      <c r="AS1019" s="4">
        <v>43604</v>
      </c>
      <c r="AT1019" s="4">
        <v>0.19650462962962964</v>
      </c>
      <c r="AU1019" s="4" t="s">
        <v>64</v>
      </c>
      <c r="AV1019" s="4" t="s">
        <v>68</v>
      </c>
      <c r="AW1019" s="4">
        <v>0</v>
      </c>
    </row>
    <row r="1020" spans="36:52" x14ac:dyDescent="0.3">
      <c r="AJ1020" s="33" t="str">
        <f t="shared" si="173"/>
        <v/>
      </c>
      <c r="AK1020" s="33" t="str">
        <f t="shared" si="174"/>
        <v/>
      </c>
      <c r="AL1020" s="33" t="str">
        <f t="shared" si="175"/>
        <v/>
      </c>
      <c r="AM1020" s="33" t="str">
        <f t="shared" si="176"/>
        <v/>
      </c>
      <c r="AN1020" s="33" t="str">
        <f t="shared" si="177"/>
        <v/>
      </c>
      <c r="AO1020" s="33" t="str">
        <f t="shared" si="178"/>
        <v/>
      </c>
      <c r="AP1020" s="33">
        <f t="shared" si="179"/>
        <v>0.22500000000000001</v>
      </c>
      <c r="AQ1020" s="33" t="str">
        <f t="shared" si="180"/>
        <v/>
      </c>
      <c r="AR1020" s="33" t="str">
        <f t="shared" si="181"/>
        <v/>
      </c>
      <c r="AS1020" s="4">
        <v>43604</v>
      </c>
      <c r="AT1020" s="4">
        <v>0.19716435185185185</v>
      </c>
      <c r="AU1020" s="4" t="s">
        <v>70</v>
      </c>
      <c r="AV1020" s="4" t="s">
        <v>71</v>
      </c>
      <c r="AW1020" s="4">
        <v>43604</v>
      </c>
      <c r="AX1020" s="4">
        <v>0.22500000000000001</v>
      </c>
      <c r="AY1020" s="4" t="s">
        <v>72</v>
      </c>
      <c r="AZ1020" s="4" t="s">
        <v>73</v>
      </c>
    </row>
    <row r="1021" spans="36:52" x14ac:dyDescent="0.3">
      <c r="AJ1021" s="33" t="str">
        <f t="shared" si="173"/>
        <v/>
      </c>
      <c r="AK1021" s="33" t="str">
        <f t="shared" si="174"/>
        <v/>
      </c>
      <c r="AL1021" s="33" t="str">
        <f t="shared" si="175"/>
        <v/>
      </c>
      <c r="AM1021" s="33" t="str">
        <f t="shared" si="176"/>
        <v/>
      </c>
      <c r="AN1021" s="33" t="str">
        <f t="shared" si="177"/>
        <v/>
      </c>
      <c r="AO1021" s="33" t="str">
        <f t="shared" si="178"/>
        <v/>
      </c>
      <c r="AP1021" s="33" t="str">
        <f t="shared" si="179"/>
        <v/>
      </c>
      <c r="AQ1021" s="33" t="str">
        <f t="shared" si="180"/>
        <v/>
      </c>
      <c r="AR1021" s="33">
        <f t="shared" si="181"/>
        <v>33.700000000000003</v>
      </c>
      <c r="AS1021" s="4">
        <v>43604</v>
      </c>
      <c r="AT1021" s="4">
        <v>0.19716435185185185</v>
      </c>
      <c r="AU1021" s="4" t="s">
        <v>74</v>
      </c>
      <c r="AV1021" s="4" t="s">
        <v>75</v>
      </c>
      <c r="AW1021" s="4">
        <v>33.700000000000003</v>
      </c>
      <c r="AX1021" s="4" t="s">
        <v>72</v>
      </c>
      <c r="AY1021" s="4" t="s">
        <v>73</v>
      </c>
    </row>
    <row r="1022" spans="36:52" x14ac:dyDescent="0.3">
      <c r="AJ1022" s="33" t="str">
        <f t="shared" si="173"/>
        <v/>
      </c>
      <c r="AK1022" s="33" t="str">
        <f t="shared" si="174"/>
        <v/>
      </c>
      <c r="AL1022" s="33" t="str">
        <f t="shared" si="175"/>
        <v/>
      </c>
      <c r="AM1022" s="33" t="str">
        <f t="shared" si="176"/>
        <v/>
      </c>
      <c r="AN1022" s="33" t="str">
        <f t="shared" si="177"/>
        <v/>
      </c>
      <c r="AO1022" s="33" t="str">
        <f t="shared" si="178"/>
        <v/>
      </c>
      <c r="AP1022" s="33" t="str">
        <f t="shared" si="179"/>
        <v/>
      </c>
      <c r="AQ1022" s="33">
        <f t="shared" si="180"/>
        <v>41.5</v>
      </c>
      <c r="AR1022" s="33" t="str">
        <f t="shared" si="181"/>
        <v/>
      </c>
      <c r="AS1022" s="4">
        <v>43604</v>
      </c>
      <c r="AT1022" s="4">
        <v>0.19716435185185185</v>
      </c>
      <c r="AU1022" s="4" t="s">
        <v>74</v>
      </c>
      <c r="AV1022" s="4" t="s">
        <v>76</v>
      </c>
      <c r="AW1022" s="4">
        <v>41.5</v>
      </c>
      <c r="AX1022" s="4" t="s">
        <v>72</v>
      </c>
      <c r="AY1022" s="4" t="s">
        <v>73</v>
      </c>
    </row>
    <row r="1023" spans="36:52" x14ac:dyDescent="0.3">
      <c r="AJ1023" s="33">
        <f t="shared" si="173"/>
        <v>15736.174999999999</v>
      </c>
      <c r="AK1023" s="33" t="str">
        <f t="shared" si="174"/>
        <v/>
      </c>
      <c r="AL1023" s="33" t="str">
        <f t="shared" si="175"/>
        <v/>
      </c>
      <c r="AM1023" s="33" t="str">
        <f t="shared" si="176"/>
        <v/>
      </c>
      <c r="AN1023" s="33" t="str">
        <f t="shared" si="177"/>
        <v/>
      </c>
      <c r="AO1023" s="33" t="str">
        <f t="shared" si="178"/>
        <v/>
      </c>
      <c r="AP1023" s="33" t="str">
        <f t="shared" si="179"/>
        <v/>
      </c>
      <c r="AQ1023" s="33" t="str">
        <f t="shared" si="180"/>
        <v/>
      </c>
      <c r="AR1023" s="33" t="str">
        <f t="shared" si="181"/>
        <v/>
      </c>
      <c r="AS1023" s="4">
        <v>43604</v>
      </c>
      <c r="AT1023" s="4">
        <v>0.19789351851851852</v>
      </c>
      <c r="AU1023" s="4" t="s">
        <v>59</v>
      </c>
      <c r="AV1023" s="4" t="s">
        <v>60</v>
      </c>
      <c r="AW1023" s="4">
        <v>15736.174999999999</v>
      </c>
    </row>
    <row r="1024" spans="36:52" x14ac:dyDescent="0.3">
      <c r="AJ1024" s="33" t="str">
        <f t="shared" si="173"/>
        <v/>
      </c>
      <c r="AK1024" s="33">
        <f t="shared" si="174"/>
        <v>116110.003</v>
      </c>
      <c r="AL1024" s="33" t="str">
        <f t="shared" si="175"/>
        <v/>
      </c>
      <c r="AM1024" s="33" t="str">
        <f t="shared" si="176"/>
        <v/>
      </c>
      <c r="AN1024" s="33" t="str">
        <f t="shared" si="177"/>
        <v/>
      </c>
      <c r="AO1024" s="33" t="str">
        <f t="shared" si="178"/>
        <v/>
      </c>
      <c r="AP1024" s="33" t="str">
        <f t="shared" si="179"/>
        <v/>
      </c>
      <c r="AQ1024" s="33" t="str">
        <f t="shared" si="180"/>
        <v/>
      </c>
      <c r="AR1024" s="33" t="str">
        <f t="shared" si="181"/>
        <v/>
      </c>
      <c r="AS1024" s="4">
        <v>43604</v>
      </c>
      <c r="AT1024" s="4">
        <v>0.19789351851851852</v>
      </c>
      <c r="AU1024" s="4" t="s">
        <v>59</v>
      </c>
      <c r="AV1024" s="4" t="s">
        <v>61</v>
      </c>
      <c r="AW1024" s="4">
        <v>116110.003</v>
      </c>
    </row>
    <row r="1025" spans="36:52" x14ac:dyDescent="0.3">
      <c r="AJ1025" s="33" t="str">
        <f t="shared" si="173"/>
        <v/>
      </c>
      <c r="AK1025" s="33" t="str">
        <f t="shared" si="174"/>
        <v/>
      </c>
      <c r="AL1025" s="33" t="str">
        <f t="shared" si="175"/>
        <v/>
      </c>
      <c r="AM1025" s="33" t="str">
        <f t="shared" si="176"/>
        <v/>
      </c>
      <c r="AN1025" s="33" t="str">
        <f t="shared" si="177"/>
        <v/>
      </c>
      <c r="AO1025" s="33">
        <f t="shared" si="178"/>
        <v>12</v>
      </c>
      <c r="AP1025" s="33" t="str">
        <f t="shared" si="179"/>
        <v/>
      </c>
      <c r="AQ1025" s="33" t="str">
        <f t="shared" si="180"/>
        <v/>
      </c>
      <c r="AR1025" s="33" t="str">
        <f t="shared" si="181"/>
        <v/>
      </c>
      <c r="AS1025" s="4">
        <v>43604</v>
      </c>
      <c r="AT1025" s="4">
        <v>0.19789351851851852</v>
      </c>
      <c r="AU1025" s="4" t="s">
        <v>62</v>
      </c>
      <c r="AV1025" s="4" t="s">
        <v>63</v>
      </c>
      <c r="AW1025" s="4">
        <v>12</v>
      </c>
    </row>
    <row r="1026" spans="36:52" x14ac:dyDescent="0.3">
      <c r="AJ1026" s="33" t="str">
        <f t="shared" si="173"/>
        <v/>
      </c>
      <c r="AK1026" s="33" t="str">
        <f t="shared" si="174"/>
        <v/>
      </c>
      <c r="AL1026" s="33">
        <f t="shared" si="175"/>
        <v>27361.01</v>
      </c>
      <c r="AM1026" s="33" t="str">
        <f t="shared" si="176"/>
        <v/>
      </c>
      <c r="AN1026" s="33" t="str">
        <f t="shared" si="177"/>
        <v/>
      </c>
      <c r="AO1026" s="33" t="str">
        <f t="shared" si="178"/>
        <v/>
      </c>
      <c r="AP1026" s="33" t="str">
        <f t="shared" si="179"/>
        <v/>
      </c>
      <c r="AQ1026" s="33" t="str">
        <f t="shared" si="180"/>
        <v/>
      </c>
      <c r="AR1026" s="33" t="str">
        <f t="shared" si="181"/>
        <v/>
      </c>
      <c r="AS1026" s="4">
        <v>43604</v>
      </c>
      <c r="AT1026" s="4">
        <v>0.19789351851851852</v>
      </c>
      <c r="AU1026" s="4" t="s">
        <v>64</v>
      </c>
      <c r="AV1026" s="4" t="s">
        <v>65</v>
      </c>
      <c r="AW1026" s="4">
        <v>27361.01</v>
      </c>
    </row>
    <row r="1027" spans="36:52" x14ac:dyDescent="0.3">
      <c r="AJ1027" s="33" t="str">
        <f t="shared" si="173"/>
        <v/>
      </c>
      <c r="AK1027" s="33" t="str">
        <f t="shared" si="174"/>
        <v/>
      </c>
      <c r="AL1027" s="33" t="str">
        <f t="shared" si="175"/>
        <v/>
      </c>
      <c r="AM1027" s="33">
        <f t="shared" si="176"/>
        <v>37916.536</v>
      </c>
      <c r="AN1027" s="33" t="str">
        <f t="shared" si="177"/>
        <v/>
      </c>
      <c r="AO1027" s="33" t="str">
        <f t="shared" si="178"/>
        <v/>
      </c>
      <c r="AP1027" s="33" t="str">
        <f t="shared" si="179"/>
        <v/>
      </c>
      <c r="AQ1027" s="33" t="str">
        <f t="shared" si="180"/>
        <v/>
      </c>
      <c r="AR1027" s="33" t="str">
        <f t="shared" si="181"/>
        <v/>
      </c>
      <c r="AS1027" s="4">
        <v>43604</v>
      </c>
      <c r="AT1027" s="4">
        <v>0.19789351851851852</v>
      </c>
      <c r="AU1027" s="4" t="s">
        <v>64</v>
      </c>
      <c r="AV1027" s="4" t="s">
        <v>66</v>
      </c>
      <c r="AW1027" s="4" t="s">
        <v>67</v>
      </c>
      <c r="AX1027" s="4">
        <v>37916.536</v>
      </c>
    </row>
    <row r="1028" spans="36:52" x14ac:dyDescent="0.3">
      <c r="AJ1028" s="33" t="str">
        <f t="shared" si="173"/>
        <v/>
      </c>
      <c r="AK1028" s="33" t="str">
        <f t="shared" si="174"/>
        <v/>
      </c>
      <c r="AL1028" s="33" t="str">
        <f t="shared" si="175"/>
        <v/>
      </c>
      <c r="AM1028" s="33" t="str">
        <f t="shared" si="176"/>
        <v/>
      </c>
      <c r="AN1028" s="33">
        <f t="shared" si="177"/>
        <v>0</v>
      </c>
      <c r="AO1028" s="33" t="str">
        <f t="shared" si="178"/>
        <v/>
      </c>
      <c r="AP1028" s="33" t="str">
        <f t="shared" si="179"/>
        <v/>
      </c>
      <c r="AQ1028" s="33" t="str">
        <f t="shared" si="180"/>
        <v/>
      </c>
      <c r="AR1028" s="33" t="str">
        <f t="shared" si="181"/>
        <v/>
      </c>
      <c r="AS1028" s="4">
        <v>43604</v>
      </c>
      <c r="AT1028" s="4">
        <v>0.19789351851851852</v>
      </c>
      <c r="AU1028" s="4" t="s">
        <v>64</v>
      </c>
      <c r="AV1028" s="4" t="s">
        <v>68</v>
      </c>
      <c r="AW1028" s="4">
        <v>0</v>
      </c>
    </row>
    <row r="1029" spans="36:52" x14ac:dyDescent="0.3">
      <c r="AJ1029" s="33">
        <f t="shared" si="173"/>
        <v>15736.174999999999</v>
      </c>
      <c r="AK1029" s="33" t="str">
        <f t="shared" si="174"/>
        <v/>
      </c>
      <c r="AL1029" s="33" t="str">
        <f t="shared" si="175"/>
        <v/>
      </c>
      <c r="AM1029" s="33" t="str">
        <f t="shared" si="176"/>
        <v/>
      </c>
      <c r="AN1029" s="33" t="str">
        <f t="shared" si="177"/>
        <v/>
      </c>
      <c r="AO1029" s="33" t="str">
        <f t="shared" si="178"/>
        <v/>
      </c>
      <c r="AP1029" s="33" t="str">
        <f t="shared" si="179"/>
        <v/>
      </c>
      <c r="AQ1029" s="33" t="str">
        <f t="shared" si="180"/>
        <v/>
      </c>
      <c r="AR1029" s="33" t="str">
        <f t="shared" si="181"/>
        <v/>
      </c>
      <c r="AS1029" s="4">
        <v>43604</v>
      </c>
      <c r="AT1029" s="4">
        <v>0.19928240740740741</v>
      </c>
      <c r="AU1029" s="4" t="s">
        <v>59</v>
      </c>
      <c r="AV1029" s="4" t="s">
        <v>60</v>
      </c>
      <c r="AW1029" s="4">
        <v>15736.174999999999</v>
      </c>
    </row>
    <row r="1030" spans="36:52" x14ac:dyDescent="0.3">
      <c r="AJ1030" s="33" t="str">
        <f t="shared" si="173"/>
        <v/>
      </c>
      <c r="AK1030" s="33">
        <f t="shared" si="174"/>
        <v>116110.02899999999</v>
      </c>
      <c r="AL1030" s="33" t="str">
        <f t="shared" si="175"/>
        <v/>
      </c>
      <c r="AM1030" s="33" t="str">
        <f t="shared" si="176"/>
        <v/>
      </c>
      <c r="AN1030" s="33" t="str">
        <f t="shared" si="177"/>
        <v/>
      </c>
      <c r="AO1030" s="33" t="str">
        <f t="shared" si="178"/>
        <v/>
      </c>
      <c r="AP1030" s="33" t="str">
        <f t="shared" si="179"/>
        <v/>
      </c>
      <c r="AQ1030" s="33" t="str">
        <f t="shared" si="180"/>
        <v/>
      </c>
      <c r="AR1030" s="33" t="str">
        <f t="shared" si="181"/>
        <v/>
      </c>
      <c r="AS1030" s="4">
        <v>43604</v>
      </c>
      <c r="AT1030" s="4">
        <v>0.19928240740740741</v>
      </c>
      <c r="AU1030" s="4" t="s">
        <v>59</v>
      </c>
      <c r="AV1030" s="4" t="s">
        <v>61</v>
      </c>
      <c r="AW1030" s="4">
        <v>116110.02899999999</v>
      </c>
    </row>
    <row r="1031" spans="36:52" x14ac:dyDescent="0.3">
      <c r="AJ1031" s="33" t="str">
        <f t="shared" si="173"/>
        <v/>
      </c>
      <c r="AK1031" s="33" t="str">
        <f t="shared" si="174"/>
        <v/>
      </c>
      <c r="AL1031" s="33" t="str">
        <f t="shared" si="175"/>
        <v/>
      </c>
      <c r="AM1031" s="33" t="str">
        <f t="shared" si="176"/>
        <v/>
      </c>
      <c r="AN1031" s="33" t="str">
        <f t="shared" si="177"/>
        <v/>
      </c>
      <c r="AO1031" s="33">
        <f t="shared" si="178"/>
        <v>12</v>
      </c>
      <c r="AP1031" s="33" t="str">
        <f t="shared" si="179"/>
        <v/>
      </c>
      <c r="AQ1031" s="33" t="str">
        <f t="shared" si="180"/>
        <v/>
      </c>
      <c r="AR1031" s="33" t="str">
        <f t="shared" si="181"/>
        <v/>
      </c>
      <c r="AS1031" s="4">
        <v>43604</v>
      </c>
      <c r="AT1031" s="4">
        <v>0.19928240740740741</v>
      </c>
      <c r="AU1031" s="4" t="s">
        <v>62</v>
      </c>
      <c r="AV1031" s="4" t="s">
        <v>63</v>
      </c>
      <c r="AW1031" s="4">
        <v>12</v>
      </c>
    </row>
    <row r="1032" spans="36:52" x14ac:dyDescent="0.3">
      <c r="AJ1032" s="33" t="str">
        <f t="shared" si="173"/>
        <v/>
      </c>
      <c r="AK1032" s="33" t="str">
        <f t="shared" si="174"/>
        <v/>
      </c>
      <c r="AL1032" s="33">
        <f t="shared" si="175"/>
        <v>27361.01</v>
      </c>
      <c r="AM1032" s="33" t="str">
        <f t="shared" si="176"/>
        <v/>
      </c>
      <c r="AN1032" s="33" t="str">
        <f t="shared" si="177"/>
        <v/>
      </c>
      <c r="AO1032" s="33" t="str">
        <f t="shared" si="178"/>
        <v/>
      </c>
      <c r="AP1032" s="33" t="str">
        <f t="shared" si="179"/>
        <v/>
      </c>
      <c r="AQ1032" s="33" t="str">
        <f t="shared" si="180"/>
        <v/>
      </c>
      <c r="AR1032" s="33" t="str">
        <f t="shared" si="181"/>
        <v/>
      </c>
      <c r="AS1032" s="4">
        <v>43604</v>
      </c>
      <c r="AT1032" s="4">
        <v>0.19928240740740741</v>
      </c>
      <c r="AU1032" s="4" t="s">
        <v>64</v>
      </c>
      <c r="AV1032" s="4" t="s">
        <v>65</v>
      </c>
      <c r="AW1032" s="4">
        <v>27361.01</v>
      </c>
    </row>
    <row r="1033" spans="36:52" x14ac:dyDescent="0.3">
      <c r="AJ1033" s="33" t="str">
        <f t="shared" si="173"/>
        <v/>
      </c>
      <c r="AK1033" s="33" t="str">
        <f t="shared" si="174"/>
        <v/>
      </c>
      <c r="AL1033" s="33" t="str">
        <f t="shared" si="175"/>
        <v/>
      </c>
      <c r="AM1033" s="33">
        <f t="shared" si="176"/>
        <v>37916.536</v>
      </c>
      <c r="AN1033" s="33" t="str">
        <f t="shared" si="177"/>
        <v/>
      </c>
      <c r="AO1033" s="33" t="str">
        <f t="shared" si="178"/>
        <v/>
      </c>
      <c r="AP1033" s="33" t="str">
        <f t="shared" si="179"/>
        <v/>
      </c>
      <c r="AQ1033" s="33" t="str">
        <f t="shared" si="180"/>
        <v/>
      </c>
      <c r="AR1033" s="33" t="str">
        <f t="shared" si="181"/>
        <v/>
      </c>
      <c r="AS1033" s="4">
        <v>43604</v>
      </c>
      <c r="AT1033" s="4">
        <v>0.19928240740740741</v>
      </c>
      <c r="AU1033" s="4" t="s">
        <v>64</v>
      </c>
      <c r="AV1033" s="4" t="s">
        <v>66</v>
      </c>
      <c r="AW1033" s="4" t="s">
        <v>67</v>
      </c>
      <c r="AX1033" s="4">
        <v>37916.536</v>
      </c>
    </row>
    <row r="1034" spans="36:52" x14ac:dyDescent="0.3">
      <c r="AJ1034" s="33" t="str">
        <f t="shared" si="173"/>
        <v/>
      </c>
      <c r="AK1034" s="33" t="str">
        <f t="shared" si="174"/>
        <v/>
      </c>
      <c r="AL1034" s="33" t="str">
        <f t="shared" si="175"/>
        <v/>
      </c>
      <c r="AM1034" s="33" t="str">
        <f t="shared" si="176"/>
        <v/>
      </c>
      <c r="AN1034" s="33">
        <f t="shared" si="177"/>
        <v>0</v>
      </c>
      <c r="AO1034" s="33" t="str">
        <f t="shared" si="178"/>
        <v/>
      </c>
      <c r="AP1034" s="33" t="str">
        <f t="shared" si="179"/>
        <v/>
      </c>
      <c r="AQ1034" s="33" t="str">
        <f t="shared" si="180"/>
        <v/>
      </c>
      <c r="AR1034" s="33" t="str">
        <f t="shared" si="181"/>
        <v/>
      </c>
      <c r="AS1034" s="4">
        <v>43604</v>
      </c>
      <c r="AT1034" s="4">
        <v>0.19928240740740741</v>
      </c>
      <c r="AU1034" s="4" t="s">
        <v>64</v>
      </c>
      <c r="AV1034" s="4" t="s">
        <v>68</v>
      </c>
      <c r="AW1034" s="4">
        <v>0</v>
      </c>
    </row>
    <row r="1035" spans="36:52" x14ac:dyDescent="0.3">
      <c r="AJ1035" s="33" t="str">
        <f t="shared" si="173"/>
        <v/>
      </c>
      <c r="AK1035" s="33" t="str">
        <f t="shared" si="174"/>
        <v/>
      </c>
      <c r="AL1035" s="33" t="str">
        <f t="shared" si="175"/>
        <v/>
      </c>
      <c r="AM1035" s="33" t="str">
        <f t="shared" si="176"/>
        <v/>
      </c>
      <c r="AN1035" s="33" t="str">
        <f t="shared" si="177"/>
        <v/>
      </c>
      <c r="AO1035" s="33" t="str">
        <f t="shared" si="178"/>
        <v/>
      </c>
      <c r="AP1035" s="33">
        <f t="shared" si="179"/>
        <v>0.22500000000000001</v>
      </c>
      <c r="AQ1035" s="33" t="str">
        <f t="shared" si="180"/>
        <v/>
      </c>
      <c r="AR1035" s="33" t="str">
        <f t="shared" si="181"/>
        <v/>
      </c>
      <c r="AS1035" s="4">
        <v>43604</v>
      </c>
      <c r="AT1035" s="4">
        <v>0.20063657407407409</v>
      </c>
      <c r="AU1035" s="4" t="s">
        <v>70</v>
      </c>
      <c r="AV1035" s="4" t="s">
        <v>71</v>
      </c>
      <c r="AW1035" s="4">
        <v>43604</v>
      </c>
      <c r="AX1035" s="4">
        <v>0.22500000000000001</v>
      </c>
      <c r="AY1035" s="4" t="s">
        <v>72</v>
      </c>
      <c r="AZ1035" s="4" t="s">
        <v>73</v>
      </c>
    </row>
    <row r="1036" spans="36:52" x14ac:dyDescent="0.3">
      <c r="AJ1036" s="33" t="str">
        <f t="shared" ref="AJ1036:AJ1099" si="182">IF(AV1036="ht",AW1036,"")</f>
        <v/>
      </c>
      <c r="AK1036" s="33" t="str">
        <f t="shared" ref="AK1036:AK1099" si="183">IF($AV1036="nt",$AW1036,"")</f>
        <v/>
      </c>
      <c r="AL1036" s="33" t="str">
        <f t="shared" ref="AL1036:AL1099" si="184">IF($AV1036="esp",$AW1036,"")</f>
        <v/>
      </c>
      <c r="AM1036" s="33" t="str">
        <f t="shared" ref="AM1036:AM1099" si="185">IF($AV1036="Ges",$AX1036,"")</f>
        <v/>
      </c>
      <c r="AN1036" s="33" t="str">
        <f t="shared" ref="AN1036:AN1099" si="186">IF($AV1036="tag",$AW1036,"")</f>
        <v/>
      </c>
      <c r="AO1036" s="33" t="str">
        <f t="shared" ref="AO1036:AO1099" si="187">IF($AV1036="vhs",$AW1036,"")</f>
        <v/>
      </c>
      <c r="AP1036" s="33" t="str">
        <f t="shared" ref="AP1036:AP1099" si="188">IF($AV1036="szeit",$AX1036,"")</f>
        <v/>
      </c>
      <c r="AQ1036" s="33" t="str">
        <f t="shared" ref="AQ1036:AQ1099" si="189">IF($AV1036="v06",$AW1036,"")</f>
        <v/>
      </c>
      <c r="AR1036" s="33">
        <f t="shared" ref="AR1036:AR1099" si="190">IF($AV1036="v22",$AW1036,"")</f>
        <v>33.700000000000003</v>
      </c>
      <c r="AS1036" s="4">
        <v>43604</v>
      </c>
      <c r="AT1036" s="4">
        <v>0.20063657407407409</v>
      </c>
      <c r="AU1036" s="4" t="s">
        <v>74</v>
      </c>
      <c r="AV1036" s="4" t="s">
        <v>75</v>
      </c>
      <c r="AW1036" s="4">
        <v>33.700000000000003</v>
      </c>
      <c r="AX1036" s="4" t="s">
        <v>72</v>
      </c>
      <c r="AY1036" s="4" t="s">
        <v>73</v>
      </c>
    </row>
    <row r="1037" spans="36:52" x14ac:dyDescent="0.3">
      <c r="AJ1037" s="33" t="str">
        <f t="shared" si="182"/>
        <v/>
      </c>
      <c r="AK1037" s="33" t="str">
        <f t="shared" si="183"/>
        <v/>
      </c>
      <c r="AL1037" s="33" t="str">
        <f t="shared" si="184"/>
        <v/>
      </c>
      <c r="AM1037" s="33" t="str">
        <f t="shared" si="185"/>
        <v/>
      </c>
      <c r="AN1037" s="33" t="str">
        <f t="shared" si="186"/>
        <v/>
      </c>
      <c r="AO1037" s="33" t="str">
        <f t="shared" si="187"/>
        <v/>
      </c>
      <c r="AP1037" s="33" t="str">
        <f t="shared" si="188"/>
        <v/>
      </c>
      <c r="AQ1037" s="33">
        <f t="shared" si="189"/>
        <v>41.5</v>
      </c>
      <c r="AR1037" s="33" t="str">
        <f t="shared" si="190"/>
        <v/>
      </c>
      <c r="AS1037" s="4">
        <v>43604</v>
      </c>
      <c r="AT1037" s="4">
        <v>0.20063657407407409</v>
      </c>
      <c r="AU1037" s="4" t="s">
        <v>74</v>
      </c>
      <c r="AV1037" s="4" t="s">
        <v>76</v>
      </c>
      <c r="AW1037" s="4">
        <v>41.5</v>
      </c>
      <c r="AX1037" s="4" t="s">
        <v>72</v>
      </c>
      <c r="AY1037" s="4" t="s">
        <v>73</v>
      </c>
    </row>
    <row r="1038" spans="36:52" x14ac:dyDescent="0.3">
      <c r="AJ1038" s="33">
        <f t="shared" si="182"/>
        <v>15736.174999999999</v>
      </c>
      <c r="AK1038" s="33" t="str">
        <f t="shared" si="183"/>
        <v/>
      </c>
      <c r="AL1038" s="33" t="str">
        <f t="shared" si="184"/>
        <v/>
      </c>
      <c r="AM1038" s="33" t="str">
        <f t="shared" si="185"/>
        <v/>
      </c>
      <c r="AN1038" s="33" t="str">
        <f t="shared" si="186"/>
        <v/>
      </c>
      <c r="AO1038" s="33" t="str">
        <f t="shared" si="187"/>
        <v/>
      </c>
      <c r="AP1038" s="33" t="str">
        <f t="shared" si="188"/>
        <v/>
      </c>
      <c r="AQ1038" s="33" t="str">
        <f t="shared" si="189"/>
        <v/>
      </c>
      <c r="AR1038" s="33" t="str">
        <f t="shared" si="190"/>
        <v/>
      </c>
      <c r="AS1038" s="4">
        <v>43604</v>
      </c>
      <c r="AT1038" s="4">
        <v>0.20067129629629629</v>
      </c>
      <c r="AU1038" s="4" t="s">
        <v>59</v>
      </c>
      <c r="AV1038" s="4" t="s">
        <v>60</v>
      </c>
      <c r="AW1038" s="4">
        <v>15736.174999999999</v>
      </c>
    </row>
    <row r="1039" spans="36:52" x14ac:dyDescent="0.3">
      <c r="AJ1039" s="33" t="str">
        <f t="shared" si="182"/>
        <v/>
      </c>
      <c r="AK1039" s="33">
        <f t="shared" si="183"/>
        <v>116110.02899999999</v>
      </c>
      <c r="AL1039" s="33" t="str">
        <f t="shared" si="184"/>
        <v/>
      </c>
      <c r="AM1039" s="33" t="str">
        <f t="shared" si="185"/>
        <v/>
      </c>
      <c r="AN1039" s="33" t="str">
        <f t="shared" si="186"/>
        <v/>
      </c>
      <c r="AO1039" s="33" t="str">
        <f t="shared" si="187"/>
        <v/>
      </c>
      <c r="AP1039" s="33" t="str">
        <f t="shared" si="188"/>
        <v/>
      </c>
      <c r="AQ1039" s="33" t="str">
        <f t="shared" si="189"/>
        <v/>
      </c>
      <c r="AR1039" s="33" t="str">
        <f t="shared" si="190"/>
        <v/>
      </c>
      <c r="AS1039" s="4">
        <v>43604</v>
      </c>
      <c r="AT1039" s="4">
        <v>0.20067129629629629</v>
      </c>
      <c r="AU1039" s="4" t="s">
        <v>59</v>
      </c>
      <c r="AV1039" s="4" t="s">
        <v>61</v>
      </c>
      <c r="AW1039" s="4">
        <v>116110.02899999999</v>
      </c>
    </row>
    <row r="1040" spans="36:52" x14ac:dyDescent="0.3">
      <c r="AJ1040" s="33" t="str">
        <f t="shared" si="182"/>
        <v/>
      </c>
      <c r="AK1040" s="33" t="str">
        <f t="shared" si="183"/>
        <v/>
      </c>
      <c r="AL1040" s="33" t="str">
        <f t="shared" si="184"/>
        <v/>
      </c>
      <c r="AM1040" s="33" t="str">
        <f t="shared" si="185"/>
        <v/>
      </c>
      <c r="AN1040" s="33" t="str">
        <f t="shared" si="186"/>
        <v/>
      </c>
      <c r="AO1040" s="33">
        <f t="shared" si="187"/>
        <v>12</v>
      </c>
      <c r="AP1040" s="33" t="str">
        <f t="shared" si="188"/>
        <v/>
      </c>
      <c r="AQ1040" s="33" t="str">
        <f t="shared" si="189"/>
        <v/>
      </c>
      <c r="AR1040" s="33" t="str">
        <f t="shared" si="190"/>
        <v/>
      </c>
      <c r="AS1040" s="4">
        <v>43604</v>
      </c>
      <c r="AT1040" s="4">
        <v>0.20067129629629629</v>
      </c>
      <c r="AU1040" s="4" t="s">
        <v>62</v>
      </c>
      <c r="AV1040" s="4" t="s">
        <v>63</v>
      </c>
      <c r="AW1040" s="4">
        <v>12</v>
      </c>
    </row>
    <row r="1041" spans="36:52" x14ac:dyDescent="0.3">
      <c r="AJ1041" s="33" t="str">
        <f t="shared" si="182"/>
        <v/>
      </c>
      <c r="AK1041" s="33" t="str">
        <f t="shared" si="183"/>
        <v/>
      </c>
      <c r="AL1041" s="33">
        <f t="shared" si="184"/>
        <v>27361.01</v>
      </c>
      <c r="AM1041" s="33" t="str">
        <f t="shared" si="185"/>
        <v/>
      </c>
      <c r="AN1041" s="33" t="str">
        <f t="shared" si="186"/>
        <v/>
      </c>
      <c r="AO1041" s="33" t="str">
        <f t="shared" si="187"/>
        <v/>
      </c>
      <c r="AP1041" s="33" t="str">
        <f t="shared" si="188"/>
        <v/>
      </c>
      <c r="AQ1041" s="33" t="str">
        <f t="shared" si="189"/>
        <v/>
      </c>
      <c r="AR1041" s="33" t="str">
        <f t="shared" si="190"/>
        <v/>
      </c>
      <c r="AS1041" s="4">
        <v>43604</v>
      </c>
      <c r="AT1041" s="4">
        <v>0.20067129629629629</v>
      </c>
      <c r="AU1041" s="4" t="s">
        <v>64</v>
      </c>
      <c r="AV1041" s="4" t="s">
        <v>65</v>
      </c>
      <c r="AW1041" s="4">
        <v>27361.01</v>
      </c>
    </row>
    <row r="1042" spans="36:52" x14ac:dyDescent="0.3">
      <c r="AJ1042" s="33" t="str">
        <f t="shared" si="182"/>
        <v/>
      </c>
      <c r="AK1042" s="33" t="str">
        <f t="shared" si="183"/>
        <v/>
      </c>
      <c r="AL1042" s="33" t="str">
        <f t="shared" si="184"/>
        <v/>
      </c>
      <c r="AM1042" s="33">
        <f t="shared" si="185"/>
        <v>37916.536</v>
      </c>
      <c r="AN1042" s="33" t="str">
        <f t="shared" si="186"/>
        <v/>
      </c>
      <c r="AO1042" s="33" t="str">
        <f t="shared" si="187"/>
        <v/>
      </c>
      <c r="AP1042" s="33" t="str">
        <f t="shared" si="188"/>
        <v/>
      </c>
      <c r="AQ1042" s="33" t="str">
        <f t="shared" si="189"/>
        <v/>
      </c>
      <c r="AR1042" s="33" t="str">
        <f t="shared" si="190"/>
        <v/>
      </c>
      <c r="AS1042" s="4">
        <v>43604</v>
      </c>
      <c r="AT1042" s="4">
        <v>0.20067129629629629</v>
      </c>
      <c r="AU1042" s="4" t="s">
        <v>64</v>
      </c>
      <c r="AV1042" s="4" t="s">
        <v>66</v>
      </c>
      <c r="AW1042" s="4" t="s">
        <v>67</v>
      </c>
      <c r="AX1042" s="4">
        <v>37916.536</v>
      </c>
    </row>
    <row r="1043" spans="36:52" x14ac:dyDescent="0.3">
      <c r="AJ1043" s="33" t="str">
        <f t="shared" si="182"/>
        <v/>
      </c>
      <c r="AK1043" s="33" t="str">
        <f t="shared" si="183"/>
        <v/>
      </c>
      <c r="AL1043" s="33" t="str">
        <f t="shared" si="184"/>
        <v/>
      </c>
      <c r="AM1043" s="33" t="str">
        <f t="shared" si="185"/>
        <v/>
      </c>
      <c r="AN1043" s="33">
        <f t="shared" si="186"/>
        <v>0</v>
      </c>
      <c r="AO1043" s="33" t="str">
        <f t="shared" si="187"/>
        <v/>
      </c>
      <c r="AP1043" s="33" t="str">
        <f t="shared" si="188"/>
        <v/>
      </c>
      <c r="AQ1043" s="33" t="str">
        <f t="shared" si="189"/>
        <v/>
      </c>
      <c r="AR1043" s="33" t="str">
        <f t="shared" si="190"/>
        <v/>
      </c>
      <c r="AS1043" s="4">
        <v>43604</v>
      </c>
      <c r="AT1043" s="4">
        <v>0.20067129629629629</v>
      </c>
      <c r="AU1043" s="4" t="s">
        <v>64</v>
      </c>
      <c r="AV1043" s="4" t="s">
        <v>68</v>
      </c>
      <c r="AW1043" s="4">
        <v>0</v>
      </c>
    </row>
    <row r="1044" spans="36:52" x14ac:dyDescent="0.3">
      <c r="AJ1044" s="33">
        <f t="shared" si="182"/>
        <v>15736.174999999999</v>
      </c>
      <c r="AK1044" s="33" t="str">
        <f t="shared" si="183"/>
        <v/>
      </c>
      <c r="AL1044" s="33" t="str">
        <f t="shared" si="184"/>
        <v/>
      </c>
      <c r="AM1044" s="33" t="str">
        <f t="shared" si="185"/>
        <v/>
      </c>
      <c r="AN1044" s="33" t="str">
        <f t="shared" si="186"/>
        <v/>
      </c>
      <c r="AO1044" s="33" t="str">
        <f t="shared" si="187"/>
        <v/>
      </c>
      <c r="AP1044" s="33" t="str">
        <f t="shared" si="188"/>
        <v/>
      </c>
      <c r="AQ1044" s="33" t="str">
        <f t="shared" si="189"/>
        <v/>
      </c>
      <c r="AR1044" s="33" t="str">
        <f t="shared" si="190"/>
        <v/>
      </c>
      <c r="AS1044" s="4">
        <v>43604</v>
      </c>
      <c r="AT1044" s="4">
        <v>0.20206018518518518</v>
      </c>
      <c r="AU1044" s="4" t="s">
        <v>59</v>
      </c>
      <c r="AV1044" s="4" t="s">
        <v>60</v>
      </c>
      <c r="AW1044" s="4">
        <v>15736.174999999999</v>
      </c>
    </row>
    <row r="1045" spans="36:52" x14ac:dyDescent="0.3">
      <c r="AJ1045" s="33" t="str">
        <f t="shared" si="182"/>
        <v/>
      </c>
      <c r="AK1045" s="33">
        <f t="shared" si="183"/>
        <v>116110.02899999999</v>
      </c>
      <c r="AL1045" s="33" t="str">
        <f t="shared" si="184"/>
        <v/>
      </c>
      <c r="AM1045" s="33" t="str">
        <f t="shared" si="185"/>
        <v/>
      </c>
      <c r="AN1045" s="33" t="str">
        <f t="shared" si="186"/>
        <v/>
      </c>
      <c r="AO1045" s="33" t="str">
        <f t="shared" si="187"/>
        <v/>
      </c>
      <c r="AP1045" s="33" t="str">
        <f t="shared" si="188"/>
        <v/>
      </c>
      <c r="AQ1045" s="33" t="str">
        <f t="shared" si="189"/>
        <v/>
      </c>
      <c r="AR1045" s="33" t="str">
        <f t="shared" si="190"/>
        <v/>
      </c>
      <c r="AS1045" s="4">
        <v>43604</v>
      </c>
      <c r="AT1045" s="4">
        <v>0.20206018518518518</v>
      </c>
      <c r="AU1045" s="4" t="s">
        <v>59</v>
      </c>
      <c r="AV1045" s="4" t="s">
        <v>61</v>
      </c>
      <c r="AW1045" s="4">
        <v>116110.02899999999</v>
      </c>
    </row>
    <row r="1046" spans="36:52" x14ac:dyDescent="0.3">
      <c r="AJ1046" s="33" t="str">
        <f t="shared" si="182"/>
        <v/>
      </c>
      <c r="AK1046" s="33" t="str">
        <f t="shared" si="183"/>
        <v/>
      </c>
      <c r="AL1046" s="33" t="str">
        <f t="shared" si="184"/>
        <v/>
      </c>
      <c r="AM1046" s="33" t="str">
        <f t="shared" si="185"/>
        <v/>
      </c>
      <c r="AN1046" s="33" t="str">
        <f t="shared" si="186"/>
        <v/>
      </c>
      <c r="AO1046" s="33">
        <f t="shared" si="187"/>
        <v>12</v>
      </c>
      <c r="AP1046" s="33" t="str">
        <f t="shared" si="188"/>
        <v/>
      </c>
      <c r="AQ1046" s="33" t="str">
        <f t="shared" si="189"/>
        <v/>
      </c>
      <c r="AR1046" s="33" t="str">
        <f t="shared" si="190"/>
        <v/>
      </c>
      <c r="AS1046" s="4">
        <v>43604</v>
      </c>
      <c r="AT1046" s="4">
        <v>0.20206018518518518</v>
      </c>
      <c r="AU1046" s="4" t="s">
        <v>62</v>
      </c>
      <c r="AV1046" s="4" t="s">
        <v>63</v>
      </c>
      <c r="AW1046" s="4">
        <v>12</v>
      </c>
    </row>
    <row r="1047" spans="36:52" x14ac:dyDescent="0.3">
      <c r="AJ1047" s="33" t="str">
        <f t="shared" si="182"/>
        <v/>
      </c>
      <c r="AK1047" s="33" t="str">
        <f t="shared" si="183"/>
        <v/>
      </c>
      <c r="AL1047" s="33">
        <f t="shared" si="184"/>
        <v>27361.01</v>
      </c>
      <c r="AM1047" s="33" t="str">
        <f t="shared" si="185"/>
        <v/>
      </c>
      <c r="AN1047" s="33" t="str">
        <f t="shared" si="186"/>
        <v/>
      </c>
      <c r="AO1047" s="33" t="str">
        <f t="shared" si="187"/>
        <v/>
      </c>
      <c r="AP1047" s="33" t="str">
        <f t="shared" si="188"/>
        <v/>
      </c>
      <c r="AQ1047" s="33" t="str">
        <f t="shared" si="189"/>
        <v/>
      </c>
      <c r="AR1047" s="33" t="str">
        <f t="shared" si="190"/>
        <v/>
      </c>
      <c r="AS1047" s="4">
        <v>43604</v>
      </c>
      <c r="AT1047" s="4">
        <v>0.20206018518518518</v>
      </c>
      <c r="AU1047" s="4" t="s">
        <v>64</v>
      </c>
      <c r="AV1047" s="4" t="s">
        <v>65</v>
      </c>
      <c r="AW1047" s="4">
        <v>27361.01</v>
      </c>
    </row>
    <row r="1048" spans="36:52" x14ac:dyDescent="0.3">
      <c r="AJ1048" s="33" t="str">
        <f t="shared" si="182"/>
        <v/>
      </c>
      <c r="AK1048" s="33" t="str">
        <f t="shared" si="183"/>
        <v/>
      </c>
      <c r="AL1048" s="33" t="str">
        <f t="shared" si="184"/>
        <v/>
      </c>
      <c r="AM1048" s="33">
        <f t="shared" si="185"/>
        <v>37916.536</v>
      </c>
      <c r="AN1048" s="33" t="str">
        <f t="shared" si="186"/>
        <v/>
      </c>
      <c r="AO1048" s="33" t="str">
        <f t="shared" si="187"/>
        <v/>
      </c>
      <c r="AP1048" s="33" t="str">
        <f t="shared" si="188"/>
        <v/>
      </c>
      <c r="AQ1048" s="33" t="str">
        <f t="shared" si="189"/>
        <v/>
      </c>
      <c r="AR1048" s="33" t="str">
        <f t="shared" si="190"/>
        <v/>
      </c>
      <c r="AS1048" s="4">
        <v>43604</v>
      </c>
      <c r="AT1048" s="4">
        <v>0.20206018518518518</v>
      </c>
      <c r="AU1048" s="4" t="s">
        <v>64</v>
      </c>
      <c r="AV1048" s="4" t="s">
        <v>66</v>
      </c>
      <c r="AW1048" s="4" t="s">
        <v>67</v>
      </c>
      <c r="AX1048" s="4">
        <v>37916.536</v>
      </c>
    </row>
    <row r="1049" spans="36:52" x14ac:dyDescent="0.3">
      <c r="AJ1049" s="33" t="str">
        <f t="shared" si="182"/>
        <v/>
      </c>
      <c r="AK1049" s="33" t="str">
        <f t="shared" si="183"/>
        <v/>
      </c>
      <c r="AL1049" s="33" t="str">
        <f t="shared" si="184"/>
        <v/>
      </c>
      <c r="AM1049" s="33" t="str">
        <f t="shared" si="185"/>
        <v/>
      </c>
      <c r="AN1049" s="33">
        <f t="shared" si="186"/>
        <v>0</v>
      </c>
      <c r="AO1049" s="33" t="str">
        <f t="shared" si="187"/>
        <v/>
      </c>
      <c r="AP1049" s="33" t="str">
        <f t="shared" si="188"/>
        <v/>
      </c>
      <c r="AQ1049" s="33" t="str">
        <f t="shared" si="189"/>
        <v/>
      </c>
      <c r="AR1049" s="33" t="str">
        <f t="shared" si="190"/>
        <v/>
      </c>
      <c r="AS1049" s="4">
        <v>43604</v>
      </c>
      <c r="AT1049" s="4">
        <v>0.20206018518518518</v>
      </c>
      <c r="AU1049" s="4" t="s">
        <v>64</v>
      </c>
      <c r="AV1049" s="4" t="s">
        <v>68</v>
      </c>
      <c r="AW1049" s="4">
        <v>0</v>
      </c>
    </row>
    <row r="1050" spans="36:52" x14ac:dyDescent="0.3">
      <c r="AJ1050" s="33">
        <f t="shared" si="182"/>
        <v>15736.174999999999</v>
      </c>
      <c r="AK1050" s="33" t="str">
        <f t="shared" si="183"/>
        <v/>
      </c>
      <c r="AL1050" s="33" t="str">
        <f t="shared" si="184"/>
        <v/>
      </c>
      <c r="AM1050" s="33" t="str">
        <f t="shared" si="185"/>
        <v/>
      </c>
      <c r="AN1050" s="33" t="str">
        <f t="shared" si="186"/>
        <v/>
      </c>
      <c r="AO1050" s="33" t="str">
        <f t="shared" si="187"/>
        <v/>
      </c>
      <c r="AP1050" s="33" t="str">
        <f t="shared" si="188"/>
        <v/>
      </c>
      <c r="AQ1050" s="33" t="str">
        <f t="shared" si="189"/>
        <v/>
      </c>
      <c r="AR1050" s="33" t="str">
        <f t="shared" si="190"/>
        <v/>
      </c>
      <c r="AS1050" s="4">
        <v>43604</v>
      </c>
      <c r="AT1050" s="4">
        <v>0.20344907407407409</v>
      </c>
      <c r="AU1050" s="4" t="s">
        <v>59</v>
      </c>
      <c r="AV1050" s="4" t="s">
        <v>60</v>
      </c>
      <c r="AW1050" s="4">
        <v>15736.174999999999</v>
      </c>
    </row>
    <row r="1051" spans="36:52" x14ac:dyDescent="0.3">
      <c r="AJ1051" s="33" t="str">
        <f t="shared" si="182"/>
        <v/>
      </c>
      <c r="AK1051" s="33">
        <f t="shared" si="183"/>
        <v>116110.056</v>
      </c>
      <c r="AL1051" s="33" t="str">
        <f t="shared" si="184"/>
        <v/>
      </c>
      <c r="AM1051" s="33" t="str">
        <f t="shared" si="185"/>
        <v/>
      </c>
      <c r="AN1051" s="33" t="str">
        <f t="shared" si="186"/>
        <v/>
      </c>
      <c r="AO1051" s="33" t="str">
        <f t="shared" si="187"/>
        <v/>
      </c>
      <c r="AP1051" s="33" t="str">
        <f t="shared" si="188"/>
        <v/>
      </c>
      <c r="AQ1051" s="33" t="str">
        <f t="shared" si="189"/>
        <v/>
      </c>
      <c r="AR1051" s="33" t="str">
        <f t="shared" si="190"/>
        <v/>
      </c>
      <c r="AS1051" s="4">
        <v>43604</v>
      </c>
      <c r="AT1051" s="4">
        <v>0.20344907407407409</v>
      </c>
      <c r="AU1051" s="4" t="s">
        <v>59</v>
      </c>
      <c r="AV1051" s="4" t="s">
        <v>61</v>
      </c>
      <c r="AW1051" s="4">
        <v>116110.056</v>
      </c>
    </row>
    <row r="1052" spans="36:52" x14ac:dyDescent="0.3">
      <c r="AJ1052" s="33" t="str">
        <f t="shared" si="182"/>
        <v/>
      </c>
      <c r="AK1052" s="33" t="str">
        <f t="shared" si="183"/>
        <v/>
      </c>
      <c r="AL1052" s="33" t="str">
        <f t="shared" si="184"/>
        <v/>
      </c>
      <c r="AM1052" s="33" t="str">
        <f t="shared" si="185"/>
        <v/>
      </c>
      <c r="AN1052" s="33" t="str">
        <f t="shared" si="186"/>
        <v/>
      </c>
      <c r="AO1052" s="33">
        <f t="shared" si="187"/>
        <v>12</v>
      </c>
      <c r="AP1052" s="33" t="str">
        <f t="shared" si="188"/>
        <v/>
      </c>
      <c r="AQ1052" s="33" t="str">
        <f t="shared" si="189"/>
        <v/>
      </c>
      <c r="AR1052" s="33" t="str">
        <f t="shared" si="190"/>
        <v/>
      </c>
      <c r="AS1052" s="4">
        <v>43604</v>
      </c>
      <c r="AT1052" s="4">
        <v>0.20344907407407409</v>
      </c>
      <c r="AU1052" s="4" t="s">
        <v>62</v>
      </c>
      <c r="AV1052" s="4" t="s">
        <v>63</v>
      </c>
      <c r="AW1052" s="4">
        <v>12</v>
      </c>
    </row>
    <row r="1053" spans="36:52" x14ac:dyDescent="0.3">
      <c r="AJ1053" s="33" t="str">
        <f t="shared" si="182"/>
        <v/>
      </c>
      <c r="AK1053" s="33" t="str">
        <f t="shared" si="183"/>
        <v/>
      </c>
      <c r="AL1053" s="33">
        <f t="shared" si="184"/>
        <v>27361.01</v>
      </c>
      <c r="AM1053" s="33" t="str">
        <f t="shared" si="185"/>
        <v/>
      </c>
      <c r="AN1053" s="33" t="str">
        <f t="shared" si="186"/>
        <v/>
      </c>
      <c r="AO1053" s="33" t="str">
        <f t="shared" si="187"/>
        <v/>
      </c>
      <c r="AP1053" s="33" t="str">
        <f t="shared" si="188"/>
        <v/>
      </c>
      <c r="AQ1053" s="33" t="str">
        <f t="shared" si="189"/>
        <v/>
      </c>
      <c r="AR1053" s="33" t="str">
        <f t="shared" si="190"/>
        <v/>
      </c>
      <c r="AS1053" s="4">
        <v>43604</v>
      </c>
      <c r="AT1053" s="4">
        <v>0.20344907407407409</v>
      </c>
      <c r="AU1053" s="4" t="s">
        <v>64</v>
      </c>
      <c r="AV1053" s="4" t="s">
        <v>65</v>
      </c>
      <c r="AW1053" s="4">
        <v>27361.01</v>
      </c>
    </row>
    <row r="1054" spans="36:52" x14ac:dyDescent="0.3">
      <c r="AJ1054" s="33" t="str">
        <f t="shared" si="182"/>
        <v/>
      </c>
      <c r="AK1054" s="33" t="str">
        <f t="shared" si="183"/>
        <v/>
      </c>
      <c r="AL1054" s="33" t="str">
        <f t="shared" si="184"/>
        <v/>
      </c>
      <c r="AM1054" s="33">
        <f t="shared" si="185"/>
        <v>37916.536</v>
      </c>
      <c r="AN1054" s="33" t="str">
        <f t="shared" si="186"/>
        <v/>
      </c>
      <c r="AO1054" s="33" t="str">
        <f t="shared" si="187"/>
        <v/>
      </c>
      <c r="AP1054" s="33" t="str">
        <f t="shared" si="188"/>
        <v/>
      </c>
      <c r="AQ1054" s="33" t="str">
        <f t="shared" si="189"/>
        <v/>
      </c>
      <c r="AR1054" s="33" t="str">
        <f t="shared" si="190"/>
        <v/>
      </c>
      <c r="AS1054" s="4">
        <v>43604</v>
      </c>
      <c r="AT1054" s="4">
        <v>0.20344907407407409</v>
      </c>
      <c r="AU1054" s="4" t="s">
        <v>64</v>
      </c>
      <c r="AV1054" s="4" t="s">
        <v>66</v>
      </c>
      <c r="AW1054" s="4" t="s">
        <v>67</v>
      </c>
      <c r="AX1054" s="4">
        <v>37916.536</v>
      </c>
    </row>
    <row r="1055" spans="36:52" x14ac:dyDescent="0.3">
      <c r="AJ1055" s="33" t="str">
        <f t="shared" si="182"/>
        <v/>
      </c>
      <c r="AK1055" s="33" t="str">
        <f t="shared" si="183"/>
        <v/>
      </c>
      <c r="AL1055" s="33" t="str">
        <f t="shared" si="184"/>
        <v/>
      </c>
      <c r="AM1055" s="33" t="str">
        <f t="shared" si="185"/>
        <v/>
      </c>
      <c r="AN1055" s="33">
        <f t="shared" si="186"/>
        <v>0</v>
      </c>
      <c r="AO1055" s="33" t="str">
        <f t="shared" si="187"/>
        <v/>
      </c>
      <c r="AP1055" s="33" t="str">
        <f t="shared" si="188"/>
        <v/>
      </c>
      <c r="AQ1055" s="33" t="str">
        <f t="shared" si="189"/>
        <v/>
      </c>
      <c r="AR1055" s="33" t="str">
        <f t="shared" si="190"/>
        <v/>
      </c>
      <c r="AS1055" s="4">
        <v>43604</v>
      </c>
      <c r="AT1055" s="4">
        <v>0.20344907407407409</v>
      </c>
      <c r="AU1055" s="4" t="s">
        <v>64</v>
      </c>
      <c r="AV1055" s="4" t="s">
        <v>68</v>
      </c>
      <c r="AW1055" s="4">
        <v>0</v>
      </c>
    </row>
    <row r="1056" spans="36:52" x14ac:dyDescent="0.3">
      <c r="AJ1056" s="33" t="str">
        <f t="shared" si="182"/>
        <v/>
      </c>
      <c r="AK1056" s="33" t="str">
        <f t="shared" si="183"/>
        <v/>
      </c>
      <c r="AL1056" s="33" t="str">
        <f t="shared" si="184"/>
        <v/>
      </c>
      <c r="AM1056" s="33" t="str">
        <f t="shared" si="185"/>
        <v/>
      </c>
      <c r="AN1056" s="33" t="str">
        <f t="shared" si="186"/>
        <v/>
      </c>
      <c r="AO1056" s="33" t="str">
        <f t="shared" si="187"/>
        <v/>
      </c>
      <c r="AP1056" s="33">
        <f t="shared" si="188"/>
        <v>0.22500000000000001</v>
      </c>
      <c r="AQ1056" s="33" t="str">
        <f t="shared" si="189"/>
        <v/>
      </c>
      <c r="AR1056" s="33" t="str">
        <f t="shared" si="190"/>
        <v/>
      </c>
      <c r="AS1056" s="4">
        <v>43604</v>
      </c>
      <c r="AT1056" s="4">
        <v>0.2041087962962963</v>
      </c>
      <c r="AU1056" s="4" t="s">
        <v>70</v>
      </c>
      <c r="AV1056" s="4" t="s">
        <v>71</v>
      </c>
      <c r="AW1056" s="4">
        <v>43604</v>
      </c>
      <c r="AX1056" s="4">
        <v>0.22500000000000001</v>
      </c>
      <c r="AY1056" s="4" t="s">
        <v>72</v>
      </c>
      <c r="AZ1056" s="4" t="s">
        <v>73</v>
      </c>
    </row>
    <row r="1057" spans="36:52" x14ac:dyDescent="0.3">
      <c r="AJ1057" s="33" t="str">
        <f t="shared" si="182"/>
        <v/>
      </c>
      <c r="AK1057" s="33" t="str">
        <f t="shared" si="183"/>
        <v/>
      </c>
      <c r="AL1057" s="33" t="str">
        <f t="shared" si="184"/>
        <v/>
      </c>
      <c r="AM1057" s="33" t="str">
        <f t="shared" si="185"/>
        <v/>
      </c>
      <c r="AN1057" s="33" t="str">
        <f t="shared" si="186"/>
        <v/>
      </c>
      <c r="AO1057" s="33" t="str">
        <f t="shared" si="187"/>
        <v/>
      </c>
      <c r="AP1057" s="33" t="str">
        <f t="shared" si="188"/>
        <v/>
      </c>
      <c r="AQ1057" s="33" t="str">
        <f t="shared" si="189"/>
        <v/>
      </c>
      <c r="AR1057" s="33">
        <f t="shared" si="190"/>
        <v>33.700000000000003</v>
      </c>
      <c r="AS1057" s="4">
        <v>43604</v>
      </c>
      <c r="AT1057" s="4">
        <v>0.2041087962962963</v>
      </c>
      <c r="AU1057" s="4" t="s">
        <v>74</v>
      </c>
      <c r="AV1057" s="4" t="s">
        <v>75</v>
      </c>
      <c r="AW1057" s="4">
        <v>33.700000000000003</v>
      </c>
      <c r="AX1057" s="4" t="s">
        <v>72</v>
      </c>
      <c r="AY1057" s="4" t="s">
        <v>73</v>
      </c>
    </row>
    <row r="1058" spans="36:52" x14ac:dyDescent="0.3">
      <c r="AJ1058" s="33" t="str">
        <f t="shared" si="182"/>
        <v/>
      </c>
      <c r="AK1058" s="33" t="str">
        <f t="shared" si="183"/>
        <v/>
      </c>
      <c r="AL1058" s="33" t="str">
        <f t="shared" si="184"/>
        <v/>
      </c>
      <c r="AM1058" s="33" t="str">
        <f t="shared" si="185"/>
        <v/>
      </c>
      <c r="AN1058" s="33" t="str">
        <f t="shared" si="186"/>
        <v/>
      </c>
      <c r="AO1058" s="33" t="str">
        <f t="shared" si="187"/>
        <v/>
      </c>
      <c r="AP1058" s="33" t="str">
        <f t="shared" si="188"/>
        <v/>
      </c>
      <c r="AQ1058" s="33">
        <f t="shared" si="189"/>
        <v>41.5</v>
      </c>
      <c r="AR1058" s="33" t="str">
        <f t="shared" si="190"/>
        <v/>
      </c>
      <c r="AS1058" s="4">
        <v>43604</v>
      </c>
      <c r="AT1058" s="4">
        <v>0.2041087962962963</v>
      </c>
      <c r="AU1058" s="4" t="s">
        <v>74</v>
      </c>
      <c r="AV1058" s="4" t="s">
        <v>76</v>
      </c>
      <c r="AW1058" s="4">
        <v>41.5</v>
      </c>
      <c r="AX1058" s="4" t="s">
        <v>72</v>
      </c>
      <c r="AY1058" s="4" t="s">
        <v>73</v>
      </c>
    </row>
    <row r="1059" spans="36:52" x14ac:dyDescent="0.3">
      <c r="AJ1059" s="33">
        <f t="shared" si="182"/>
        <v>15736.174999999999</v>
      </c>
      <c r="AK1059" s="33" t="str">
        <f t="shared" si="183"/>
        <v/>
      </c>
      <c r="AL1059" s="33" t="str">
        <f t="shared" si="184"/>
        <v/>
      </c>
      <c r="AM1059" s="33" t="str">
        <f t="shared" si="185"/>
        <v/>
      </c>
      <c r="AN1059" s="33" t="str">
        <f t="shared" si="186"/>
        <v/>
      </c>
      <c r="AO1059" s="33" t="str">
        <f t="shared" si="187"/>
        <v/>
      </c>
      <c r="AP1059" s="33" t="str">
        <f t="shared" si="188"/>
        <v/>
      </c>
      <c r="AQ1059" s="33" t="str">
        <f t="shared" si="189"/>
        <v/>
      </c>
      <c r="AR1059" s="33" t="str">
        <f t="shared" si="190"/>
        <v/>
      </c>
      <c r="AS1059" s="4">
        <v>43604</v>
      </c>
      <c r="AT1059" s="4">
        <v>0.20483796296296297</v>
      </c>
      <c r="AU1059" s="4" t="s">
        <v>59</v>
      </c>
      <c r="AV1059" s="4" t="s">
        <v>60</v>
      </c>
      <c r="AW1059" s="4">
        <v>15736.174999999999</v>
      </c>
    </row>
    <row r="1060" spans="36:52" x14ac:dyDescent="0.3">
      <c r="AJ1060" s="33" t="str">
        <f t="shared" si="182"/>
        <v/>
      </c>
      <c r="AK1060" s="33">
        <f t="shared" si="183"/>
        <v>116110.056</v>
      </c>
      <c r="AL1060" s="33" t="str">
        <f t="shared" si="184"/>
        <v/>
      </c>
      <c r="AM1060" s="33" t="str">
        <f t="shared" si="185"/>
        <v/>
      </c>
      <c r="AN1060" s="33" t="str">
        <f t="shared" si="186"/>
        <v/>
      </c>
      <c r="AO1060" s="33" t="str">
        <f t="shared" si="187"/>
        <v/>
      </c>
      <c r="AP1060" s="33" t="str">
        <f t="shared" si="188"/>
        <v/>
      </c>
      <c r="AQ1060" s="33" t="str">
        <f t="shared" si="189"/>
        <v/>
      </c>
      <c r="AR1060" s="33" t="str">
        <f t="shared" si="190"/>
        <v/>
      </c>
      <c r="AS1060" s="4">
        <v>43604</v>
      </c>
      <c r="AT1060" s="4">
        <v>0.20483796296296297</v>
      </c>
      <c r="AU1060" s="4" t="s">
        <v>59</v>
      </c>
      <c r="AV1060" s="4" t="s">
        <v>61</v>
      </c>
      <c r="AW1060" s="4">
        <v>116110.056</v>
      </c>
    </row>
    <row r="1061" spans="36:52" x14ac:dyDescent="0.3">
      <c r="AJ1061" s="33" t="str">
        <f t="shared" si="182"/>
        <v/>
      </c>
      <c r="AK1061" s="33" t="str">
        <f t="shared" si="183"/>
        <v/>
      </c>
      <c r="AL1061" s="33" t="str">
        <f t="shared" si="184"/>
        <v/>
      </c>
      <c r="AM1061" s="33" t="str">
        <f t="shared" si="185"/>
        <v/>
      </c>
      <c r="AN1061" s="33" t="str">
        <f t="shared" si="186"/>
        <v/>
      </c>
      <c r="AO1061" s="33">
        <f t="shared" si="187"/>
        <v>12</v>
      </c>
      <c r="AP1061" s="33" t="str">
        <f t="shared" si="188"/>
        <v/>
      </c>
      <c r="AQ1061" s="33" t="str">
        <f t="shared" si="189"/>
        <v/>
      </c>
      <c r="AR1061" s="33" t="str">
        <f t="shared" si="190"/>
        <v/>
      </c>
      <c r="AS1061" s="4">
        <v>43604</v>
      </c>
      <c r="AT1061" s="4">
        <v>0.20483796296296297</v>
      </c>
      <c r="AU1061" s="4" t="s">
        <v>62</v>
      </c>
      <c r="AV1061" s="4" t="s">
        <v>63</v>
      </c>
      <c r="AW1061" s="4">
        <v>12</v>
      </c>
    </row>
    <row r="1062" spans="36:52" x14ac:dyDescent="0.3">
      <c r="AJ1062" s="33" t="str">
        <f t="shared" si="182"/>
        <v/>
      </c>
      <c r="AK1062" s="33" t="str">
        <f t="shared" si="183"/>
        <v/>
      </c>
      <c r="AL1062" s="33">
        <f t="shared" si="184"/>
        <v>27361.01</v>
      </c>
      <c r="AM1062" s="33" t="str">
        <f t="shared" si="185"/>
        <v/>
      </c>
      <c r="AN1062" s="33" t="str">
        <f t="shared" si="186"/>
        <v/>
      </c>
      <c r="AO1062" s="33" t="str">
        <f t="shared" si="187"/>
        <v/>
      </c>
      <c r="AP1062" s="33" t="str">
        <f t="shared" si="188"/>
        <v/>
      </c>
      <c r="AQ1062" s="33" t="str">
        <f t="shared" si="189"/>
        <v/>
      </c>
      <c r="AR1062" s="33" t="str">
        <f t="shared" si="190"/>
        <v/>
      </c>
      <c r="AS1062" s="4">
        <v>43604</v>
      </c>
      <c r="AT1062" s="4">
        <v>0.20483796296296297</v>
      </c>
      <c r="AU1062" s="4" t="s">
        <v>64</v>
      </c>
      <c r="AV1062" s="4" t="s">
        <v>65</v>
      </c>
      <c r="AW1062" s="4">
        <v>27361.01</v>
      </c>
    </row>
    <row r="1063" spans="36:52" x14ac:dyDescent="0.3">
      <c r="AJ1063" s="33" t="str">
        <f t="shared" si="182"/>
        <v/>
      </c>
      <c r="AK1063" s="33" t="str">
        <f t="shared" si="183"/>
        <v/>
      </c>
      <c r="AL1063" s="33" t="str">
        <f t="shared" si="184"/>
        <v/>
      </c>
      <c r="AM1063" s="33">
        <f t="shared" si="185"/>
        <v>37916.536</v>
      </c>
      <c r="AN1063" s="33" t="str">
        <f t="shared" si="186"/>
        <v/>
      </c>
      <c r="AO1063" s="33" t="str">
        <f t="shared" si="187"/>
        <v/>
      </c>
      <c r="AP1063" s="33" t="str">
        <f t="shared" si="188"/>
        <v/>
      </c>
      <c r="AQ1063" s="33" t="str">
        <f t="shared" si="189"/>
        <v/>
      </c>
      <c r="AR1063" s="33" t="str">
        <f t="shared" si="190"/>
        <v/>
      </c>
      <c r="AS1063" s="4">
        <v>43604</v>
      </c>
      <c r="AT1063" s="4">
        <v>0.20483796296296297</v>
      </c>
      <c r="AU1063" s="4" t="s">
        <v>64</v>
      </c>
      <c r="AV1063" s="4" t="s">
        <v>66</v>
      </c>
      <c r="AW1063" s="4" t="s">
        <v>67</v>
      </c>
      <c r="AX1063" s="4">
        <v>37916.536</v>
      </c>
    </row>
    <row r="1064" spans="36:52" x14ac:dyDescent="0.3">
      <c r="AJ1064" s="33" t="str">
        <f t="shared" si="182"/>
        <v/>
      </c>
      <c r="AK1064" s="33" t="str">
        <f t="shared" si="183"/>
        <v/>
      </c>
      <c r="AL1064" s="33" t="str">
        <f t="shared" si="184"/>
        <v/>
      </c>
      <c r="AM1064" s="33" t="str">
        <f t="shared" si="185"/>
        <v/>
      </c>
      <c r="AN1064" s="33">
        <f t="shared" si="186"/>
        <v>0</v>
      </c>
      <c r="AO1064" s="33" t="str">
        <f t="shared" si="187"/>
        <v/>
      </c>
      <c r="AP1064" s="33" t="str">
        <f t="shared" si="188"/>
        <v/>
      </c>
      <c r="AQ1064" s="33" t="str">
        <f t="shared" si="189"/>
        <v/>
      </c>
      <c r="AR1064" s="33" t="str">
        <f t="shared" si="190"/>
        <v/>
      </c>
      <c r="AS1064" s="4">
        <v>43604</v>
      </c>
      <c r="AT1064" s="4">
        <v>0.20483796296296297</v>
      </c>
      <c r="AU1064" s="4" t="s">
        <v>64</v>
      </c>
      <c r="AV1064" s="4" t="s">
        <v>68</v>
      </c>
      <c r="AW1064" s="4">
        <v>0</v>
      </c>
    </row>
    <row r="1065" spans="36:52" x14ac:dyDescent="0.3">
      <c r="AJ1065" s="33">
        <f t="shared" si="182"/>
        <v>15736.174999999999</v>
      </c>
      <c r="AK1065" s="33" t="str">
        <f t="shared" si="183"/>
        <v/>
      </c>
      <c r="AL1065" s="33" t="str">
        <f t="shared" si="184"/>
        <v/>
      </c>
      <c r="AM1065" s="33" t="str">
        <f t="shared" si="185"/>
        <v/>
      </c>
      <c r="AN1065" s="33" t="str">
        <f t="shared" si="186"/>
        <v/>
      </c>
      <c r="AO1065" s="33" t="str">
        <f t="shared" si="187"/>
        <v/>
      </c>
      <c r="AP1065" s="33" t="str">
        <f t="shared" si="188"/>
        <v/>
      </c>
      <c r="AQ1065" s="33" t="str">
        <f t="shared" si="189"/>
        <v/>
      </c>
      <c r="AR1065" s="33" t="str">
        <f t="shared" si="190"/>
        <v/>
      </c>
      <c r="AS1065" s="4">
        <v>43604</v>
      </c>
      <c r="AT1065" s="4">
        <v>0.20622685185185186</v>
      </c>
      <c r="AU1065" s="4" t="s">
        <v>59</v>
      </c>
      <c r="AV1065" s="4" t="s">
        <v>60</v>
      </c>
      <c r="AW1065" s="4">
        <v>15736.174999999999</v>
      </c>
    </row>
    <row r="1066" spans="36:52" x14ac:dyDescent="0.3">
      <c r="AJ1066" s="33" t="str">
        <f t="shared" si="182"/>
        <v/>
      </c>
      <c r="AK1066" s="33">
        <f t="shared" si="183"/>
        <v>116110.08199999999</v>
      </c>
      <c r="AL1066" s="33" t="str">
        <f t="shared" si="184"/>
        <v/>
      </c>
      <c r="AM1066" s="33" t="str">
        <f t="shared" si="185"/>
        <v/>
      </c>
      <c r="AN1066" s="33" t="str">
        <f t="shared" si="186"/>
        <v/>
      </c>
      <c r="AO1066" s="33" t="str">
        <f t="shared" si="187"/>
        <v/>
      </c>
      <c r="AP1066" s="33" t="str">
        <f t="shared" si="188"/>
        <v/>
      </c>
      <c r="AQ1066" s="33" t="str">
        <f t="shared" si="189"/>
        <v/>
      </c>
      <c r="AR1066" s="33" t="str">
        <f t="shared" si="190"/>
        <v/>
      </c>
      <c r="AS1066" s="4">
        <v>43604</v>
      </c>
      <c r="AT1066" s="4">
        <v>0.20622685185185186</v>
      </c>
      <c r="AU1066" s="4" t="s">
        <v>59</v>
      </c>
      <c r="AV1066" s="4" t="s">
        <v>61</v>
      </c>
      <c r="AW1066" s="4">
        <v>116110.08199999999</v>
      </c>
    </row>
    <row r="1067" spans="36:52" x14ac:dyDescent="0.3">
      <c r="AJ1067" s="33" t="str">
        <f t="shared" si="182"/>
        <v/>
      </c>
      <c r="AK1067" s="33" t="str">
        <f t="shared" si="183"/>
        <v/>
      </c>
      <c r="AL1067" s="33" t="str">
        <f t="shared" si="184"/>
        <v/>
      </c>
      <c r="AM1067" s="33" t="str">
        <f t="shared" si="185"/>
        <v/>
      </c>
      <c r="AN1067" s="33" t="str">
        <f t="shared" si="186"/>
        <v/>
      </c>
      <c r="AO1067" s="33">
        <f t="shared" si="187"/>
        <v>12</v>
      </c>
      <c r="AP1067" s="33" t="str">
        <f t="shared" si="188"/>
        <v/>
      </c>
      <c r="AQ1067" s="33" t="str">
        <f t="shared" si="189"/>
        <v/>
      </c>
      <c r="AR1067" s="33" t="str">
        <f t="shared" si="190"/>
        <v/>
      </c>
      <c r="AS1067" s="4">
        <v>43604</v>
      </c>
      <c r="AT1067" s="4">
        <v>0.20622685185185186</v>
      </c>
      <c r="AU1067" s="4" t="s">
        <v>62</v>
      </c>
      <c r="AV1067" s="4" t="s">
        <v>63</v>
      </c>
      <c r="AW1067" s="4">
        <v>12</v>
      </c>
    </row>
    <row r="1068" spans="36:52" x14ac:dyDescent="0.3">
      <c r="AJ1068" s="33" t="str">
        <f t="shared" si="182"/>
        <v/>
      </c>
      <c r="AK1068" s="33" t="str">
        <f t="shared" si="183"/>
        <v/>
      </c>
      <c r="AL1068" s="33">
        <f t="shared" si="184"/>
        <v>27361.01</v>
      </c>
      <c r="AM1068" s="33" t="str">
        <f t="shared" si="185"/>
        <v/>
      </c>
      <c r="AN1068" s="33" t="str">
        <f t="shared" si="186"/>
        <v/>
      </c>
      <c r="AO1068" s="33" t="str">
        <f t="shared" si="187"/>
        <v/>
      </c>
      <c r="AP1068" s="33" t="str">
        <f t="shared" si="188"/>
        <v/>
      </c>
      <c r="AQ1068" s="33" t="str">
        <f t="shared" si="189"/>
        <v/>
      </c>
      <c r="AR1068" s="33" t="str">
        <f t="shared" si="190"/>
        <v/>
      </c>
      <c r="AS1068" s="4">
        <v>43604</v>
      </c>
      <c r="AT1068" s="4">
        <v>0.20622685185185186</v>
      </c>
      <c r="AU1068" s="4" t="s">
        <v>64</v>
      </c>
      <c r="AV1068" s="4" t="s">
        <v>65</v>
      </c>
      <c r="AW1068" s="4">
        <v>27361.01</v>
      </c>
    </row>
    <row r="1069" spans="36:52" x14ac:dyDescent="0.3">
      <c r="AJ1069" s="33" t="str">
        <f t="shared" si="182"/>
        <v/>
      </c>
      <c r="AK1069" s="33" t="str">
        <f t="shared" si="183"/>
        <v/>
      </c>
      <c r="AL1069" s="33" t="str">
        <f t="shared" si="184"/>
        <v/>
      </c>
      <c r="AM1069" s="33">
        <f t="shared" si="185"/>
        <v>37916.536</v>
      </c>
      <c r="AN1069" s="33" t="str">
        <f t="shared" si="186"/>
        <v/>
      </c>
      <c r="AO1069" s="33" t="str">
        <f t="shared" si="187"/>
        <v/>
      </c>
      <c r="AP1069" s="33" t="str">
        <f t="shared" si="188"/>
        <v/>
      </c>
      <c r="AQ1069" s="33" t="str">
        <f t="shared" si="189"/>
        <v/>
      </c>
      <c r="AR1069" s="33" t="str">
        <f t="shared" si="190"/>
        <v/>
      </c>
      <c r="AS1069" s="4">
        <v>43604</v>
      </c>
      <c r="AT1069" s="4">
        <v>0.20622685185185186</v>
      </c>
      <c r="AU1069" s="4" t="s">
        <v>64</v>
      </c>
      <c r="AV1069" s="4" t="s">
        <v>66</v>
      </c>
      <c r="AW1069" s="4" t="s">
        <v>67</v>
      </c>
      <c r="AX1069" s="4">
        <v>37916.536</v>
      </c>
    </row>
    <row r="1070" spans="36:52" x14ac:dyDescent="0.3">
      <c r="AJ1070" s="33" t="str">
        <f t="shared" si="182"/>
        <v/>
      </c>
      <c r="AK1070" s="33" t="str">
        <f t="shared" si="183"/>
        <v/>
      </c>
      <c r="AL1070" s="33" t="str">
        <f t="shared" si="184"/>
        <v/>
      </c>
      <c r="AM1070" s="33" t="str">
        <f t="shared" si="185"/>
        <v/>
      </c>
      <c r="AN1070" s="33">
        <f t="shared" si="186"/>
        <v>0</v>
      </c>
      <c r="AO1070" s="33" t="str">
        <f t="shared" si="187"/>
        <v/>
      </c>
      <c r="AP1070" s="33" t="str">
        <f t="shared" si="188"/>
        <v/>
      </c>
      <c r="AQ1070" s="33" t="str">
        <f t="shared" si="189"/>
        <v/>
      </c>
      <c r="AR1070" s="33" t="str">
        <f t="shared" si="190"/>
        <v/>
      </c>
      <c r="AS1070" s="4">
        <v>43604</v>
      </c>
      <c r="AT1070" s="4">
        <v>0.20622685185185186</v>
      </c>
      <c r="AU1070" s="4" t="s">
        <v>64</v>
      </c>
      <c r="AV1070" s="4" t="s">
        <v>68</v>
      </c>
      <c r="AW1070" s="4">
        <v>0</v>
      </c>
    </row>
    <row r="1071" spans="36:52" x14ac:dyDescent="0.3">
      <c r="AJ1071" s="33" t="str">
        <f t="shared" si="182"/>
        <v/>
      </c>
      <c r="AK1071" s="33" t="str">
        <f t="shared" si="183"/>
        <v/>
      </c>
      <c r="AL1071" s="33" t="str">
        <f t="shared" si="184"/>
        <v/>
      </c>
      <c r="AM1071" s="33" t="str">
        <f t="shared" si="185"/>
        <v/>
      </c>
      <c r="AN1071" s="33" t="str">
        <f t="shared" si="186"/>
        <v/>
      </c>
      <c r="AO1071" s="33" t="str">
        <f t="shared" si="187"/>
        <v/>
      </c>
      <c r="AP1071" s="33">
        <f t="shared" si="188"/>
        <v>0.22500000000000001</v>
      </c>
      <c r="AQ1071" s="33" t="str">
        <f t="shared" si="189"/>
        <v/>
      </c>
      <c r="AR1071" s="33" t="str">
        <f t="shared" si="190"/>
        <v/>
      </c>
      <c r="AS1071" s="4">
        <v>43604</v>
      </c>
      <c r="AT1071" s="4">
        <v>0.20758101851851851</v>
      </c>
      <c r="AU1071" s="4" t="s">
        <v>70</v>
      </c>
      <c r="AV1071" s="4" t="s">
        <v>71</v>
      </c>
      <c r="AW1071" s="4">
        <v>43604</v>
      </c>
      <c r="AX1071" s="4">
        <v>0.22500000000000001</v>
      </c>
      <c r="AY1071" s="4" t="s">
        <v>72</v>
      </c>
      <c r="AZ1071" s="4" t="s">
        <v>73</v>
      </c>
    </row>
    <row r="1072" spans="36:52" x14ac:dyDescent="0.3">
      <c r="AJ1072" s="33" t="str">
        <f t="shared" si="182"/>
        <v/>
      </c>
      <c r="AK1072" s="33" t="str">
        <f t="shared" si="183"/>
        <v/>
      </c>
      <c r="AL1072" s="33" t="str">
        <f t="shared" si="184"/>
        <v/>
      </c>
      <c r="AM1072" s="33" t="str">
        <f t="shared" si="185"/>
        <v/>
      </c>
      <c r="AN1072" s="33" t="str">
        <f t="shared" si="186"/>
        <v/>
      </c>
      <c r="AO1072" s="33" t="str">
        <f t="shared" si="187"/>
        <v/>
      </c>
      <c r="AP1072" s="33" t="str">
        <f t="shared" si="188"/>
        <v/>
      </c>
      <c r="AQ1072" s="33" t="str">
        <f t="shared" si="189"/>
        <v/>
      </c>
      <c r="AR1072" s="33">
        <f t="shared" si="190"/>
        <v>33.700000000000003</v>
      </c>
      <c r="AS1072" s="4">
        <v>43604</v>
      </c>
      <c r="AT1072" s="4">
        <v>0.20758101851851851</v>
      </c>
      <c r="AU1072" s="4" t="s">
        <v>74</v>
      </c>
      <c r="AV1072" s="4" t="s">
        <v>75</v>
      </c>
      <c r="AW1072" s="4">
        <v>33.700000000000003</v>
      </c>
      <c r="AX1072" s="4" t="s">
        <v>72</v>
      </c>
      <c r="AY1072" s="4" t="s">
        <v>73</v>
      </c>
    </row>
    <row r="1073" spans="36:51" x14ac:dyDescent="0.3">
      <c r="AJ1073" s="33" t="str">
        <f t="shared" si="182"/>
        <v/>
      </c>
      <c r="AK1073" s="33" t="str">
        <f t="shared" si="183"/>
        <v/>
      </c>
      <c r="AL1073" s="33" t="str">
        <f t="shared" si="184"/>
        <v/>
      </c>
      <c r="AM1073" s="33" t="str">
        <f t="shared" si="185"/>
        <v/>
      </c>
      <c r="AN1073" s="33" t="str">
        <f t="shared" si="186"/>
        <v/>
      </c>
      <c r="AO1073" s="33" t="str">
        <f t="shared" si="187"/>
        <v/>
      </c>
      <c r="AP1073" s="33" t="str">
        <f t="shared" si="188"/>
        <v/>
      </c>
      <c r="AQ1073" s="33">
        <f t="shared" si="189"/>
        <v>41.5</v>
      </c>
      <c r="AR1073" s="33" t="str">
        <f t="shared" si="190"/>
        <v/>
      </c>
      <c r="AS1073" s="4">
        <v>43604</v>
      </c>
      <c r="AT1073" s="4">
        <v>0.20758101851851851</v>
      </c>
      <c r="AU1073" s="4" t="s">
        <v>74</v>
      </c>
      <c r="AV1073" s="4" t="s">
        <v>76</v>
      </c>
      <c r="AW1073" s="4">
        <v>41.5</v>
      </c>
      <c r="AX1073" s="4" t="s">
        <v>72</v>
      </c>
      <c r="AY1073" s="4" t="s">
        <v>73</v>
      </c>
    </row>
    <row r="1074" spans="36:51" x14ac:dyDescent="0.3">
      <c r="AJ1074" s="33">
        <f t="shared" si="182"/>
        <v>15736.174999999999</v>
      </c>
      <c r="AK1074" s="33" t="str">
        <f t="shared" si="183"/>
        <v/>
      </c>
      <c r="AL1074" s="33" t="str">
        <f t="shared" si="184"/>
        <v/>
      </c>
      <c r="AM1074" s="33" t="str">
        <f t="shared" si="185"/>
        <v/>
      </c>
      <c r="AN1074" s="33" t="str">
        <f t="shared" si="186"/>
        <v/>
      </c>
      <c r="AO1074" s="33" t="str">
        <f t="shared" si="187"/>
        <v/>
      </c>
      <c r="AP1074" s="33" t="str">
        <f t="shared" si="188"/>
        <v/>
      </c>
      <c r="AQ1074" s="33" t="str">
        <f t="shared" si="189"/>
        <v/>
      </c>
      <c r="AR1074" s="33" t="str">
        <f t="shared" si="190"/>
        <v/>
      </c>
      <c r="AS1074" s="4">
        <v>43604</v>
      </c>
      <c r="AT1074" s="4">
        <v>0.20761574074074074</v>
      </c>
      <c r="AU1074" s="4" t="s">
        <v>59</v>
      </c>
      <c r="AV1074" s="4" t="s">
        <v>60</v>
      </c>
      <c r="AW1074" s="4">
        <v>15736.174999999999</v>
      </c>
    </row>
    <row r="1075" spans="36:51" x14ac:dyDescent="0.3">
      <c r="AJ1075" s="33" t="str">
        <f t="shared" si="182"/>
        <v/>
      </c>
      <c r="AK1075" s="33">
        <f t="shared" si="183"/>
        <v>116110.08199999999</v>
      </c>
      <c r="AL1075" s="33" t="str">
        <f t="shared" si="184"/>
        <v/>
      </c>
      <c r="AM1075" s="33" t="str">
        <f t="shared" si="185"/>
        <v/>
      </c>
      <c r="AN1075" s="33" t="str">
        <f t="shared" si="186"/>
        <v/>
      </c>
      <c r="AO1075" s="33" t="str">
        <f t="shared" si="187"/>
        <v/>
      </c>
      <c r="AP1075" s="33" t="str">
        <f t="shared" si="188"/>
        <v/>
      </c>
      <c r="AQ1075" s="33" t="str">
        <f t="shared" si="189"/>
        <v/>
      </c>
      <c r="AR1075" s="33" t="str">
        <f t="shared" si="190"/>
        <v/>
      </c>
      <c r="AS1075" s="4">
        <v>43604</v>
      </c>
      <c r="AT1075" s="4">
        <v>0.20761574074074074</v>
      </c>
      <c r="AU1075" s="4" t="s">
        <v>59</v>
      </c>
      <c r="AV1075" s="4" t="s">
        <v>61</v>
      </c>
      <c r="AW1075" s="4">
        <v>116110.08199999999</v>
      </c>
    </row>
    <row r="1076" spans="36:51" x14ac:dyDescent="0.3">
      <c r="AJ1076" s="33" t="str">
        <f t="shared" si="182"/>
        <v/>
      </c>
      <c r="AK1076" s="33" t="str">
        <f t="shared" si="183"/>
        <v/>
      </c>
      <c r="AL1076" s="33" t="str">
        <f t="shared" si="184"/>
        <v/>
      </c>
      <c r="AM1076" s="33" t="str">
        <f t="shared" si="185"/>
        <v/>
      </c>
      <c r="AN1076" s="33" t="str">
        <f t="shared" si="186"/>
        <v/>
      </c>
      <c r="AO1076" s="33">
        <f t="shared" si="187"/>
        <v>12</v>
      </c>
      <c r="AP1076" s="33" t="str">
        <f t="shared" si="188"/>
        <v/>
      </c>
      <c r="AQ1076" s="33" t="str">
        <f t="shared" si="189"/>
        <v/>
      </c>
      <c r="AR1076" s="33" t="str">
        <f t="shared" si="190"/>
        <v/>
      </c>
      <c r="AS1076" s="4">
        <v>43604</v>
      </c>
      <c r="AT1076" s="4">
        <v>0.20761574074074074</v>
      </c>
      <c r="AU1076" s="4" t="s">
        <v>62</v>
      </c>
      <c r="AV1076" s="4" t="s">
        <v>63</v>
      </c>
      <c r="AW1076" s="4">
        <v>12</v>
      </c>
    </row>
    <row r="1077" spans="36:51" x14ac:dyDescent="0.3">
      <c r="AJ1077" s="33" t="str">
        <f t="shared" si="182"/>
        <v/>
      </c>
      <c r="AK1077" s="33" t="str">
        <f t="shared" si="183"/>
        <v/>
      </c>
      <c r="AL1077" s="33">
        <f t="shared" si="184"/>
        <v>27361.01</v>
      </c>
      <c r="AM1077" s="33" t="str">
        <f t="shared" si="185"/>
        <v/>
      </c>
      <c r="AN1077" s="33" t="str">
        <f t="shared" si="186"/>
        <v/>
      </c>
      <c r="AO1077" s="33" t="str">
        <f t="shared" si="187"/>
        <v/>
      </c>
      <c r="AP1077" s="33" t="str">
        <f t="shared" si="188"/>
        <v/>
      </c>
      <c r="AQ1077" s="33" t="str">
        <f t="shared" si="189"/>
        <v/>
      </c>
      <c r="AR1077" s="33" t="str">
        <f t="shared" si="190"/>
        <v/>
      </c>
      <c r="AS1077" s="4">
        <v>43604</v>
      </c>
      <c r="AT1077" s="4">
        <v>0.20761574074074074</v>
      </c>
      <c r="AU1077" s="4" t="s">
        <v>64</v>
      </c>
      <c r="AV1077" s="4" t="s">
        <v>65</v>
      </c>
      <c r="AW1077" s="4">
        <v>27361.01</v>
      </c>
    </row>
    <row r="1078" spans="36:51" x14ac:dyDescent="0.3">
      <c r="AJ1078" s="33" t="str">
        <f t="shared" si="182"/>
        <v/>
      </c>
      <c r="AK1078" s="33" t="str">
        <f t="shared" si="183"/>
        <v/>
      </c>
      <c r="AL1078" s="33" t="str">
        <f t="shared" si="184"/>
        <v/>
      </c>
      <c r="AM1078" s="33">
        <f t="shared" si="185"/>
        <v>37916.536</v>
      </c>
      <c r="AN1078" s="33" t="str">
        <f t="shared" si="186"/>
        <v/>
      </c>
      <c r="AO1078" s="33" t="str">
        <f t="shared" si="187"/>
        <v/>
      </c>
      <c r="AP1078" s="33" t="str">
        <f t="shared" si="188"/>
        <v/>
      </c>
      <c r="AQ1078" s="33" t="str">
        <f t="shared" si="189"/>
        <v/>
      </c>
      <c r="AR1078" s="33" t="str">
        <f t="shared" si="190"/>
        <v/>
      </c>
      <c r="AS1078" s="4">
        <v>43604</v>
      </c>
      <c r="AT1078" s="4">
        <v>0.20761574074074074</v>
      </c>
      <c r="AU1078" s="4" t="s">
        <v>64</v>
      </c>
      <c r="AV1078" s="4" t="s">
        <v>66</v>
      </c>
      <c r="AW1078" s="4" t="s">
        <v>67</v>
      </c>
      <c r="AX1078" s="4">
        <v>37916.536</v>
      </c>
    </row>
    <row r="1079" spans="36:51" x14ac:dyDescent="0.3">
      <c r="AJ1079" s="33" t="str">
        <f t="shared" si="182"/>
        <v/>
      </c>
      <c r="AK1079" s="33" t="str">
        <f t="shared" si="183"/>
        <v/>
      </c>
      <c r="AL1079" s="33" t="str">
        <f t="shared" si="184"/>
        <v/>
      </c>
      <c r="AM1079" s="33" t="str">
        <f t="shared" si="185"/>
        <v/>
      </c>
      <c r="AN1079" s="33">
        <f t="shared" si="186"/>
        <v>0</v>
      </c>
      <c r="AO1079" s="33" t="str">
        <f t="shared" si="187"/>
        <v/>
      </c>
      <c r="AP1079" s="33" t="str">
        <f t="shared" si="188"/>
        <v/>
      </c>
      <c r="AQ1079" s="33" t="str">
        <f t="shared" si="189"/>
        <v/>
      </c>
      <c r="AR1079" s="33" t="str">
        <f t="shared" si="190"/>
        <v/>
      </c>
      <c r="AS1079" s="4">
        <v>43604</v>
      </c>
      <c r="AT1079" s="4">
        <v>0.20761574074074074</v>
      </c>
      <c r="AU1079" s="4" t="s">
        <v>64</v>
      </c>
      <c r="AV1079" s="4" t="s">
        <v>68</v>
      </c>
      <c r="AW1079" s="4">
        <v>0</v>
      </c>
    </row>
    <row r="1080" spans="36:51" x14ac:dyDescent="0.3">
      <c r="AJ1080" s="33">
        <f t="shared" si="182"/>
        <v>15736.174999999999</v>
      </c>
      <c r="AK1080" s="33" t="str">
        <f t="shared" si="183"/>
        <v/>
      </c>
      <c r="AL1080" s="33" t="str">
        <f t="shared" si="184"/>
        <v/>
      </c>
      <c r="AM1080" s="33" t="str">
        <f t="shared" si="185"/>
        <v/>
      </c>
      <c r="AN1080" s="33" t="str">
        <f t="shared" si="186"/>
        <v/>
      </c>
      <c r="AO1080" s="33" t="str">
        <f t="shared" si="187"/>
        <v/>
      </c>
      <c r="AP1080" s="33" t="str">
        <f t="shared" si="188"/>
        <v/>
      </c>
      <c r="AQ1080" s="33" t="str">
        <f t="shared" si="189"/>
        <v/>
      </c>
      <c r="AR1080" s="33" t="str">
        <f t="shared" si="190"/>
        <v/>
      </c>
      <c r="AS1080" s="4">
        <v>43604</v>
      </c>
      <c r="AT1080" s="4">
        <v>0.20900462962962962</v>
      </c>
      <c r="AU1080" s="4" t="s">
        <v>59</v>
      </c>
      <c r="AV1080" s="4" t="s">
        <v>60</v>
      </c>
      <c r="AW1080" s="4">
        <v>15736.174999999999</v>
      </c>
    </row>
    <row r="1081" spans="36:51" x14ac:dyDescent="0.3">
      <c r="AJ1081" s="33" t="str">
        <f t="shared" si="182"/>
        <v/>
      </c>
      <c r="AK1081" s="33">
        <f t="shared" si="183"/>
        <v>116110.08199999999</v>
      </c>
      <c r="AL1081" s="33" t="str">
        <f t="shared" si="184"/>
        <v/>
      </c>
      <c r="AM1081" s="33" t="str">
        <f t="shared" si="185"/>
        <v/>
      </c>
      <c r="AN1081" s="33" t="str">
        <f t="shared" si="186"/>
        <v/>
      </c>
      <c r="AO1081" s="33" t="str">
        <f t="shared" si="187"/>
        <v/>
      </c>
      <c r="AP1081" s="33" t="str">
        <f t="shared" si="188"/>
        <v/>
      </c>
      <c r="AQ1081" s="33" t="str">
        <f t="shared" si="189"/>
        <v/>
      </c>
      <c r="AR1081" s="33" t="str">
        <f t="shared" si="190"/>
        <v/>
      </c>
      <c r="AS1081" s="4">
        <v>43604</v>
      </c>
      <c r="AT1081" s="4">
        <v>0.20900462962962962</v>
      </c>
      <c r="AU1081" s="4" t="s">
        <v>59</v>
      </c>
      <c r="AV1081" s="4" t="s">
        <v>61</v>
      </c>
      <c r="AW1081" s="4">
        <v>116110.08199999999</v>
      </c>
    </row>
    <row r="1082" spans="36:51" x14ac:dyDescent="0.3">
      <c r="AJ1082" s="33" t="str">
        <f t="shared" si="182"/>
        <v/>
      </c>
      <c r="AK1082" s="33" t="str">
        <f t="shared" si="183"/>
        <v/>
      </c>
      <c r="AL1082" s="33" t="str">
        <f t="shared" si="184"/>
        <v/>
      </c>
      <c r="AM1082" s="33" t="str">
        <f t="shared" si="185"/>
        <v/>
      </c>
      <c r="AN1082" s="33" t="str">
        <f t="shared" si="186"/>
        <v/>
      </c>
      <c r="AO1082" s="33">
        <f t="shared" si="187"/>
        <v>12</v>
      </c>
      <c r="AP1082" s="33" t="str">
        <f t="shared" si="188"/>
        <v/>
      </c>
      <c r="AQ1082" s="33" t="str">
        <f t="shared" si="189"/>
        <v/>
      </c>
      <c r="AR1082" s="33" t="str">
        <f t="shared" si="190"/>
        <v/>
      </c>
      <c r="AS1082" s="4">
        <v>43604</v>
      </c>
      <c r="AT1082" s="4">
        <v>0.20900462962962962</v>
      </c>
      <c r="AU1082" s="4" t="s">
        <v>62</v>
      </c>
      <c r="AV1082" s="4" t="s">
        <v>63</v>
      </c>
      <c r="AW1082" s="4">
        <v>12</v>
      </c>
    </row>
    <row r="1083" spans="36:51" x14ac:dyDescent="0.3">
      <c r="AJ1083" s="33" t="str">
        <f t="shared" si="182"/>
        <v/>
      </c>
      <c r="AK1083" s="33" t="str">
        <f t="shared" si="183"/>
        <v/>
      </c>
      <c r="AL1083" s="33">
        <f t="shared" si="184"/>
        <v>27361.01</v>
      </c>
      <c r="AM1083" s="33" t="str">
        <f t="shared" si="185"/>
        <v/>
      </c>
      <c r="AN1083" s="33" t="str">
        <f t="shared" si="186"/>
        <v/>
      </c>
      <c r="AO1083" s="33" t="str">
        <f t="shared" si="187"/>
        <v/>
      </c>
      <c r="AP1083" s="33" t="str">
        <f t="shared" si="188"/>
        <v/>
      </c>
      <c r="AQ1083" s="33" t="str">
        <f t="shared" si="189"/>
        <v/>
      </c>
      <c r="AR1083" s="33" t="str">
        <f t="shared" si="190"/>
        <v/>
      </c>
      <c r="AS1083" s="4">
        <v>43604</v>
      </c>
      <c r="AT1083" s="4">
        <v>0.20900462962962962</v>
      </c>
      <c r="AU1083" s="4" t="s">
        <v>64</v>
      </c>
      <c r="AV1083" s="4" t="s">
        <v>65</v>
      </c>
      <c r="AW1083" s="4">
        <v>27361.01</v>
      </c>
    </row>
    <row r="1084" spans="36:51" x14ac:dyDescent="0.3">
      <c r="AJ1084" s="33" t="str">
        <f t="shared" si="182"/>
        <v/>
      </c>
      <c r="AK1084" s="33" t="str">
        <f t="shared" si="183"/>
        <v/>
      </c>
      <c r="AL1084" s="33" t="str">
        <f t="shared" si="184"/>
        <v/>
      </c>
      <c r="AM1084" s="33">
        <f t="shared" si="185"/>
        <v>37916.536</v>
      </c>
      <c r="AN1084" s="33" t="str">
        <f t="shared" si="186"/>
        <v/>
      </c>
      <c r="AO1084" s="33" t="str">
        <f t="shared" si="187"/>
        <v/>
      </c>
      <c r="AP1084" s="33" t="str">
        <f t="shared" si="188"/>
        <v/>
      </c>
      <c r="AQ1084" s="33" t="str">
        <f t="shared" si="189"/>
        <v/>
      </c>
      <c r="AR1084" s="33" t="str">
        <f t="shared" si="190"/>
        <v/>
      </c>
      <c r="AS1084" s="4">
        <v>43604</v>
      </c>
      <c r="AT1084" s="4">
        <v>0.20900462962962962</v>
      </c>
      <c r="AU1084" s="4" t="s">
        <v>64</v>
      </c>
      <c r="AV1084" s="4" t="s">
        <v>66</v>
      </c>
      <c r="AW1084" s="4" t="s">
        <v>67</v>
      </c>
      <c r="AX1084" s="4">
        <v>37916.536</v>
      </c>
    </row>
    <row r="1085" spans="36:51" x14ac:dyDescent="0.3">
      <c r="AJ1085" s="33" t="str">
        <f t="shared" si="182"/>
        <v/>
      </c>
      <c r="AK1085" s="33" t="str">
        <f t="shared" si="183"/>
        <v/>
      </c>
      <c r="AL1085" s="33" t="str">
        <f t="shared" si="184"/>
        <v/>
      </c>
      <c r="AM1085" s="33" t="str">
        <f t="shared" si="185"/>
        <v/>
      </c>
      <c r="AN1085" s="33">
        <f t="shared" si="186"/>
        <v>0</v>
      </c>
      <c r="AO1085" s="33" t="str">
        <f t="shared" si="187"/>
        <v/>
      </c>
      <c r="AP1085" s="33" t="str">
        <f t="shared" si="188"/>
        <v/>
      </c>
      <c r="AQ1085" s="33" t="str">
        <f t="shared" si="189"/>
        <v/>
      </c>
      <c r="AR1085" s="33" t="str">
        <f t="shared" si="190"/>
        <v/>
      </c>
      <c r="AS1085" s="4">
        <v>43604</v>
      </c>
      <c r="AT1085" s="4">
        <v>0.20900462962962962</v>
      </c>
      <c r="AU1085" s="4" t="s">
        <v>64</v>
      </c>
      <c r="AV1085" s="4" t="s">
        <v>68</v>
      </c>
      <c r="AW1085" s="4">
        <v>0</v>
      </c>
    </row>
    <row r="1086" spans="36:51" x14ac:dyDescent="0.3">
      <c r="AJ1086" s="33">
        <f t="shared" si="182"/>
        <v>15736.174999999999</v>
      </c>
      <c r="AK1086" s="33" t="str">
        <f t="shared" si="183"/>
        <v/>
      </c>
      <c r="AL1086" s="33" t="str">
        <f t="shared" si="184"/>
        <v/>
      </c>
      <c r="AM1086" s="33" t="str">
        <f t="shared" si="185"/>
        <v/>
      </c>
      <c r="AN1086" s="33" t="str">
        <f t="shared" si="186"/>
        <v/>
      </c>
      <c r="AO1086" s="33" t="str">
        <f t="shared" si="187"/>
        <v/>
      </c>
      <c r="AP1086" s="33" t="str">
        <f t="shared" si="188"/>
        <v/>
      </c>
      <c r="AQ1086" s="33" t="str">
        <f t="shared" si="189"/>
        <v/>
      </c>
      <c r="AR1086" s="33" t="str">
        <f t="shared" si="190"/>
        <v/>
      </c>
      <c r="AS1086" s="4">
        <v>43604</v>
      </c>
      <c r="AT1086" s="4">
        <v>0.21039351851851851</v>
      </c>
      <c r="AU1086" s="4" t="s">
        <v>59</v>
      </c>
      <c r="AV1086" s="4" t="s">
        <v>60</v>
      </c>
      <c r="AW1086" s="4">
        <v>15736.174999999999</v>
      </c>
    </row>
    <row r="1087" spans="36:51" x14ac:dyDescent="0.3">
      <c r="AJ1087" s="33" t="str">
        <f t="shared" si="182"/>
        <v/>
      </c>
      <c r="AK1087" s="33">
        <f t="shared" si="183"/>
        <v>116110.08199999999</v>
      </c>
      <c r="AL1087" s="33" t="str">
        <f t="shared" si="184"/>
        <v/>
      </c>
      <c r="AM1087" s="33" t="str">
        <f t="shared" si="185"/>
        <v/>
      </c>
      <c r="AN1087" s="33" t="str">
        <f t="shared" si="186"/>
        <v/>
      </c>
      <c r="AO1087" s="33" t="str">
        <f t="shared" si="187"/>
        <v/>
      </c>
      <c r="AP1087" s="33" t="str">
        <f t="shared" si="188"/>
        <v/>
      </c>
      <c r="AQ1087" s="33" t="str">
        <f t="shared" si="189"/>
        <v/>
      </c>
      <c r="AR1087" s="33" t="str">
        <f t="shared" si="190"/>
        <v/>
      </c>
      <c r="AS1087" s="4">
        <v>43604</v>
      </c>
      <c r="AT1087" s="4">
        <v>0.21039351851851851</v>
      </c>
      <c r="AU1087" s="4" t="s">
        <v>59</v>
      </c>
      <c r="AV1087" s="4" t="s">
        <v>61</v>
      </c>
      <c r="AW1087" s="4">
        <v>116110.08199999999</v>
      </c>
    </row>
    <row r="1088" spans="36:51" x14ac:dyDescent="0.3">
      <c r="AJ1088" s="33" t="str">
        <f t="shared" si="182"/>
        <v/>
      </c>
      <c r="AK1088" s="33" t="str">
        <f t="shared" si="183"/>
        <v/>
      </c>
      <c r="AL1088" s="33" t="str">
        <f t="shared" si="184"/>
        <v/>
      </c>
      <c r="AM1088" s="33" t="str">
        <f t="shared" si="185"/>
        <v/>
      </c>
      <c r="AN1088" s="33" t="str">
        <f t="shared" si="186"/>
        <v/>
      </c>
      <c r="AO1088" s="33">
        <f t="shared" si="187"/>
        <v>12</v>
      </c>
      <c r="AP1088" s="33" t="str">
        <f t="shared" si="188"/>
        <v/>
      </c>
      <c r="AQ1088" s="33" t="str">
        <f t="shared" si="189"/>
        <v/>
      </c>
      <c r="AR1088" s="33" t="str">
        <f t="shared" si="190"/>
        <v/>
      </c>
      <c r="AS1088" s="4">
        <v>43604</v>
      </c>
      <c r="AT1088" s="4">
        <v>0.21039351851851851</v>
      </c>
      <c r="AU1088" s="4" t="s">
        <v>62</v>
      </c>
      <c r="AV1088" s="4" t="s">
        <v>63</v>
      </c>
      <c r="AW1088" s="4">
        <v>12</v>
      </c>
    </row>
    <row r="1089" spans="36:52" x14ac:dyDescent="0.3">
      <c r="AJ1089" s="33" t="str">
        <f t="shared" si="182"/>
        <v/>
      </c>
      <c r="AK1089" s="33" t="str">
        <f t="shared" si="183"/>
        <v/>
      </c>
      <c r="AL1089" s="33">
        <f t="shared" si="184"/>
        <v>27361.01</v>
      </c>
      <c r="AM1089" s="33" t="str">
        <f t="shared" si="185"/>
        <v/>
      </c>
      <c r="AN1089" s="33" t="str">
        <f t="shared" si="186"/>
        <v/>
      </c>
      <c r="AO1089" s="33" t="str">
        <f t="shared" si="187"/>
        <v/>
      </c>
      <c r="AP1089" s="33" t="str">
        <f t="shared" si="188"/>
        <v/>
      </c>
      <c r="AQ1089" s="33" t="str">
        <f t="shared" si="189"/>
        <v/>
      </c>
      <c r="AR1089" s="33" t="str">
        <f t="shared" si="190"/>
        <v/>
      </c>
      <c r="AS1089" s="4">
        <v>43604</v>
      </c>
      <c r="AT1089" s="4">
        <v>0.21039351851851851</v>
      </c>
      <c r="AU1089" s="4" t="s">
        <v>64</v>
      </c>
      <c r="AV1089" s="4" t="s">
        <v>65</v>
      </c>
      <c r="AW1089" s="4">
        <v>27361.01</v>
      </c>
    </row>
    <row r="1090" spans="36:52" x14ac:dyDescent="0.3">
      <c r="AJ1090" s="33" t="str">
        <f t="shared" si="182"/>
        <v/>
      </c>
      <c r="AK1090" s="33" t="str">
        <f t="shared" si="183"/>
        <v/>
      </c>
      <c r="AL1090" s="33" t="str">
        <f t="shared" si="184"/>
        <v/>
      </c>
      <c r="AM1090" s="33">
        <f t="shared" si="185"/>
        <v>37916.536</v>
      </c>
      <c r="AN1090" s="33" t="str">
        <f t="shared" si="186"/>
        <v/>
      </c>
      <c r="AO1090" s="33" t="str">
        <f t="shared" si="187"/>
        <v/>
      </c>
      <c r="AP1090" s="33" t="str">
        <f t="shared" si="188"/>
        <v/>
      </c>
      <c r="AQ1090" s="33" t="str">
        <f t="shared" si="189"/>
        <v/>
      </c>
      <c r="AR1090" s="33" t="str">
        <f t="shared" si="190"/>
        <v/>
      </c>
      <c r="AS1090" s="4">
        <v>43604</v>
      </c>
      <c r="AT1090" s="4">
        <v>0.21039351851851851</v>
      </c>
      <c r="AU1090" s="4" t="s">
        <v>64</v>
      </c>
      <c r="AV1090" s="4" t="s">
        <v>66</v>
      </c>
      <c r="AW1090" s="4" t="s">
        <v>67</v>
      </c>
      <c r="AX1090" s="4">
        <v>37916.536</v>
      </c>
    </row>
    <row r="1091" spans="36:52" x14ac:dyDescent="0.3">
      <c r="AJ1091" s="33" t="str">
        <f t="shared" si="182"/>
        <v/>
      </c>
      <c r="AK1091" s="33" t="str">
        <f t="shared" si="183"/>
        <v/>
      </c>
      <c r="AL1091" s="33" t="str">
        <f t="shared" si="184"/>
        <v/>
      </c>
      <c r="AM1091" s="33" t="str">
        <f t="shared" si="185"/>
        <v/>
      </c>
      <c r="AN1091" s="33">
        <f t="shared" si="186"/>
        <v>0</v>
      </c>
      <c r="AO1091" s="33" t="str">
        <f t="shared" si="187"/>
        <v/>
      </c>
      <c r="AP1091" s="33" t="str">
        <f t="shared" si="188"/>
        <v/>
      </c>
      <c r="AQ1091" s="33" t="str">
        <f t="shared" si="189"/>
        <v/>
      </c>
      <c r="AR1091" s="33" t="str">
        <f t="shared" si="190"/>
        <v/>
      </c>
      <c r="AS1091" s="4">
        <v>43604</v>
      </c>
      <c r="AT1091" s="4">
        <v>0.21039351851851851</v>
      </c>
      <c r="AU1091" s="4" t="s">
        <v>64</v>
      </c>
      <c r="AV1091" s="4" t="s">
        <v>68</v>
      </c>
      <c r="AW1091" s="4">
        <v>0</v>
      </c>
    </row>
    <row r="1092" spans="36:52" x14ac:dyDescent="0.3">
      <c r="AJ1092" s="33" t="str">
        <f t="shared" si="182"/>
        <v/>
      </c>
      <c r="AK1092" s="33" t="str">
        <f t="shared" si="183"/>
        <v/>
      </c>
      <c r="AL1092" s="33" t="str">
        <f t="shared" si="184"/>
        <v/>
      </c>
      <c r="AM1092" s="33" t="str">
        <f t="shared" si="185"/>
        <v/>
      </c>
      <c r="AN1092" s="33" t="str">
        <f t="shared" si="186"/>
        <v/>
      </c>
      <c r="AO1092" s="33" t="str">
        <f t="shared" si="187"/>
        <v/>
      </c>
      <c r="AP1092" s="33">
        <f t="shared" si="188"/>
        <v>0.22500000000000001</v>
      </c>
      <c r="AQ1092" s="33" t="str">
        <f t="shared" si="189"/>
        <v/>
      </c>
      <c r="AR1092" s="33" t="str">
        <f t="shared" si="190"/>
        <v/>
      </c>
      <c r="AS1092" s="4">
        <v>43604</v>
      </c>
      <c r="AT1092" s="4">
        <v>0.21105324074074075</v>
      </c>
      <c r="AU1092" s="4" t="s">
        <v>70</v>
      </c>
      <c r="AV1092" s="4" t="s">
        <v>71</v>
      </c>
      <c r="AW1092" s="4">
        <v>43604</v>
      </c>
      <c r="AX1092" s="4">
        <v>0.22500000000000001</v>
      </c>
      <c r="AY1092" s="4" t="s">
        <v>72</v>
      </c>
      <c r="AZ1092" s="4" t="s">
        <v>73</v>
      </c>
    </row>
    <row r="1093" spans="36:52" x14ac:dyDescent="0.3">
      <c r="AJ1093" s="33" t="str">
        <f t="shared" si="182"/>
        <v/>
      </c>
      <c r="AK1093" s="33" t="str">
        <f t="shared" si="183"/>
        <v/>
      </c>
      <c r="AL1093" s="33" t="str">
        <f t="shared" si="184"/>
        <v/>
      </c>
      <c r="AM1093" s="33" t="str">
        <f t="shared" si="185"/>
        <v/>
      </c>
      <c r="AN1093" s="33" t="str">
        <f t="shared" si="186"/>
        <v/>
      </c>
      <c r="AO1093" s="33" t="str">
        <f t="shared" si="187"/>
        <v/>
      </c>
      <c r="AP1093" s="33" t="str">
        <f t="shared" si="188"/>
        <v/>
      </c>
      <c r="AQ1093" s="33" t="str">
        <f t="shared" si="189"/>
        <v/>
      </c>
      <c r="AR1093" s="33">
        <f t="shared" si="190"/>
        <v>33.700000000000003</v>
      </c>
      <c r="AS1093" s="4">
        <v>43604</v>
      </c>
      <c r="AT1093" s="4">
        <v>0.21105324074074075</v>
      </c>
      <c r="AU1093" s="4" t="s">
        <v>74</v>
      </c>
      <c r="AV1093" s="4" t="s">
        <v>75</v>
      </c>
      <c r="AW1093" s="4">
        <v>33.700000000000003</v>
      </c>
      <c r="AX1093" s="4" t="s">
        <v>72</v>
      </c>
      <c r="AY1093" s="4" t="s">
        <v>73</v>
      </c>
    </row>
    <row r="1094" spans="36:52" x14ac:dyDescent="0.3">
      <c r="AJ1094" s="33" t="str">
        <f t="shared" si="182"/>
        <v/>
      </c>
      <c r="AK1094" s="33" t="str">
        <f t="shared" si="183"/>
        <v/>
      </c>
      <c r="AL1094" s="33" t="str">
        <f t="shared" si="184"/>
        <v/>
      </c>
      <c r="AM1094" s="33" t="str">
        <f t="shared" si="185"/>
        <v/>
      </c>
      <c r="AN1094" s="33" t="str">
        <f t="shared" si="186"/>
        <v/>
      </c>
      <c r="AO1094" s="33" t="str">
        <f t="shared" si="187"/>
        <v/>
      </c>
      <c r="AP1094" s="33" t="str">
        <f t="shared" si="188"/>
        <v/>
      </c>
      <c r="AQ1094" s="33">
        <f t="shared" si="189"/>
        <v>41.5</v>
      </c>
      <c r="AR1094" s="33" t="str">
        <f t="shared" si="190"/>
        <v/>
      </c>
      <c r="AS1094" s="4">
        <v>43604</v>
      </c>
      <c r="AT1094" s="4">
        <v>0.21105324074074075</v>
      </c>
      <c r="AU1094" s="4" t="s">
        <v>74</v>
      </c>
      <c r="AV1094" s="4" t="s">
        <v>76</v>
      </c>
      <c r="AW1094" s="4">
        <v>41.5</v>
      </c>
      <c r="AX1094" s="4" t="s">
        <v>72</v>
      </c>
      <c r="AY1094" s="4" t="s">
        <v>73</v>
      </c>
    </row>
    <row r="1095" spans="36:52" x14ac:dyDescent="0.3">
      <c r="AJ1095" s="33">
        <f t="shared" si="182"/>
        <v>15736.174999999999</v>
      </c>
      <c r="AK1095" s="33" t="str">
        <f t="shared" si="183"/>
        <v/>
      </c>
      <c r="AL1095" s="33" t="str">
        <f t="shared" si="184"/>
        <v/>
      </c>
      <c r="AM1095" s="33" t="str">
        <f t="shared" si="185"/>
        <v/>
      </c>
      <c r="AN1095" s="33" t="str">
        <f t="shared" si="186"/>
        <v/>
      </c>
      <c r="AO1095" s="33" t="str">
        <f t="shared" si="187"/>
        <v/>
      </c>
      <c r="AP1095" s="33" t="str">
        <f t="shared" si="188"/>
        <v/>
      </c>
      <c r="AQ1095" s="33" t="str">
        <f t="shared" si="189"/>
        <v/>
      </c>
      <c r="AR1095" s="33" t="str">
        <f t="shared" si="190"/>
        <v/>
      </c>
      <c r="AS1095" s="4">
        <v>43604</v>
      </c>
      <c r="AT1095" s="4">
        <v>0.21178240740740739</v>
      </c>
      <c r="AU1095" s="4" t="s">
        <v>59</v>
      </c>
      <c r="AV1095" s="4" t="s">
        <v>60</v>
      </c>
      <c r="AW1095" s="4">
        <v>15736.174999999999</v>
      </c>
    </row>
    <row r="1096" spans="36:52" x14ac:dyDescent="0.3">
      <c r="AJ1096" s="33" t="str">
        <f t="shared" si="182"/>
        <v/>
      </c>
      <c r="AK1096" s="33">
        <f t="shared" si="183"/>
        <v>116110.08199999999</v>
      </c>
      <c r="AL1096" s="33" t="str">
        <f t="shared" si="184"/>
        <v/>
      </c>
      <c r="AM1096" s="33" t="str">
        <f t="shared" si="185"/>
        <v/>
      </c>
      <c r="AN1096" s="33" t="str">
        <f t="shared" si="186"/>
        <v/>
      </c>
      <c r="AO1096" s="33" t="str">
        <f t="shared" si="187"/>
        <v/>
      </c>
      <c r="AP1096" s="33" t="str">
        <f t="shared" si="188"/>
        <v/>
      </c>
      <c r="AQ1096" s="33" t="str">
        <f t="shared" si="189"/>
        <v/>
      </c>
      <c r="AR1096" s="33" t="str">
        <f t="shared" si="190"/>
        <v/>
      </c>
      <c r="AS1096" s="4">
        <v>43604</v>
      </c>
      <c r="AT1096" s="4">
        <v>0.21178240740740739</v>
      </c>
      <c r="AU1096" s="4" t="s">
        <v>59</v>
      </c>
      <c r="AV1096" s="4" t="s">
        <v>61</v>
      </c>
      <c r="AW1096" s="4">
        <v>116110.08199999999</v>
      </c>
    </row>
    <row r="1097" spans="36:52" x14ac:dyDescent="0.3">
      <c r="AJ1097" s="33" t="str">
        <f t="shared" si="182"/>
        <v/>
      </c>
      <c r="AK1097" s="33" t="str">
        <f t="shared" si="183"/>
        <v/>
      </c>
      <c r="AL1097" s="33" t="str">
        <f t="shared" si="184"/>
        <v/>
      </c>
      <c r="AM1097" s="33" t="str">
        <f t="shared" si="185"/>
        <v/>
      </c>
      <c r="AN1097" s="33" t="str">
        <f t="shared" si="186"/>
        <v/>
      </c>
      <c r="AO1097" s="33">
        <f t="shared" si="187"/>
        <v>12</v>
      </c>
      <c r="AP1097" s="33" t="str">
        <f t="shared" si="188"/>
        <v/>
      </c>
      <c r="AQ1097" s="33" t="str">
        <f t="shared" si="189"/>
        <v/>
      </c>
      <c r="AR1097" s="33" t="str">
        <f t="shared" si="190"/>
        <v/>
      </c>
      <c r="AS1097" s="4">
        <v>43604</v>
      </c>
      <c r="AT1097" s="4">
        <v>0.21178240740740739</v>
      </c>
      <c r="AU1097" s="4" t="s">
        <v>62</v>
      </c>
      <c r="AV1097" s="4" t="s">
        <v>63</v>
      </c>
      <c r="AW1097" s="4">
        <v>12</v>
      </c>
    </row>
    <row r="1098" spans="36:52" x14ac:dyDescent="0.3">
      <c r="AJ1098" s="33" t="str">
        <f t="shared" si="182"/>
        <v/>
      </c>
      <c r="AK1098" s="33" t="str">
        <f t="shared" si="183"/>
        <v/>
      </c>
      <c r="AL1098" s="33">
        <f t="shared" si="184"/>
        <v>27361.01</v>
      </c>
      <c r="AM1098" s="33" t="str">
        <f t="shared" si="185"/>
        <v/>
      </c>
      <c r="AN1098" s="33" t="str">
        <f t="shared" si="186"/>
        <v/>
      </c>
      <c r="AO1098" s="33" t="str">
        <f t="shared" si="187"/>
        <v/>
      </c>
      <c r="AP1098" s="33" t="str">
        <f t="shared" si="188"/>
        <v/>
      </c>
      <c r="AQ1098" s="33" t="str">
        <f t="shared" si="189"/>
        <v/>
      </c>
      <c r="AR1098" s="33" t="str">
        <f t="shared" si="190"/>
        <v/>
      </c>
      <c r="AS1098" s="4">
        <v>43604</v>
      </c>
      <c r="AT1098" s="4">
        <v>0.21178240740740739</v>
      </c>
      <c r="AU1098" s="4" t="s">
        <v>64</v>
      </c>
      <c r="AV1098" s="4" t="s">
        <v>65</v>
      </c>
      <c r="AW1098" s="4">
        <v>27361.01</v>
      </c>
    </row>
    <row r="1099" spans="36:52" x14ac:dyDescent="0.3">
      <c r="AJ1099" s="33" t="str">
        <f t="shared" si="182"/>
        <v/>
      </c>
      <c r="AK1099" s="33" t="str">
        <f t="shared" si="183"/>
        <v/>
      </c>
      <c r="AL1099" s="33" t="str">
        <f t="shared" si="184"/>
        <v/>
      </c>
      <c r="AM1099" s="33">
        <f t="shared" si="185"/>
        <v>37916.536</v>
      </c>
      <c r="AN1099" s="33" t="str">
        <f t="shared" si="186"/>
        <v/>
      </c>
      <c r="AO1099" s="33" t="str">
        <f t="shared" si="187"/>
        <v/>
      </c>
      <c r="AP1099" s="33" t="str">
        <f t="shared" si="188"/>
        <v/>
      </c>
      <c r="AQ1099" s="33" t="str">
        <f t="shared" si="189"/>
        <v/>
      </c>
      <c r="AR1099" s="33" t="str">
        <f t="shared" si="190"/>
        <v/>
      </c>
      <c r="AS1099" s="4">
        <v>43604</v>
      </c>
      <c r="AT1099" s="4">
        <v>0.21178240740740739</v>
      </c>
      <c r="AU1099" s="4" t="s">
        <v>64</v>
      </c>
      <c r="AV1099" s="4" t="s">
        <v>66</v>
      </c>
      <c r="AW1099" s="4" t="s">
        <v>67</v>
      </c>
      <c r="AX1099" s="4">
        <v>37916.536</v>
      </c>
    </row>
    <row r="1100" spans="36:52" x14ac:dyDescent="0.3">
      <c r="AJ1100" s="33" t="str">
        <f t="shared" ref="AJ1100:AJ1163" si="191">IF(AV1100="ht",AW1100,"")</f>
        <v/>
      </c>
      <c r="AK1100" s="33" t="str">
        <f t="shared" ref="AK1100:AK1163" si="192">IF($AV1100="nt",$AW1100,"")</f>
        <v/>
      </c>
      <c r="AL1100" s="33" t="str">
        <f t="shared" ref="AL1100:AL1163" si="193">IF($AV1100="esp",$AW1100,"")</f>
        <v/>
      </c>
      <c r="AM1100" s="33" t="str">
        <f t="shared" ref="AM1100:AM1163" si="194">IF($AV1100="Ges",$AX1100,"")</f>
        <v/>
      </c>
      <c r="AN1100" s="33">
        <f t="shared" ref="AN1100:AN1163" si="195">IF($AV1100="tag",$AW1100,"")</f>
        <v>0</v>
      </c>
      <c r="AO1100" s="33" t="str">
        <f t="shared" ref="AO1100:AO1163" si="196">IF($AV1100="vhs",$AW1100,"")</f>
        <v/>
      </c>
      <c r="AP1100" s="33" t="str">
        <f t="shared" ref="AP1100:AP1163" si="197">IF($AV1100="szeit",$AX1100,"")</f>
        <v/>
      </c>
      <c r="AQ1100" s="33" t="str">
        <f t="shared" ref="AQ1100:AQ1163" si="198">IF($AV1100="v06",$AW1100,"")</f>
        <v/>
      </c>
      <c r="AR1100" s="33" t="str">
        <f t="shared" ref="AR1100:AR1163" si="199">IF($AV1100="v22",$AW1100,"")</f>
        <v/>
      </c>
      <c r="AS1100" s="4">
        <v>43604</v>
      </c>
      <c r="AT1100" s="4">
        <v>0.21178240740740739</v>
      </c>
      <c r="AU1100" s="4" t="s">
        <v>64</v>
      </c>
      <c r="AV1100" s="4" t="s">
        <v>68</v>
      </c>
      <c r="AW1100" s="4">
        <v>0</v>
      </c>
    </row>
    <row r="1101" spans="36:52" x14ac:dyDescent="0.3">
      <c r="AJ1101" s="33">
        <f t="shared" si="191"/>
        <v>15736.174999999999</v>
      </c>
      <c r="AK1101" s="33" t="str">
        <f t="shared" si="192"/>
        <v/>
      </c>
      <c r="AL1101" s="33" t="str">
        <f t="shared" si="193"/>
        <v/>
      </c>
      <c r="AM1101" s="33" t="str">
        <f t="shared" si="194"/>
        <v/>
      </c>
      <c r="AN1101" s="33" t="str">
        <f t="shared" si="195"/>
        <v/>
      </c>
      <c r="AO1101" s="33" t="str">
        <f t="shared" si="196"/>
        <v/>
      </c>
      <c r="AP1101" s="33" t="str">
        <f t="shared" si="197"/>
        <v/>
      </c>
      <c r="AQ1101" s="33" t="str">
        <f t="shared" si="198"/>
        <v/>
      </c>
      <c r="AR1101" s="33" t="str">
        <f t="shared" si="199"/>
        <v/>
      </c>
      <c r="AS1101" s="4">
        <v>43604</v>
      </c>
      <c r="AT1101" s="4">
        <v>0.2131712962962963</v>
      </c>
      <c r="AU1101" s="4" t="s">
        <v>59</v>
      </c>
      <c r="AV1101" s="4" t="s">
        <v>60</v>
      </c>
      <c r="AW1101" s="4">
        <v>15736.174999999999</v>
      </c>
    </row>
    <row r="1102" spans="36:52" x14ac:dyDescent="0.3">
      <c r="AJ1102" s="33" t="str">
        <f t="shared" si="191"/>
        <v/>
      </c>
      <c r="AK1102" s="33">
        <f t="shared" si="192"/>
        <v>116110.15700000001</v>
      </c>
      <c r="AL1102" s="33" t="str">
        <f t="shared" si="193"/>
        <v/>
      </c>
      <c r="AM1102" s="33" t="str">
        <f t="shared" si="194"/>
        <v/>
      </c>
      <c r="AN1102" s="33" t="str">
        <f t="shared" si="195"/>
        <v/>
      </c>
      <c r="AO1102" s="33" t="str">
        <f t="shared" si="196"/>
        <v/>
      </c>
      <c r="AP1102" s="33" t="str">
        <f t="shared" si="197"/>
        <v/>
      </c>
      <c r="AQ1102" s="33" t="str">
        <f t="shared" si="198"/>
        <v/>
      </c>
      <c r="AR1102" s="33" t="str">
        <f t="shared" si="199"/>
        <v/>
      </c>
      <c r="AS1102" s="4">
        <v>43604</v>
      </c>
      <c r="AT1102" s="4">
        <v>0.2131712962962963</v>
      </c>
      <c r="AU1102" s="4" t="s">
        <v>59</v>
      </c>
      <c r="AV1102" s="4" t="s">
        <v>61</v>
      </c>
      <c r="AW1102" s="4">
        <v>116110.15700000001</v>
      </c>
    </row>
    <row r="1103" spans="36:52" x14ac:dyDescent="0.3">
      <c r="AJ1103" s="33" t="str">
        <f t="shared" si="191"/>
        <v/>
      </c>
      <c r="AK1103" s="33" t="str">
        <f t="shared" si="192"/>
        <v/>
      </c>
      <c r="AL1103" s="33" t="str">
        <f t="shared" si="193"/>
        <v/>
      </c>
      <c r="AM1103" s="33" t="str">
        <f t="shared" si="194"/>
        <v/>
      </c>
      <c r="AN1103" s="33" t="str">
        <f t="shared" si="195"/>
        <v/>
      </c>
      <c r="AO1103" s="33">
        <f t="shared" si="196"/>
        <v>12</v>
      </c>
      <c r="AP1103" s="33" t="str">
        <f t="shared" si="197"/>
        <v/>
      </c>
      <c r="AQ1103" s="33" t="str">
        <f t="shared" si="198"/>
        <v/>
      </c>
      <c r="AR1103" s="33" t="str">
        <f t="shared" si="199"/>
        <v/>
      </c>
      <c r="AS1103" s="4">
        <v>43604</v>
      </c>
      <c r="AT1103" s="4">
        <v>0.2131712962962963</v>
      </c>
      <c r="AU1103" s="4" t="s">
        <v>62</v>
      </c>
      <c r="AV1103" s="4" t="s">
        <v>63</v>
      </c>
      <c r="AW1103" s="4">
        <v>12</v>
      </c>
    </row>
    <row r="1104" spans="36:52" x14ac:dyDescent="0.3">
      <c r="AJ1104" s="33" t="str">
        <f t="shared" si="191"/>
        <v/>
      </c>
      <c r="AK1104" s="33" t="str">
        <f t="shared" si="192"/>
        <v/>
      </c>
      <c r="AL1104" s="33">
        <f t="shared" si="193"/>
        <v>27361.01</v>
      </c>
      <c r="AM1104" s="33" t="str">
        <f t="shared" si="194"/>
        <v/>
      </c>
      <c r="AN1104" s="33" t="str">
        <f t="shared" si="195"/>
        <v/>
      </c>
      <c r="AO1104" s="33" t="str">
        <f t="shared" si="196"/>
        <v/>
      </c>
      <c r="AP1104" s="33" t="str">
        <f t="shared" si="197"/>
        <v/>
      </c>
      <c r="AQ1104" s="33" t="str">
        <f t="shared" si="198"/>
        <v/>
      </c>
      <c r="AR1104" s="33" t="str">
        <f t="shared" si="199"/>
        <v/>
      </c>
      <c r="AS1104" s="4">
        <v>43604</v>
      </c>
      <c r="AT1104" s="4">
        <v>0.2131712962962963</v>
      </c>
      <c r="AU1104" s="4" t="s">
        <v>64</v>
      </c>
      <c r="AV1104" s="4" t="s">
        <v>65</v>
      </c>
      <c r="AW1104" s="4">
        <v>27361.01</v>
      </c>
    </row>
    <row r="1105" spans="36:52" x14ac:dyDescent="0.3">
      <c r="AJ1105" s="33" t="str">
        <f t="shared" si="191"/>
        <v/>
      </c>
      <c r="AK1105" s="33" t="str">
        <f t="shared" si="192"/>
        <v/>
      </c>
      <c r="AL1105" s="33" t="str">
        <f t="shared" si="193"/>
        <v/>
      </c>
      <c r="AM1105" s="33">
        <f t="shared" si="194"/>
        <v>37916.536</v>
      </c>
      <c r="AN1105" s="33" t="str">
        <f t="shared" si="195"/>
        <v/>
      </c>
      <c r="AO1105" s="33" t="str">
        <f t="shared" si="196"/>
        <v/>
      </c>
      <c r="AP1105" s="33" t="str">
        <f t="shared" si="197"/>
        <v/>
      </c>
      <c r="AQ1105" s="33" t="str">
        <f t="shared" si="198"/>
        <v/>
      </c>
      <c r="AR1105" s="33" t="str">
        <f t="shared" si="199"/>
        <v/>
      </c>
      <c r="AS1105" s="4">
        <v>43604</v>
      </c>
      <c r="AT1105" s="4">
        <v>0.2131712962962963</v>
      </c>
      <c r="AU1105" s="4" t="s">
        <v>64</v>
      </c>
      <c r="AV1105" s="4" t="s">
        <v>66</v>
      </c>
      <c r="AW1105" s="4" t="s">
        <v>67</v>
      </c>
      <c r="AX1105" s="4">
        <v>37916.536</v>
      </c>
    </row>
    <row r="1106" spans="36:52" x14ac:dyDescent="0.3">
      <c r="AJ1106" s="33" t="str">
        <f t="shared" si="191"/>
        <v/>
      </c>
      <c r="AK1106" s="33" t="str">
        <f t="shared" si="192"/>
        <v/>
      </c>
      <c r="AL1106" s="33" t="str">
        <f t="shared" si="193"/>
        <v/>
      </c>
      <c r="AM1106" s="33" t="str">
        <f t="shared" si="194"/>
        <v/>
      </c>
      <c r="AN1106" s="33">
        <f t="shared" si="195"/>
        <v>0</v>
      </c>
      <c r="AO1106" s="33" t="str">
        <f t="shared" si="196"/>
        <v/>
      </c>
      <c r="AP1106" s="33" t="str">
        <f t="shared" si="197"/>
        <v/>
      </c>
      <c r="AQ1106" s="33" t="str">
        <f t="shared" si="198"/>
        <v/>
      </c>
      <c r="AR1106" s="33" t="str">
        <f t="shared" si="199"/>
        <v/>
      </c>
      <c r="AS1106" s="4">
        <v>43604</v>
      </c>
      <c r="AT1106" s="4">
        <v>0.2131712962962963</v>
      </c>
      <c r="AU1106" s="4" t="s">
        <v>64</v>
      </c>
      <c r="AV1106" s="4" t="s">
        <v>68</v>
      </c>
      <c r="AW1106" s="4">
        <v>0</v>
      </c>
    </row>
    <row r="1107" spans="36:52" x14ac:dyDescent="0.3">
      <c r="AJ1107" s="33" t="str">
        <f t="shared" si="191"/>
        <v/>
      </c>
      <c r="AK1107" s="33" t="str">
        <f t="shared" si="192"/>
        <v/>
      </c>
      <c r="AL1107" s="33" t="str">
        <f t="shared" si="193"/>
        <v/>
      </c>
      <c r="AM1107" s="33" t="str">
        <f t="shared" si="194"/>
        <v/>
      </c>
      <c r="AN1107" s="33" t="str">
        <f t="shared" si="195"/>
        <v/>
      </c>
      <c r="AO1107" s="33" t="str">
        <f t="shared" si="196"/>
        <v/>
      </c>
      <c r="AP1107" s="33">
        <f t="shared" si="197"/>
        <v>0.22500000000000001</v>
      </c>
      <c r="AQ1107" s="33" t="str">
        <f t="shared" si="198"/>
        <v/>
      </c>
      <c r="AR1107" s="33" t="str">
        <f t="shared" si="199"/>
        <v/>
      </c>
      <c r="AS1107" s="4">
        <v>43604</v>
      </c>
      <c r="AT1107" s="4">
        <v>0.21452546296296296</v>
      </c>
      <c r="AU1107" s="4" t="s">
        <v>70</v>
      </c>
      <c r="AV1107" s="4" t="s">
        <v>71</v>
      </c>
      <c r="AW1107" s="4">
        <v>43604</v>
      </c>
      <c r="AX1107" s="4">
        <v>0.22500000000000001</v>
      </c>
      <c r="AY1107" s="4" t="s">
        <v>72</v>
      </c>
      <c r="AZ1107" s="4" t="s">
        <v>73</v>
      </c>
    </row>
    <row r="1108" spans="36:52" x14ac:dyDescent="0.3">
      <c r="AJ1108" s="33" t="str">
        <f t="shared" si="191"/>
        <v/>
      </c>
      <c r="AK1108" s="33" t="str">
        <f t="shared" si="192"/>
        <v/>
      </c>
      <c r="AL1108" s="33" t="str">
        <f t="shared" si="193"/>
        <v/>
      </c>
      <c r="AM1108" s="33" t="str">
        <f t="shared" si="194"/>
        <v/>
      </c>
      <c r="AN1108" s="33" t="str">
        <f t="shared" si="195"/>
        <v/>
      </c>
      <c r="AO1108" s="33" t="str">
        <f t="shared" si="196"/>
        <v/>
      </c>
      <c r="AP1108" s="33" t="str">
        <f t="shared" si="197"/>
        <v/>
      </c>
      <c r="AQ1108" s="33" t="str">
        <f t="shared" si="198"/>
        <v/>
      </c>
      <c r="AR1108" s="33">
        <f t="shared" si="199"/>
        <v>33.700000000000003</v>
      </c>
      <c r="AS1108" s="4">
        <v>43604</v>
      </c>
      <c r="AT1108" s="4">
        <v>0.21452546296296296</v>
      </c>
      <c r="AU1108" s="4" t="s">
        <v>74</v>
      </c>
      <c r="AV1108" s="4" t="s">
        <v>75</v>
      </c>
      <c r="AW1108" s="4">
        <v>33.700000000000003</v>
      </c>
      <c r="AX1108" s="4" t="s">
        <v>72</v>
      </c>
      <c r="AY1108" s="4" t="s">
        <v>73</v>
      </c>
    </row>
    <row r="1109" spans="36:52" x14ac:dyDescent="0.3">
      <c r="AJ1109" s="33" t="str">
        <f t="shared" si="191"/>
        <v/>
      </c>
      <c r="AK1109" s="33" t="str">
        <f t="shared" si="192"/>
        <v/>
      </c>
      <c r="AL1109" s="33" t="str">
        <f t="shared" si="193"/>
        <v/>
      </c>
      <c r="AM1109" s="33" t="str">
        <f t="shared" si="194"/>
        <v/>
      </c>
      <c r="AN1109" s="33" t="str">
        <f t="shared" si="195"/>
        <v/>
      </c>
      <c r="AO1109" s="33" t="str">
        <f t="shared" si="196"/>
        <v/>
      </c>
      <c r="AP1109" s="33" t="str">
        <f t="shared" si="197"/>
        <v/>
      </c>
      <c r="AQ1109" s="33">
        <f t="shared" si="198"/>
        <v>41.5</v>
      </c>
      <c r="AR1109" s="33" t="str">
        <f t="shared" si="199"/>
        <v/>
      </c>
      <c r="AS1109" s="4">
        <v>43604</v>
      </c>
      <c r="AT1109" s="4">
        <v>0.21452546296296296</v>
      </c>
      <c r="AU1109" s="4" t="s">
        <v>74</v>
      </c>
      <c r="AV1109" s="4" t="s">
        <v>76</v>
      </c>
      <c r="AW1109" s="4">
        <v>41.5</v>
      </c>
      <c r="AX1109" s="4" t="s">
        <v>72</v>
      </c>
      <c r="AY1109" s="4" t="s">
        <v>73</v>
      </c>
    </row>
    <row r="1110" spans="36:52" x14ac:dyDescent="0.3">
      <c r="AJ1110" s="33">
        <f t="shared" si="191"/>
        <v>15736.174999999999</v>
      </c>
      <c r="AK1110" s="33" t="str">
        <f t="shared" si="192"/>
        <v/>
      </c>
      <c r="AL1110" s="33" t="str">
        <f t="shared" si="193"/>
        <v/>
      </c>
      <c r="AM1110" s="33" t="str">
        <f t="shared" si="194"/>
        <v/>
      </c>
      <c r="AN1110" s="33" t="str">
        <f t="shared" si="195"/>
        <v/>
      </c>
      <c r="AO1110" s="33" t="str">
        <f t="shared" si="196"/>
        <v/>
      </c>
      <c r="AP1110" s="33" t="str">
        <f t="shared" si="197"/>
        <v/>
      </c>
      <c r="AQ1110" s="33" t="str">
        <f t="shared" si="198"/>
        <v/>
      </c>
      <c r="AR1110" s="33" t="str">
        <f t="shared" si="199"/>
        <v/>
      </c>
      <c r="AS1110" s="4">
        <v>43604</v>
      </c>
      <c r="AT1110" s="4">
        <v>0.21456018518518519</v>
      </c>
      <c r="AU1110" s="4" t="s">
        <v>59</v>
      </c>
      <c r="AV1110" s="4" t="s">
        <v>60</v>
      </c>
      <c r="AW1110" s="4">
        <v>15736.174999999999</v>
      </c>
    </row>
    <row r="1111" spans="36:52" x14ac:dyDescent="0.3">
      <c r="AJ1111" s="33" t="str">
        <f t="shared" si="191"/>
        <v/>
      </c>
      <c r="AK1111" s="33">
        <f t="shared" si="192"/>
        <v>116110.15700000001</v>
      </c>
      <c r="AL1111" s="33" t="str">
        <f t="shared" si="193"/>
        <v/>
      </c>
      <c r="AM1111" s="33" t="str">
        <f t="shared" si="194"/>
        <v/>
      </c>
      <c r="AN1111" s="33" t="str">
        <f t="shared" si="195"/>
        <v/>
      </c>
      <c r="AO1111" s="33" t="str">
        <f t="shared" si="196"/>
        <v/>
      </c>
      <c r="AP1111" s="33" t="str">
        <f t="shared" si="197"/>
        <v/>
      </c>
      <c r="AQ1111" s="33" t="str">
        <f t="shared" si="198"/>
        <v/>
      </c>
      <c r="AR1111" s="33" t="str">
        <f t="shared" si="199"/>
        <v/>
      </c>
      <c r="AS1111" s="4">
        <v>43604</v>
      </c>
      <c r="AT1111" s="4">
        <v>0.21456018518518519</v>
      </c>
      <c r="AU1111" s="4" t="s">
        <v>59</v>
      </c>
      <c r="AV1111" s="4" t="s">
        <v>61</v>
      </c>
      <c r="AW1111" s="4">
        <v>116110.15700000001</v>
      </c>
    </row>
    <row r="1112" spans="36:52" x14ac:dyDescent="0.3">
      <c r="AJ1112" s="33" t="str">
        <f t="shared" si="191"/>
        <v/>
      </c>
      <c r="AK1112" s="33" t="str">
        <f t="shared" si="192"/>
        <v/>
      </c>
      <c r="AL1112" s="33" t="str">
        <f t="shared" si="193"/>
        <v/>
      </c>
      <c r="AM1112" s="33" t="str">
        <f t="shared" si="194"/>
        <v/>
      </c>
      <c r="AN1112" s="33" t="str">
        <f t="shared" si="195"/>
        <v/>
      </c>
      <c r="AO1112" s="33">
        <f t="shared" si="196"/>
        <v>12</v>
      </c>
      <c r="AP1112" s="33" t="str">
        <f t="shared" si="197"/>
        <v/>
      </c>
      <c r="AQ1112" s="33" t="str">
        <f t="shared" si="198"/>
        <v/>
      </c>
      <c r="AR1112" s="33" t="str">
        <f t="shared" si="199"/>
        <v/>
      </c>
      <c r="AS1112" s="4">
        <v>43604</v>
      </c>
      <c r="AT1112" s="4">
        <v>0.21456018518518519</v>
      </c>
      <c r="AU1112" s="4" t="s">
        <v>62</v>
      </c>
      <c r="AV1112" s="4" t="s">
        <v>63</v>
      </c>
      <c r="AW1112" s="4">
        <v>12</v>
      </c>
    </row>
    <row r="1113" spans="36:52" x14ac:dyDescent="0.3">
      <c r="AJ1113" s="33" t="str">
        <f t="shared" si="191"/>
        <v/>
      </c>
      <c r="AK1113" s="33" t="str">
        <f t="shared" si="192"/>
        <v/>
      </c>
      <c r="AL1113" s="33">
        <f t="shared" si="193"/>
        <v>27361.01</v>
      </c>
      <c r="AM1113" s="33" t="str">
        <f t="shared" si="194"/>
        <v/>
      </c>
      <c r="AN1113" s="33" t="str">
        <f t="shared" si="195"/>
        <v/>
      </c>
      <c r="AO1113" s="33" t="str">
        <f t="shared" si="196"/>
        <v/>
      </c>
      <c r="AP1113" s="33" t="str">
        <f t="shared" si="197"/>
        <v/>
      </c>
      <c r="AQ1113" s="33" t="str">
        <f t="shared" si="198"/>
        <v/>
      </c>
      <c r="AR1113" s="33" t="str">
        <f t="shared" si="199"/>
        <v/>
      </c>
      <c r="AS1113" s="4">
        <v>43604</v>
      </c>
      <c r="AT1113" s="4">
        <v>0.21456018518518519</v>
      </c>
      <c r="AU1113" s="4" t="s">
        <v>64</v>
      </c>
      <c r="AV1113" s="4" t="s">
        <v>65</v>
      </c>
      <c r="AW1113" s="4">
        <v>27361.01</v>
      </c>
    </row>
    <row r="1114" spans="36:52" x14ac:dyDescent="0.3">
      <c r="AJ1114" s="33" t="str">
        <f t="shared" si="191"/>
        <v/>
      </c>
      <c r="AK1114" s="33" t="str">
        <f t="shared" si="192"/>
        <v/>
      </c>
      <c r="AL1114" s="33" t="str">
        <f t="shared" si="193"/>
        <v/>
      </c>
      <c r="AM1114" s="33">
        <f t="shared" si="194"/>
        <v>37916.536</v>
      </c>
      <c r="AN1114" s="33" t="str">
        <f t="shared" si="195"/>
        <v/>
      </c>
      <c r="AO1114" s="33" t="str">
        <f t="shared" si="196"/>
        <v/>
      </c>
      <c r="AP1114" s="33" t="str">
        <f t="shared" si="197"/>
        <v/>
      </c>
      <c r="AQ1114" s="33" t="str">
        <f t="shared" si="198"/>
        <v/>
      </c>
      <c r="AR1114" s="33" t="str">
        <f t="shared" si="199"/>
        <v/>
      </c>
      <c r="AS1114" s="4">
        <v>43604</v>
      </c>
      <c r="AT1114" s="4">
        <v>0.21456018518518519</v>
      </c>
      <c r="AU1114" s="4" t="s">
        <v>64</v>
      </c>
      <c r="AV1114" s="4" t="s">
        <v>66</v>
      </c>
      <c r="AW1114" s="4" t="s">
        <v>67</v>
      </c>
      <c r="AX1114" s="4">
        <v>37916.536</v>
      </c>
    </row>
    <row r="1115" spans="36:52" x14ac:dyDescent="0.3">
      <c r="AJ1115" s="33" t="str">
        <f t="shared" si="191"/>
        <v/>
      </c>
      <c r="AK1115" s="33" t="str">
        <f t="shared" si="192"/>
        <v/>
      </c>
      <c r="AL1115" s="33" t="str">
        <f t="shared" si="193"/>
        <v/>
      </c>
      <c r="AM1115" s="33" t="str">
        <f t="shared" si="194"/>
        <v/>
      </c>
      <c r="AN1115" s="33">
        <f t="shared" si="195"/>
        <v>0</v>
      </c>
      <c r="AO1115" s="33" t="str">
        <f t="shared" si="196"/>
        <v/>
      </c>
      <c r="AP1115" s="33" t="str">
        <f t="shared" si="197"/>
        <v/>
      </c>
      <c r="AQ1115" s="33" t="str">
        <f t="shared" si="198"/>
        <v/>
      </c>
      <c r="AR1115" s="33" t="str">
        <f t="shared" si="199"/>
        <v/>
      </c>
      <c r="AS1115" s="4">
        <v>43604</v>
      </c>
      <c r="AT1115" s="4">
        <v>0.21456018518518519</v>
      </c>
      <c r="AU1115" s="4" t="s">
        <v>64</v>
      </c>
      <c r="AV1115" s="4" t="s">
        <v>68</v>
      </c>
      <c r="AW1115" s="4">
        <v>0</v>
      </c>
    </row>
    <row r="1116" spans="36:52" x14ac:dyDescent="0.3">
      <c r="AJ1116" s="33">
        <f t="shared" si="191"/>
        <v>15736.174999999999</v>
      </c>
      <c r="AK1116" s="33" t="str">
        <f t="shared" si="192"/>
        <v/>
      </c>
      <c r="AL1116" s="33" t="str">
        <f t="shared" si="193"/>
        <v/>
      </c>
      <c r="AM1116" s="33" t="str">
        <f t="shared" si="194"/>
        <v/>
      </c>
      <c r="AN1116" s="33" t="str">
        <f t="shared" si="195"/>
        <v/>
      </c>
      <c r="AO1116" s="33" t="str">
        <f t="shared" si="196"/>
        <v/>
      </c>
      <c r="AP1116" s="33" t="str">
        <f t="shared" si="197"/>
        <v/>
      </c>
      <c r="AQ1116" s="33" t="str">
        <f t="shared" si="198"/>
        <v/>
      </c>
      <c r="AR1116" s="33" t="str">
        <f t="shared" si="199"/>
        <v/>
      </c>
      <c r="AS1116" s="4">
        <v>43604</v>
      </c>
      <c r="AT1116" s="4">
        <v>0.21594907407407407</v>
      </c>
      <c r="AU1116" s="4" t="s">
        <v>59</v>
      </c>
      <c r="AV1116" s="4" t="s">
        <v>60</v>
      </c>
      <c r="AW1116" s="4">
        <v>15736.174999999999</v>
      </c>
    </row>
    <row r="1117" spans="36:52" x14ac:dyDescent="0.3">
      <c r="AJ1117" s="33" t="str">
        <f t="shared" si="191"/>
        <v/>
      </c>
      <c r="AK1117" s="33">
        <f t="shared" si="192"/>
        <v>116110.15700000001</v>
      </c>
      <c r="AL1117" s="33" t="str">
        <f t="shared" si="193"/>
        <v/>
      </c>
      <c r="AM1117" s="33" t="str">
        <f t="shared" si="194"/>
        <v/>
      </c>
      <c r="AN1117" s="33" t="str">
        <f t="shared" si="195"/>
        <v/>
      </c>
      <c r="AO1117" s="33" t="str">
        <f t="shared" si="196"/>
        <v/>
      </c>
      <c r="AP1117" s="33" t="str">
        <f t="shared" si="197"/>
        <v/>
      </c>
      <c r="AQ1117" s="33" t="str">
        <f t="shared" si="198"/>
        <v/>
      </c>
      <c r="AR1117" s="33" t="str">
        <f t="shared" si="199"/>
        <v/>
      </c>
      <c r="AS1117" s="4">
        <v>43604</v>
      </c>
      <c r="AT1117" s="4">
        <v>0.21594907407407407</v>
      </c>
      <c r="AU1117" s="4" t="s">
        <v>59</v>
      </c>
      <c r="AV1117" s="4" t="s">
        <v>61</v>
      </c>
      <c r="AW1117" s="4">
        <v>116110.15700000001</v>
      </c>
    </row>
    <row r="1118" spans="36:52" x14ac:dyDescent="0.3">
      <c r="AJ1118" s="33" t="str">
        <f t="shared" si="191"/>
        <v/>
      </c>
      <c r="AK1118" s="33" t="str">
        <f t="shared" si="192"/>
        <v/>
      </c>
      <c r="AL1118" s="33" t="str">
        <f t="shared" si="193"/>
        <v/>
      </c>
      <c r="AM1118" s="33" t="str">
        <f t="shared" si="194"/>
        <v/>
      </c>
      <c r="AN1118" s="33" t="str">
        <f t="shared" si="195"/>
        <v/>
      </c>
      <c r="AO1118" s="33">
        <f t="shared" si="196"/>
        <v>12</v>
      </c>
      <c r="AP1118" s="33" t="str">
        <f t="shared" si="197"/>
        <v/>
      </c>
      <c r="AQ1118" s="33" t="str">
        <f t="shared" si="198"/>
        <v/>
      </c>
      <c r="AR1118" s="33" t="str">
        <f t="shared" si="199"/>
        <v/>
      </c>
      <c r="AS1118" s="4">
        <v>43604</v>
      </c>
      <c r="AT1118" s="4">
        <v>0.21594907407407407</v>
      </c>
      <c r="AU1118" s="4" t="s">
        <v>62</v>
      </c>
      <c r="AV1118" s="4" t="s">
        <v>63</v>
      </c>
      <c r="AW1118" s="4">
        <v>12</v>
      </c>
    </row>
    <row r="1119" spans="36:52" x14ac:dyDescent="0.3">
      <c r="AJ1119" s="33" t="str">
        <f t="shared" si="191"/>
        <v/>
      </c>
      <c r="AK1119" s="33" t="str">
        <f t="shared" si="192"/>
        <v/>
      </c>
      <c r="AL1119" s="33">
        <f t="shared" si="193"/>
        <v>27361.01</v>
      </c>
      <c r="AM1119" s="33" t="str">
        <f t="shared" si="194"/>
        <v/>
      </c>
      <c r="AN1119" s="33" t="str">
        <f t="shared" si="195"/>
        <v/>
      </c>
      <c r="AO1119" s="33" t="str">
        <f t="shared" si="196"/>
        <v/>
      </c>
      <c r="AP1119" s="33" t="str">
        <f t="shared" si="197"/>
        <v/>
      </c>
      <c r="AQ1119" s="33" t="str">
        <f t="shared" si="198"/>
        <v/>
      </c>
      <c r="AR1119" s="33" t="str">
        <f t="shared" si="199"/>
        <v/>
      </c>
      <c r="AS1119" s="4">
        <v>43604</v>
      </c>
      <c r="AT1119" s="4">
        <v>0.21594907407407407</v>
      </c>
      <c r="AU1119" s="4" t="s">
        <v>64</v>
      </c>
      <c r="AV1119" s="4" t="s">
        <v>65</v>
      </c>
      <c r="AW1119" s="4">
        <v>27361.01</v>
      </c>
    </row>
    <row r="1120" spans="36:52" x14ac:dyDescent="0.3">
      <c r="AJ1120" s="33" t="str">
        <f t="shared" si="191"/>
        <v/>
      </c>
      <c r="AK1120" s="33" t="str">
        <f t="shared" si="192"/>
        <v/>
      </c>
      <c r="AL1120" s="33" t="str">
        <f t="shared" si="193"/>
        <v/>
      </c>
      <c r="AM1120" s="33">
        <f t="shared" si="194"/>
        <v>37916.536</v>
      </c>
      <c r="AN1120" s="33" t="str">
        <f t="shared" si="195"/>
        <v/>
      </c>
      <c r="AO1120" s="33" t="str">
        <f t="shared" si="196"/>
        <v/>
      </c>
      <c r="AP1120" s="33" t="str">
        <f t="shared" si="197"/>
        <v/>
      </c>
      <c r="AQ1120" s="33" t="str">
        <f t="shared" si="198"/>
        <v/>
      </c>
      <c r="AR1120" s="33" t="str">
        <f t="shared" si="199"/>
        <v/>
      </c>
      <c r="AS1120" s="4">
        <v>43604</v>
      </c>
      <c r="AT1120" s="4">
        <v>0.21594907407407407</v>
      </c>
      <c r="AU1120" s="4" t="s">
        <v>64</v>
      </c>
      <c r="AV1120" s="4" t="s">
        <v>66</v>
      </c>
      <c r="AW1120" s="4" t="s">
        <v>67</v>
      </c>
      <c r="AX1120" s="4">
        <v>37916.536</v>
      </c>
    </row>
    <row r="1121" spans="36:52" x14ac:dyDescent="0.3">
      <c r="AJ1121" s="33" t="str">
        <f t="shared" si="191"/>
        <v/>
      </c>
      <c r="AK1121" s="33" t="str">
        <f t="shared" si="192"/>
        <v/>
      </c>
      <c r="AL1121" s="33" t="str">
        <f t="shared" si="193"/>
        <v/>
      </c>
      <c r="AM1121" s="33" t="str">
        <f t="shared" si="194"/>
        <v/>
      </c>
      <c r="AN1121" s="33">
        <f t="shared" si="195"/>
        <v>0</v>
      </c>
      <c r="AO1121" s="33" t="str">
        <f t="shared" si="196"/>
        <v/>
      </c>
      <c r="AP1121" s="33" t="str">
        <f t="shared" si="197"/>
        <v/>
      </c>
      <c r="AQ1121" s="33" t="str">
        <f t="shared" si="198"/>
        <v/>
      </c>
      <c r="AR1121" s="33" t="str">
        <f t="shared" si="199"/>
        <v/>
      </c>
      <c r="AS1121" s="4">
        <v>43604</v>
      </c>
      <c r="AT1121" s="4">
        <v>0.21594907407407407</v>
      </c>
      <c r="AU1121" s="4" t="s">
        <v>64</v>
      </c>
      <c r="AV1121" s="4" t="s">
        <v>68</v>
      </c>
      <c r="AW1121" s="4">
        <v>0</v>
      </c>
    </row>
    <row r="1122" spans="36:52" x14ac:dyDescent="0.3">
      <c r="AJ1122" s="33">
        <f t="shared" si="191"/>
        <v>15736.174999999999</v>
      </c>
      <c r="AK1122" s="33" t="str">
        <f t="shared" si="192"/>
        <v/>
      </c>
      <c r="AL1122" s="33" t="str">
        <f t="shared" si="193"/>
        <v/>
      </c>
      <c r="AM1122" s="33" t="str">
        <f t="shared" si="194"/>
        <v/>
      </c>
      <c r="AN1122" s="33" t="str">
        <f t="shared" si="195"/>
        <v/>
      </c>
      <c r="AO1122" s="33" t="str">
        <f t="shared" si="196"/>
        <v/>
      </c>
      <c r="AP1122" s="33" t="str">
        <f t="shared" si="197"/>
        <v/>
      </c>
      <c r="AQ1122" s="33" t="str">
        <f t="shared" si="198"/>
        <v/>
      </c>
      <c r="AR1122" s="33" t="str">
        <f t="shared" si="199"/>
        <v/>
      </c>
      <c r="AS1122" s="4">
        <v>43604</v>
      </c>
      <c r="AT1122" s="4">
        <v>0.21733796296296296</v>
      </c>
      <c r="AU1122" s="4" t="s">
        <v>59</v>
      </c>
      <c r="AV1122" s="4" t="s">
        <v>60</v>
      </c>
      <c r="AW1122" s="4">
        <v>15736.174999999999</v>
      </c>
    </row>
    <row r="1123" spans="36:52" x14ac:dyDescent="0.3">
      <c r="AJ1123" s="33" t="str">
        <f t="shared" si="191"/>
        <v/>
      </c>
      <c r="AK1123" s="33">
        <f t="shared" si="192"/>
        <v>116110.196</v>
      </c>
      <c r="AL1123" s="33" t="str">
        <f t="shared" si="193"/>
        <v/>
      </c>
      <c r="AM1123" s="33" t="str">
        <f t="shared" si="194"/>
        <v/>
      </c>
      <c r="AN1123" s="33" t="str">
        <f t="shared" si="195"/>
        <v/>
      </c>
      <c r="AO1123" s="33" t="str">
        <f t="shared" si="196"/>
        <v/>
      </c>
      <c r="AP1123" s="33" t="str">
        <f t="shared" si="197"/>
        <v/>
      </c>
      <c r="AQ1123" s="33" t="str">
        <f t="shared" si="198"/>
        <v/>
      </c>
      <c r="AR1123" s="33" t="str">
        <f t="shared" si="199"/>
        <v/>
      </c>
      <c r="AS1123" s="4">
        <v>43604</v>
      </c>
      <c r="AT1123" s="4">
        <v>0.21733796296296296</v>
      </c>
      <c r="AU1123" s="4" t="s">
        <v>59</v>
      </c>
      <c r="AV1123" s="4" t="s">
        <v>61</v>
      </c>
      <c r="AW1123" s="4">
        <v>116110.196</v>
      </c>
    </row>
    <row r="1124" spans="36:52" x14ac:dyDescent="0.3">
      <c r="AJ1124" s="33" t="str">
        <f t="shared" si="191"/>
        <v/>
      </c>
      <c r="AK1124" s="33" t="str">
        <f t="shared" si="192"/>
        <v/>
      </c>
      <c r="AL1124" s="33" t="str">
        <f t="shared" si="193"/>
        <v/>
      </c>
      <c r="AM1124" s="33" t="str">
        <f t="shared" si="194"/>
        <v/>
      </c>
      <c r="AN1124" s="33" t="str">
        <f t="shared" si="195"/>
        <v/>
      </c>
      <c r="AO1124" s="33">
        <f t="shared" si="196"/>
        <v>12</v>
      </c>
      <c r="AP1124" s="33" t="str">
        <f t="shared" si="197"/>
        <v/>
      </c>
      <c r="AQ1124" s="33" t="str">
        <f t="shared" si="198"/>
        <v/>
      </c>
      <c r="AR1124" s="33" t="str">
        <f t="shared" si="199"/>
        <v/>
      </c>
      <c r="AS1124" s="4">
        <v>43604</v>
      </c>
      <c r="AT1124" s="4">
        <v>0.21733796296296296</v>
      </c>
      <c r="AU1124" s="4" t="s">
        <v>62</v>
      </c>
      <c r="AV1124" s="4" t="s">
        <v>63</v>
      </c>
      <c r="AW1124" s="4">
        <v>12</v>
      </c>
    </row>
    <row r="1125" spans="36:52" x14ac:dyDescent="0.3">
      <c r="AJ1125" s="33" t="str">
        <f t="shared" si="191"/>
        <v/>
      </c>
      <c r="AK1125" s="33" t="str">
        <f t="shared" si="192"/>
        <v/>
      </c>
      <c r="AL1125" s="33">
        <f t="shared" si="193"/>
        <v>27361.01</v>
      </c>
      <c r="AM1125" s="33" t="str">
        <f t="shared" si="194"/>
        <v/>
      </c>
      <c r="AN1125" s="33" t="str">
        <f t="shared" si="195"/>
        <v/>
      </c>
      <c r="AO1125" s="33" t="str">
        <f t="shared" si="196"/>
        <v/>
      </c>
      <c r="AP1125" s="33" t="str">
        <f t="shared" si="197"/>
        <v/>
      </c>
      <c r="AQ1125" s="33" t="str">
        <f t="shared" si="198"/>
        <v/>
      </c>
      <c r="AR1125" s="33" t="str">
        <f t="shared" si="199"/>
        <v/>
      </c>
      <c r="AS1125" s="4">
        <v>43604</v>
      </c>
      <c r="AT1125" s="4">
        <v>0.21733796296296296</v>
      </c>
      <c r="AU1125" s="4" t="s">
        <v>64</v>
      </c>
      <c r="AV1125" s="4" t="s">
        <v>65</v>
      </c>
      <c r="AW1125" s="4">
        <v>27361.01</v>
      </c>
    </row>
    <row r="1126" spans="36:52" x14ac:dyDescent="0.3">
      <c r="AJ1126" s="33" t="str">
        <f t="shared" si="191"/>
        <v/>
      </c>
      <c r="AK1126" s="33" t="str">
        <f t="shared" si="192"/>
        <v/>
      </c>
      <c r="AL1126" s="33" t="str">
        <f t="shared" si="193"/>
        <v/>
      </c>
      <c r="AM1126" s="33">
        <f t="shared" si="194"/>
        <v>37916.536</v>
      </c>
      <c r="AN1126" s="33" t="str">
        <f t="shared" si="195"/>
        <v/>
      </c>
      <c r="AO1126" s="33" t="str">
        <f t="shared" si="196"/>
        <v/>
      </c>
      <c r="AP1126" s="33" t="str">
        <f t="shared" si="197"/>
        <v/>
      </c>
      <c r="AQ1126" s="33" t="str">
        <f t="shared" si="198"/>
        <v/>
      </c>
      <c r="AR1126" s="33" t="str">
        <f t="shared" si="199"/>
        <v/>
      </c>
      <c r="AS1126" s="4">
        <v>43604</v>
      </c>
      <c r="AT1126" s="4">
        <v>0.21733796296296296</v>
      </c>
      <c r="AU1126" s="4" t="s">
        <v>64</v>
      </c>
      <c r="AV1126" s="4" t="s">
        <v>66</v>
      </c>
      <c r="AW1126" s="4" t="s">
        <v>67</v>
      </c>
      <c r="AX1126" s="4">
        <v>37916.536</v>
      </c>
    </row>
    <row r="1127" spans="36:52" x14ac:dyDescent="0.3">
      <c r="AJ1127" s="33" t="str">
        <f t="shared" si="191"/>
        <v/>
      </c>
      <c r="AK1127" s="33" t="str">
        <f t="shared" si="192"/>
        <v/>
      </c>
      <c r="AL1127" s="33" t="str">
        <f t="shared" si="193"/>
        <v/>
      </c>
      <c r="AM1127" s="33" t="str">
        <f t="shared" si="194"/>
        <v/>
      </c>
      <c r="AN1127" s="33">
        <f t="shared" si="195"/>
        <v>0</v>
      </c>
      <c r="AO1127" s="33" t="str">
        <f t="shared" si="196"/>
        <v/>
      </c>
      <c r="AP1127" s="33" t="str">
        <f t="shared" si="197"/>
        <v/>
      </c>
      <c r="AQ1127" s="33" t="str">
        <f t="shared" si="198"/>
        <v/>
      </c>
      <c r="AR1127" s="33" t="str">
        <f t="shared" si="199"/>
        <v/>
      </c>
      <c r="AS1127" s="4">
        <v>43604</v>
      </c>
      <c r="AT1127" s="4">
        <v>0.21733796296296296</v>
      </c>
      <c r="AU1127" s="4" t="s">
        <v>64</v>
      </c>
      <c r="AV1127" s="4" t="s">
        <v>68</v>
      </c>
      <c r="AW1127" s="4">
        <v>0</v>
      </c>
    </row>
    <row r="1128" spans="36:52" x14ac:dyDescent="0.3">
      <c r="AJ1128" s="33" t="str">
        <f t="shared" si="191"/>
        <v/>
      </c>
      <c r="AK1128" s="33" t="str">
        <f t="shared" si="192"/>
        <v/>
      </c>
      <c r="AL1128" s="33" t="str">
        <f t="shared" si="193"/>
        <v/>
      </c>
      <c r="AM1128" s="33" t="str">
        <f t="shared" si="194"/>
        <v/>
      </c>
      <c r="AN1128" s="33" t="str">
        <f t="shared" si="195"/>
        <v/>
      </c>
      <c r="AO1128" s="33" t="str">
        <f t="shared" si="196"/>
        <v/>
      </c>
      <c r="AP1128" s="33">
        <f t="shared" si="197"/>
        <v>0.22500000000000001</v>
      </c>
      <c r="AQ1128" s="33" t="str">
        <f t="shared" si="198"/>
        <v/>
      </c>
      <c r="AR1128" s="33" t="str">
        <f t="shared" si="199"/>
        <v/>
      </c>
      <c r="AS1128" s="4">
        <v>43604</v>
      </c>
      <c r="AT1128" s="4">
        <v>0.21799768518518517</v>
      </c>
      <c r="AU1128" s="4" t="s">
        <v>70</v>
      </c>
      <c r="AV1128" s="4" t="s">
        <v>71</v>
      </c>
      <c r="AW1128" s="4">
        <v>43604</v>
      </c>
      <c r="AX1128" s="4">
        <v>0.22500000000000001</v>
      </c>
      <c r="AY1128" s="4" t="s">
        <v>72</v>
      </c>
      <c r="AZ1128" s="4" t="s">
        <v>73</v>
      </c>
    </row>
    <row r="1129" spans="36:52" x14ac:dyDescent="0.3">
      <c r="AJ1129" s="33" t="str">
        <f t="shared" si="191"/>
        <v/>
      </c>
      <c r="AK1129" s="33" t="str">
        <f t="shared" si="192"/>
        <v/>
      </c>
      <c r="AL1129" s="33" t="str">
        <f t="shared" si="193"/>
        <v/>
      </c>
      <c r="AM1129" s="33" t="str">
        <f t="shared" si="194"/>
        <v/>
      </c>
      <c r="AN1129" s="33" t="str">
        <f t="shared" si="195"/>
        <v/>
      </c>
      <c r="AO1129" s="33" t="str">
        <f t="shared" si="196"/>
        <v/>
      </c>
      <c r="AP1129" s="33" t="str">
        <f t="shared" si="197"/>
        <v/>
      </c>
      <c r="AQ1129" s="33" t="str">
        <f t="shared" si="198"/>
        <v/>
      </c>
      <c r="AR1129" s="33">
        <f t="shared" si="199"/>
        <v>33.700000000000003</v>
      </c>
      <c r="AS1129" s="4">
        <v>43604</v>
      </c>
      <c r="AT1129" s="4">
        <v>0.21799768518518517</v>
      </c>
      <c r="AU1129" s="4" t="s">
        <v>74</v>
      </c>
      <c r="AV1129" s="4" t="s">
        <v>75</v>
      </c>
      <c r="AW1129" s="4">
        <v>33.700000000000003</v>
      </c>
      <c r="AX1129" s="4" t="s">
        <v>72</v>
      </c>
      <c r="AY1129" s="4" t="s">
        <v>73</v>
      </c>
    </row>
    <row r="1130" spans="36:52" x14ac:dyDescent="0.3">
      <c r="AJ1130" s="33" t="str">
        <f t="shared" si="191"/>
        <v/>
      </c>
      <c r="AK1130" s="33" t="str">
        <f t="shared" si="192"/>
        <v/>
      </c>
      <c r="AL1130" s="33" t="str">
        <f t="shared" si="193"/>
        <v/>
      </c>
      <c r="AM1130" s="33" t="str">
        <f t="shared" si="194"/>
        <v/>
      </c>
      <c r="AN1130" s="33" t="str">
        <f t="shared" si="195"/>
        <v/>
      </c>
      <c r="AO1130" s="33" t="str">
        <f t="shared" si="196"/>
        <v/>
      </c>
      <c r="AP1130" s="33" t="str">
        <f t="shared" si="197"/>
        <v/>
      </c>
      <c r="AQ1130" s="33">
        <f t="shared" si="198"/>
        <v>41.5</v>
      </c>
      <c r="AR1130" s="33" t="str">
        <f t="shared" si="199"/>
        <v/>
      </c>
      <c r="AS1130" s="4">
        <v>43604</v>
      </c>
      <c r="AT1130" s="4">
        <v>0.21799768518518517</v>
      </c>
      <c r="AU1130" s="4" t="s">
        <v>74</v>
      </c>
      <c r="AV1130" s="4" t="s">
        <v>76</v>
      </c>
      <c r="AW1130" s="4">
        <v>41.5</v>
      </c>
      <c r="AX1130" s="4" t="s">
        <v>72</v>
      </c>
      <c r="AY1130" s="4" t="s">
        <v>73</v>
      </c>
    </row>
    <row r="1131" spans="36:52" x14ac:dyDescent="0.3">
      <c r="AJ1131" s="33">
        <f t="shared" si="191"/>
        <v>15736.174999999999</v>
      </c>
      <c r="AK1131" s="33" t="str">
        <f t="shared" si="192"/>
        <v/>
      </c>
      <c r="AL1131" s="33" t="str">
        <f t="shared" si="193"/>
        <v/>
      </c>
      <c r="AM1131" s="33" t="str">
        <f t="shared" si="194"/>
        <v/>
      </c>
      <c r="AN1131" s="33" t="str">
        <f t="shared" si="195"/>
        <v/>
      </c>
      <c r="AO1131" s="33" t="str">
        <f t="shared" si="196"/>
        <v/>
      </c>
      <c r="AP1131" s="33" t="str">
        <f t="shared" si="197"/>
        <v/>
      </c>
      <c r="AQ1131" s="33" t="str">
        <f t="shared" si="198"/>
        <v/>
      </c>
      <c r="AR1131" s="33" t="str">
        <f t="shared" si="199"/>
        <v/>
      </c>
      <c r="AS1131" s="4">
        <v>43604</v>
      </c>
      <c r="AT1131" s="4">
        <v>0.21872685185185184</v>
      </c>
      <c r="AU1131" s="4" t="s">
        <v>59</v>
      </c>
      <c r="AV1131" s="4" t="s">
        <v>60</v>
      </c>
      <c r="AW1131" s="4">
        <v>15736.174999999999</v>
      </c>
    </row>
    <row r="1132" spans="36:52" x14ac:dyDescent="0.3">
      <c r="AJ1132" s="33" t="str">
        <f t="shared" si="191"/>
        <v/>
      </c>
      <c r="AK1132" s="33">
        <f t="shared" si="192"/>
        <v>116110.196</v>
      </c>
      <c r="AL1132" s="33" t="str">
        <f t="shared" si="193"/>
        <v/>
      </c>
      <c r="AM1132" s="33" t="str">
        <f t="shared" si="194"/>
        <v/>
      </c>
      <c r="AN1132" s="33" t="str">
        <f t="shared" si="195"/>
        <v/>
      </c>
      <c r="AO1132" s="33" t="str">
        <f t="shared" si="196"/>
        <v/>
      </c>
      <c r="AP1132" s="33" t="str">
        <f t="shared" si="197"/>
        <v/>
      </c>
      <c r="AQ1132" s="33" t="str">
        <f t="shared" si="198"/>
        <v/>
      </c>
      <c r="AR1132" s="33" t="str">
        <f t="shared" si="199"/>
        <v/>
      </c>
      <c r="AS1132" s="4">
        <v>43604</v>
      </c>
      <c r="AT1132" s="4">
        <v>0.21872685185185184</v>
      </c>
      <c r="AU1132" s="4" t="s">
        <v>59</v>
      </c>
      <c r="AV1132" s="4" t="s">
        <v>61</v>
      </c>
      <c r="AW1132" s="4">
        <v>116110.196</v>
      </c>
    </row>
    <row r="1133" spans="36:52" x14ac:dyDescent="0.3">
      <c r="AJ1133" s="33" t="str">
        <f t="shared" si="191"/>
        <v/>
      </c>
      <c r="AK1133" s="33" t="str">
        <f t="shared" si="192"/>
        <v/>
      </c>
      <c r="AL1133" s="33" t="str">
        <f t="shared" si="193"/>
        <v/>
      </c>
      <c r="AM1133" s="33" t="str">
        <f t="shared" si="194"/>
        <v/>
      </c>
      <c r="AN1133" s="33" t="str">
        <f t="shared" si="195"/>
        <v/>
      </c>
      <c r="AO1133" s="33">
        <f t="shared" si="196"/>
        <v>12</v>
      </c>
      <c r="AP1133" s="33" t="str">
        <f t="shared" si="197"/>
        <v/>
      </c>
      <c r="AQ1133" s="33" t="str">
        <f t="shared" si="198"/>
        <v/>
      </c>
      <c r="AR1133" s="33" t="str">
        <f t="shared" si="199"/>
        <v/>
      </c>
      <c r="AS1133" s="4">
        <v>43604</v>
      </c>
      <c r="AT1133" s="4">
        <v>0.21872685185185184</v>
      </c>
      <c r="AU1133" s="4" t="s">
        <v>62</v>
      </c>
      <c r="AV1133" s="4" t="s">
        <v>63</v>
      </c>
      <c r="AW1133" s="4">
        <v>12</v>
      </c>
    </row>
    <row r="1134" spans="36:52" x14ac:dyDescent="0.3">
      <c r="AJ1134" s="33" t="str">
        <f t="shared" si="191"/>
        <v/>
      </c>
      <c r="AK1134" s="33" t="str">
        <f t="shared" si="192"/>
        <v/>
      </c>
      <c r="AL1134" s="33">
        <f t="shared" si="193"/>
        <v>27361.01</v>
      </c>
      <c r="AM1134" s="33" t="str">
        <f t="shared" si="194"/>
        <v/>
      </c>
      <c r="AN1134" s="33" t="str">
        <f t="shared" si="195"/>
        <v/>
      </c>
      <c r="AO1134" s="33" t="str">
        <f t="shared" si="196"/>
        <v/>
      </c>
      <c r="AP1134" s="33" t="str">
        <f t="shared" si="197"/>
        <v/>
      </c>
      <c r="AQ1134" s="33" t="str">
        <f t="shared" si="198"/>
        <v/>
      </c>
      <c r="AR1134" s="33" t="str">
        <f t="shared" si="199"/>
        <v/>
      </c>
      <c r="AS1134" s="4">
        <v>43604</v>
      </c>
      <c r="AT1134" s="4">
        <v>0.21872685185185184</v>
      </c>
      <c r="AU1134" s="4" t="s">
        <v>64</v>
      </c>
      <c r="AV1134" s="4" t="s">
        <v>65</v>
      </c>
      <c r="AW1134" s="4">
        <v>27361.01</v>
      </c>
    </row>
    <row r="1135" spans="36:52" x14ac:dyDescent="0.3">
      <c r="AJ1135" s="33" t="str">
        <f t="shared" si="191"/>
        <v/>
      </c>
      <c r="AK1135" s="33" t="str">
        <f t="shared" si="192"/>
        <v/>
      </c>
      <c r="AL1135" s="33" t="str">
        <f t="shared" si="193"/>
        <v/>
      </c>
      <c r="AM1135" s="33">
        <f t="shared" si="194"/>
        <v>37916.536</v>
      </c>
      <c r="AN1135" s="33" t="str">
        <f t="shared" si="195"/>
        <v/>
      </c>
      <c r="AO1135" s="33" t="str">
        <f t="shared" si="196"/>
        <v/>
      </c>
      <c r="AP1135" s="33" t="str">
        <f t="shared" si="197"/>
        <v/>
      </c>
      <c r="AQ1135" s="33" t="str">
        <f t="shared" si="198"/>
        <v/>
      </c>
      <c r="AR1135" s="33" t="str">
        <f t="shared" si="199"/>
        <v/>
      </c>
      <c r="AS1135" s="4">
        <v>43604</v>
      </c>
      <c r="AT1135" s="4">
        <v>0.21872685185185184</v>
      </c>
      <c r="AU1135" s="4" t="s">
        <v>64</v>
      </c>
      <c r="AV1135" s="4" t="s">
        <v>66</v>
      </c>
      <c r="AW1135" s="4" t="s">
        <v>67</v>
      </c>
      <c r="AX1135" s="4">
        <v>37916.536</v>
      </c>
    </row>
    <row r="1136" spans="36:52" x14ac:dyDescent="0.3">
      <c r="AJ1136" s="33" t="str">
        <f t="shared" si="191"/>
        <v/>
      </c>
      <c r="AK1136" s="33" t="str">
        <f t="shared" si="192"/>
        <v/>
      </c>
      <c r="AL1136" s="33" t="str">
        <f t="shared" si="193"/>
        <v/>
      </c>
      <c r="AM1136" s="33" t="str">
        <f t="shared" si="194"/>
        <v/>
      </c>
      <c r="AN1136" s="33">
        <f t="shared" si="195"/>
        <v>0</v>
      </c>
      <c r="AO1136" s="33" t="str">
        <f t="shared" si="196"/>
        <v/>
      </c>
      <c r="AP1136" s="33" t="str">
        <f t="shared" si="197"/>
        <v/>
      </c>
      <c r="AQ1136" s="33" t="str">
        <f t="shared" si="198"/>
        <v/>
      </c>
      <c r="AR1136" s="33" t="str">
        <f t="shared" si="199"/>
        <v/>
      </c>
      <c r="AS1136" s="4">
        <v>43604</v>
      </c>
      <c r="AT1136" s="4">
        <v>0.21872685185185184</v>
      </c>
      <c r="AU1136" s="4" t="s">
        <v>64</v>
      </c>
      <c r="AV1136" s="4" t="s">
        <v>68</v>
      </c>
      <c r="AW1136" s="4">
        <v>0</v>
      </c>
    </row>
    <row r="1137" spans="36:52" x14ac:dyDescent="0.3">
      <c r="AJ1137" s="33">
        <f t="shared" si="191"/>
        <v>15736.174999999999</v>
      </c>
      <c r="AK1137" s="33" t="str">
        <f t="shared" si="192"/>
        <v/>
      </c>
      <c r="AL1137" s="33" t="str">
        <f t="shared" si="193"/>
        <v/>
      </c>
      <c r="AM1137" s="33" t="str">
        <f t="shared" si="194"/>
        <v/>
      </c>
      <c r="AN1137" s="33" t="str">
        <f t="shared" si="195"/>
        <v/>
      </c>
      <c r="AO1137" s="33" t="str">
        <f t="shared" si="196"/>
        <v/>
      </c>
      <c r="AP1137" s="33" t="str">
        <f t="shared" si="197"/>
        <v/>
      </c>
      <c r="AQ1137" s="33" t="str">
        <f t="shared" si="198"/>
        <v/>
      </c>
      <c r="AR1137" s="33" t="str">
        <f t="shared" si="199"/>
        <v/>
      </c>
      <c r="AS1137" s="4">
        <v>43604</v>
      </c>
      <c r="AT1137" s="4">
        <v>0.22011574074074072</v>
      </c>
      <c r="AU1137" s="4" t="s">
        <v>59</v>
      </c>
      <c r="AV1137" s="4" t="s">
        <v>60</v>
      </c>
      <c r="AW1137" s="4">
        <v>15736.174999999999</v>
      </c>
    </row>
    <row r="1138" spans="36:52" x14ac:dyDescent="0.3">
      <c r="AJ1138" s="33" t="str">
        <f t="shared" si="191"/>
        <v/>
      </c>
      <c r="AK1138" s="33">
        <f t="shared" si="192"/>
        <v>116110.545</v>
      </c>
      <c r="AL1138" s="33" t="str">
        <f t="shared" si="193"/>
        <v/>
      </c>
      <c r="AM1138" s="33" t="str">
        <f t="shared" si="194"/>
        <v/>
      </c>
      <c r="AN1138" s="33" t="str">
        <f t="shared" si="195"/>
        <v/>
      </c>
      <c r="AO1138" s="33" t="str">
        <f t="shared" si="196"/>
        <v/>
      </c>
      <c r="AP1138" s="33" t="str">
        <f t="shared" si="197"/>
        <v/>
      </c>
      <c r="AQ1138" s="33" t="str">
        <f t="shared" si="198"/>
        <v/>
      </c>
      <c r="AR1138" s="33" t="str">
        <f t="shared" si="199"/>
        <v/>
      </c>
      <c r="AS1138" s="4">
        <v>43604</v>
      </c>
      <c r="AT1138" s="4">
        <v>0.22011574074074072</v>
      </c>
      <c r="AU1138" s="4" t="s">
        <v>59</v>
      </c>
      <c r="AV1138" s="4" t="s">
        <v>61</v>
      </c>
      <c r="AW1138" s="4">
        <v>116110.545</v>
      </c>
    </row>
    <row r="1139" spans="36:52" x14ac:dyDescent="0.3">
      <c r="AJ1139" s="33" t="str">
        <f t="shared" si="191"/>
        <v/>
      </c>
      <c r="AK1139" s="33" t="str">
        <f t="shared" si="192"/>
        <v/>
      </c>
      <c r="AL1139" s="33" t="str">
        <f t="shared" si="193"/>
        <v/>
      </c>
      <c r="AM1139" s="33" t="str">
        <f t="shared" si="194"/>
        <v/>
      </c>
      <c r="AN1139" s="33" t="str">
        <f t="shared" si="195"/>
        <v/>
      </c>
      <c r="AO1139" s="33">
        <f t="shared" si="196"/>
        <v>12</v>
      </c>
      <c r="AP1139" s="33" t="str">
        <f t="shared" si="197"/>
        <v/>
      </c>
      <c r="AQ1139" s="33" t="str">
        <f t="shared" si="198"/>
        <v/>
      </c>
      <c r="AR1139" s="33" t="str">
        <f t="shared" si="199"/>
        <v/>
      </c>
      <c r="AS1139" s="4">
        <v>43604</v>
      </c>
      <c r="AT1139" s="4">
        <v>0.22011574074074072</v>
      </c>
      <c r="AU1139" s="4" t="s">
        <v>62</v>
      </c>
      <c r="AV1139" s="4" t="s">
        <v>63</v>
      </c>
      <c r="AW1139" s="4">
        <v>12</v>
      </c>
    </row>
    <row r="1140" spans="36:52" x14ac:dyDescent="0.3">
      <c r="AJ1140" s="33" t="str">
        <f t="shared" si="191"/>
        <v/>
      </c>
      <c r="AK1140" s="33" t="str">
        <f t="shared" si="192"/>
        <v/>
      </c>
      <c r="AL1140" s="33">
        <f t="shared" si="193"/>
        <v>27361.01</v>
      </c>
      <c r="AM1140" s="33" t="str">
        <f t="shared" si="194"/>
        <v/>
      </c>
      <c r="AN1140" s="33" t="str">
        <f t="shared" si="195"/>
        <v/>
      </c>
      <c r="AO1140" s="33" t="str">
        <f t="shared" si="196"/>
        <v/>
      </c>
      <c r="AP1140" s="33" t="str">
        <f t="shared" si="197"/>
        <v/>
      </c>
      <c r="AQ1140" s="33" t="str">
        <f t="shared" si="198"/>
        <v/>
      </c>
      <c r="AR1140" s="33" t="str">
        <f t="shared" si="199"/>
        <v/>
      </c>
      <c r="AS1140" s="4">
        <v>43604</v>
      </c>
      <c r="AT1140" s="4">
        <v>0.22011574074074072</v>
      </c>
      <c r="AU1140" s="4" t="s">
        <v>64</v>
      </c>
      <c r="AV1140" s="4" t="s">
        <v>65</v>
      </c>
      <c r="AW1140" s="4">
        <v>27361.01</v>
      </c>
    </row>
    <row r="1141" spans="36:52" x14ac:dyDescent="0.3">
      <c r="AJ1141" s="33" t="str">
        <f t="shared" si="191"/>
        <v/>
      </c>
      <c r="AK1141" s="33" t="str">
        <f t="shared" si="192"/>
        <v/>
      </c>
      <c r="AL1141" s="33" t="str">
        <f t="shared" si="193"/>
        <v/>
      </c>
      <c r="AM1141" s="33">
        <f t="shared" si="194"/>
        <v>37916.536</v>
      </c>
      <c r="AN1141" s="33" t="str">
        <f t="shared" si="195"/>
        <v/>
      </c>
      <c r="AO1141" s="33" t="str">
        <f t="shared" si="196"/>
        <v/>
      </c>
      <c r="AP1141" s="33" t="str">
        <f t="shared" si="197"/>
        <v/>
      </c>
      <c r="AQ1141" s="33" t="str">
        <f t="shared" si="198"/>
        <v/>
      </c>
      <c r="AR1141" s="33" t="str">
        <f t="shared" si="199"/>
        <v/>
      </c>
      <c r="AS1141" s="4">
        <v>43604</v>
      </c>
      <c r="AT1141" s="4">
        <v>0.22011574074074072</v>
      </c>
      <c r="AU1141" s="4" t="s">
        <v>64</v>
      </c>
      <c r="AV1141" s="4" t="s">
        <v>66</v>
      </c>
      <c r="AW1141" s="4" t="s">
        <v>67</v>
      </c>
      <c r="AX1141" s="4">
        <v>37916.536</v>
      </c>
    </row>
    <row r="1142" spans="36:52" x14ac:dyDescent="0.3">
      <c r="AJ1142" s="33" t="str">
        <f t="shared" si="191"/>
        <v/>
      </c>
      <c r="AK1142" s="33" t="str">
        <f t="shared" si="192"/>
        <v/>
      </c>
      <c r="AL1142" s="33" t="str">
        <f t="shared" si="193"/>
        <v/>
      </c>
      <c r="AM1142" s="33" t="str">
        <f t="shared" si="194"/>
        <v/>
      </c>
      <c r="AN1142" s="33">
        <f t="shared" si="195"/>
        <v>0</v>
      </c>
      <c r="AO1142" s="33" t="str">
        <f t="shared" si="196"/>
        <v/>
      </c>
      <c r="AP1142" s="33" t="str">
        <f t="shared" si="197"/>
        <v/>
      </c>
      <c r="AQ1142" s="33" t="str">
        <f t="shared" si="198"/>
        <v/>
      </c>
      <c r="AR1142" s="33" t="str">
        <f t="shared" si="199"/>
        <v/>
      </c>
      <c r="AS1142" s="4">
        <v>43604</v>
      </c>
      <c r="AT1142" s="4">
        <v>0.22011574074074072</v>
      </c>
      <c r="AU1142" s="4" t="s">
        <v>64</v>
      </c>
      <c r="AV1142" s="4" t="s">
        <v>68</v>
      </c>
      <c r="AW1142" s="4">
        <v>0</v>
      </c>
    </row>
    <row r="1143" spans="36:52" x14ac:dyDescent="0.3">
      <c r="AJ1143" s="33" t="str">
        <f t="shared" si="191"/>
        <v/>
      </c>
      <c r="AK1143" s="33" t="str">
        <f t="shared" si="192"/>
        <v/>
      </c>
      <c r="AL1143" s="33" t="str">
        <f t="shared" si="193"/>
        <v/>
      </c>
      <c r="AM1143" s="33" t="str">
        <f t="shared" si="194"/>
        <v/>
      </c>
      <c r="AN1143" s="33" t="str">
        <f t="shared" si="195"/>
        <v/>
      </c>
      <c r="AO1143" s="33" t="str">
        <f t="shared" si="196"/>
        <v/>
      </c>
      <c r="AP1143" s="33">
        <f t="shared" si="197"/>
        <v>0.22500000000000001</v>
      </c>
      <c r="AQ1143" s="33" t="str">
        <f t="shared" si="198"/>
        <v/>
      </c>
      <c r="AR1143" s="33" t="str">
        <f t="shared" si="199"/>
        <v/>
      </c>
      <c r="AS1143" s="4">
        <v>43604</v>
      </c>
      <c r="AT1143" s="4">
        <v>0.22146990740740743</v>
      </c>
      <c r="AU1143" s="4" t="s">
        <v>70</v>
      </c>
      <c r="AV1143" s="4" t="s">
        <v>71</v>
      </c>
      <c r="AW1143" s="4">
        <v>43604</v>
      </c>
      <c r="AX1143" s="4">
        <v>0.22500000000000001</v>
      </c>
      <c r="AY1143" s="4" t="s">
        <v>72</v>
      </c>
      <c r="AZ1143" s="4" t="s">
        <v>73</v>
      </c>
    </row>
    <row r="1144" spans="36:52" x14ac:dyDescent="0.3">
      <c r="AJ1144" s="33" t="str">
        <f t="shared" si="191"/>
        <v/>
      </c>
      <c r="AK1144" s="33" t="str">
        <f t="shared" si="192"/>
        <v/>
      </c>
      <c r="AL1144" s="33" t="str">
        <f t="shared" si="193"/>
        <v/>
      </c>
      <c r="AM1144" s="33" t="str">
        <f t="shared" si="194"/>
        <v/>
      </c>
      <c r="AN1144" s="33" t="str">
        <f t="shared" si="195"/>
        <v/>
      </c>
      <c r="AO1144" s="33" t="str">
        <f t="shared" si="196"/>
        <v/>
      </c>
      <c r="AP1144" s="33" t="str">
        <f t="shared" si="197"/>
        <v/>
      </c>
      <c r="AQ1144" s="33" t="str">
        <f t="shared" si="198"/>
        <v/>
      </c>
      <c r="AR1144" s="33">
        <f t="shared" si="199"/>
        <v>33.700000000000003</v>
      </c>
      <c r="AS1144" s="4">
        <v>43604</v>
      </c>
      <c r="AT1144" s="4">
        <v>0.22146990740740743</v>
      </c>
      <c r="AU1144" s="4" t="s">
        <v>74</v>
      </c>
      <c r="AV1144" s="4" t="s">
        <v>75</v>
      </c>
      <c r="AW1144" s="4">
        <v>33.700000000000003</v>
      </c>
      <c r="AX1144" s="4" t="s">
        <v>72</v>
      </c>
      <c r="AY1144" s="4" t="s">
        <v>73</v>
      </c>
    </row>
    <row r="1145" spans="36:52" x14ac:dyDescent="0.3">
      <c r="AJ1145" s="33" t="str">
        <f t="shared" si="191"/>
        <v/>
      </c>
      <c r="AK1145" s="33" t="str">
        <f t="shared" si="192"/>
        <v/>
      </c>
      <c r="AL1145" s="33" t="str">
        <f t="shared" si="193"/>
        <v/>
      </c>
      <c r="AM1145" s="33" t="str">
        <f t="shared" si="194"/>
        <v/>
      </c>
      <c r="AN1145" s="33" t="str">
        <f t="shared" si="195"/>
        <v/>
      </c>
      <c r="AO1145" s="33" t="str">
        <f t="shared" si="196"/>
        <v/>
      </c>
      <c r="AP1145" s="33" t="str">
        <f t="shared" si="197"/>
        <v/>
      </c>
      <c r="AQ1145" s="33">
        <f t="shared" si="198"/>
        <v>41.5</v>
      </c>
      <c r="AR1145" s="33" t="str">
        <f t="shared" si="199"/>
        <v/>
      </c>
      <c r="AS1145" s="4">
        <v>43604</v>
      </c>
      <c r="AT1145" s="4">
        <v>0.22146990740740743</v>
      </c>
      <c r="AU1145" s="4" t="s">
        <v>74</v>
      </c>
      <c r="AV1145" s="4" t="s">
        <v>76</v>
      </c>
      <c r="AW1145" s="4">
        <v>41.5</v>
      </c>
      <c r="AX1145" s="4" t="s">
        <v>72</v>
      </c>
      <c r="AY1145" s="4" t="s">
        <v>73</v>
      </c>
    </row>
    <row r="1146" spans="36:52" x14ac:dyDescent="0.3">
      <c r="AJ1146" s="33">
        <f t="shared" si="191"/>
        <v>15736.174999999999</v>
      </c>
      <c r="AK1146" s="33" t="str">
        <f t="shared" si="192"/>
        <v/>
      </c>
      <c r="AL1146" s="33" t="str">
        <f t="shared" si="193"/>
        <v/>
      </c>
      <c r="AM1146" s="33" t="str">
        <f t="shared" si="194"/>
        <v/>
      </c>
      <c r="AN1146" s="33" t="str">
        <f t="shared" si="195"/>
        <v/>
      </c>
      <c r="AO1146" s="33" t="str">
        <f t="shared" si="196"/>
        <v/>
      </c>
      <c r="AP1146" s="33" t="str">
        <f t="shared" si="197"/>
        <v/>
      </c>
      <c r="AQ1146" s="33" t="str">
        <f t="shared" si="198"/>
        <v/>
      </c>
      <c r="AR1146" s="33" t="str">
        <f t="shared" si="199"/>
        <v/>
      </c>
      <c r="AS1146" s="4">
        <v>43604</v>
      </c>
      <c r="AT1146" s="4">
        <v>0.22150462962962961</v>
      </c>
      <c r="AU1146" s="4" t="s">
        <v>59</v>
      </c>
      <c r="AV1146" s="4" t="s">
        <v>60</v>
      </c>
      <c r="AW1146" s="4">
        <v>15736.174999999999</v>
      </c>
    </row>
    <row r="1147" spans="36:52" x14ac:dyDescent="0.3">
      <c r="AJ1147" s="33" t="str">
        <f t="shared" si="191"/>
        <v/>
      </c>
      <c r="AK1147" s="33">
        <f t="shared" si="192"/>
        <v>116110.545</v>
      </c>
      <c r="AL1147" s="33" t="str">
        <f t="shared" si="193"/>
        <v/>
      </c>
      <c r="AM1147" s="33" t="str">
        <f t="shared" si="194"/>
        <v/>
      </c>
      <c r="AN1147" s="33" t="str">
        <f t="shared" si="195"/>
        <v/>
      </c>
      <c r="AO1147" s="33" t="str">
        <f t="shared" si="196"/>
        <v/>
      </c>
      <c r="AP1147" s="33" t="str">
        <f t="shared" si="197"/>
        <v/>
      </c>
      <c r="AQ1147" s="33" t="str">
        <f t="shared" si="198"/>
        <v/>
      </c>
      <c r="AR1147" s="33" t="str">
        <f t="shared" si="199"/>
        <v/>
      </c>
      <c r="AS1147" s="4">
        <v>43604</v>
      </c>
      <c r="AT1147" s="4">
        <v>0.22150462962962961</v>
      </c>
      <c r="AU1147" s="4" t="s">
        <v>59</v>
      </c>
      <c r="AV1147" s="4" t="s">
        <v>61</v>
      </c>
      <c r="AW1147" s="4">
        <v>116110.545</v>
      </c>
    </row>
    <row r="1148" spans="36:52" x14ac:dyDescent="0.3">
      <c r="AJ1148" s="33" t="str">
        <f t="shared" si="191"/>
        <v/>
      </c>
      <c r="AK1148" s="33" t="str">
        <f t="shared" si="192"/>
        <v/>
      </c>
      <c r="AL1148" s="33" t="str">
        <f t="shared" si="193"/>
        <v/>
      </c>
      <c r="AM1148" s="33" t="str">
        <f t="shared" si="194"/>
        <v/>
      </c>
      <c r="AN1148" s="33" t="str">
        <f t="shared" si="195"/>
        <v/>
      </c>
      <c r="AO1148" s="33">
        <f t="shared" si="196"/>
        <v>12</v>
      </c>
      <c r="AP1148" s="33" t="str">
        <f t="shared" si="197"/>
        <v/>
      </c>
      <c r="AQ1148" s="33" t="str">
        <f t="shared" si="198"/>
        <v/>
      </c>
      <c r="AR1148" s="33" t="str">
        <f t="shared" si="199"/>
        <v/>
      </c>
      <c r="AS1148" s="4">
        <v>43604</v>
      </c>
      <c r="AT1148" s="4">
        <v>0.22150462962962961</v>
      </c>
      <c r="AU1148" s="4" t="s">
        <v>62</v>
      </c>
      <c r="AV1148" s="4" t="s">
        <v>63</v>
      </c>
      <c r="AW1148" s="4">
        <v>12</v>
      </c>
    </row>
    <row r="1149" spans="36:52" x14ac:dyDescent="0.3">
      <c r="AJ1149" s="33" t="str">
        <f t="shared" si="191"/>
        <v/>
      </c>
      <c r="AK1149" s="33" t="str">
        <f t="shared" si="192"/>
        <v/>
      </c>
      <c r="AL1149" s="33">
        <f t="shared" si="193"/>
        <v>27361.01</v>
      </c>
      <c r="AM1149" s="33" t="str">
        <f t="shared" si="194"/>
        <v/>
      </c>
      <c r="AN1149" s="33" t="str">
        <f t="shared" si="195"/>
        <v/>
      </c>
      <c r="AO1149" s="33" t="str">
        <f t="shared" si="196"/>
        <v/>
      </c>
      <c r="AP1149" s="33" t="str">
        <f t="shared" si="197"/>
        <v/>
      </c>
      <c r="AQ1149" s="33" t="str">
        <f t="shared" si="198"/>
        <v/>
      </c>
      <c r="AR1149" s="33" t="str">
        <f t="shared" si="199"/>
        <v/>
      </c>
      <c r="AS1149" s="4">
        <v>43604</v>
      </c>
      <c r="AT1149" s="4">
        <v>0.22150462962962961</v>
      </c>
      <c r="AU1149" s="4" t="s">
        <v>64</v>
      </c>
      <c r="AV1149" s="4" t="s">
        <v>65</v>
      </c>
      <c r="AW1149" s="4">
        <v>27361.01</v>
      </c>
    </row>
    <row r="1150" spans="36:52" x14ac:dyDescent="0.3">
      <c r="AJ1150" s="33" t="str">
        <f t="shared" si="191"/>
        <v/>
      </c>
      <c r="AK1150" s="33" t="str">
        <f t="shared" si="192"/>
        <v/>
      </c>
      <c r="AL1150" s="33" t="str">
        <f t="shared" si="193"/>
        <v/>
      </c>
      <c r="AM1150" s="33">
        <f t="shared" si="194"/>
        <v>37916.536</v>
      </c>
      <c r="AN1150" s="33" t="str">
        <f t="shared" si="195"/>
        <v/>
      </c>
      <c r="AO1150" s="33" t="str">
        <f t="shared" si="196"/>
        <v/>
      </c>
      <c r="AP1150" s="33" t="str">
        <f t="shared" si="197"/>
        <v/>
      </c>
      <c r="AQ1150" s="33" t="str">
        <f t="shared" si="198"/>
        <v/>
      </c>
      <c r="AR1150" s="33" t="str">
        <f t="shared" si="199"/>
        <v/>
      </c>
      <c r="AS1150" s="4">
        <v>43604</v>
      </c>
      <c r="AT1150" s="4">
        <v>0.22150462962962961</v>
      </c>
      <c r="AU1150" s="4" t="s">
        <v>64</v>
      </c>
      <c r="AV1150" s="4" t="s">
        <v>66</v>
      </c>
      <c r="AW1150" s="4" t="s">
        <v>67</v>
      </c>
      <c r="AX1150" s="4">
        <v>37916.536</v>
      </c>
    </row>
    <row r="1151" spans="36:52" x14ac:dyDescent="0.3">
      <c r="AJ1151" s="33" t="str">
        <f t="shared" si="191"/>
        <v/>
      </c>
      <c r="AK1151" s="33" t="str">
        <f t="shared" si="192"/>
        <v/>
      </c>
      <c r="AL1151" s="33" t="str">
        <f t="shared" si="193"/>
        <v/>
      </c>
      <c r="AM1151" s="33" t="str">
        <f t="shared" si="194"/>
        <v/>
      </c>
      <c r="AN1151" s="33">
        <f t="shared" si="195"/>
        <v>0</v>
      </c>
      <c r="AO1151" s="33" t="str">
        <f t="shared" si="196"/>
        <v/>
      </c>
      <c r="AP1151" s="33" t="str">
        <f t="shared" si="197"/>
        <v/>
      </c>
      <c r="AQ1151" s="33" t="str">
        <f t="shared" si="198"/>
        <v/>
      </c>
      <c r="AR1151" s="33" t="str">
        <f t="shared" si="199"/>
        <v/>
      </c>
      <c r="AS1151" s="4">
        <v>43604</v>
      </c>
      <c r="AT1151" s="4">
        <v>0.22150462962962961</v>
      </c>
      <c r="AU1151" s="4" t="s">
        <v>64</v>
      </c>
      <c r="AV1151" s="4" t="s">
        <v>68</v>
      </c>
      <c r="AW1151" s="4">
        <v>0</v>
      </c>
    </row>
    <row r="1152" spans="36:52" x14ac:dyDescent="0.3">
      <c r="AJ1152" s="33">
        <f t="shared" si="191"/>
        <v>15736.174999999999</v>
      </c>
      <c r="AK1152" s="33" t="str">
        <f t="shared" si="192"/>
        <v/>
      </c>
      <c r="AL1152" s="33" t="str">
        <f t="shared" si="193"/>
        <v/>
      </c>
      <c r="AM1152" s="33" t="str">
        <f t="shared" si="194"/>
        <v/>
      </c>
      <c r="AN1152" s="33" t="str">
        <f t="shared" si="195"/>
        <v/>
      </c>
      <c r="AO1152" s="33" t="str">
        <f t="shared" si="196"/>
        <v/>
      </c>
      <c r="AP1152" s="33" t="str">
        <f t="shared" si="197"/>
        <v/>
      </c>
      <c r="AQ1152" s="33" t="str">
        <f t="shared" si="198"/>
        <v/>
      </c>
      <c r="AR1152" s="33" t="str">
        <f t="shared" si="199"/>
        <v/>
      </c>
      <c r="AS1152" s="4">
        <v>43604</v>
      </c>
      <c r="AT1152" s="4">
        <v>0.22289351851851849</v>
      </c>
      <c r="AU1152" s="4" t="s">
        <v>59</v>
      </c>
      <c r="AV1152" s="4" t="s">
        <v>60</v>
      </c>
      <c r="AW1152" s="4">
        <v>15736.174999999999</v>
      </c>
    </row>
    <row r="1153" spans="36:52" x14ac:dyDescent="0.3">
      <c r="AJ1153" s="33" t="str">
        <f t="shared" si="191"/>
        <v/>
      </c>
      <c r="AK1153" s="33">
        <f t="shared" si="192"/>
        <v>116110.545</v>
      </c>
      <c r="AL1153" s="33" t="str">
        <f t="shared" si="193"/>
        <v/>
      </c>
      <c r="AM1153" s="33" t="str">
        <f t="shared" si="194"/>
        <v/>
      </c>
      <c r="AN1153" s="33" t="str">
        <f t="shared" si="195"/>
        <v/>
      </c>
      <c r="AO1153" s="33" t="str">
        <f t="shared" si="196"/>
        <v/>
      </c>
      <c r="AP1153" s="33" t="str">
        <f t="shared" si="197"/>
        <v/>
      </c>
      <c r="AQ1153" s="33" t="str">
        <f t="shared" si="198"/>
        <v/>
      </c>
      <c r="AR1153" s="33" t="str">
        <f t="shared" si="199"/>
        <v/>
      </c>
      <c r="AS1153" s="4">
        <v>43604</v>
      </c>
      <c r="AT1153" s="4">
        <v>0.22289351851851849</v>
      </c>
      <c r="AU1153" s="4" t="s">
        <v>59</v>
      </c>
      <c r="AV1153" s="4" t="s">
        <v>61</v>
      </c>
      <c r="AW1153" s="4">
        <v>116110.545</v>
      </c>
    </row>
    <row r="1154" spans="36:52" x14ac:dyDescent="0.3">
      <c r="AJ1154" s="33" t="str">
        <f t="shared" si="191"/>
        <v/>
      </c>
      <c r="AK1154" s="33" t="str">
        <f t="shared" si="192"/>
        <v/>
      </c>
      <c r="AL1154" s="33" t="str">
        <f t="shared" si="193"/>
        <v/>
      </c>
      <c r="AM1154" s="33" t="str">
        <f t="shared" si="194"/>
        <v/>
      </c>
      <c r="AN1154" s="33" t="str">
        <f t="shared" si="195"/>
        <v/>
      </c>
      <c r="AO1154" s="33">
        <f t="shared" si="196"/>
        <v>12</v>
      </c>
      <c r="AP1154" s="33" t="str">
        <f t="shared" si="197"/>
        <v/>
      </c>
      <c r="AQ1154" s="33" t="str">
        <f t="shared" si="198"/>
        <v/>
      </c>
      <c r="AR1154" s="33" t="str">
        <f t="shared" si="199"/>
        <v/>
      </c>
      <c r="AS1154" s="4">
        <v>43604</v>
      </c>
      <c r="AT1154" s="4">
        <v>0.22289351851851849</v>
      </c>
      <c r="AU1154" s="4" t="s">
        <v>62</v>
      </c>
      <c r="AV1154" s="4" t="s">
        <v>63</v>
      </c>
      <c r="AW1154" s="4">
        <v>12</v>
      </c>
    </row>
    <row r="1155" spans="36:52" x14ac:dyDescent="0.3">
      <c r="AJ1155" s="33" t="str">
        <f t="shared" si="191"/>
        <v/>
      </c>
      <c r="AK1155" s="33" t="str">
        <f t="shared" si="192"/>
        <v/>
      </c>
      <c r="AL1155" s="33">
        <f t="shared" si="193"/>
        <v>27361.01</v>
      </c>
      <c r="AM1155" s="33" t="str">
        <f t="shared" si="194"/>
        <v/>
      </c>
      <c r="AN1155" s="33" t="str">
        <f t="shared" si="195"/>
        <v/>
      </c>
      <c r="AO1155" s="33" t="str">
        <f t="shared" si="196"/>
        <v/>
      </c>
      <c r="AP1155" s="33" t="str">
        <f t="shared" si="197"/>
        <v/>
      </c>
      <c r="AQ1155" s="33" t="str">
        <f t="shared" si="198"/>
        <v/>
      </c>
      <c r="AR1155" s="33" t="str">
        <f t="shared" si="199"/>
        <v/>
      </c>
      <c r="AS1155" s="4">
        <v>43604</v>
      </c>
      <c r="AT1155" s="4">
        <v>0.22289351851851849</v>
      </c>
      <c r="AU1155" s="4" t="s">
        <v>64</v>
      </c>
      <c r="AV1155" s="4" t="s">
        <v>65</v>
      </c>
      <c r="AW1155" s="4">
        <v>27361.01</v>
      </c>
    </row>
    <row r="1156" spans="36:52" x14ac:dyDescent="0.3">
      <c r="AJ1156" s="33" t="str">
        <f t="shared" si="191"/>
        <v/>
      </c>
      <c r="AK1156" s="33" t="str">
        <f t="shared" si="192"/>
        <v/>
      </c>
      <c r="AL1156" s="33" t="str">
        <f t="shared" si="193"/>
        <v/>
      </c>
      <c r="AM1156" s="33">
        <f t="shared" si="194"/>
        <v>37916.536</v>
      </c>
      <c r="AN1156" s="33" t="str">
        <f t="shared" si="195"/>
        <v/>
      </c>
      <c r="AO1156" s="33" t="str">
        <f t="shared" si="196"/>
        <v/>
      </c>
      <c r="AP1156" s="33" t="str">
        <f t="shared" si="197"/>
        <v/>
      </c>
      <c r="AQ1156" s="33" t="str">
        <f t="shared" si="198"/>
        <v/>
      </c>
      <c r="AR1156" s="33" t="str">
        <f t="shared" si="199"/>
        <v/>
      </c>
      <c r="AS1156" s="4">
        <v>43604</v>
      </c>
      <c r="AT1156" s="4">
        <v>0.22289351851851849</v>
      </c>
      <c r="AU1156" s="4" t="s">
        <v>64</v>
      </c>
      <c r="AV1156" s="4" t="s">
        <v>66</v>
      </c>
      <c r="AW1156" s="4" t="s">
        <v>67</v>
      </c>
      <c r="AX1156" s="4">
        <v>37916.536</v>
      </c>
    </row>
    <row r="1157" spans="36:52" x14ac:dyDescent="0.3">
      <c r="AJ1157" s="33" t="str">
        <f t="shared" si="191"/>
        <v/>
      </c>
      <c r="AK1157" s="33" t="str">
        <f t="shared" si="192"/>
        <v/>
      </c>
      <c r="AL1157" s="33" t="str">
        <f t="shared" si="193"/>
        <v/>
      </c>
      <c r="AM1157" s="33" t="str">
        <f t="shared" si="194"/>
        <v/>
      </c>
      <c r="AN1157" s="33">
        <f t="shared" si="195"/>
        <v>0</v>
      </c>
      <c r="AO1157" s="33" t="str">
        <f t="shared" si="196"/>
        <v/>
      </c>
      <c r="AP1157" s="33" t="str">
        <f t="shared" si="197"/>
        <v/>
      </c>
      <c r="AQ1157" s="33" t="str">
        <f t="shared" si="198"/>
        <v/>
      </c>
      <c r="AR1157" s="33" t="str">
        <f t="shared" si="199"/>
        <v/>
      </c>
      <c r="AS1157" s="4">
        <v>43604</v>
      </c>
      <c r="AT1157" s="4">
        <v>0.22289351851851849</v>
      </c>
      <c r="AU1157" s="4" t="s">
        <v>64</v>
      </c>
      <c r="AV1157" s="4" t="s">
        <v>68</v>
      </c>
      <c r="AW1157" s="4">
        <v>0</v>
      </c>
    </row>
    <row r="1158" spans="36:52" x14ac:dyDescent="0.3">
      <c r="AJ1158" s="33">
        <f t="shared" si="191"/>
        <v>15736.174999999999</v>
      </c>
      <c r="AK1158" s="33" t="str">
        <f t="shared" si="192"/>
        <v/>
      </c>
      <c r="AL1158" s="33" t="str">
        <f t="shared" si="193"/>
        <v/>
      </c>
      <c r="AM1158" s="33" t="str">
        <f t="shared" si="194"/>
        <v/>
      </c>
      <c r="AN1158" s="33" t="str">
        <f t="shared" si="195"/>
        <v/>
      </c>
      <c r="AO1158" s="33" t="str">
        <f t="shared" si="196"/>
        <v/>
      </c>
      <c r="AP1158" s="33" t="str">
        <f t="shared" si="197"/>
        <v/>
      </c>
      <c r="AQ1158" s="33" t="str">
        <f t="shared" si="198"/>
        <v/>
      </c>
      <c r="AR1158" s="33" t="str">
        <f t="shared" si="199"/>
        <v/>
      </c>
      <c r="AS1158" s="4">
        <v>43604</v>
      </c>
      <c r="AT1158" s="4">
        <v>0.22428240740740743</v>
      </c>
      <c r="AU1158" s="4" t="s">
        <v>59</v>
      </c>
      <c r="AV1158" s="4" t="s">
        <v>60</v>
      </c>
      <c r="AW1158" s="4">
        <v>15736.174999999999</v>
      </c>
    </row>
    <row r="1159" spans="36:52" x14ac:dyDescent="0.3">
      <c r="AJ1159" s="33" t="str">
        <f t="shared" si="191"/>
        <v/>
      </c>
      <c r="AK1159" s="33">
        <f t="shared" si="192"/>
        <v>116110.633</v>
      </c>
      <c r="AL1159" s="33" t="str">
        <f t="shared" si="193"/>
        <v/>
      </c>
      <c r="AM1159" s="33" t="str">
        <f t="shared" si="194"/>
        <v/>
      </c>
      <c r="AN1159" s="33" t="str">
        <f t="shared" si="195"/>
        <v/>
      </c>
      <c r="AO1159" s="33" t="str">
        <f t="shared" si="196"/>
        <v/>
      </c>
      <c r="AP1159" s="33" t="str">
        <f t="shared" si="197"/>
        <v/>
      </c>
      <c r="AQ1159" s="33" t="str">
        <f t="shared" si="198"/>
        <v/>
      </c>
      <c r="AR1159" s="33" t="str">
        <f t="shared" si="199"/>
        <v/>
      </c>
      <c r="AS1159" s="4">
        <v>43604</v>
      </c>
      <c r="AT1159" s="4">
        <v>0.22428240740740743</v>
      </c>
      <c r="AU1159" s="4" t="s">
        <v>59</v>
      </c>
      <c r="AV1159" s="4" t="s">
        <v>61</v>
      </c>
      <c r="AW1159" s="4">
        <v>116110.633</v>
      </c>
    </row>
    <row r="1160" spans="36:52" x14ac:dyDescent="0.3">
      <c r="AJ1160" s="33" t="str">
        <f t="shared" si="191"/>
        <v/>
      </c>
      <c r="AK1160" s="33" t="str">
        <f t="shared" si="192"/>
        <v/>
      </c>
      <c r="AL1160" s="33" t="str">
        <f t="shared" si="193"/>
        <v/>
      </c>
      <c r="AM1160" s="33" t="str">
        <f t="shared" si="194"/>
        <v/>
      </c>
      <c r="AN1160" s="33" t="str">
        <f t="shared" si="195"/>
        <v/>
      </c>
      <c r="AO1160" s="33">
        <f t="shared" si="196"/>
        <v>12</v>
      </c>
      <c r="AP1160" s="33" t="str">
        <f t="shared" si="197"/>
        <v/>
      </c>
      <c r="AQ1160" s="33" t="str">
        <f t="shared" si="198"/>
        <v/>
      </c>
      <c r="AR1160" s="33" t="str">
        <f t="shared" si="199"/>
        <v/>
      </c>
      <c r="AS1160" s="4">
        <v>43604</v>
      </c>
      <c r="AT1160" s="4">
        <v>0.22428240740740743</v>
      </c>
      <c r="AU1160" s="4" t="s">
        <v>62</v>
      </c>
      <c r="AV1160" s="4" t="s">
        <v>63</v>
      </c>
      <c r="AW1160" s="4">
        <v>12</v>
      </c>
    </row>
    <row r="1161" spans="36:52" x14ac:dyDescent="0.3">
      <c r="AJ1161" s="33" t="str">
        <f t="shared" si="191"/>
        <v/>
      </c>
      <c r="AK1161" s="33" t="str">
        <f t="shared" si="192"/>
        <v/>
      </c>
      <c r="AL1161" s="33">
        <f t="shared" si="193"/>
        <v>27361.01</v>
      </c>
      <c r="AM1161" s="33" t="str">
        <f t="shared" si="194"/>
        <v/>
      </c>
      <c r="AN1161" s="33" t="str">
        <f t="shared" si="195"/>
        <v/>
      </c>
      <c r="AO1161" s="33" t="str">
        <f t="shared" si="196"/>
        <v/>
      </c>
      <c r="AP1161" s="33" t="str">
        <f t="shared" si="197"/>
        <v/>
      </c>
      <c r="AQ1161" s="33" t="str">
        <f t="shared" si="198"/>
        <v/>
      </c>
      <c r="AR1161" s="33" t="str">
        <f t="shared" si="199"/>
        <v/>
      </c>
      <c r="AS1161" s="4">
        <v>43604</v>
      </c>
      <c r="AT1161" s="4">
        <v>0.22428240740740743</v>
      </c>
      <c r="AU1161" s="4" t="s">
        <v>64</v>
      </c>
      <c r="AV1161" s="4" t="s">
        <v>65</v>
      </c>
      <c r="AW1161" s="4">
        <v>27361.01</v>
      </c>
    </row>
    <row r="1162" spans="36:52" x14ac:dyDescent="0.3">
      <c r="AJ1162" s="33" t="str">
        <f t="shared" si="191"/>
        <v/>
      </c>
      <c r="AK1162" s="33" t="str">
        <f t="shared" si="192"/>
        <v/>
      </c>
      <c r="AL1162" s="33" t="str">
        <f t="shared" si="193"/>
        <v/>
      </c>
      <c r="AM1162" s="33">
        <f t="shared" si="194"/>
        <v>37916.536</v>
      </c>
      <c r="AN1162" s="33" t="str">
        <f t="shared" si="195"/>
        <v/>
      </c>
      <c r="AO1162" s="33" t="str">
        <f t="shared" si="196"/>
        <v/>
      </c>
      <c r="AP1162" s="33" t="str">
        <f t="shared" si="197"/>
        <v/>
      </c>
      <c r="AQ1162" s="33" t="str">
        <f t="shared" si="198"/>
        <v/>
      </c>
      <c r="AR1162" s="33" t="str">
        <f t="shared" si="199"/>
        <v/>
      </c>
      <c r="AS1162" s="4">
        <v>43604</v>
      </c>
      <c r="AT1162" s="4">
        <v>0.22428240740740743</v>
      </c>
      <c r="AU1162" s="4" t="s">
        <v>64</v>
      </c>
      <c r="AV1162" s="4" t="s">
        <v>66</v>
      </c>
      <c r="AW1162" s="4" t="s">
        <v>67</v>
      </c>
      <c r="AX1162" s="4">
        <v>37916.536</v>
      </c>
    </row>
    <row r="1163" spans="36:52" x14ac:dyDescent="0.3">
      <c r="AJ1163" s="33" t="str">
        <f t="shared" si="191"/>
        <v/>
      </c>
      <c r="AK1163" s="33" t="str">
        <f t="shared" si="192"/>
        <v/>
      </c>
      <c r="AL1163" s="33" t="str">
        <f t="shared" si="193"/>
        <v/>
      </c>
      <c r="AM1163" s="33" t="str">
        <f t="shared" si="194"/>
        <v/>
      </c>
      <c r="AN1163" s="33">
        <f t="shared" si="195"/>
        <v>0</v>
      </c>
      <c r="AO1163" s="33" t="str">
        <f t="shared" si="196"/>
        <v/>
      </c>
      <c r="AP1163" s="33" t="str">
        <f t="shared" si="197"/>
        <v/>
      </c>
      <c r="AQ1163" s="33" t="str">
        <f t="shared" si="198"/>
        <v/>
      </c>
      <c r="AR1163" s="33" t="str">
        <f t="shared" si="199"/>
        <v/>
      </c>
      <c r="AS1163" s="4">
        <v>43604</v>
      </c>
      <c r="AT1163" s="4">
        <v>0.22428240740740743</v>
      </c>
      <c r="AU1163" s="4" t="s">
        <v>64</v>
      </c>
      <c r="AV1163" s="4" t="s">
        <v>68</v>
      </c>
      <c r="AW1163" s="4">
        <v>0</v>
      </c>
    </row>
    <row r="1164" spans="36:52" x14ac:dyDescent="0.3">
      <c r="AJ1164" s="33" t="str">
        <f t="shared" ref="AJ1164:AJ1227" si="200">IF(AV1164="ht",AW1164,"")</f>
        <v/>
      </c>
      <c r="AK1164" s="33" t="str">
        <f t="shared" ref="AK1164:AK1227" si="201">IF($AV1164="nt",$AW1164,"")</f>
        <v/>
      </c>
      <c r="AL1164" s="33" t="str">
        <f t="shared" ref="AL1164:AL1227" si="202">IF($AV1164="esp",$AW1164,"")</f>
        <v/>
      </c>
      <c r="AM1164" s="33" t="str">
        <f t="shared" ref="AM1164:AM1227" si="203">IF($AV1164="Ges",$AX1164,"")</f>
        <v/>
      </c>
      <c r="AN1164" s="33" t="str">
        <f t="shared" ref="AN1164:AN1227" si="204">IF($AV1164="tag",$AW1164,"")</f>
        <v/>
      </c>
      <c r="AO1164" s="33" t="str">
        <f t="shared" ref="AO1164:AO1227" si="205">IF($AV1164="vhs",$AW1164,"")</f>
        <v/>
      </c>
      <c r="AP1164" s="33">
        <f t="shared" ref="AP1164:AP1227" si="206">IF($AV1164="szeit",$AX1164,"")</f>
        <v>0.22500000000000001</v>
      </c>
      <c r="AQ1164" s="33" t="str">
        <f t="shared" ref="AQ1164:AQ1227" si="207">IF($AV1164="v06",$AW1164,"")</f>
        <v/>
      </c>
      <c r="AR1164" s="33" t="str">
        <f t="shared" ref="AR1164:AR1227" si="208">IF($AV1164="v22",$AW1164,"")</f>
        <v/>
      </c>
      <c r="AS1164" s="4">
        <v>43604</v>
      </c>
      <c r="AT1164" s="4">
        <v>0.22494212962962964</v>
      </c>
      <c r="AU1164" s="4" t="s">
        <v>70</v>
      </c>
      <c r="AV1164" s="4" t="s">
        <v>71</v>
      </c>
      <c r="AW1164" s="4">
        <v>43604</v>
      </c>
      <c r="AX1164" s="4">
        <v>0.22500000000000001</v>
      </c>
      <c r="AY1164" s="4" t="s">
        <v>72</v>
      </c>
      <c r="AZ1164" s="4" t="s">
        <v>73</v>
      </c>
    </row>
    <row r="1165" spans="36:52" x14ac:dyDescent="0.3">
      <c r="AJ1165" s="33" t="str">
        <f t="shared" si="200"/>
        <v/>
      </c>
      <c r="AK1165" s="33" t="str">
        <f t="shared" si="201"/>
        <v/>
      </c>
      <c r="AL1165" s="33" t="str">
        <f t="shared" si="202"/>
        <v/>
      </c>
      <c r="AM1165" s="33" t="str">
        <f t="shared" si="203"/>
        <v/>
      </c>
      <c r="AN1165" s="33" t="str">
        <f t="shared" si="204"/>
        <v/>
      </c>
      <c r="AO1165" s="33" t="str">
        <f t="shared" si="205"/>
        <v/>
      </c>
      <c r="AP1165" s="33" t="str">
        <f t="shared" si="206"/>
        <v/>
      </c>
      <c r="AQ1165" s="33" t="str">
        <f t="shared" si="207"/>
        <v/>
      </c>
      <c r="AR1165" s="33">
        <f t="shared" si="208"/>
        <v>33.700000000000003</v>
      </c>
      <c r="AS1165" s="4">
        <v>43604</v>
      </c>
      <c r="AT1165" s="4">
        <v>0.22494212962962964</v>
      </c>
      <c r="AU1165" s="4" t="s">
        <v>74</v>
      </c>
      <c r="AV1165" s="4" t="s">
        <v>75</v>
      </c>
      <c r="AW1165" s="4">
        <v>33.700000000000003</v>
      </c>
      <c r="AX1165" s="4" t="s">
        <v>72</v>
      </c>
      <c r="AY1165" s="4" t="s">
        <v>73</v>
      </c>
    </row>
    <row r="1166" spans="36:52" x14ac:dyDescent="0.3">
      <c r="AJ1166" s="33" t="str">
        <f t="shared" si="200"/>
        <v/>
      </c>
      <c r="AK1166" s="33" t="str">
        <f t="shared" si="201"/>
        <v/>
      </c>
      <c r="AL1166" s="33" t="str">
        <f t="shared" si="202"/>
        <v/>
      </c>
      <c r="AM1166" s="33" t="str">
        <f t="shared" si="203"/>
        <v/>
      </c>
      <c r="AN1166" s="33" t="str">
        <f t="shared" si="204"/>
        <v/>
      </c>
      <c r="AO1166" s="33" t="str">
        <f t="shared" si="205"/>
        <v/>
      </c>
      <c r="AP1166" s="33" t="str">
        <f t="shared" si="206"/>
        <v/>
      </c>
      <c r="AQ1166" s="33">
        <f t="shared" si="207"/>
        <v>41.5</v>
      </c>
      <c r="AR1166" s="33" t="str">
        <f t="shared" si="208"/>
        <v/>
      </c>
      <c r="AS1166" s="4">
        <v>43604</v>
      </c>
      <c r="AT1166" s="4">
        <v>0.22494212962962964</v>
      </c>
      <c r="AU1166" s="4" t="s">
        <v>74</v>
      </c>
      <c r="AV1166" s="4" t="s">
        <v>76</v>
      </c>
      <c r="AW1166" s="4">
        <v>41.5</v>
      </c>
      <c r="AX1166" s="4" t="s">
        <v>72</v>
      </c>
      <c r="AY1166" s="4" t="s">
        <v>73</v>
      </c>
    </row>
    <row r="1167" spans="36:52" x14ac:dyDescent="0.3">
      <c r="AJ1167" s="33">
        <f t="shared" si="200"/>
        <v>15736.174999999999</v>
      </c>
      <c r="AK1167" s="33" t="str">
        <f t="shared" si="201"/>
        <v/>
      </c>
      <c r="AL1167" s="33" t="str">
        <f t="shared" si="202"/>
        <v/>
      </c>
      <c r="AM1167" s="33" t="str">
        <f t="shared" si="203"/>
        <v/>
      </c>
      <c r="AN1167" s="33" t="str">
        <f t="shared" si="204"/>
        <v/>
      </c>
      <c r="AO1167" s="33" t="str">
        <f t="shared" si="205"/>
        <v/>
      </c>
      <c r="AP1167" s="33" t="str">
        <f t="shared" si="206"/>
        <v/>
      </c>
      <c r="AQ1167" s="33" t="str">
        <f t="shared" si="207"/>
        <v/>
      </c>
      <c r="AR1167" s="33" t="str">
        <f t="shared" si="208"/>
        <v/>
      </c>
      <c r="AS1167" s="4">
        <v>43604</v>
      </c>
      <c r="AT1167" s="4">
        <v>0.22567129629629631</v>
      </c>
      <c r="AU1167" s="4" t="s">
        <v>59</v>
      </c>
      <c r="AV1167" s="4" t="s">
        <v>60</v>
      </c>
      <c r="AW1167" s="4">
        <v>15736.174999999999</v>
      </c>
    </row>
    <row r="1168" spans="36:52" x14ac:dyDescent="0.3">
      <c r="AJ1168" s="33" t="str">
        <f t="shared" si="200"/>
        <v/>
      </c>
      <c r="AK1168" s="33">
        <f t="shared" si="201"/>
        <v>116110.633</v>
      </c>
      <c r="AL1168" s="33" t="str">
        <f t="shared" si="202"/>
        <v/>
      </c>
      <c r="AM1168" s="33" t="str">
        <f t="shared" si="203"/>
        <v/>
      </c>
      <c r="AN1168" s="33" t="str">
        <f t="shared" si="204"/>
        <v/>
      </c>
      <c r="AO1168" s="33" t="str">
        <f t="shared" si="205"/>
        <v/>
      </c>
      <c r="AP1168" s="33" t="str">
        <f t="shared" si="206"/>
        <v/>
      </c>
      <c r="AQ1168" s="33" t="str">
        <f t="shared" si="207"/>
        <v/>
      </c>
      <c r="AR1168" s="33" t="str">
        <f t="shared" si="208"/>
        <v/>
      </c>
      <c r="AS1168" s="4">
        <v>43604</v>
      </c>
      <c r="AT1168" s="4">
        <v>0.22567129629629631</v>
      </c>
      <c r="AU1168" s="4" t="s">
        <v>59</v>
      </c>
      <c r="AV1168" s="4" t="s">
        <v>61</v>
      </c>
      <c r="AW1168" s="4">
        <v>116110.633</v>
      </c>
    </row>
    <row r="1169" spans="36:52" x14ac:dyDescent="0.3">
      <c r="AJ1169" s="33" t="str">
        <f t="shared" si="200"/>
        <v/>
      </c>
      <c r="AK1169" s="33" t="str">
        <f t="shared" si="201"/>
        <v/>
      </c>
      <c r="AL1169" s="33" t="str">
        <f t="shared" si="202"/>
        <v/>
      </c>
      <c r="AM1169" s="33" t="str">
        <f t="shared" si="203"/>
        <v/>
      </c>
      <c r="AN1169" s="33" t="str">
        <f t="shared" si="204"/>
        <v/>
      </c>
      <c r="AO1169" s="33">
        <f t="shared" si="205"/>
        <v>12</v>
      </c>
      <c r="AP1169" s="33" t="str">
        <f t="shared" si="206"/>
        <v/>
      </c>
      <c r="AQ1169" s="33" t="str">
        <f t="shared" si="207"/>
        <v/>
      </c>
      <c r="AR1169" s="33" t="str">
        <f t="shared" si="208"/>
        <v/>
      </c>
      <c r="AS1169" s="4">
        <v>43604</v>
      </c>
      <c r="AT1169" s="4">
        <v>0.22567129629629631</v>
      </c>
      <c r="AU1169" s="4" t="s">
        <v>62</v>
      </c>
      <c r="AV1169" s="4" t="s">
        <v>63</v>
      </c>
      <c r="AW1169" s="4">
        <v>12</v>
      </c>
    </row>
    <row r="1170" spans="36:52" x14ac:dyDescent="0.3">
      <c r="AJ1170" s="33" t="str">
        <f t="shared" si="200"/>
        <v/>
      </c>
      <c r="AK1170" s="33" t="str">
        <f t="shared" si="201"/>
        <v/>
      </c>
      <c r="AL1170" s="33">
        <f t="shared" si="202"/>
        <v>27361.01</v>
      </c>
      <c r="AM1170" s="33" t="str">
        <f t="shared" si="203"/>
        <v/>
      </c>
      <c r="AN1170" s="33" t="str">
        <f t="shared" si="204"/>
        <v/>
      </c>
      <c r="AO1170" s="33" t="str">
        <f t="shared" si="205"/>
        <v/>
      </c>
      <c r="AP1170" s="33" t="str">
        <f t="shared" si="206"/>
        <v/>
      </c>
      <c r="AQ1170" s="33" t="str">
        <f t="shared" si="207"/>
        <v/>
      </c>
      <c r="AR1170" s="33" t="str">
        <f t="shared" si="208"/>
        <v/>
      </c>
      <c r="AS1170" s="4">
        <v>43604</v>
      </c>
      <c r="AT1170" s="4">
        <v>0.22567129629629631</v>
      </c>
      <c r="AU1170" s="4" t="s">
        <v>64</v>
      </c>
      <c r="AV1170" s="4" t="s">
        <v>65</v>
      </c>
      <c r="AW1170" s="4">
        <v>27361.01</v>
      </c>
    </row>
    <row r="1171" spans="36:52" x14ac:dyDescent="0.3">
      <c r="AJ1171" s="33" t="str">
        <f t="shared" si="200"/>
        <v/>
      </c>
      <c r="AK1171" s="33" t="str">
        <f t="shared" si="201"/>
        <v/>
      </c>
      <c r="AL1171" s="33" t="str">
        <f t="shared" si="202"/>
        <v/>
      </c>
      <c r="AM1171" s="33">
        <f t="shared" si="203"/>
        <v>37916.536</v>
      </c>
      <c r="AN1171" s="33" t="str">
        <f t="shared" si="204"/>
        <v/>
      </c>
      <c r="AO1171" s="33" t="str">
        <f t="shared" si="205"/>
        <v/>
      </c>
      <c r="AP1171" s="33" t="str">
        <f t="shared" si="206"/>
        <v/>
      </c>
      <c r="AQ1171" s="33" t="str">
        <f t="shared" si="207"/>
        <v/>
      </c>
      <c r="AR1171" s="33" t="str">
        <f t="shared" si="208"/>
        <v/>
      </c>
      <c r="AS1171" s="4">
        <v>43604</v>
      </c>
      <c r="AT1171" s="4">
        <v>0.22567129629629631</v>
      </c>
      <c r="AU1171" s="4" t="s">
        <v>64</v>
      </c>
      <c r="AV1171" s="4" t="s">
        <v>66</v>
      </c>
      <c r="AW1171" s="4" t="s">
        <v>67</v>
      </c>
      <c r="AX1171" s="4">
        <v>37916.536</v>
      </c>
    </row>
    <row r="1172" spans="36:52" x14ac:dyDescent="0.3">
      <c r="AJ1172" s="33" t="str">
        <f t="shared" si="200"/>
        <v/>
      </c>
      <c r="AK1172" s="33" t="str">
        <f t="shared" si="201"/>
        <v/>
      </c>
      <c r="AL1172" s="33" t="str">
        <f t="shared" si="202"/>
        <v/>
      </c>
      <c r="AM1172" s="33" t="str">
        <f t="shared" si="203"/>
        <v/>
      </c>
      <c r="AN1172" s="33">
        <f t="shared" si="204"/>
        <v>0</v>
      </c>
      <c r="AO1172" s="33" t="str">
        <f t="shared" si="205"/>
        <v/>
      </c>
      <c r="AP1172" s="33" t="str">
        <f t="shared" si="206"/>
        <v/>
      </c>
      <c r="AQ1172" s="33" t="str">
        <f t="shared" si="207"/>
        <v/>
      </c>
      <c r="AR1172" s="33" t="str">
        <f t="shared" si="208"/>
        <v/>
      </c>
      <c r="AS1172" s="4">
        <v>43604</v>
      </c>
      <c r="AT1172" s="4">
        <v>0.22567129629629631</v>
      </c>
      <c r="AU1172" s="4" t="s">
        <v>64</v>
      </c>
      <c r="AV1172" s="4" t="s">
        <v>68</v>
      </c>
      <c r="AW1172" s="4">
        <v>0</v>
      </c>
    </row>
    <row r="1173" spans="36:52" x14ac:dyDescent="0.3">
      <c r="AJ1173" s="33">
        <f t="shared" si="200"/>
        <v>15736.174999999999</v>
      </c>
      <c r="AK1173" s="33" t="str">
        <f t="shared" si="201"/>
        <v/>
      </c>
      <c r="AL1173" s="33" t="str">
        <f t="shared" si="202"/>
        <v/>
      </c>
      <c r="AM1173" s="33" t="str">
        <f t="shared" si="203"/>
        <v/>
      </c>
      <c r="AN1173" s="33" t="str">
        <f t="shared" si="204"/>
        <v/>
      </c>
      <c r="AO1173" s="33" t="str">
        <f t="shared" si="205"/>
        <v/>
      </c>
      <c r="AP1173" s="33" t="str">
        <f t="shared" si="206"/>
        <v/>
      </c>
      <c r="AQ1173" s="33" t="str">
        <f t="shared" si="207"/>
        <v/>
      </c>
      <c r="AR1173" s="33" t="str">
        <f t="shared" si="208"/>
        <v/>
      </c>
      <c r="AS1173" s="4">
        <v>43604</v>
      </c>
      <c r="AT1173" s="4">
        <v>0.2270601851851852</v>
      </c>
      <c r="AU1173" s="4" t="s">
        <v>59</v>
      </c>
      <c r="AV1173" s="4" t="s">
        <v>60</v>
      </c>
      <c r="AW1173" s="4">
        <v>15736.174999999999</v>
      </c>
    </row>
    <row r="1174" spans="36:52" x14ac:dyDescent="0.3">
      <c r="AJ1174" s="33" t="str">
        <f t="shared" si="200"/>
        <v/>
      </c>
      <c r="AK1174" s="33">
        <f t="shared" si="201"/>
        <v>116110.878</v>
      </c>
      <c r="AL1174" s="33" t="str">
        <f t="shared" si="202"/>
        <v/>
      </c>
      <c r="AM1174" s="33" t="str">
        <f t="shared" si="203"/>
        <v/>
      </c>
      <c r="AN1174" s="33" t="str">
        <f t="shared" si="204"/>
        <v/>
      </c>
      <c r="AO1174" s="33" t="str">
        <f t="shared" si="205"/>
        <v/>
      </c>
      <c r="AP1174" s="33" t="str">
        <f t="shared" si="206"/>
        <v/>
      </c>
      <c r="AQ1174" s="33" t="str">
        <f t="shared" si="207"/>
        <v/>
      </c>
      <c r="AR1174" s="33" t="str">
        <f t="shared" si="208"/>
        <v/>
      </c>
      <c r="AS1174" s="4">
        <v>43604</v>
      </c>
      <c r="AT1174" s="4">
        <v>0.2270601851851852</v>
      </c>
      <c r="AU1174" s="4" t="s">
        <v>59</v>
      </c>
      <c r="AV1174" s="4" t="s">
        <v>61</v>
      </c>
      <c r="AW1174" s="4">
        <v>116110.878</v>
      </c>
    </row>
    <row r="1175" spans="36:52" x14ac:dyDescent="0.3">
      <c r="AJ1175" s="33" t="str">
        <f t="shared" si="200"/>
        <v/>
      </c>
      <c r="AK1175" s="33" t="str">
        <f t="shared" si="201"/>
        <v/>
      </c>
      <c r="AL1175" s="33" t="str">
        <f t="shared" si="202"/>
        <v/>
      </c>
      <c r="AM1175" s="33" t="str">
        <f t="shared" si="203"/>
        <v/>
      </c>
      <c r="AN1175" s="33" t="str">
        <f t="shared" si="204"/>
        <v/>
      </c>
      <c r="AO1175" s="33">
        <f t="shared" si="205"/>
        <v>12</v>
      </c>
      <c r="AP1175" s="33" t="str">
        <f t="shared" si="206"/>
        <v/>
      </c>
      <c r="AQ1175" s="33" t="str">
        <f t="shared" si="207"/>
        <v/>
      </c>
      <c r="AR1175" s="33" t="str">
        <f t="shared" si="208"/>
        <v/>
      </c>
      <c r="AS1175" s="4">
        <v>43604</v>
      </c>
      <c r="AT1175" s="4">
        <v>0.2270601851851852</v>
      </c>
      <c r="AU1175" s="4" t="s">
        <v>62</v>
      </c>
      <c r="AV1175" s="4" t="s">
        <v>63</v>
      </c>
      <c r="AW1175" s="4">
        <v>12</v>
      </c>
    </row>
    <row r="1176" spans="36:52" x14ac:dyDescent="0.3">
      <c r="AJ1176" s="33" t="str">
        <f t="shared" si="200"/>
        <v/>
      </c>
      <c r="AK1176" s="33" t="str">
        <f t="shared" si="201"/>
        <v/>
      </c>
      <c r="AL1176" s="33">
        <f t="shared" si="202"/>
        <v>27361.01</v>
      </c>
      <c r="AM1176" s="33" t="str">
        <f t="shared" si="203"/>
        <v/>
      </c>
      <c r="AN1176" s="33" t="str">
        <f t="shared" si="204"/>
        <v/>
      </c>
      <c r="AO1176" s="33" t="str">
        <f t="shared" si="205"/>
        <v/>
      </c>
      <c r="AP1176" s="33" t="str">
        <f t="shared" si="206"/>
        <v/>
      </c>
      <c r="AQ1176" s="33" t="str">
        <f t="shared" si="207"/>
        <v/>
      </c>
      <c r="AR1176" s="33" t="str">
        <f t="shared" si="208"/>
        <v/>
      </c>
      <c r="AS1176" s="4">
        <v>43604</v>
      </c>
      <c r="AT1176" s="4">
        <v>0.2270601851851852</v>
      </c>
      <c r="AU1176" s="4" t="s">
        <v>64</v>
      </c>
      <c r="AV1176" s="4" t="s">
        <v>65</v>
      </c>
      <c r="AW1176" s="4">
        <v>27361.01</v>
      </c>
    </row>
    <row r="1177" spans="36:52" x14ac:dyDescent="0.3">
      <c r="AJ1177" s="33" t="str">
        <f t="shared" si="200"/>
        <v/>
      </c>
      <c r="AK1177" s="33" t="str">
        <f t="shared" si="201"/>
        <v/>
      </c>
      <c r="AL1177" s="33" t="str">
        <f t="shared" si="202"/>
        <v/>
      </c>
      <c r="AM1177" s="33">
        <f t="shared" si="203"/>
        <v>37916.536</v>
      </c>
      <c r="AN1177" s="33" t="str">
        <f t="shared" si="204"/>
        <v/>
      </c>
      <c r="AO1177" s="33" t="str">
        <f t="shared" si="205"/>
        <v/>
      </c>
      <c r="AP1177" s="33" t="str">
        <f t="shared" si="206"/>
        <v/>
      </c>
      <c r="AQ1177" s="33" t="str">
        <f t="shared" si="207"/>
        <v/>
      </c>
      <c r="AR1177" s="33" t="str">
        <f t="shared" si="208"/>
        <v/>
      </c>
      <c r="AS1177" s="4">
        <v>43604</v>
      </c>
      <c r="AT1177" s="4">
        <v>0.2270601851851852</v>
      </c>
      <c r="AU1177" s="4" t="s">
        <v>64</v>
      </c>
      <c r="AV1177" s="4" t="s">
        <v>66</v>
      </c>
      <c r="AW1177" s="4" t="s">
        <v>67</v>
      </c>
      <c r="AX1177" s="4">
        <v>37916.536</v>
      </c>
    </row>
    <row r="1178" spans="36:52" x14ac:dyDescent="0.3">
      <c r="AJ1178" s="33" t="str">
        <f t="shared" si="200"/>
        <v/>
      </c>
      <c r="AK1178" s="33" t="str">
        <f t="shared" si="201"/>
        <v/>
      </c>
      <c r="AL1178" s="33" t="str">
        <f t="shared" si="202"/>
        <v/>
      </c>
      <c r="AM1178" s="33" t="str">
        <f t="shared" si="203"/>
        <v/>
      </c>
      <c r="AN1178" s="33">
        <f t="shared" si="204"/>
        <v>0</v>
      </c>
      <c r="AO1178" s="33" t="str">
        <f t="shared" si="205"/>
        <v/>
      </c>
      <c r="AP1178" s="33" t="str">
        <f t="shared" si="206"/>
        <v/>
      </c>
      <c r="AQ1178" s="33" t="str">
        <f t="shared" si="207"/>
        <v/>
      </c>
      <c r="AR1178" s="33" t="str">
        <f t="shared" si="208"/>
        <v/>
      </c>
      <c r="AS1178" s="4">
        <v>43604</v>
      </c>
      <c r="AT1178" s="4">
        <v>0.2270601851851852</v>
      </c>
      <c r="AU1178" s="4" t="s">
        <v>64</v>
      </c>
      <c r="AV1178" s="4" t="s">
        <v>68</v>
      </c>
      <c r="AW1178" s="4">
        <v>0</v>
      </c>
    </row>
    <row r="1179" spans="36:52" x14ac:dyDescent="0.3">
      <c r="AJ1179" s="33" t="str">
        <f t="shared" si="200"/>
        <v/>
      </c>
      <c r="AK1179" s="33" t="str">
        <f t="shared" si="201"/>
        <v/>
      </c>
      <c r="AL1179" s="33" t="str">
        <f t="shared" si="202"/>
        <v/>
      </c>
      <c r="AM1179" s="33" t="str">
        <f t="shared" si="203"/>
        <v/>
      </c>
      <c r="AN1179" s="33" t="str">
        <f t="shared" si="204"/>
        <v/>
      </c>
      <c r="AO1179" s="33" t="str">
        <f t="shared" si="205"/>
        <v/>
      </c>
      <c r="AP1179" s="33">
        <f t="shared" si="206"/>
        <v>0.22500000000000001</v>
      </c>
      <c r="AQ1179" s="33" t="str">
        <f t="shared" si="207"/>
        <v/>
      </c>
      <c r="AR1179" s="33" t="str">
        <f t="shared" si="208"/>
        <v/>
      </c>
      <c r="AS1179" s="4">
        <v>43604</v>
      </c>
      <c r="AT1179" s="4">
        <v>0.22841435185185185</v>
      </c>
      <c r="AU1179" s="4" t="s">
        <v>70</v>
      </c>
      <c r="AV1179" s="4" t="s">
        <v>71</v>
      </c>
      <c r="AW1179" s="4">
        <v>43604</v>
      </c>
      <c r="AX1179" s="4">
        <v>0.22500000000000001</v>
      </c>
      <c r="AY1179" s="4" t="s">
        <v>72</v>
      </c>
      <c r="AZ1179" s="4" t="s">
        <v>73</v>
      </c>
    </row>
    <row r="1180" spans="36:52" x14ac:dyDescent="0.3">
      <c r="AJ1180" s="33" t="str">
        <f t="shared" si="200"/>
        <v/>
      </c>
      <c r="AK1180" s="33" t="str">
        <f t="shared" si="201"/>
        <v/>
      </c>
      <c r="AL1180" s="33" t="str">
        <f t="shared" si="202"/>
        <v/>
      </c>
      <c r="AM1180" s="33" t="str">
        <f t="shared" si="203"/>
        <v/>
      </c>
      <c r="AN1180" s="33" t="str">
        <f t="shared" si="204"/>
        <v/>
      </c>
      <c r="AO1180" s="33" t="str">
        <f t="shared" si="205"/>
        <v/>
      </c>
      <c r="AP1180" s="33" t="str">
        <f t="shared" si="206"/>
        <v/>
      </c>
      <c r="AQ1180" s="33" t="str">
        <f t="shared" si="207"/>
        <v/>
      </c>
      <c r="AR1180" s="33">
        <f t="shared" si="208"/>
        <v>33.700000000000003</v>
      </c>
      <c r="AS1180" s="4">
        <v>43604</v>
      </c>
      <c r="AT1180" s="4">
        <v>0.22841435185185185</v>
      </c>
      <c r="AU1180" s="4" t="s">
        <v>74</v>
      </c>
      <c r="AV1180" s="4" t="s">
        <v>75</v>
      </c>
      <c r="AW1180" s="4">
        <v>33.700000000000003</v>
      </c>
      <c r="AX1180" s="4" t="s">
        <v>72</v>
      </c>
      <c r="AY1180" s="4" t="s">
        <v>73</v>
      </c>
    </row>
    <row r="1181" spans="36:52" x14ac:dyDescent="0.3">
      <c r="AJ1181" s="33" t="str">
        <f t="shared" si="200"/>
        <v/>
      </c>
      <c r="AK1181" s="33" t="str">
        <f t="shared" si="201"/>
        <v/>
      </c>
      <c r="AL1181" s="33" t="str">
        <f t="shared" si="202"/>
        <v/>
      </c>
      <c r="AM1181" s="33" t="str">
        <f t="shared" si="203"/>
        <v/>
      </c>
      <c r="AN1181" s="33" t="str">
        <f t="shared" si="204"/>
        <v/>
      </c>
      <c r="AO1181" s="33" t="str">
        <f t="shared" si="205"/>
        <v/>
      </c>
      <c r="AP1181" s="33" t="str">
        <f t="shared" si="206"/>
        <v/>
      </c>
      <c r="AQ1181" s="33">
        <f t="shared" si="207"/>
        <v>41.5</v>
      </c>
      <c r="AR1181" s="33" t="str">
        <f t="shared" si="208"/>
        <v/>
      </c>
      <c r="AS1181" s="4">
        <v>43604</v>
      </c>
      <c r="AT1181" s="4">
        <v>0.22841435185185185</v>
      </c>
      <c r="AU1181" s="4" t="s">
        <v>74</v>
      </c>
      <c r="AV1181" s="4" t="s">
        <v>76</v>
      </c>
      <c r="AW1181" s="4">
        <v>41.5</v>
      </c>
      <c r="AX1181" s="4" t="s">
        <v>72</v>
      </c>
      <c r="AY1181" s="4" t="s">
        <v>73</v>
      </c>
    </row>
    <row r="1182" spans="36:52" x14ac:dyDescent="0.3">
      <c r="AJ1182" s="33">
        <f t="shared" si="200"/>
        <v>15736.174999999999</v>
      </c>
      <c r="AK1182" s="33" t="str">
        <f t="shared" si="201"/>
        <v/>
      </c>
      <c r="AL1182" s="33" t="str">
        <f t="shared" si="202"/>
        <v/>
      </c>
      <c r="AM1182" s="33" t="str">
        <f t="shared" si="203"/>
        <v/>
      </c>
      <c r="AN1182" s="33" t="str">
        <f t="shared" si="204"/>
        <v/>
      </c>
      <c r="AO1182" s="33" t="str">
        <f t="shared" si="205"/>
        <v/>
      </c>
      <c r="AP1182" s="33" t="str">
        <f t="shared" si="206"/>
        <v/>
      </c>
      <c r="AQ1182" s="33" t="str">
        <f t="shared" si="207"/>
        <v/>
      </c>
      <c r="AR1182" s="33" t="str">
        <f t="shared" si="208"/>
        <v/>
      </c>
      <c r="AS1182" s="4">
        <v>43604</v>
      </c>
      <c r="AT1182" s="4">
        <v>0.22844907407407408</v>
      </c>
      <c r="AU1182" s="4" t="s">
        <v>59</v>
      </c>
      <c r="AV1182" s="4" t="s">
        <v>60</v>
      </c>
      <c r="AW1182" s="4">
        <v>15736.174999999999</v>
      </c>
    </row>
    <row r="1183" spans="36:52" x14ac:dyDescent="0.3">
      <c r="AJ1183" s="33" t="str">
        <f t="shared" si="200"/>
        <v/>
      </c>
      <c r="AK1183" s="33">
        <f t="shared" si="201"/>
        <v>116110.878</v>
      </c>
      <c r="AL1183" s="33" t="str">
        <f t="shared" si="202"/>
        <v/>
      </c>
      <c r="AM1183" s="33" t="str">
        <f t="shared" si="203"/>
        <v/>
      </c>
      <c r="AN1183" s="33" t="str">
        <f t="shared" si="204"/>
        <v/>
      </c>
      <c r="AO1183" s="33" t="str">
        <f t="shared" si="205"/>
        <v/>
      </c>
      <c r="AP1183" s="33" t="str">
        <f t="shared" si="206"/>
        <v/>
      </c>
      <c r="AQ1183" s="33" t="str">
        <f t="shared" si="207"/>
        <v/>
      </c>
      <c r="AR1183" s="33" t="str">
        <f t="shared" si="208"/>
        <v/>
      </c>
      <c r="AS1183" s="4">
        <v>43604</v>
      </c>
      <c r="AT1183" s="4">
        <v>0.22844907407407408</v>
      </c>
      <c r="AU1183" s="4" t="s">
        <v>59</v>
      </c>
      <c r="AV1183" s="4" t="s">
        <v>61</v>
      </c>
      <c r="AW1183" s="4">
        <v>116110.878</v>
      </c>
    </row>
    <row r="1184" spans="36:52" x14ac:dyDescent="0.3">
      <c r="AJ1184" s="33" t="str">
        <f t="shared" si="200"/>
        <v/>
      </c>
      <c r="AK1184" s="33" t="str">
        <f t="shared" si="201"/>
        <v/>
      </c>
      <c r="AL1184" s="33" t="str">
        <f t="shared" si="202"/>
        <v/>
      </c>
      <c r="AM1184" s="33" t="str">
        <f t="shared" si="203"/>
        <v/>
      </c>
      <c r="AN1184" s="33" t="str">
        <f t="shared" si="204"/>
        <v/>
      </c>
      <c r="AO1184" s="33">
        <f t="shared" si="205"/>
        <v>12</v>
      </c>
      <c r="AP1184" s="33" t="str">
        <f t="shared" si="206"/>
        <v/>
      </c>
      <c r="AQ1184" s="33" t="str">
        <f t="shared" si="207"/>
        <v/>
      </c>
      <c r="AR1184" s="33" t="str">
        <f t="shared" si="208"/>
        <v/>
      </c>
      <c r="AS1184" s="4">
        <v>43604</v>
      </c>
      <c r="AT1184" s="4">
        <v>0.22844907407407408</v>
      </c>
      <c r="AU1184" s="4" t="s">
        <v>62</v>
      </c>
      <c r="AV1184" s="4" t="s">
        <v>63</v>
      </c>
      <c r="AW1184" s="4">
        <v>12</v>
      </c>
    </row>
    <row r="1185" spans="36:52" x14ac:dyDescent="0.3">
      <c r="AJ1185" s="33" t="str">
        <f t="shared" si="200"/>
        <v/>
      </c>
      <c r="AK1185" s="33" t="str">
        <f t="shared" si="201"/>
        <v/>
      </c>
      <c r="AL1185" s="33">
        <f t="shared" si="202"/>
        <v>27361.01</v>
      </c>
      <c r="AM1185" s="33" t="str">
        <f t="shared" si="203"/>
        <v/>
      </c>
      <c r="AN1185" s="33" t="str">
        <f t="shared" si="204"/>
        <v/>
      </c>
      <c r="AO1185" s="33" t="str">
        <f t="shared" si="205"/>
        <v/>
      </c>
      <c r="AP1185" s="33" t="str">
        <f t="shared" si="206"/>
        <v/>
      </c>
      <c r="AQ1185" s="33" t="str">
        <f t="shared" si="207"/>
        <v/>
      </c>
      <c r="AR1185" s="33" t="str">
        <f t="shared" si="208"/>
        <v/>
      </c>
      <c r="AS1185" s="4">
        <v>43604</v>
      </c>
      <c r="AT1185" s="4">
        <v>0.22844907407407408</v>
      </c>
      <c r="AU1185" s="4" t="s">
        <v>64</v>
      </c>
      <c r="AV1185" s="4" t="s">
        <v>65</v>
      </c>
      <c r="AW1185" s="4">
        <v>27361.01</v>
      </c>
    </row>
    <row r="1186" spans="36:52" x14ac:dyDescent="0.3">
      <c r="AJ1186" s="33" t="str">
        <f t="shared" si="200"/>
        <v/>
      </c>
      <c r="AK1186" s="33" t="str">
        <f t="shared" si="201"/>
        <v/>
      </c>
      <c r="AL1186" s="33" t="str">
        <f t="shared" si="202"/>
        <v/>
      </c>
      <c r="AM1186" s="33">
        <f t="shared" si="203"/>
        <v>37916.536</v>
      </c>
      <c r="AN1186" s="33" t="str">
        <f t="shared" si="204"/>
        <v/>
      </c>
      <c r="AO1186" s="33" t="str">
        <f t="shared" si="205"/>
        <v/>
      </c>
      <c r="AP1186" s="33" t="str">
        <f t="shared" si="206"/>
        <v/>
      </c>
      <c r="AQ1186" s="33" t="str">
        <f t="shared" si="207"/>
        <v/>
      </c>
      <c r="AR1186" s="33" t="str">
        <f t="shared" si="208"/>
        <v/>
      </c>
      <c r="AS1186" s="4">
        <v>43604</v>
      </c>
      <c r="AT1186" s="4">
        <v>0.22844907407407408</v>
      </c>
      <c r="AU1186" s="4" t="s">
        <v>64</v>
      </c>
      <c r="AV1186" s="4" t="s">
        <v>66</v>
      </c>
      <c r="AW1186" s="4" t="s">
        <v>67</v>
      </c>
      <c r="AX1186" s="4">
        <v>37916.536</v>
      </c>
    </row>
    <row r="1187" spans="36:52" x14ac:dyDescent="0.3">
      <c r="AJ1187" s="33" t="str">
        <f t="shared" si="200"/>
        <v/>
      </c>
      <c r="AK1187" s="33" t="str">
        <f t="shared" si="201"/>
        <v/>
      </c>
      <c r="AL1187" s="33" t="str">
        <f t="shared" si="202"/>
        <v/>
      </c>
      <c r="AM1187" s="33" t="str">
        <f t="shared" si="203"/>
        <v/>
      </c>
      <c r="AN1187" s="33">
        <f t="shared" si="204"/>
        <v>0</v>
      </c>
      <c r="AO1187" s="33" t="str">
        <f t="shared" si="205"/>
        <v/>
      </c>
      <c r="AP1187" s="33" t="str">
        <f t="shared" si="206"/>
        <v/>
      </c>
      <c r="AQ1187" s="33" t="str">
        <f t="shared" si="207"/>
        <v/>
      </c>
      <c r="AR1187" s="33" t="str">
        <f t="shared" si="208"/>
        <v/>
      </c>
      <c r="AS1187" s="4">
        <v>43604</v>
      </c>
      <c r="AT1187" s="4">
        <v>0.22844907407407408</v>
      </c>
      <c r="AU1187" s="4" t="s">
        <v>64</v>
      </c>
      <c r="AV1187" s="4" t="s">
        <v>68</v>
      </c>
      <c r="AW1187" s="4">
        <v>0</v>
      </c>
    </row>
    <row r="1188" spans="36:52" x14ac:dyDescent="0.3">
      <c r="AJ1188" s="33">
        <f t="shared" si="200"/>
        <v>15736.174999999999</v>
      </c>
      <c r="AK1188" s="33" t="str">
        <f t="shared" si="201"/>
        <v/>
      </c>
      <c r="AL1188" s="33" t="str">
        <f t="shared" si="202"/>
        <v/>
      </c>
      <c r="AM1188" s="33" t="str">
        <f t="shared" si="203"/>
        <v/>
      </c>
      <c r="AN1188" s="33" t="str">
        <f t="shared" si="204"/>
        <v/>
      </c>
      <c r="AO1188" s="33" t="str">
        <f t="shared" si="205"/>
        <v/>
      </c>
      <c r="AP1188" s="33" t="str">
        <f t="shared" si="206"/>
        <v/>
      </c>
      <c r="AQ1188" s="33" t="str">
        <f t="shared" si="207"/>
        <v/>
      </c>
      <c r="AR1188" s="33" t="str">
        <f t="shared" si="208"/>
        <v/>
      </c>
      <c r="AS1188" s="4">
        <v>43604</v>
      </c>
      <c r="AT1188" s="4">
        <v>0.22983796296296297</v>
      </c>
      <c r="AU1188" s="4" t="s">
        <v>59</v>
      </c>
      <c r="AV1188" s="4" t="s">
        <v>60</v>
      </c>
      <c r="AW1188" s="4">
        <v>15736.174999999999</v>
      </c>
    </row>
    <row r="1189" spans="36:52" x14ac:dyDescent="0.3">
      <c r="AJ1189" s="33" t="str">
        <f t="shared" si="200"/>
        <v/>
      </c>
      <c r="AK1189" s="33">
        <f t="shared" si="201"/>
        <v>116110.878</v>
      </c>
      <c r="AL1189" s="33" t="str">
        <f t="shared" si="202"/>
        <v/>
      </c>
      <c r="AM1189" s="33" t="str">
        <f t="shared" si="203"/>
        <v/>
      </c>
      <c r="AN1189" s="33" t="str">
        <f t="shared" si="204"/>
        <v/>
      </c>
      <c r="AO1189" s="33" t="str">
        <f t="shared" si="205"/>
        <v/>
      </c>
      <c r="AP1189" s="33" t="str">
        <f t="shared" si="206"/>
        <v/>
      </c>
      <c r="AQ1189" s="33" t="str">
        <f t="shared" si="207"/>
        <v/>
      </c>
      <c r="AR1189" s="33" t="str">
        <f t="shared" si="208"/>
        <v/>
      </c>
      <c r="AS1189" s="4">
        <v>43604</v>
      </c>
      <c r="AT1189" s="4">
        <v>0.22983796296296297</v>
      </c>
      <c r="AU1189" s="4" t="s">
        <v>59</v>
      </c>
      <c r="AV1189" s="4" t="s">
        <v>61</v>
      </c>
      <c r="AW1189" s="4">
        <v>116110.878</v>
      </c>
    </row>
    <row r="1190" spans="36:52" x14ac:dyDescent="0.3">
      <c r="AJ1190" s="33" t="str">
        <f t="shared" si="200"/>
        <v/>
      </c>
      <c r="AK1190" s="33" t="str">
        <f t="shared" si="201"/>
        <v/>
      </c>
      <c r="AL1190" s="33" t="str">
        <f t="shared" si="202"/>
        <v/>
      </c>
      <c r="AM1190" s="33" t="str">
        <f t="shared" si="203"/>
        <v/>
      </c>
      <c r="AN1190" s="33" t="str">
        <f t="shared" si="204"/>
        <v/>
      </c>
      <c r="AO1190" s="33">
        <f t="shared" si="205"/>
        <v>12</v>
      </c>
      <c r="AP1190" s="33" t="str">
        <f t="shared" si="206"/>
        <v/>
      </c>
      <c r="AQ1190" s="33" t="str">
        <f t="shared" si="207"/>
        <v/>
      </c>
      <c r="AR1190" s="33" t="str">
        <f t="shared" si="208"/>
        <v/>
      </c>
      <c r="AS1190" s="4">
        <v>43604</v>
      </c>
      <c r="AT1190" s="4">
        <v>0.22983796296296297</v>
      </c>
      <c r="AU1190" s="4" t="s">
        <v>62</v>
      </c>
      <c r="AV1190" s="4" t="s">
        <v>63</v>
      </c>
      <c r="AW1190" s="4">
        <v>12</v>
      </c>
    </row>
    <row r="1191" spans="36:52" x14ac:dyDescent="0.3">
      <c r="AJ1191" s="33" t="str">
        <f t="shared" si="200"/>
        <v/>
      </c>
      <c r="AK1191" s="33" t="str">
        <f t="shared" si="201"/>
        <v/>
      </c>
      <c r="AL1191" s="33">
        <f t="shared" si="202"/>
        <v>27361.01</v>
      </c>
      <c r="AM1191" s="33" t="str">
        <f t="shared" si="203"/>
        <v/>
      </c>
      <c r="AN1191" s="33" t="str">
        <f t="shared" si="204"/>
        <v/>
      </c>
      <c r="AO1191" s="33" t="str">
        <f t="shared" si="205"/>
        <v/>
      </c>
      <c r="AP1191" s="33" t="str">
        <f t="shared" si="206"/>
        <v/>
      </c>
      <c r="AQ1191" s="33" t="str">
        <f t="shared" si="207"/>
        <v/>
      </c>
      <c r="AR1191" s="33" t="str">
        <f t="shared" si="208"/>
        <v/>
      </c>
      <c r="AS1191" s="4">
        <v>43604</v>
      </c>
      <c r="AT1191" s="4">
        <v>0.22983796296296297</v>
      </c>
      <c r="AU1191" s="4" t="s">
        <v>64</v>
      </c>
      <c r="AV1191" s="4" t="s">
        <v>65</v>
      </c>
      <c r="AW1191" s="4">
        <v>27361.01</v>
      </c>
    </row>
    <row r="1192" spans="36:52" x14ac:dyDescent="0.3">
      <c r="AJ1192" s="33" t="str">
        <f t="shared" si="200"/>
        <v/>
      </c>
      <c r="AK1192" s="33" t="str">
        <f t="shared" si="201"/>
        <v/>
      </c>
      <c r="AL1192" s="33" t="str">
        <f t="shared" si="202"/>
        <v/>
      </c>
      <c r="AM1192" s="33">
        <f t="shared" si="203"/>
        <v>37916.536</v>
      </c>
      <c r="AN1192" s="33" t="str">
        <f t="shared" si="204"/>
        <v/>
      </c>
      <c r="AO1192" s="33" t="str">
        <f t="shared" si="205"/>
        <v/>
      </c>
      <c r="AP1192" s="33" t="str">
        <f t="shared" si="206"/>
        <v/>
      </c>
      <c r="AQ1192" s="33" t="str">
        <f t="shared" si="207"/>
        <v/>
      </c>
      <c r="AR1192" s="33" t="str">
        <f t="shared" si="208"/>
        <v/>
      </c>
      <c r="AS1192" s="4">
        <v>43604</v>
      </c>
      <c r="AT1192" s="4">
        <v>0.22983796296296297</v>
      </c>
      <c r="AU1192" s="4" t="s">
        <v>64</v>
      </c>
      <c r="AV1192" s="4" t="s">
        <v>66</v>
      </c>
      <c r="AW1192" s="4" t="s">
        <v>67</v>
      </c>
      <c r="AX1192" s="4">
        <v>37916.536</v>
      </c>
    </row>
    <row r="1193" spans="36:52" x14ac:dyDescent="0.3">
      <c r="AJ1193" s="33" t="str">
        <f t="shared" si="200"/>
        <v/>
      </c>
      <c r="AK1193" s="33" t="str">
        <f t="shared" si="201"/>
        <v/>
      </c>
      <c r="AL1193" s="33" t="str">
        <f t="shared" si="202"/>
        <v/>
      </c>
      <c r="AM1193" s="33" t="str">
        <f t="shared" si="203"/>
        <v/>
      </c>
      <c r="AN1193" s="33">
        <f t="shared" si="204"/>
        <v>0</v>
      </c>
      <c r="AO1193" s="33" t="str">
        <f t="shared" si="205"/>
        <v/>
      </c>
      <c r="AP1193" s="33" t="str">
        <f t="shared" si="206"/>
        <v/>
      </c>
      <c r="AQ1193" s="33" t="str">
        <f t="shared" si="207"/>
        <v/>
      </c>
      <c r="AR1193" s="33" t="str">
        <f t="shared" si="208"/>
        <v/>
      </c>
      <c r="AS1193" s="4">
        <v>43604</v>
      </c>
      <c r="AT1193" s="4">
        <v>0.22983796296296297</v>
      </c>
      <c r="AU1193" s="4" t="s">
        <v>64</v>
      </c>
      <c r="AV1193" s="4" t="s">
        <v>68</v>
      </c>
      <c r="AW1193" s="4">
        <v>0</v>
      </c>
    </row>
    <row r="1194" spans="36:52" x14ac:dyDescent="0.3">
      <c r="AJ1194" s="33">
        <f t="shared" si="200"/>
        <v>15736.174999999999</v>
      </c>
      <c r="AK1194" s="33" t="str">
        <f t="shared" si="201"/>
        <v/>
      </c>
      <c r="AL1194" s="33" t="str">
        <f t="shared" si="202"/>
        <v/>
      </c>
      <c r="AM1194" s="33" t="str">
        <f t="shared" si="203"/>
        <v/>
      </c>
      <c r="AN1194" s="33" t="str">
        <f t="shared" si="204"/>
        <v/>
      </c>
      <c r="AO1194" s="33" t="str">
        <f t="shared" si="205"/>
        <v/>
      </c>
      <c r="AP1194" s="33" t="str">
        <f t="shared" si="206"/>
        <v/>
      </c>
      <c r="AQ1194" s="33" t="str">
        <f t="shared" si="207"/>
        <v/>
      </c>
      <c r="AR1194" s="33" t="str">
        <f t="shared" si="208"/>
        <v/>
      </c>
      <c r="AS1194" s="4">
        <v>43604</v>
      </c>
      <c r="AT1194" s="4">
        <v>0.23122685185185185</v>
      </c>
      <c r="AU1194" s="4" t="s">
        <v>59</v>
      </c>
      <c r="AV1194" s="4" t="s">
        <v>60</v>
      </c>
      <c r="AW1194" s="4">
        <v>15736.174999999999</v>
      </c>
    </row>
    <row r="1195" spans="36:52" x14ac:dyDescent="0.3">
      <c r="AJ1195" s="33" t="str">
        <f t="shared" si="200"/>
        <v/>
      </c>
      <c r="AK1195" s="33">
        <f t="shared" si="201"/>
        <v>116111.856</v>
      </c>
      <c r="AL1195" s="33" t="str">
        <f t="shared" si="202"/>
        <v/>
      </c>
      <c r="AM1195" s="33" t="str">
        <f t="shared" si="203"/>
        <v/>
      </c>
      <c r="AN1195" s="33" t="str">
        <f t="shared" si="204"/>
        <v/>
      </c>
      <c r="AO1195" s="33" t="str">
        <f t="shared" si="205"/>
        <v/>
      </c>
      <c r="AP1195" s="33" t="str">
        <f t="shared" si="206"/>
        <v/>
      </c>
      <c r="AQ1195" s="33" t="str">
        <f t="shared" si="207"/>
        <v/>
      </c>
      <c r="AR1195" s="33" t="str">
        <f t="shared" si="208"/>
        <v/>
      </c>
      <c r="AS1195" s="4">
        <v>43604</v>
      </c>
      <c r="AT1195" s="4">
        <v>0.23122685185185185</v>
      </c>
      <c r="AU1195" s="4" t="s">
        <v>59</v>
      </c>
      <c r="AV1195" s="4" t="s">
        <v>61</v>
      </c>
      <c r="AW1195" s="4">
        <v>116111.856</v>
      </c>
    </row>
    <row r="1196" spans="36:52" x14ac:dyDescent="0.3">
      <c r="AJ1196" s="33" t="str">
        <f t="shared" si="200"/>
        <v/>
      </c>
      <c r="AK1196" s="33" t="str">
        <f t="shared" si="201"/>
        <v/>
      </c>
      <c r="AL1196" s="33" t="str">
        <f t="shared" si="202"/>
        <v/>
      </c>
      <c r="AM1196" s="33" t="str">
        <f t="shared" si="203"/>
        <v/>
      </c>
      <c r="AN1196" s="33" t="str">
        <f t="shared" si="204"/>
        <v/>
      </c>
      <c r="AO1196" s="33">
        <f t="shared" si="205"/>
        <v>12</v>
      </c>
      <c r="AP1196" s="33" t="str">
        <f t="shared" si="206"/>
        <v/>
      </c>
      <c r="AQ1196" s="33" t="str">
        <f t="shared" si="207"/>
        <v/>
      </c>
      <c r="AR1196" s="33" t="str">
        <f t="shared" si="208"/>
        <v/>
      </c>
      <c r="AS1196" s="4">
        <v>43604</v>
      </c>
      <c r="AT1196" s="4">
        <v>0.23122685185185185</v>
      </c>
      <c r="AU1196" s="4" t="s">
        <v>62</v>
      </c>
      <c r="AV1196" s="4" t="s">
        <v>63</v>
      </c>
      <c r="AW1196" s="4">
        <v>12</v>
      </c>
    </row>
    <row r="1197" spans="36:52" x14ac:dyDescent="0.3">
      <c r="AJ1197" s="33" t="str">
        <f t="shared" si="200"/>
        <v/>
      </c>
      <c r="AK1197" s="33" t="str">
        <f t="shared" si="201"/>
        <v/>
      </c>
      <c r="AL1197" s="33">
        <f t="shared" si="202"/>
        <v>27361.01</v>
      </c>
      <c r="AM1197" s="33" t="str">
        <f t="shared" si="203"/>
        <v/>
      </c>
      <c r="AN1197" s="33" t="str">
        <f t="shared" si="204"/>
        <v/>
      </c>
      <c r="AO1197" s="33" t="str">
        <f t="shared" si="205"/>
        <v/>
      </c>
      <c r="AP1197" s="33" t="str">
        <f t="shared" si="206"/>
        <v/>
      </c>
      <c r="AQ1197" s="33" t="str">
        <f t="shared" si="207"/>
        <v/>
      </c>
      <c r="AR1197" s="33" t="str">
        <f t="shared" si="208"/>
        <v/>
      </c>
      <c r="AS1197" s="4">
        <v>43604</v>
      </c>
      <c r="AT1197" s="4">
        <v>0.23122685185185185</v>
      </c>
      <c r="AU1197" s="4" t="s">
        <v>64</v>
      </c>
      <c r="AV1197" s="4" t="s">
        <v>65</v>
      </c>
      <c r="AW1197" s="4">
        <v>27361.01</v>
      </c>
    </row>
    <row r="1198" spans="36:52" x14ac:dyDescent="0.3">
      <c r="AJ1198" s="33" t="str">
        <f t="shared" si="200"/>
        <v/>
      </c>
      <c r="AK1198" s="33" t="str">
        <f t="shared" si="201"/>
        <v/>
      </c>
      <c r="AL1198" s="33" t="str">
        <f t="shared" si="202"/>
        <v/>
      </c>
      <c r="AM1198" s="33">
        <f t="shared" si="203"/>
        <v>37916.536</v>
      </c>
      <c r="AN1198" s="33" t="str">
        <f t="shared" si="204"/>
        <v/>
      </c>
      <c r="AO1198" s="33" t="str">
        <f t="shared" si="205"/>
        <v/>
      </c>
      <c r="AP1198" s="33" t="str">
        <f t="shared" si="206"/>
        <v/>
      </c>
      <c r="AQ1198" s="33" t="str">
        <f t="shared" si="207"/>
        <v/>
      </c>
      <c r="AR1198" s="33" t="str">
        <f t="shared" si="208"/>
        <v/>
      </c>
      <c r="AS1198" s="4">
        <v>43604</v>
      </c>
      <c r="AT1198" s="4">
        <v>0.23122685185185185</v>
      </c>
      <c r="AU1198" s="4" t="s">
        <v>64</v>
      </c>
      <c r="AV1198" s="4" t="s">
        <v>66</v>
      </c>
      <c r="AW1198" s="4" t="s">
        <v>67</v>
      </c>
      <c r="AX1198" s="4">
        <v>37916.536</v>
      </c>
    </row>
    <row r="1199" spans="36:52" x14ac:dyDescent="0.3">
      <c r="AJ1199" s="33" t="str">
        <f t="shared" si="200"/>
        <v/>
      </c>
      <c r="AK1199" s="33" t="str">
        <f t="shared" si="201"/>
        <v/>
      </c>
      <c r="AL1199" s="33" t="str">
        <f t="shared" si="202"/>
        <v/>
      </c>
      <c r="AM1199" s="33" t="str">
        <f t="shared" si="203"/>
        <v/>
      </c>
      <c r="AN1199" s="33">
        <f t="shared" si="204"/>
        <v>0</v>
      </c>
      <c r="AO1199" s="33" t="str">
        <f t="shared" si="205"/>
        <v/>
      </c>
      <c r="AP1199" s="33" t="str">
        <f t="shared" si="206"/>
        <v/>
      </c>
      <c r="AQ1199" s="33" t="str">
        <f t="shared" si="207"/>
        <v/>
      </c>
      <c r="AR1199" s="33" t="str">
        <f t="shared" si="208"/>
        <v/>
      </c>
      <c r="AS1199" s="4">
        <v>43604</v>
      </c>
      <c r="AT1199" s="4">
        <v>0.23122685185185185</v>
      </c>
      <c r="AU1199" s="4" t="s">
        <v>64</v>
      </c>
      <c r="AV1199" s="4" t="s">
        <v>68</v>
      </c>
      <c r="AW1199" s="4">
        <v>0</v>
      </c>
    </row>
    <row r="1200" spans="36:52" x14ac:dyDescent="0.3">
      <c r="AJ1200" s="33" t="str">
        <f t="shared" si="200"/>
        <v/>
      </c>
      <c r="AK1200" s="33" t="str">
        <f t="shared" si="201"/>
        <v/>
      </c>
      <c r="AL1200" s="33" t="str">
        <f t="shared" si="202"/>
        <v/>
      </c>
      <c r="AM1200" s="33" t="str">
        <f t="shared" si="203"/>
        <v/>
      </c>
      <c r="AN1200" s="33" t="str">
        <f t="shared" si="204"/>
        <v/>
      </c>
      <c r="AO1200" s="33" t="str">
        <f t="shared" si="205"/>
        <v/>
      </c>
      <c r="AP1200" s="33">
        <f t="shared" si="206"/>
        <v>0.22500000000000001</v>
      </c>
      <c r="AQ1200" s="33" t="str">
        <f t="shared" si="207"/>
        <v/>
      </c>
      <c r="AR1200" s="33" t="str">
        <f t="shared" si="208"/>
        <v/>
      </c>
      <c r="AS1200" s="4">
        <v>43604</v>
      </c>
      <c r="AT1200" s="4">
        <v>0.23188657407407409</v>
      </c>
      <c r="AU1200" s="4" t="s">
        <v>70</v>
      </c>
      <c r="AV1200" s="4" t="s">
        <v>71</v>
      </c>
      <c r="AW1200" s="4">
        <v>43604</v>
      </c>
      <c r="AX1200" s="4">
        <v>0.22500000000000001</v>
      </c>
      <c r="AY1200" s="4" t="s">
        <v>72</v>
      </c>
      <c r="AZ1200" s="4" t="s">
        <v>73</v>
      </c>
    </row>
    <row r="1201" spans="36:52" x14ac:dyDescent="0.3">
      <c r="AJ1201" s="33" t="str">
        <f t="shared" si="200"/>
        <v/>
      </c>
      <c r="AK1201" s="33" t="str">
        <f t="shared" si="201"/>
        <v/>
      </c>
      <c r="AL1201" s="33" t="str">
        <f t="shared" si="202"/>
        <v/>
      </c>
      <c r="AM1201" s="33" t="str">
        <f t="shared" si="203"/>
        <v/>
      </c>
      <c r="AN1201" s="33" t="str">
        <f t="shared" si="204"/>
        <v/>
      </c>
      <c r="AO1201" s="33" t="str">
        <f t="shared" si="205"/>
        <v/>
      </c>
      <c r="AP1201" s="33" t="str">
        <f t="shared" si="206"/>
        <v/>
      </c>
      <c r="AQ1201" s="33" t="str">
        <f t="shared" si="207"/>
        <v/>
      </c>
      <c r="AR1201" s="33">
        <f t="shared" si="208"/>
        <v>33.700000000000003</v>
      </c>
      <c r="AS1201" s="4">
        <v>43604</v>
      </c>
      <c r="AT1201" s="4">
        <v>0.23188657407407409</v>
      </c>
      <c r="AU1201" s="4" t="s">
        <v>74</v>
      </c>
      <c r="AV1201" s="4" t="s">
        <v>75</v>
      </c>
      <c r="AW1201" s="4">
        <v>33.700000000000003</v>
      </c>
      <c r="AX1201" s="4" t="s">
        <v>72</v>
      </c>
      <c r="AY1201" s="4" t="s">
        <v>73</v>
      </c>
    </row>
    <row r="1202" spans="36:52" x14ac:dyDescent="0.3">
      <c r="AJ1202" s="33" t="str">
        <f t="shared" si="200"/>
        <v/>
      </c>
      <c r="AK1202" s="33" t="str">
        <f t="shared" si="201"/>
        <v/>
      </c>
      <c r="AL1202" s="33" t="str">
        <f t="shared" si="202"/>
        <v/>
      </c>
      <c r="AM1202" s="33" t="str">
        <f t="shared" si="203"/>
        <v/>
      </c>
      <c r="AN1202" s="33" t="str">
        <f t="shared" si="204"/>
        <v/>
      </c>
      <c r="AO1202" s="33" t="str">
        <f t="shared" si="205"/>
        <v/>
      </c>
      <c r="AP1202" s="33" t="str">
        <f t="shared" si="206"/>
        <v/>
      </c>
      <c r="AQ1202" s="33">
        <f t="shared" si="207"/>
        <v>41.5</v>
      </c>
      <c r="AR1202" s="33" t="str">
        <f t="shared" si="208"/>
        <v/>
      </c>
      <c r="AS1202" s="4">
        <v>43604</v>
      </c>
      <c r="AT1202" s="4">
        <v>0.23188657407407409</v>
      </c>
      <c r="AU1202" s="4" t="s">
        <v>74</v>
      </c>
      <c r="AV1202" s="4" t="s">
        <v>76</v>
      </c>
      <c r="AW1202" s="4">
        <v>41.5</v>
      </c>
      <c r="AX1202" s="4" t="s">
        <v>72</v>
      </c>
      <c r="AY1202" s="4" t="s">
        <v>73</v>
      </c>
    </row>
    <row r="1203" spans="36:52" x14ac:dyDescent="0.3">
      <c r="AJ1203" s="33">
        <f t="shared" si="200"/>
        <v>15736.174999999999</v>
      </c>
      <c r="AK1203" s="33" t="str">
        <f t="shared" si="201"/>
        <v/>
      </c>
      <c r="AL1203" s="33" t="str">
        <f t="shared" si="202"/>
        <v/>
      </c>
      <c r="AM1203" s="33" t="str">
        <f t="shared" si="203"/>
        <v/>
      </c>
      <c r="AN1203" s="33" t="str">
        <f t="shared" si="204"/>
        <v/>
      </c>
      <c r="AO1203" s="33" t="str">
        <f t="shared" si="205"/>
        <v/>
      </c>
      <c r="AP1203" s="33" t="str">
        <f t="shared" si="206"/>
        <v/>
      </c>
      <c r="AQ1203" s="33" t="str">
        <f t="shared" si="207"/>
        <v/>
      </c>
      <c r="AR1203" s="33" t="str">
        <f t="shared" si="208"/>
        <v/>
      </c>
      <c r="AS1203" s="4">
        <v>43604</v>
      </c>
      <c r="AT1203" s="4">
        <v>0.23261574074074076</v>
      </c>
      <c r="AU1203" s="4" t="s">
        <v>59</v>
      </c>
      <c r="AV1203" s="4" t="s">
        <v>60</v>
      </c>
      <c r="AW1203" s="4">
        <v>15736.174999999999</v>
      </c>
    </row>
    <row r="1204" spans="36:52" x14ac:dyDescent="0.3">
      <c r="AJ1204" s="33" t="str">
        <f t="shared" si="200"/>
        <v/>
      </c>
      <c r="AK1204" s="33">
        <f t="shared" si="201"/>
        <v>116111.856</v>
      </c>
      <c r="AL1204" s="33" t="str">
        <f t="shared" si="202"/>
        <v/>
      </c>
      <c r="AM1204" s="33" t="str">
        <f t="shared" si="203"/>
        <v/>
      </c>
      <c r="AN1204" s="33" t="str">
        <f t="shared" si="204"/>
        <v/>
      </c>
      <c r="AO1204" s="33" t="str">
        <f t="shared" si="205"/>
        <v/>
      </c>
      <c r="AP1204" s="33" t="str">
        <f t="shared" si="206"/>
        <v/>
      </c>
      <c r="AQ1204" s="33" t="str">
        <f t="shared" si="207"/>
        <v/>
      </c>
      <c r="AR1204" s="33" t="str">
        <f t="shared" si="208"/>
        <v/>
      </c>
      <c r="AS1204" s="4">
        <v>43604</v>
      </c>
      <c r="AT1204" s="4">
        <v>0.23261574074074076</v>
      </c>
      <c r="AU1204" s="4" t="s">
        <v>59</v>
      </c>
      <c r="AV1204" s="4" t="s">
        <v>61</v>
      </c>
      <c r="AW1204" s="4">
        <v>116111.856</v>
      </c>
    </row>
    <row r="1205" spans="36:52" x14ac:dyDescent="0.3">
      <c r="AJ1205" s="33" t="str">
        <f t="shared" si="200"/>
        <v/>
      </c>
      <c r="AK1205" s="33" t="str">
        <f t="shared" si="201"/>
        <v/>
      </c>
      <c r="AL1205" s="33" t="str">
        <f t="shared" si="202"/>
        <v/>
      </c>
      <c r="AM1205" s="33" t="str">
        <f t="shared" si="203"/>
        <v/>
      </c>
      <c r="AN1205" s="33" t="str">
        <f t="shared" si="204"/>
        <v/>
      </c>
      <c r="AO1205" s="33">
        <f t="shared" si="205"/>
        <v>12</v>
      </c>
      <c r="AP1205" s="33" t="str">
        <f t="shared" si="206"/>
        <v/>
      </c>
      <c r="AQ1205" s="33" t="str">
        <f t="shared" si="207"/>
        <v/>
      </c>
      <c r="AR1205" s="33" t="str">
        <f t="shared" si="208"/>
        <v/>
      </c>
      <c r="AS1205" s="4">
        <v>43604</v>
      </c>
      <c r="AT1205" s="4">
        <v>0.23261574074074076</v>
      </c>
      <c r="AU1205" s="4" t="s">
        <v>62</v>
      </c>
      <c r="AV1205" s="4" t="s">
        <v>63</v>
      </c>
      <c r="AW1205" s="4">
        <v>12</v>
      </c>
    </row>
    <row r="1206" spans="36:52" x14ac:dyDescent="0.3">
      <c r="AJ1206" s="33" t="str">
        <f t="shared" si="200"/>
        <v/>
      </c>
      <c r="AK1206" s="33" t="str">
        <f t="shared" si="201"/>
        <v/>
      </c>
      <c r="AL1206" s="33">
        <f t="shared" si="202"/>
        <v>27361.01</v>
      </c>
      <c r="AM1206" s="33" t="str">
        <f t="shared" si="203"/>
        <v/>
      </c>
      <c r="AN1206" s="33" t="str">
        <f t="shared" si="204"/>
        <v/>
      </c>
      <c r="AO1206" s="33" t="str">
        <f t="shared" si="205"/>
        <v/>
      </c>
      <c r="AP1206" s="33" t="str">
        <f t="shared" si="206"/>
        <v/>
      </c>
      <c r="AQ1206" s="33" t="str">
        <f t="shared" si="207"/>
        <v/>
      </c>
      <c r="AR1206" s="33" t="str">
        <f t="shared" si="208"/>
        <v/>
      </c>
      <c r="AS1206" s="4">
        <v>43604</v>
      </c>
      <c r="AT1206" s="4">
        <v>0.23261574074074076</v>
      </c>
      <c r="AU1206" s="4" t="s">
        <v>64</v>
      </c>
      <c r="AV1206" s="4" t="s">
        <v>65</v>
      </c>
      <c r="AW1206" s="4">
        <v>27361.01</v>
      </c>
    </row>
    <row r="1207" spans="36:52" x14ac:dyDescent="0.3">
      <c r="AJ1207" s="33" t="str">
        <f t="shared" si="200"/>
        <v/>
      </c>
      <c r="AK1207" s="33" t="str">
        <f t="shared" si="201"/>
        <v/>
      </c>
      <c r="AL1207" s="33" t="str">
        <f t="shared" si="202"/>
        <v/>
      </c>
      <c r="AM1207" s="33">
        <f t="shared" si="203"/>
        <v>37916.536</v>
      </c>
      <c r="AN1207" s="33" t="str">
        <f t="shared" si="204"/>
        <v/>
      </c>
      <c r="AO1207" s="33" t="str">
        <f t="shared" si="205"/>
        <v/>
      </c>
      <c r="AP1207" s="33" t="str">
        <f t="shared" si="206"/>
        <v/>
      </c>
      <c r="AQ1207" s="33" t="str">
        <f t="shared" si="207"/>
        <v/>
      </c>
      <c r="AR1207" s="33" t="str">
        <f t="shared" si="208"/>
        <v/>
      </c>
      <c r="AS1207" s="4">
        <v>43604</v>
      </c>
      <c r="AT1207" s="4">
        <v>0.23261574074074076</v>
      </c>
      <c r="AU1207" s="4" t="s">
        <v>64</v>
      </c>
      <c r="AV1207" s="4" t="s">
        <v>66</v>
      </c>
      <c r="AW1207" s="4" t="s">
        <v>67</v>
      </c>
      <c r="AX1207" s="4">
        <v>37916.536</v>
      </c>
    </row>
    <row r="1208" spans="36:52" x14ac:dyDescent="0.3">
      <c r="AJ1208" s="33" t="str">
        <f t="shared" si="200"/>
        <v/>
      </c>
      <c r="AK1208" s="33" t="str">
        <f t="shared" si="201"/>
        <v/>
      </c>
      <c r="AL1208" s="33" t="str">
        <f t="shared" si="202"/>
        <v/>
      </c>
      <c r="AM1208" s="33" t="str">
        <f t="shared" si="203"/>
        <v/>
      </c>
      <c r="AN1208" s="33">
        <f t="shared" si="204"/>
        <v>0</v>
      </c>
      <c r="AO1208" s="33" t="str">
        <f t="shared" si="205"/>
        <v/>
      </c>
      <c r="AP1208" s="33" t="str">
        <f t="shared" si="206"/>
        <v/>
      </c>
      <c r="AQ1208" s="33" t="str">
        <f t="shared" si="207"/>
        <v/>
      </c>
      <c r="AR1208" s="33" t="str">
        <f t="shared" si="208"/>
        <v/>
      </c>
      <c r="AS1208" s="4">
        <v>43604</v>
      </c>
      <c r="AT1208" s="4">
        <v>0.23261574074074076</v>
      </c>
      <c r="AU1208" s="4" t="s">
        <v>64</v>
      </c>
      <c r="AV1208" s="4" t="s">
        <v>68</v>
      </c>
      <c r="AW1208" s="4">
        <v>0</v>
      </c>
    </row>
    <row r="1209" spans="36:52" x14ac:dyDescent="0.3">
      <c r="AJ1209" s="33">
        <f t="shared" si="200"/>
        <v>15736.174999999999</v>
      </c>
      <c r="AK1209" s="33" t="str">
        <f t="shared" si="201"/>
        <v/>
      </c>
      <c r="AL1209" s="33" t="str">
        <f t="shared" si="202"/>
        <v/>
      </c>
      <c r="AM1209" s="33" t="str">
        <f t="shared" si="203"/>
        <v/>
      </c>
      <c r="AN1209" s="33" t="str">
        <f t="shared" si="204"/>
        <v/>
      </c>
      <c r="AO1209" s="33" t="str">
        <f t="shared" si="205"/>
        <v/>
      </c>
      <c r="AP1209" s="33" t="str">
        <f t="shared" si="206"/>
        <v/>
      </c>
      <c r="AQ1209" s="33" t="str">
        <f t="shared" si="207"/>
        <v/>
      </c>
      <c r="AR1209" s="33" t="str">
        <f t="shared" si="208"/>
        <v/>
      </c>
      <c r="AS1209" s="4">
        <v>43604</v>
      </c>
      <c r="AT1209" s="4">
        <v>0.23400462962962965</v>
      </c>
      <c r="AU1209" s="4" t="s">
        <v>59</v>
      </c>
      <c r="AV1209" s="4" t="s">
        <v>60</v>
      </c>
      <c r="AW1209" s="4">
        <v>15736.174999999999</v>
      </c>
    </row>
    <row r="1210" spans="36:52" x14ac:dyDescent="0.3">
      <c r="AJ1210" s="33" t="str">
        <f t="shared" si="200"/>
        <v/>
      </c>
      <c r="AK1210" s="33">
        <f t="shared" si="201"/>
        <v>116112.84</v>
      </c>
      <c r="AL1210" s="33" t="str">
        <f t="shared" si="202"/>
        <v/>
      </c>
      <c r="AM1210" s="33" t="str">
        <f t="shared" si="203"/>
        <v/>
      </c>
      <c r="AN1210" s="33" t="str">
        <f t="shared" si="204"/>
        <v/>
      </c>
      <c r="AO1210" s="33" t="str">
        <f t="shared" si="205"/>
        <v/>
      </c>
      <c r="AP1210" s="33" t="str">
        <f t="shared" si="206"/>
        <v/>
      </c>
      <c r="AQ1210" s="33" t="str">
        <f t="shared" si="207"/>
        <v/>
      </c>
      <c r="AR1210" s="33" t="str">
        <f t="shared" si="208"/>
        <v/>
      </c>
      <c r="AS1210" s="4">
        <v>43604</v>
      </c>
      <c r="AT1210" s="4">
        <v>0.23400462962962965</v>
      </c>
      <c r="AU1210" s="4" t="s">
        <v>59</v>
      </c>
      <c r="AV1210" s="4" t="s">
        <v>61</v>
      </c>
      <c r="AW1210" s="4">
        <v>116112.84</v>
      </c>
    </row>
    <row r="1211" spans="36:52" x14ac:dyDescent="0.3">
      <c r="AJ1211" s="33" t="str">
        <f t="shared" si="200"/>
        <v/>
      </c>
      <c r="AK1211" s="33" t="str">
        <f t="shared" si="201"/>
        <v/>
      </c>
      <c r="AL1211" s="33" t="str">
        <f t="shared" si="202"/>
        <v/>
      </c>
      <c r="AM1211" s="33" t="str">
        <f t="shared" si="203"/>
        <v/>
      </c>
      <c r="AN1211" s="33" t="str">
        <f t="shared" si="204"/>
        <v/>
      </c>
      <c r="AO1211" s="33">
        <f t="shared" si="205"/>
        <v>12</v>
      </c>
      <c r="AP1211" s="33" t="str">
        <f t="shared" si="206"/>
        <v/>
      </c>
      <c r="AQ1211" s="33" t="str">
        <f t="shared" si="207"/>
        <v/>
      </c>
      <c r="AR1211" s="33" t="str">
        <f t="shared" si="208"/>
        <v/>
      </c>
      <c r="AS1211" s="4">
        <v>43604</v>
      </c>
      <c r="AT1211" s="4">
        <v>0.23400462962962965</v>
      </c>
      <c r="AU1211" s="4" t="s">
        <v>62</v>
      </c>
      <c r="AV1211" s="4" t="s">
        <v>63</v>
      </c>
      <c r="AW1211" s="4">
        <v>12</v>
      </c>
    </row>
    <row r="1212" spans="36:52" x14ac:dyDescent="0.3">
      <c r="AJ1212" s="33" t="str">
        <f t="shared" si="200"/>
        <v/>
      </c>
      <c r="AK1212" s="33" t="str">
        <f t="shared" si="201"/>
        <v/>
      </c>
      <c r="AL1212" s="33">
        <f t="shared" si="202"/>
        <v>27361.01</v>
      </c>
      <c r="AM1212" s="33" t="str">
        <f t="shared" si="203"/>
        <v/>
      </c>
      <c r="AN1212" s="33" t="str">
        <f t="shared" si="204"/>
        <v/>
      </c>
      <c r="AO1212" s="33" t="str">
        <f t="shared" si="205"/>
        <v/>
      </c>
      <c r="AP1212" s="33" t="str">
        <f t="shared" si="206"/>
        <v/>
      </c>
      <c r="AQ1212" s="33" t="str">
        <f t="shared" si="207"/>
        <v/>
      </c>
      <c r="AR1212" s="33" t="str">
        <f t="shared" si="208"/>
        <v/>
      </c>
      <c r="AS1212" s="4">
        <v>43604</v>
      </c>
      <c r="AT1212" s="4">
        <v>0.23400462962962965</v>
      </c>
      <c r="AU1212" s="4" t="s">
        <v>64</v>
      </c>
      <c r="AV1212" s="4" t="s">
        <v>65</v>
      </c>
      <c r="AW1212" s="4">
        <v>27361.01</v>
      </c>
    </row>
    <row r="1213" spans="36:52" x14ac:dyDescent="0.3">
      <c r="AJ1213" s="33" t="str">
        <f t="shared" si="200"/>
        <v/>
      </c>
      <c r="AK1213" s="33" t="str">
        <f t="shared" si="201"/>
        <v/>
      </c>
      <c r="AL1213" s="33" t="str">
        <f t="shared" si="202"/>
        <v/>
      </c>
      <c r="AM1213" s="33">
        <f t="shared" si="203"/>
        <v>37916.536</v>
      </c>
      <c r="AN1213" s="33" t="str">
        <f t="shared" si="204"/>
        <v/>
      </c>
      <c r="AO1213" s="33" t="str">
        <f t="shared" si="205"/>
        <v/>
      </c>
      <c r="AP1213" s="33" t="str">
        <f t="shared" si="206"/>
        <v/>
      </c>
      <c r="AQ1213" s="33" t="str">
        <f t="shared" si="207"/>
        <v/>
      </c>
      <c r="AR1213" s="33" t="str">
        <f t="shared" si="208"/>
        <v/>
      </c>
      <c r="AS1213" s="4">
        <v>43604</v>
      </c>
      <c r="AT1213" s="4">
        <v>0.23400462962962965</v>
      </c>
      <c r="AU1213" s="4" t="s">
        <v>64</v>
      </c>
      <c r="AV1213" s="4" t="s">
        <v>66</v>
      </c>
      <c r="AW1213" s="4" t="s">
        <v>67</v>
      </c>
      <c r="AX1213" s="4">
        <v>37916.536</v>
      </c>
    </row>
    <row r="1214" spans="36:52" x14ac:dyDescent="0.3">
      <c r="AJ1214" s="33" t="str">
        <f t="shared" si="200"/>
        <v/>
      </c>
      <c r="AK1214" s="33" t="str">
        <f t="shared" si="201"/>
        <v/>
      </c>
      <c r="AL1214" s="33" t="str">
        <f t="shared" si="202"/>
        <v/>
      </c>
      <c r="AM1214" s="33" t="str">
        <f t="shared" si="203"/>
        <v/>
      </c>
      <c r="AN1214" s="33">
        <f t="shared" si="204"/>
        <v>0</v>
      </c>
      <c r="AO1214" s="33" t="str">
        <f t="shared" si="205"/>
        <v/>
      </c>
      <c r="AP1214" s="33" t="str">
        <f t="shared" si="206"/>
        <v/>
      </c>
      <c r="AQ1214" s="33" t="str">
        <f t="shared" si="207"/>
        <v/>
      </c>
      <c r="AR1214" s="33" t="str">
        <f t="shared" si="208"/>
        <v/>
      </c>
      <c r="AS1214" s="4">
        <v>43604</v>
      </c>
      <c r="AT1214" s="4">
        <v>0.23400462962962965</v>
      </c>
      <c r="AU1214" s="4" t="s">
        <v>64</v>
      </c>
      <c r="AV1214" s="4" t="s">
        <v>68</v>
      </c>
      <c r="AW1214" s="4">
        <v>0</v>
      </c>
    </row>
    <row r="1215" spans="36:52" x14ac:dyDescent="0.3">
      <c r="AJ1215" s="33" t="str">
        <f t="shared" si="200"/>
        <v/>
      </c>
      <c r="AK1215" s="33" t="str">
        <f t="shared" si="201"/>
        <v/>
      </c>
      <c r="AL1215" s="33" t="str">
        <f t="shared" si="202"/>
        <v/>
      </c>
      <c r="AM1215" s="33" t="str">
        <f t="shared" si="203"/>
        <v/>
      </c>
      <c r="AN1215" s="33" t="str">
        <f t="shared" si="204"/>
        <v/>
      </c>
      <c r="AO1215" s="33" t="str">
        <f t="shared" si="205"/>
        <v/>
      </c>
      <c r="AP1215" s="33">
        <f t="shared" si="206"/>
        <v>0.22500000000000001</v>
      </c>
      <c r="AQ1215" s="33" t="str">
        <f t="shared" si="207"/>
        <v/>
      </c>
      <c r="AR1215" s="33" t="str">
        <f t="shared" si="208"/>
        <v/>
      </c>
      <c r="AS1215" s="4">
        <v>43604</v>
      </c>
      <c r="AT1215" s="4">
        <v>0.2353587962962963</v>
      </c>
      <c r="AU1215" s="4" t="s">
        <v>70</v>
      </c>
      <c r="AV1215" s="4" t="s">
        <v>71</v>
      </c>
      <c r="AW1215" s="4">
        <v>43604</v>
      </c>
      <c r="AX1215" s="4">
        <v>0.22500000000000001</v>
      </c>
      <c r="AY1215" s="4" t="s">
        <v>72</v>
      </c>
      <c r="AZ1215" s="4" t="s">
        <v>73</v>
      </c>
    </row>
    <row r="1216" spans="36:52" x14ac:dyDescent="0.3">
      <c r="AJ1216" s="33" t="str">
        <f t="shared" si="200"/>
        <v/>
      </c>
      <c r="AK1216" s="33" t="str">
        <f t="shared" si="201"/>
        <v/>
      </c>
      <c r="AL1216" s="33" t="str">
        <f t="shared" si="202"/>
        <v/>
      </c>
      <c r="AM1216" s="33" t="str">
        <f t="shared" si="203"/>
        <v/>
      </c>
      <c r="AN1216" s="33" t="str">
        <f t="shared" si="204"/>
        <v/>
      </c>
      <c r="AO1216" s="33" t="str">
        <f t="shared" si="205"/>
        <v/>
      </c>
      <c r="AP1216" s="33" t="str">
        <f t="shared" si="206"/>
        <v/>
      </c>
      <c r="AQ1216" s="33" t="str">
        <f t="shared" si="207"/>
        <v/>
      </c>
      <c r="AR1216" s="33">
        <f t="shared" si="208"/>
        <v>33.700000000000003</v>
      </c>
      <c r="AS1216" s="4">
        <v>43604</v>
      </c>
      <c r="AT1216" s="4">
        <v>0.2353587962962963</v>
      </c>
      <c r="AU1216" s="4" t="s">
        <v>74</v>
      </c>
      <c r="AV1216" s="4" t="s">
        <v>75</v>
      </c>
      <c r="AW1216" s="4">
        <v>33.700000000000003</v>
      </c>
      <c r="AX1216" s="4" t="s">
        <v>72</v>
      </c>
      <c r="AY1216" s="4" t="s">
        <v>73</v>
      </c>
    </row>
    <row r="1217" spans="36:51" x14ac:dyDescent="0.3">
      <c r="AJ1217" s="33" t="str">
        <f t="shared" si="200"/>
        <v/>
      </c>
      <c r="AK1217" s="33" t="str">
        <f t="shared" si="201"/>
        <v/>
      </c>
      <c r="AL1217" s="33" t="str">
        <f t="shared" si="202"/>
        <v/>
      </c>
      <c r="AM1217" s="33" t="str">
        <f t="shared" si="203"/>
        <v/>
      </c>
      <c r="AN1217" s="33" t="str">
        <f t="shared" si="204"/>
        <v/>
      </c>
      <c r="AO1217" s="33" t="str">
        <f t="shared" si="205"/>
        <v/>
      </c>
      <c r="AP1217" s="33" t="str">
        <f t="shared" si="206"/>
        <v/>
      </c>
      <c r="AQ1217" s="33">
        <f t="shared" si="207"/>
        <v>41.5</v>
      </c>
      <c r="AR1217" s="33" t="str">
        <f t="shared" si="208"/>
        <v/>
      </c>
      <c r="AS1217" s="4">
        <v>43604</v>
      </c>
      <c r="AT1217" s="4">
        <v>0.2353587962962963</v>
      </c>
      <c r="AU1217" s="4" t="s">
        <v>74</v>
      </c>
      <c r="AV1217" s="4" t="s">
        <v>76</v>
      </c>
      <c r="AW1217" s="4">
        <v>41.5</v>
      </c>
      <c r="AX1217" s="4" t="s">
        <v>72</v>
      </c>
      <c r="AY1217" s="4" t="s">
        <v>73</v>
      </c>
    </row>
    <row r="1218" spans="36:51" x14ac:dyDescent="0.3">
      <c r="AJ1218" s="33">
        <f t="shared" si="200"/>
        <v>15736.174999999999</v>
      </c>
      <c r="AK1218" s="33" t="str">
        <f t="shared" si="201"/>
        <v/>
      </c>
      <c r="AL1218" s="33" t="str">
        <f t="shared" si="202"/>
        <v/>
      </c>
      <c r="AM1218" s="33" t="str">
        <f t="shared" si="203"/>
        <v/>
      </c>
      <c r="AN1218" s="33" t="str">
        <f t="shared" si="204"/>
        <v/>
      </c>
      <c r="AO1218" s="33" t="str">
        <f t="shared" si="205"/>
        <v/>
      </c>
      <c r="AP1218" s="33" t="str">
        <f t="shared" si="206"/>
        <v/>
      </c>
      <c r="AQ1218" s="33" t="str">
        <f t="shared" si="207"/>
        <v/>
      </c>
      <c r="AR1218" s="33" t="str">
        <f t="shared" si="208"/>
        <v/>
      </c>
      <c r="AS1218" s="4">
        <v>43604</v>
      </c>
      <c r="AT1218" s="4">
        <v>0.23539351851851853</v>
      </c>
      <c r="AU1218" s="4" t="s">
        <v>59</v>
      </c>
      <c r="AV1218" s="4" t="s">
        <v>60</v>
      </c>
      <c r="AW1218" s="4">
        <v>15736.174999999999</v>
      </c>
    </row>
    <row r="1219" spans="36:51" x14ac:dyDescent="0.3">
      <c r="AJ1219" s="33" t="str">
        <f t="shared" si="200"/>
        <v/>
      </c>
      <c r="AK1219" s="33">
        <f t="shared" si="201"/>
        <v>116112.84</v>
      </c>
      <c r="AL1219" s="33" t="str">
        <f t="shared" si="202"/>
        <v/>
      </c>
      <c r="AM1219" s="33" t="str">
        <f t="shared" si="203"/>
        <v/>
      </c>
      <c r="AN1219" s="33" t="str">
        <f t="shared" si="204"/>
        <v/>
      </c>
      <c r="AO1219" s="33" t="str">
        <f t="shared" si="205"/>
        <v/>
      </c>
      <c r="AP1219" s="33" t="str">
        <f t="shared" si="206"/>
        <v/>
      </c>
      <c r="AQ1219" s="33" t="str">
        <f t="shared" si="207"/>
        <v/>
      </c>
      <c r="AR1219" s="33" t="str">
        <f t="shared" si="208"/>
        <v/>
      </c>
      <c r="AS1219" s="4">
        <v>43604</v>
      </c>
      <c r="AT1219" s="4">
        <v>0.23539351851851853</v>
      </c>
      <c r="AU1219" s="4" t="s">
        <v>59</v>
      </c>
      <c r="AV1219" s="4" t="s">
        <v>61</v>
      </c>
      <c r="AW1219" s="4">
        <v>116112.84</v>
      </c>
    </row>
    <row r="1220" spans="36:51" x14ac:dyDescent="0.3">
      <c r="AJ1220" s="33" t="str">
        <f t="shared" si="200"/>
        <v/>
      </c>
      <c r="AK1220" s="33" t="str">
        <f t="shared" si="201"/>
        <v/>
      </c>
      <c r="AL1220" s="33" t="str">
        <f t="shared" si="202"/>
        <v/>
      </c>
      <c r="AM1220" s="33" t="str">
        <f t="shared" si="203"/>
        <v/>
      </c>
      <c r="AN1220" s="33" t="str">
        <f t="shared" si="204"/>
        <v/>
      </c>
      <c r="AO1220" s="33">
        <f t="shared" si="205"/>
        <v>12</v>
      </c>
      <c r="AP1220" s="33" t="str">
        <f t="shared" si="206"/>
        <v/>
      </c>
      <c r="AQ1220" s="33" t="str">
        <f t="shared" si="207"/>
        <v/>
      </c>
      <c r="AR1220" s="33" t="str">
        <f t="shared" si="208"/>
        <v/>
      </c>
      <c r="AS1220" s="4">
        <v>43604</v>
      </c>
      <c r="AT1220" s="4">
        <v>0.23539351851851853</v>
      </c>
      <c r="AU1220" s="4" t="s">
        <v>62</v>
      </c>
      <c r="AV1220" s="4" t="s">
        <v>63</v>
      </c>
      <c r="AW1220" s="4">
        <v>12</v>
      </c>
    </row>
    <row r="1221" spans="36:51" x14ac:dyDescent="0.3">
      <c r="AJ1221" s="33" t="str">
        <f t="shared" si="200"/>
        <v/>
      </c>
      <c r="AK1221" s="33" t="str">
        <f t="shared" si="201"/>
        <v/>
      </c>
      <c r="AL1221" s="33">
        <f t="shared" si="202"/>
        <v>27361.01</v>
      </c>
      <c r="AM1221" s="33" t="str">
        <f t="shared" si="203"/>
        <v/>
      </c>
      <c r="AN1221" s="33" t="str">
        <f t="shared" si="204"/>
        <v/>
      </c>
      <c r="AO1221" s="33" t="str">
        <f t="shared" si="205"/>
        <v/>
      </c>
      <c r="AP1221" s="33" t="str">
        <f t="shared" si="206"/>
        <v/>
      </c>
      <c r="AQ1221" s="33" t="str">
        <f t="shared" si="207"/>
        <v/>
      </c>
      <c r="AR1221" s="33" t="str">
        <f t="shared" si="208"/>
        <v/>
      </c>
      <c r="AS1221" s="4">
        <v>43604</v>
      </c>
      <c r="AT1221" s="4">
        <v>0.23539351851851853</v>
      </c>
      <c r="AU1221" s="4" t="s">
        <v>64</v>
      </c>
      <c r="AV1221" s="4" t="s">
        <v>65</v>
      </c>
      <c r="AW1221" s="4">
        <v>27361.01</v>
      </c>
    </row>
    <row r="1222" spans="36:51" x14ac:dyDescent="0.3">
      <c r="AJ1222" s="33" t="str">
        <f t="shared" si="200"/>
        <v/>
      </c>
      <c r="AK1222" s="33" t="str">
        <f t="shared" si="201"/>
        <v/>
      </c>
      <c r="AL1222" s="33" t="str">
        <f t="shared" si="202"/>
        <v/>
      </c>
      <c r="AM1222" s="33">
        <f t="shared" si="203"/>
        <v>37916.536</v>
      </c>
      <c r="AN1222" s="33" t="str">
        <f t="shared" si="204"/>
        <v/>
      </c>
      <c r="AO1222" s="33" t="str">
        <f t="shared" si="205"/>
        <v/>
      </c>
      <c r="AP1222" s="33" t="str">
        <f t="shared" si="206"/>
        <v/>
      </c>
      <c r="AQ1222" s="33" t="str">
        <f t="shared" si="207"/>
        <v/>
      </c>
      <c r="AR1222" s="33" t="str">
        <f t="shared" si="208"/>
        <v/>
      </c>
      <c r="AS1222" s="4">
        <v>43604</v>
      </c>
      <c r="AT1222" s="4">
        <v>0.23539351851851853</v>
      </c>
      <c r="AU1222" s="4" t="s">
        <v>64</v>
      </c>
      <c r="AV1222" s="4" t="s">
        <v>66</v>
      </c>
      <c r="AW1222" s="4" t="s">
        <v>67</v>
      </c>
      <c r="AX1222" s="4">
        <v>37916.536</v>
      </c>
    </row>
    <row r="1223" spans="36:51" x14ac:dyDescent="0.3">
      <c r="AJ1223" s="33" t="str">
        <f t="shared" si="200"/>
        <v/>
      </c>
      <c r="AK1223" s="33" t="str">
        <f t="shared" si="201"/>
        <v/>
      </c>
      <c r="AL1223" s="33" t="str">
        <f t="shared" si="202"/>
        <v/>
      </c>
      <c r="AM1223" s="33" t="str">
        <f t="shared" si="203"/>
        <v/>
      </c>
      <c r="AN1223" s="33">
        <f t="shared" si="204"/>
        <v>0</v>
      </c>
      <c r="AO1223" s="33" t="str">
        <f t="shared" si="205"/>
        <v/>
      </c>
      <c r="AP1223" s="33" t="str">
        <f t="shared" si="206"/>
        <v/>
      </c>
      <c r="AQ1223" s="33" t="str">
        <f t="shared" si="207"/>
        <v/>
      </c>
      <c r="AR1223" s="33" t="str">
        <f t="shared" si="208"/>
        <v/>
      </c>
      <c r="AS1223" s="4">
        <v>43604</v>
      </c>
      <c r="AT1223" s="4">
        <v>0.23539351851851853</v>
      </c>
      <c r="AU1223" s="4" t="s">
        <v>64</v>
      </c>
      <c r="AV1223" s="4" t="s">
        <v>68</v>
      </c>
      <c r="AW1223" s="4">
        <v>0</v>
      </c>
    </row>
    <row r="1224" spans="36:51" x14ac:dyDescent="0.3">
      <c r="AJ1224" s="33">
        <f t="shared" si="200"/>
        <v>15736.174999999999</v>
      </c>
      <c r="AK1224" s="33" t="str">
        <f t="shared" si="201"/>
        <v/>
      </c>
      <c r="AL1224" s="33" t="str">
        <f t="shared" si="202"/>
        <v/>
      </c>
      <c r="AM1224" s="33" t="str">
        <f t="shared" si="203"/>
        <v/>
      </c>
      <c r="AN1224" s="33" t="str">
        <f t="shared" si="204"/>
        <v/>
      </c>
      <c r="AO1224" s="33" t="str">
        <f t="shared" si="205"/>
        <v/>
      </c>
      <c r="AP1224" s="33" t="str">
        <f t="shared" si="206"/>
        <v/>
      </c>
      <c r="AQ1224" s="33" t="str">
        <f t="shared" si="207"/>
        <v/>
      </c>
      <c r="AR1224" s="33" t="str">
        <f t="shared" si="208"/>
        <v/>
      </c>
      <c r="AS1224" s="4">
        <v>43604</v>
      </c>
      <c r="AT1224" s="4">
        <v>0.23678240740740741</v>
      </c>
      <c r="AU1224" s="4" t="s">
        <v>59</v>
      </c>
      <c r="AV1224" s="4" t="s">
        <v>60</v>
      </c>
      <c r="AW1224" s="4">
        <v>15736.174999999999</v>
      </c>
    </row>
    <row r="1225" spans="36:51" x14ac:dyDescent="0.3">
      <c r="AJ1225" s="33" t="str">
        <f t="shared" si="200"/>
        <v/>
      </c>
      <c r="AK1225" s="33">
        <f t="shared" si="201"/>
        <v>116112.84</v>
      </c>
      <c r="AL1225" s="33" t="str">
        <f t="shared" si="202"/>
        <v/>
      </c>
      <c r="AM1225" s="33" t="str">
        <f t="shared" si="203"/>
        <v/>
      </c>
      <c r="AN1225" s="33" t="str">
        <f t="shared" si="204"/>
        <v/>
      </c>
      <c r="AO1225" s="33" t="str">
        <f t="shared" si="205"/>
        <v/>
      </c>
      <c r="AP1225" s="33" t="str">
        <f t="shared" si="206"/>
        <v/>
      </c>
      <c r="AQ1225" s="33" t="str">
        <f t="shared" si="207"/>
        <v/>
      </c>
      <c r="AR1225" s="33" t="str">
        <f t="shared" si="208"/>
        <v/>
      </c>
      <c r="AS1225" s="4">
        <v>43604</v>
      </c>
      <c r="AT1225" s="4">
        <v>0.23678240740740741</v>
      </c>
      <c r="AU1225" s="4" t="s">
        <v>59</v>
      </c>
      <c r="AV1225" s="4" t="s">
        <v>61</v>
      </c>
      <c r="AW1225" s="4">
        <v>116112.84</v>
      </c>
    </row>
    <row r="1226" spans="36:51" x14ac:dyDescent="0.3">
      <c r="AJ1226" s="33" t="str">
        <f t="shared" si="200"/>
        <v/>
      </c>
      <c r="AK1226" s="33" t="str">
        <f t="shared" si="201"/>
        <v/>
      </c>
      <c r="AL1226" s="33" t="str">
        <f t="shared" si="202"/>
        <v/>
      </c>
      <c r="AM1226" s="33" t="str">
        <f t="shared" si="203"/>
        <v/>
      </c>
      <c r="AN1226" s="33" t="str">
        <f t="shared" si="204"/>
        <v/>
      </c>
      <c r="AO1226" s="33">
        <f t="shared" si="205"/>
        <v>12</v>
      </c>
      <c r="AP1226" s="33" t="str">
        <f t="shared" si="206"/>
        <v/>
      </c>
      <c r="AQ1226" s="33" t="str">
        <f t="shared" si="207"/>
        <v/>
      </c>
      <c r="AR1226" s="33" t="str">
        <f t="shared" si="208"/>
        <v/>
      </c>
      <c r="AS1226" s="4">
        <v>43604</v>
      </c>
      <c r="AT1226" s="4">
        <v>0.23678240740740741</v>
      </c>
      <c r="AU1226" s="4" t="s">
        <v>62</v>
      </c>
      <c r="AV1226" s="4" t="s">
        <v>63</v>
      </c>
      <c r="AW1226" s="4">
        <v>12</v>
      </c>
    </row>
    <row r="1227" spans="36:51" x14ac:dyDescent="0.3">
      <c r="AJ1227" s="33" t="str">
        <f t="shared" si="200"/>
        <v/>
      </c>
      <c r="AK1227" s="33" t="str">
        <f t="shared" si="201"/>
        <v/>
      </c>
      <c r="AL1227" s="33">
        <f t="shared" si="202"/>
        <v>27361.01</v>
      </c>
      <c r="AM1227" s="33" t="str">
        <f t="shared" si="203"/>
        <v/>
      </c>
      <c r="AN1227" s="33" t="str">
        <f t="shared" si="204"/>
        <v/>
      </c>
      <c r="AO1227" s="33" t="str">
        <f t="shared" si="205"/>
        <v/>
      </c>
      <c r="AP1227" s="33" t="str">
        <f t="shared" si="206"/>
        <v/>
      </c>
      <c r="AQ1227" s="33" t="str">
        <f t="shared" si="207"/>
        <v/>
      </c>
      <c r="AR1227" s="33" t="str">
        <f t="shared" si="208"/>
        <v/>
      </c>
      <c r="AS1227" s="4">
        <v>43604</v>
      </c>
      <c r="AT1227" s="4">
        <v>0.23678240740740741</v>
      </c>
      <c r="AU1227" s="4" t="s">
        <v>64</v>
      </c>
      <c r="AV1227" s="4" t="s">
        <v>65</v>
      </c>
      <c r="AW1227" s="4">
        <v>27361.01</v>
      </c>
    </row>
    <row r="1228" spans="36:51" x14ac:dyDescent="0.3">
      <c r="AJ1228" s="33" t="str">
        <f t="shared" ref="AJ1228:AJ1291" si="209">IF(AV1228="ht",AW1228,"")</f>
        <v/>
      </c>
      <c r="AK1228" s="33" t="str">
        <f t="shared" ref="AK1228:AK1291" si="210">IF($AV1228="nt",$AW1228,"")</f>
        <v/>
      </c>
      <c r="AL1228" s="33" t="str">
        <f t="shared" ref="AL1228:AL1291" si="211">IF($AV1228="esp",$AW1228,"")</f>
        <v/>
      </c>
      <c r="AM1228" s="33">
        <f t="shared" ref="AM1228:AM1291" si="212">IF($AV1228="Ges",$AX1228,"")</f>
        <v>37916.536</v>
      </c>
      <c r="AN1228" s="33" t="str">
        <f t="shared" ref="AN1228:AN1291" si="213">IF($AV1228="tag",$AW1228,"")</f>
        <v/>
      </c>
      <c r="AO1228" s="33" t="str">
        <f t="shared" ref="AO1228:AO1291" si="214">IF($AV1228="vhs",$AW1228,"")</f>
        <v/>
      </c>
      <c r="AP1228" s="33" t="str">
        <f t="shared" ref="AP1228:AP1291" si="215">IF($AV1228="szeit",$AX1228,"")</f>
        <v/>
      </c>
      <c r="AQ1228" s="33" t="str">
        <f t="shared" ref="AQ1228:AQ1291" si="216">IF($AV1228="v06",$AW1228,"")</f>
        <v/>
      </c>
      <c r="AR1228" s="33" t="str">
        <f t="shared" ref="AR1228:AR1291" si="217">IF($AV1228="v22",$AW1228,"")</f>
        <v/>
      </c>
      <c r="AS1228" s="4">
        <v>43604</v>
      </c>
      <c r="AT1228" s="4">
        <v>0.23678240740740741</v>
      </c>
      <c r="AU1228" s="4" t="s">
        <v>64</v>
      </c>
      <c r="AV1228" s="4" t="s">
        <v>66</v>
      </c>
      <c r="AW1228" s="4" t="s">
        <v>67</v>
      </c>
      <c r="AX1228" s="4">
        <v>37916.536</v>
      </c>
    </row>
    <row r="1229" spans="36:51" x14ac:dyDescent="0.3">
      <c r="AJ1229" s="33" t="str">
        <f t="shared" si="209"/>
        <v/>
      </c>
      <c r="AK1229" s="33" t="str">
        <f t="shared" si="210"/>
        <v/>
      </c>
      <c r="AL1229" s="33" t="str">
        <f t="shared" si="211"/>
        <v/>
      </c>
      <c r="AM1229" s="33" t="str">
        <f t="shared" si="212"/>
        <v/>
      </c>
      <c r="AN1229" s="33">
        <f t="shared" si="213"/>
        <v>0</v>
      </c>
      <c r="AO1229" s="33" t="str">
        <f t="shared" si="214"/>
        <v/>
      </c>
      <c r="AP1229" s="33" t="str">
        <f t="shared" si="215"/>
        <v/>
      </c>
      <c r="AQ1229" s="33" t="str">
        <f t="shared" si="216"/>
        <v/>
      </c>
      <c r="AR1229" s="33" t="str">
        <f t="shared" si="217"/>
        <v/>
      </c>
      <c r="AS1229" s="4">
        <v>43604</v>
      </c>
      <c r="AT1229" s="4">
        <v>0.23678240740740741</v>
      </c>
      <c r="AU1229" s="4" t="s">
        <v>64</v>
      </c>
      <c r="AV1229" s="4" t="s">
        <v>68</v>
      </c>
      <c r="AW1229" s="4">
        <v>0</v>
      </c>
    </row>
    <row r="1230" spans="36:51" x14ac:dyDescent="0.3">
      <c r="AJ1230" s="33">
        <f t="shared" si="209"/>
        <v>15736.174999999999</v>
      </c>
      <c r="AK1230" s="33" t="str">
        <f t="shared" si="210"/>
        <v/>
      </c>
      <c r="AL1230" s="33" t="str">
        <f t="shared" si="211"/>
        <v/>
      </c>
      <c r="AM1230" s="33" t="str">
        <f t="shared" si="212"/>
        <v/>
      </c>
      <c r="AN1230" s="33" t="str">
        <f t="shared" si="213"/>
        <v/>
      </c>
      <c r="AO1230" s="33" t="str">
        <f t="shared" si="214"/>
        <v/>
      </c>
      <c r="AP1230" s="33" t="str">
        <f t="shared" si="215"/>
        <v/>
      </c>
      <c r="AQ1230" s="33" t="str">
        <f t="shared" si="216"/>
        <v/>
      </c>
      <c r="AR1230" s="33" t="str">
        <f t="shared" si="217"/>
        <v/>
      </c>
      <c r="AS1230" s="4">
        <v>43604</v>
      </c>
      <c r="AT1230" s="4">
        <v>0.2381712962962963</v>
      </c>
      <c r="AU1230" s="4" t="s">
        <v>59</v>
      </c>
      <c r="AV1230" s="4" t="s">
        <v>60</v>
      </c>
      <c r="AW1230" s="4">
        <v>15736.174999999999</v>
      </c>
    </row>
    <row r="1231" spans="36:51" x14ac:dyDescent="0.3">
      <c r="AJ1231" s="33" t="str">
        <f t="shared" si="209"/>
        <v/>
      </c>
      <c r="AK1231" s="33">
        <f t="shared" si="210"/>
        <v>116113.821</v>
      </c>
      <c r="AL1231" s="33" t="str">
        <f t="shared" si="211"/>
        <v/>
      </c>
      <c r="AM1231" s="33" t="str">
        <f t="shared" si="212"/>
        <v/>
      </c>
      <c r="AN1231" s="33" t="str">
        <f t="shared" si="213"/>
        <v/>
      </c>
      <c r="AO1231" s="33" t="str">
        <f t="shared" si="214"/>
        <v/>
      </c>
      <c r="AP1231" s="33" t="str">
        <f t="shared" si="215"/>
        <v/>
      </c>
      <c r="AQ1231" s="33" t="str">
        <f t="shared" si="216"/>
        <v/>
      </c>
      <c r="AR1231" s="33" t="str">
        <f t="shared" si="217"/>
        <v/>
      </c>
      <c r="AS1231" s="4">
        <v>43604</v>
      </c>
      <c r="AT1231" s="4">
        <v>0.2381712962962963</v>
      </c>
      <c r="AU1231" s="4" t="s">
        <v>59</v>
      </c>
      <c r="AV1231" s="4" t="s">
        <v>61</v>
      </c>
      <c r="AW1231" s="4">
        <v>116113.821</v>
      </c>
    </row>
    <row r="1232" spans="36:51" x14ac:dyDescent="0.3">
      <c r="AJ1232" s="33" t="str">
        <f t="shared" si="209"/>
        <v/>
      </c>
      <c r="AK1232" s="33" t="str">
        <f t="shared" si="210"/>
        <v/>
      </c>
      <c r="AL1232" s="33" t="str">
        <f t="shared" si="211"/>
        <v/>
      </c>
      <c r="AM1232" s="33" t="str">
        <f t="shared" si="212"/>
        <v/>
      </c>
      <c r="AN1232" s="33" t="str">
        <f t="shared" si="213"/>
        <v/>
      </c>
      <c r="AO1232" s="33">
        <f t="shared" si="214"/>
        <v>12</v>
      </c>
      <c r="AP1232" s="33" t="str">
        <f t="shared" si="215"/>
        <v/>
      </c>
      <c r="AQ1232" s="33" t="str">
        <f t="shared" si="216"/>
        <v/>
      </c>
      <c r="AR1232" s="33" t="str">
        <f t="shared" si="217"/>
        <v/>
      </c>
      <c r="AS1232" s="4">
        <v>43604</v>
      </c>
      <c r="AT1232" s="4">
        <v>0.2381712962962963</v>
      </c>
      <c r="AU1232" s="4" t="s">
        <v>62</v>
      </c>
      <c r="AV1232" s="4" t="s">
        <v>63</v>
      </c>
      <c r="AW1232" s="4">
        <v>12</v>
      </c>
    </row>
    <row r="1233" spans="36:52" x14ac:dyDescent="0.3">
      <c r="AJ1233" s="33" t="str">
        <f t="shared" si="209"/>
        <v/>
      </c>
      <c r="AK1233" s="33" t="str">
        <f t="shared" si="210"/>
        <v/>
      </c>
      <c r="AL1233" s="33">
        <f t="shared" si="211"/>
        <v>27361.01</v>
      </c>
      <c r="AM1233" s="33" t="str">
        <f t="shared" si="212"/>
        <v/>
      </c>
      <c r="AN1233" s="33" t="str">
        <f t="shared" si="213"/>
        <v/>
      </c>
      <c r="AO1233" s="33" t="str">
        <f t="shared" si="214"/>
        <v/>
      </c>
      <c r="AP1233" s="33" t="str">
        <f t="shared" si="215"/>
        <v/>
      </c>
      <c r="AQ1233" s="33" t="str">
        <f t="shared" si="216"/>
        <v/>
      </c>
      <c r="AR1233" s="33" t="str">
        <f t="shared" si="217"/>
        <v/>
      </c>
      <c r="AS1233" s="4">
        <v>43604</v>
      </c>
      <c r="AT1233" s="4">
        <v>0.2381712962962963</v>
      </c>
      <c r="AU1233" s="4" t="s">
        <v>64</v>
      </c>
      <c r="AV1233" s="4" t="s">
        <v>65</v>
      </c>
      <c r="AW1233" s="4">
        <v>27361.01</v>
      </c>
    </row>
    <row r="1234" spans="36:52" x14ac:dyDescent="0.3">
      <c r="AJ1234" s="33" t="str">
        <f t="shared" si="209"/>
        <v/>
      </c>
      <c r="AK1234" s="33" t="str">
        <f t="shared" si="210"/>
        <v/>
      </c>
      <c r="AL1234" s="33" t="str">
        <f t="shared" si="211"/>
        <v/>
      </c>
      <c r="AM1234" s="33">
        <f t="shared" si="212"/>
        <v>37916.536</v>
      </c>
      <c r="AN1234" s="33" t="str">
        <f t="shared" si="213"/>
        <v/>
      </c>
      <c r="AO1234" s="33" t="str">
        <f t="shared" si="214"/>
        <v/>
      </c>
      <c r="AP1234" s="33" t="str">
        <f t="shared" si="215"/>
        <v/>
      </c>
      <c r="AQ1234" s="33" t="str">
        <f t="shared" si="216"/>
        <v/>
      </c>
      <c r="AR1234" s="33" t="str">
        <f t="shared" si="217"/>
        <v/>
      </c>
      <c r="AS1234" s="4">
        <v>43604</v>
      </c>
      <c r="AT1234" s="4">
        <v>0.2381712962962963</v>
      </c>
      <c r="AU1234" s="4" t="s">
        <v>64</v>
      </c>
      <c r="AV1234" s="4" t="s">
        <v>66</v>
      </c>
      <c r="AW1234" s="4" t="s">
        <v>67</v>
      </c>
      <c r="AX1234" s="4">
        <v>37916.536</v>
      </c>
    </row>
    <row r="1235" spans="36:52" x14ac:dyDescent="0.3">
      <c r="AJ1235" s="33" t="str">
        <f t="shared" si="209"/>
        <v/>
      </c>
      <c r="AK1235" s="33" t="str">
        <f t="shared" si="210"/>
        <v/>
      </c>
      <c r="AL1235" s="33" t="str">
        <f t="shared" si="211"/>
        <v/>
      </c>
      <c r="AM1235" s="33" t="str">
        <f t="shared" si="212"/>
        <v/>
      </c>
      <c r="AN1235" s="33">
        <f t="shared" si="213"/>
        <v>0</v>
      </c>
      <c r="AO1235" s="33" t="str">
        <f t="shared" si="214"/>
        <v/>
      </c>
      <c r="AP1235" s="33" t="str">
        <f t="shared" si="215"/>
        <v/>
      </c>
      <c r="AQ1235" s="33" t="str">
        <f t="shared" si="216"/>
        <v/>
      </c>
      <c r="AR1235" s="33" t="str">
        <f t="shared" si="217"/>
        <v/>
      </c>
      <c r="AS1235" s="4">
        <v>43604</v>
      </c>
      <c r="AT1235" s="4">
        <v>0.2381712962962963</v>
      </c>
      <c r="AU1235" s="4" t="s">
        <v>64</v>
      </c>
      <c r="AV1235" s="4" t="s">
        <v>68</v>
      </c>
      <c r="AW1235" s="4">
        <v>0</v>
      </c>
    </row>
    <row r="1236" spans="36:52" x14ac:dyDescent="0.3">
      <c r="AJ1236" s="33" t="str">
        <f t="shared" si="209"/>
        <v/>
      </c>
      <c r="AK1236" s="33" t="str">
        <f t="shared" si="210"/>
        <v/>
      </c>
      <c r="AL1236" s="33" t="str">
        <f t="shared" si="211"/>
        <v/>
      </c>
      <c r="AM1236" s="33" t="str">
        <f t="shared" si="212"/>
        <v/>
      </c>
      <c r="AN1236" s="33" t="str">
        <f t="shared" si="213"/>
        <v/>
      </c>
      <c r="AO1236" s="33" t="str">
        <f t="shared" si="214"/>
        <v/>
      </c>
      <c r="AP1236" s="33">
        <f t="shared" si="215"/>
        <v>0.22500000000000001</v>
      </c>
      <c r="AQ1236" s="33" t="str">
        <f t="shared" si="216"/>
        <v/>
      </c>
      <c r="AR1236" s="33" t="str">
        <f t="shared" si="217"/>
        <v/>
      </c>
      <c r="AS1236" s="4">
        <v>43604</v>
      </c>
      <c r="AT1236" s="4">
        <v>0.23883101851851851</v>
      </c>
      <c r="AU1236" s="4" t="s">
        <v>70</v>
      </c>
      <c r="AV1236" s="4" t="s">
        <v>71</v>
      </c>
      <c r="AW1236" s="4">
        <v>43604</v>
      </c>
      <c r="AX1236" s="4">
        <v>0.22500000000000001</v>
      </c>
      <c r="AY1236" s="4" t="s">
        <v>72</v>
      </c>
      <c r="AZ1236" s="4" t="s">
        <v>73</v>
      </c>
    </row>
    <row r="1237" spans="36:52" x14ac:dyDescent="0.3">
      <c r="AJ1237" s="33" t="str">
        <f t="shared" si="209"/>
        <v/>
      </c>
      <c r="AK1237" s="33" t="str">
        <f t="shared" si="210"/>
        <v/>
      </c>
      <c r="AL1237" s="33" t="str">
        <f t="shared" si="211"/>
        <v/>
      </c>
      <c r="AM1237" s="33" t="str">
        <f t="shared" si="212"/>
        <v/>
      </c>
      <c r="AN1237" s="33" t="str">
        <f t="shared" si="213"/>
        <v/>
      </c>
      <c r="AO1237" s="33" t="str">
        <f t="shared" si="214"/>
        <v/>
      </c>
      <c r="AP1237" s="33" t="str">
        <f t="shared" si="215"/>
        <v/>
      </c>
      <c r="AQ1237" s="33" t="str">
        <f t="shared" si="216"/>
        <v/>
      </c>
      <c r="AR1237" s="33">
        <f t="shared" si="217"/>
        <v>33.700000000000003</v>
      </c>
      <c r="AS1237" s="4">
        <v>43604</v>
      </c>
      <c r="AT1237" s="4">
        <v>0.23883101851851851</v>
      </c>
      <c r="AU1237" s="4" t="s">
        <v>74</v>
      </c>
      <c r="AV1237" s="4" t="s">
        <v>75</v>
      </c>
      <c r="AW1237" s="4">
        <v>33.700000000000003</v>
      </c>
      <c r="AX1237" s="4" t="s">
        <v>72</v>
      </c>
      <c r="AY1237" s="4" t="s">
        <v>73</v>
      </c>
    </row>
    <row r="1238" spans="36:52" x14ac:dyDescent="0.3">
      <c r="AJ1238" s="33" t="str">
        <f t="shared" si="209"/>
        <v/>
      </c>
      <c r="AK1238" s="33" t="str">
        <f t="shared" si="210"/>
        <v/>
      </c>
      <c r="AL1238" s="33" t="str">
        <f t="shared" si="211"/>
        <v/>
      </c>
      <c r="AM1238" s="33" t="str">
        <f t="shared" si="212"/>
        <v/>
      </c>
      <c r="AN1238" s="33" t="str">
        <f t="shared" si="213"/>
        <v/>
      </c>
      <c r="AO1238" s="33" t="str">
        <f t="shared" si="214"/>
        <v/>
      </c>
      <c r="AP1238" s="33" t="str">
        <f t="shared" si="215"/>
        <v/>
      </c>
      <c r="AQ1238" s="33">
        <f t="shared" si="216"/>
        <v>41.5</v>
      </c>
      <c r="AR1238" s="33" t="str">
        <f t="shared" si="217"/>
        <v/>
      </c>
      <c r="AS1238" s="4">
        <v>43604</v>
      </c>
      <c r="AT1238" s="4">
        <v>0.23883101851851851</v>
      </c>
      <c r="AU1238" s="4" t="s">
        <v>74</v>
      </c>
      <c r="AV1238" s="4" t="s">
        <v>76</v>
      </c>
      <c r="AW1238" s="4">
        <v>41.5</v>
      </c>
      <c r="AX1238" s="4" t="s">
        <v>72</v>
      </c>
      <c r="AY1238" s="4" t="s">
        <v>73</v>
      </c>
    </row>
    <row r="1239" spans="36:52" x14ac:dyDescent="0.3">
      <c r="AJ1239" s="33">
        <f t="shared" si="209"/>
        <v>15736.174999999999</v>
      </c>
      <c r="AK1239" s="33" t="str">
        <f t="shared" si="210"/>
        <v/>
      </c>
      <c r="AL1239" s="33" t="str">
        <f t="shared" si="211"/>
        <v/>
      </c>
      <c r="AM1239" s="33" t="str">
        <f t="shared" si="212"/>
        <v/>
      </c>
      <c r="AN1239" s="33" t="str">
        <f t="shared" si="213"/>
        <v/>
      </c>
      <c r="AO1239" s="33" t="str">
        <f t="shared" si="214"/>
        <v/>
      </c>
      <c r="AP1239" s="33" t="str">
        <f t="shared" si="215"/>
        <v/>
      </c>
      <c r="AQ1239" s="33" t="str">
        <f t="shared" si="216"/>
        <v/>
      </c>
      <c r="AR1239" s="33" t="str">
        <f t="shared" si="217"/>
        <v/>
      </c>
      <c r="AS1239" s="4">
        <v>43604</v>
      </c>
      <c r="AT1239" s="4">
        <v>0.23956018518518518</v>
      </c>
      <c r="AU1239" s="4" t="s">
        <v>59</v>
      </c>
      <c r="AV1239" s="4" t="s">
        <v>60</v>
      </c>
      <c r="AW1239" s="4">
        <v>15736.174999999999</v>
      </c>
    </row>
    <row r="1240" spans="36:52" x14ac:dyDescent="0.3">
      <c r="AJ1240" s="33" t="str">
        <f t="shared" si="209"/>
        <v/>
      </c>
      <c r="AK1240" s="33" t="str">
        <f t="shared" si="210"/>
        <v/>
      </c>
      <c r="AL1240" s="33" t="str">
        <f t="shared" si="211"/>
        <v/>
      </c>
      <c r="AM1240" s="33" t="str">
        <f t="shared" si="212"/>
        <v/>
      </c>
      <c r="AN1240" s="33" t="str">
        <f t="shared" si="213"/>
        <v/>
      </c>
      <c r="AO1240" s="33">
        <f t="shared" si="214"/>
        <v>12</v>
      </c>
      <c r="AP1240" s="33" t="str">
        <f t="shared" si="215"/>
        <v/>
      </c>
      <c r="AQ1240" s="33" t="str">
        <f t="shared" si="216"/>
        <v/>
      </c>
      <c r="AR1240" s="33" t="str">
        <f t="shared" si="217"/>
        <v/>
      </c>
      <c r="AS1240" s="4">
        <v>43604</v>
      </c>
      <c r="AT1240" s="4">
        <v>0.23956018518518518</v>
      </c>
      <c r="AU1240" s="4" t="s">
        <v>62</v>
      </c>
      <c r="AV1240" s="4" t="s">
        <v>63</v>
      </c>
      <c r="AW1240" s="4">
        <v>12</v>
      </c>
    </row>
    <row r="1241" spans="36:52" x14ac:dyDescent="0.3">
      <c r="AJ1241" s="33" t="str">
        <f t="shared" si="209"/>
        <v/>
      </c>
      <c r="AK1241" s="33" t="str">
        <f t="shared" si="210"/>
        <v/>
      </c>
      <c r="AL1241" s="33">
        <f t="shared" si="211"/>
        <v>27361.01</v>
      </c>
      <c r="AM1241" s="33" t="str">
        <f t="shared" si="212"/>
        <v/>
      </c>
      <c r="AN1241" s="33" t="str">
        <f t="shared" si="213"/>
        <v/>
      </c>
      <c r="AO1241" s="33" t="str">
        <f t="shared" si="214"/>
        <v/>
      </c>
      <c r="AP1241" s="33" t="str">
        <f t="shared" si="215"/>
        <v/>
      </c>
      <c r="AQ1241" s="33" t="str">
        <f t="shared" si="216"/>
        <v/>
      </c>
      <c r="AR1241" s="33" t="str">
        <f t="shared" si="217"/>
        <v/>
      </c>
      <c r="AS1241" s="4">
        <v>43604</v>
      </c>
      <c r="AT1241" s="4">
        <v>0.23956018518518518</v>
      </c>
      <c r="AU1241" s="4" t="s">
        <v>64</v>
      </c>
      <c r="AV1241" s="4" t="s">
        <v>65</v>
      </c>
      <c r="AW1241" s="4">
        <v>27361.01</v>
      </c>
    </row>
    <row r="1242" spans="36:52" x14ac:dyDescent="0.3">
      <c r="AJ1242" s="33" t="str">
        <f t="shared" si="209"/>
        <v/>
      </c>
      <c r="AK1242" s="33" t="str">
        <f t="shared" si="210"/>
        <v/>
      </c>
      <c r="AL1242" s="33" t="str">
        <f t="shared" si="211"/>
        <v/>
      </c>
      <c r="AM1242" s="33">
        <f t="shared" si="212"/>
        <v>37916.536</v>
      </c>
      <c r="AN1242" s="33" t="str">
        <f t="shared" si="213"/>
        <v/>
      </c>
      <c r="AO1242" s="33" t="str">
        <f t="shared" si="214"/>
        <v/>
      </c>
      <c r="AP1242" s="33" t="str">
        <f t="shared" si="215"/>
        <v/>
      </c>
      <c r="AQ1242" s="33" t="str">
        <f t="shared" si="216"/>
        <v/>
      </c>
      <c r="AR1242" s="33" t="str">
        <f t="shared" si="217"/>
        <v/>
      </c>
      <c r="AS1242" s="4">
        <v>43604</v>
      </c>
      <c r="AT1242" s="4">
        <v>0.23956018518518518</v>
      </c>
      <c r="AU1242" s="4" t="s">
        <v>64</v>
      </c>
      <c r="AV1242" s="4" t="s">
        <v>66</v>
      </c>
      <c r="AW1242" s="4" t="s">
        <v>67</v>
      </c>
      <c r="AX1242" s="4">
        <v>37916.536</v>
      </c>
    </row>
    <row r="1243" spans="36:52" x14ac:dyDescent="0.3">
      <c r="AJ1243" s="33" t="str">
        <f t="shared" si="209"/>
        <v/>
      </c>
      <c r="AK1243" s="33" t="str">
        <f t="shared" si="210"/>
        <v/>
      </c>
      <c r="AL1243" s="33" t="str">
        <f t="shared" si="211"/>
        <v/>
      </c>
      <c r="AM1243" s="33" t="str">
        <f t="shared" si="212"/>
        <v/>
      </c>
      <c r="AN1243" s="33">
        <f t="shared" si="213"/>
        <v>0</v>
      </c>
      <c r="AO1243" s="33" t="str">
        <f t="shared" si="214"/>
        <v/>
      </c>
      <c r="AP1243" s="33" t="str">
        <f t="shared" si="215"/>
        <v/>
      </c>
      <c r="AQ1243" s="33" t="str">
        <f t="shared" si="216"/>
        <v/>
      </c>
      <c r="AR1243" s="33" t="str">
        <f t="shared" si="217"/>
        <v/>
      </c>
      <c r="AS1243" s="4">
        <v>43604</v>
      </c>
      <c r="AT1243" s="4">
        <v>0.23956018518518518</v>
      </c>
      <c r="AU1243" s="4" t="s">
        <v>64</v>
      </c>
      <c r="AV1243" s="4" t="s">
        <v>68</v>
      </c>
      <c r="AW1243" s="4">
        <v>0</v>
      </c>
    </row>
    <row r="1244" spans="36:52" x14ac:dyDescent="0.3">
      <c r="AJ1244" s="33">
        <f t="shared" si="209"/>
        <v>15736.174999999999</v>
      </c>
      <c r="AK1244" s="33" t="str">
        <f t="shared" si="210"/>
        <v/>
      </c>
      <c r="AL1244" s="33" t="str">
        <f t="shared" si="211"/>
        <v/>
      </c>
      <c r="AM1244" s="33" t="str">
        <f t="shared" si="212"/>
        <v/>
      </c>
      <c r="AN1244" s="33" t="str">
        <f t="shared" si="213"/>
        <v/>
      </c>
      <c r="AO1244" s="33" t="str">
        <f t="shared" si="214"/>
        <v/>
      </c>
      <c r="AP1244" s="33" t="str">
        <f t="shared" si="215"/>
        <v/>
      </c>
      <c r="AQ1244" s="33" t="str">
        <f t="shared" si="216"/>
        <v/>
      </c>
      <c r="AR1244" s="33" t="str">
        <f t="shared" si="217"/>
        <v/>
      </c>
      <c r="AS1244" s="4">
        <v>43604</v>
      </c>
      <c r="AT1244" s="4">
        <v>0.24094907407407407</v>
      </c>
      <c r="AU1244" s="4" t="s">
        <v>59</v>
      </c>
      <c r="AV1244" s="4" t="s">
        <v>60</v>
      </c>
      <c r="AW1244" s="4">
        <v>15736.174999999999</v>
      </c>
    </row>
    <row r="1245" spans="36:52" x14ac:dyDescent="0.3">
      <c r="AJ1245" s="33" t="str">
        <f t="shared" si="209"/>
        <v/>
      </c>
      <c r="AK1245" s="33">
        <f t="shared" si="210"/>
        <v>116114.802</v>
      </c>
      <c r="AL1245" s="33" t="str">
        <f t="shared" si="211"/>
        <v/>
      </c>
      <c r="AM1245" s="33" t="str">
        <f t="shared" si="212"/>
        <v/>
      </c>
      <c r="AN1245" s="33" t="str">
        <f t="shared" si="213"/>
        <v/>
      </c>
      <c r="AO1245" s="33" t="str">
        <f t="shared" si="214"/>
        <v/>
      </c>
      <c r="AP1245" s="33" t="str">
        <f t="shared" si="215"/>
        <v/>
      </c>
      <c r="AQ1245" s="33" t="str">
        <f t="shared" si="216"/>
        <v/>
      </c>
      <c r="AR1245" s="33" t="str">
        <f t="shared" si="217"/>
        <v/>
      </c>
      <c r="AS1245" s="4">
        <v>43604</v>
      </c>
      <c r="AT1245" s="4">
        <v>0.24094907407407407</v>
      </c>
      <c r="AU1245" s="4" t="s">
        <v>59</v>
      </c>
      <c r="AV1245" s="4" t="s">
        <v>61</v>
      </c>
      <c r="AW1245" s="4">
        <v>116114.802</v>
      </c>
    </row>
    <row r="1246" spans="36:52" x14ac:dyDescent="0.3">
      <c r="AJ1246" s="33" t="str">
        <f t="shared" si="209"/>
        <v/>
      </c>
      <c r="AK1246" s="33" t="str">
        <f t="shared" si="210"/>
        <v/>
      </c>
      <c r="AL1246" s="33" t="str">
        <f t="shared" si="211"/>
        <v/>
      </c>
      <c r="AM1246" s="33" t="str">
        <f t="shared" si="212"/>
        <v/>
      </c>
      <c r="AN1246" s="33" t="str">
        <f t="shared" si="213"/>
        <v/>
      </c>
      <c r="AO1246" s="33">
        <f t="shared" si="214"/>
        <v>12</v>
      </c>
      <c r="AP1246" s="33" t="str">
        <f t="shared" si="215"/>
        <v/>
      </c>
      <c r="AQ1246" s="33" t="str">
        <f t="shared" si="216"/>
        <v/>
      </c>
      <c r="AR1246" s="33" t="str">
        <f t="shared" si="217"/>
        <v/>
      </c>
      <c r="AS1246" s="4">
        <v>43604</v>
      </c>
      <c r="AT1246" s="4">
        <v>0.24094907407407407</v>
      </c>
      <c r="AU1246" s="4" t="s">
        <v>62</v>
      </c>
      <c r="AV1246" s="4" t="s">
        <v>63</v>
      </c>
      <c r="AW1246" s="4">
        <v>12</v>
      </c>
    </row>
    <row r="1247" spans="36:52" x14ac:dyDescent="0.3">
      <c r="AJ1247" s="33" t="str">
        <f t="shared" si="209"/>
        <v/>
      </c>
      <c r="AK1247" s="33" t="str">
        <f t="shared" si="210"/>
        <v/>
      </c>
      <c r="AL1247" s="33">
        <f t="shared" si="211"/>
        <v>27361.01</v>
      </c>
      <c r="AM1247" s="33" t="str">
        <f t="shared" si="212"/>
        <v/>
      </c>
      <c r="AN1247" s="33" t="str">
        <f t="shared" si="213"/>
        <v/>
      </c>
      <c r="AO1247" s="33" t="str">
        <f t="shared" si="214"/>
        <v/>
      </c>
      <c r="AP1247" s="33" t="str">
        <f t="shared" si="215"/>
        <v/>
      </c>
      <c r="AQ1247" s="33" t="str">
        <f t="shared" si="216"/>
        <v/>
      </c>
      <c r="AR1247" s="33" t="str">
        <f t="shared" si="217"/>
        <v/>
      </c>
      <c r="AS1247" s="4">
        <v>43604</v>
      </c>
      <c r="AT1247" s="4">
        <v>0.24094907407407407</v>
      </c>
      <c r="AU1247" s="4" t="s">
        <v>64</v>
      </c>
      <c r="AV1247" s="4" t="s">
        <v>65</v>
      </c>
      <c r="AW1247" s="4">
        <v>27361.01</v>
      </c>
    </row>
    <row r="1248" spans="36:52" x14ac:dyDescent="0.3">
      <c r="AJ1248" s="33" t="str">
        <f t="shared" si="209"/>
        <v/>
      </c>
      <c r="AK1248" s="33" t="str">
        <f t="shared" si="210"/>
        <v/>
      </c>
      <c r="AL1248" s="33" t="str">
        <f t="shared" si="211"/>
        <v/>
      </c>
      <c r="AM1248" s="33">
        <f t="shared" si="212"/>
        <v>37916.536</v>
      </c>
      <c r="AN1248" s="33" t="str">
        <f t="shared" si="213"/>
        <v/>
      </c>
      <c r="AO1248" s="33" t="str">
        <f t="shared" si="214"/>
        <v/>
      </c>
      <c r="AP1248" s="33" t="str">
        <f t="shared" si="215"/>
        <v/>
      </c>
      <c r="AQ1248" s="33" t="str">
        <f t="shared" si="216"/>
        <v/>
      </c>
      <c r="AR1248" s="33" t="str">
        <f t="shared" si="217"/>
        <v/>
      </c>
      <c r="AS1248" s="4">
        <v>43604</v>
      </c>
      <c r="AT1248" s="4">
        <v>0.24094907407407407</v>
      </c>
      <c r="AU1248" s="4" t="s">
        <v>64</v>
      </c>
      <c r="AV1248" s="4" t="s">
        <v>66</v>
      </c>
      <c r="AW1248" s="4" t="s">
        <v>67</v>
      </c>
      <c r="AX1248" s="4">
        <v>37916.536</v>
      </c>
    </row>
    <row r="1249" spans="36:52" x14ac:dyDescent="0.3">
      <c r="AJ1249" s="33" t="str">
        <f t="shared" si="209"/>
        <v/>
      </c>
      <c r="AK1249" s="33" t="str">
        <f t="shared" si="210"/>
        <v/>
      </c>
      <c r="AL1249" s="33" t="str">
        <f t="shared" si="211"/>
        <v/>
      </c>
      <c r="AM1249" s="33" t="str">
        <f t="shared" si="212"/>
        <v/>
      </c>
      <c r="AN1249" s="33">
        <f t="shared" si="213"/>
        <v>0</v>
      </c>
      <c r="AO1249" s="33" t="str">
        <f t="shared" si="214"/>
        <v/>
      </c>
      <c r="AP1249" s="33" t="str">
        <f t="shared" si="215"/>
        <v/>
      </c>
      <c r="AQ1249" s="33" t="str">
        <f t="shared" si="216"/>
        <v/>
      </c>
      <c r="AR1249" s="33" t="str">
        <f t="shared" si="217"/>
        <v/>
      </c>
      <c r="AS1249" s="4">
        <v>43604</v>
      </c>
      <c r="AT1249" s="4">
        <v>0.24094907407407407</v>
      </c>
      <c r="AU1249" s="4" t="s">
        <v>64</v>
      </c>
      <c r="AV1249" s="4" t="s">
        <v>68</v>
      </c>
      <c r="AW1249" s="4">
        <v>0</v>
      </c>
    </row>
    <row r="1250" spans="36:52" x14ac:dyDescent="0.3">
      <c r="AJ1250" s="33" t="str">
        <f t="shared" si="209"/>
        <v/>
      </c>
      <c r="AK1250" s="33" t="str">
        <f t="shared" si="210"/>
        <v/>
      </c>
      <c r="AL1250" s="33" t="str">
        <f t="shared" si="211"/>
        <v/>
      </c>
      <c r="AM1250" s="33" t="str">
        <f t="shared" si="212"/>
        <v/>
      </c>
      <c r="AN1250" s="33" t="str">
        <f t="shared" si="213"/>
        <v/>
      </c>
      <c r="AO1250" s="33" t="str">
        <f t="shared" si="214"/>
        <v/>
      </c>
      <c r="AP1250" s="33">
        <f t="shared" si="215"/>
        <v>0.22500000000000001</v>
      </c>
      <c r="AQ1250" s="33" t="str">
        <f t="shared" si="216"/>
        <v/>
      </c>
      <c r="AR1250" s="33" t="str">
        <f t="shared" si="217"/>
        <v/>
      </c>
      <c r="AS1250" s="4">
        <v>43604</v>
      </c>
      <c r="AT1250" s="4">
        <v>0.24230324074074075</v>
      </c>
      <c r="AU1250" s="4" t="s">
        <v>70</v>
      </c>
      <c r="AV1250" s="4" t="s">
        <v>71</v>
      </c>
      <c r="AW1250" s="4">
        <v>43604</v>
      </c>
      <c r="AX1250" s="4">
        <v>0.22500000000000001</v>
      </c>
      <c r="AY1250" s="4" t="s">
        <v>72</v>
      </c>
      <c r="AZ1250" s="4" t="s">
        <v>73</v>
      </c>
    </row>
    <row r="1251" spans="36:52" x14ac:dyDescent="0.3">
      <c r="AJ1251" s="33" t="str">
        <f t="shared" si="209"/>
        <v/>
      </c>
      <c r="AK1251" s="33" t="str">
        <f t="shared" si="210"/>
        <v/>
      </c>
      <c r="AL1251" s="33" t="str">
        <f t="shared" si="211"/>
        <v/>
      </c>
      <c r="AM1251" s="33" t="str">
        <f t="shared" si="212"/>
        <v/>
      </c>
      <c r="AN1251" s="33" t="str">
        <f t="shared" si="213"/>
        <v/>
      </c>
      <c r="AO1251" s="33" t="str">
        <f t="shared" si="214"/>
        <v/>
      </c>
      <c r="AP1251" s="33" t="str">
        <f t="shared" si="215"/>
        <v/>
      </c>
      <c r="AQ1251" s="33" t="str">
        <f t="shared" si="216"/>
        <v/>
      </c>
      <c r="AR1251" s="33">
        <f t="shared" si="217"/>
        <v>33.700000000000003</v>
      </c>
      <c r="AS1251" s="4">
        <v>43604</v>
      </c>
      <c r="AT1251" s="4">
        <v>0.24230324074074075</v>
      </c>
      <c r="AU1251" s="4" t="s">
        <v>74</v>
      </c>
      <c r="AV1251" s="4" t="s">
        <v>75</v>
      </c>
      <c r="AW1251" s="4">
        <v>33.700000000000003</v>
      </c>
      <c r="AX1251" s="4" t="s">
        <v>72</v>
      </c>
      <c r="AY1251" s="4" t="s">
        <v>73</v>
      </c>
    </row>
    <row r="1252" spans="36:52" x14ac:dyDescent="0.3">
      <c r="AJ1252" s="33" t="str">
        <f t="shared" si="209"/>
        <v/>
      </c>
      <c r="AK1252" s="33" t="str">
        <f t="shared" si="210"/>
        <v/>
      </c>
      <c r="AL1252" s="33" t="str">
        <f t="shared" si="211"/>
        <v/>
      </c>
      <c r="AM1252" s="33" t="str">
        <f t="shared" si="212"/>
        <v/>
      </c>
      <c r="AN1252" s="33" t="str">
        <f t="shared" si="213"/>
        <v/>
      </c>
      <c r="AO1252" s="33" t="str">
        <f t="shared" si="214"/>
        <v/>
      </c>
      <c r="AP1252" s="33" t="str">
        <f t="shared" si="215"/>
        <v/>
      </c>
      <c r="AQ1252" s="33">
        <f t="shared" si="216"/>
        <v>41.5</v>
      </c>
      <c r="AR1252" s="33" t="str">
        <f t="shared" si="217"/>
        <v/>
      </c>
      <c r="AS1252" s="4">
        <v>43604</v>
      </c>
      <c r="AT1252" s="4">
        <v>0.24230324074074075</v>
      </c>
      <c r="AU1252" s="4" t="s">
        <v>74</v>
      </c>
      <c r="AV1252" s="4" t="s">
        <v>76</v>
      </c>
      <c r="AW1252" s="4">
        <v>41.5</v>
      </c>
      <c r="AX1252" s="4" t="s">
        <v>72</v>
      </c>
      <c r="AY1252" s="4" t="s">
        <v>73</v>
      </c>
    </row>
    <row r="1253" spans="36:52" x14ac:dyDescent="0.3">
      <c r="AJ1253" s="33">
        <f t="shared" si="209"/>
        <v>15736.174999999999</v>
      </c>
      <c r="AK1253" s="33" t="str">
        <f t="shared" si="210"/>
        <v/>
      </c>
      <c r="AL1253" s="33" t="str">
        <f t="shared" si="211"/>
        <v/>
      </c>
      <c r="AM1253" s="33" t="str">
        <f t="shared" si="212"/>
        <v/>
      </c>
      <c r="AN1253" s="33" t="str">
        <f t="shared" si="213"/>
        <v/>
      </c>
      <c r="AO1253" s="33" t="str">
        <f t="shared" si="214"/>
        <v/>
      </c>
      <c r="AP1253" s="33" t="str">
        <f t="shared" si="215"/>
        <v/>
      </c>
      <c r="AQ1253" s="33" t="str">
        <f t="shared" si="216"/>
        <v/>
      </c>
      <c r="AR1253" s="33" t="str">
        <f t="shared" si="217"/>
        <v/>
      </c>
      <c r="AS1253" s="4">
        <v>43604</v>
      </c>
      <c r="AT1253" s="4">
        <v>0.24233796296296295</v>
      </c>
      <c r="AU1253" s="4" t="s">
        <v>59</v>
      </c>
      <c r="AV1253" s="4" t="s">
        <v>60</v>
      </c>
      <c r="AW1253" s="4">
        <v>15736.174999999999</v>
      </c>
    </row>
    <row r="1254" spans="36:52" x14ac:dyDescent="0.3">
      <c r="AJ1254" s="33" t="str">
        <f t="shared" si="209"/>
        <v/>
      </c>
      <c r="AK1254" s="33">
        <f t="shared" si="210"/>
        <v>116114.802</v>
      </c>
      <c r="AL1254" s="33" t="str">
        <f t="shared" si="211"/>
        <v/>
      </c>
      <c r="AM1254" s="33" t="str">
        <f t="shared" si="212"/>
        <v/>
      </c>
      <c r="AN1254" s="33" t="str">
        <f t="shared" si="213"/>
        <v/>
      </c>
      <c r="AO1254" s="33" t="str">
        <f t="shared" si="214"/>
        <v/>
      </c>
      <c r="AP1254" s="33" t="str">
        <f t="shared" si="215"/>
        <v/>
      </c>
      <c r="AQ1254" s="33" t="str">
        <f t="shared" si="216"/>
        <v/>
      </c>
      <c r="AR1254" s="33" t="str">
        <f t="shared" si="217"/>
        <v/>
      </c>
      <c r="AS1254" s="4">
        <v>43604</v>
      </c>
      <c r="AT1254" s="4">
        <v>0.24233796296296295</v>
      </c>
      <c r="AU1254" s="4" t="s">
        <v>59</v>
      </c>
      <c r="AV1254" s="4" t="s">
        <v>61</v>
      </c>
      <c r="AW1254" s="4">
        <v>116114.802</v>
      </c>
    </row>
    <row r="1255" spans="36:52" x14ac:dyDescent="0.3">
      <c r="AJ1255" s="33" t="str">
        <f t="shared" si="209"/>
        <v/>
      </c>
      <c r="AK1255" s="33" t="str">
        <f t="shared" si="210"/>
        <v/>
      </c>
      <c r="AL1255" s="33" t="str">
        <f t="shared" si="211"/>
        <v/>
      </c>
      <c r="AM1255" s="33" t="str">
        <f t="shared" si="212"/>
        <v/>
      </c>
      <c r="AN1255" s="33" t="str">
        <f t="shared" si="213"/>
        <v/>
      </c>
      <c r="AO1255" s="33">
        <f t="shared" si="214"/>
        <v>12</v>
      </c>
      <c r="AP1255" s="33" t="str">
        <f t="shared" si="215"/>
        <v/>
      </c>
      <c r="AQ1255" s="33" t="str">
        <f t="shared" si="216"/>
        <v/>
      </c>
      <c r="AR1255" s="33" t="str">
        <f t="shared" si="217"/>
        <v/>
      </c>
      <c r="AS1255" s="4">
        <v>43604</v>
      </c>
      <c r="AT1255" s="4">
        <v>0.24233796296296295</v>
      </c>
      <c r="AU1255" s="4" t="s">
        <v>62</v>
      </c>
      <c r="AV1255" s="4" t="s">
        <v>63</v>
      </c>
      <c r="AW1255" s="4">
        <v>12</v>
      </c>
    </row>
    <row r="1256" spans="36:52" x14ac:dyDescent="0.3">
      <c r="AJ1256" s="33" t="str">
        <f t="shared" si="209"/>
        <v/>
      </c>
      <c r="AK1256" s="33" t="str">
        <f t="shared" si="210"/>
        <v/>
      </c>
      <c r="AL1256" s="33">
        <f t="shared" si="211"/>
        <v>27361.01</v>
      </c>
      <c r="AM1256" s="33" t="str">
        <f t="shared" si="212"/>
        <v/>
      </c>
      <c r="AN1256" s="33" t="str">
        <f t="shared" si="213"/>
        <v/>
      </c>
      <c r="AO1256" s="33" t="str">
        <f t="shared" si="214"/>
        <v/>
      </c>
      <c r="AP1256" s="33" t="str">
        <f t="shared" si="215"/>
        <v/>
      </c>
      <c r="AQ1256" s="33" t="str">
        <f t="shared" si="216"/>
        <v/>
      </c>
      <c r="AR1256" s="33" t="str">
        <f t="shared" si="217"/>
        <v/>
      </c>
      <c r="AS1256" s="4">
        <v>43604</v>
      </c>
      <c r="AT1256" s="4">
        <v>0.24233796296296295</v>
      </c>
      <c r="AU1256" s="4" t="s">
        <v>64</v>
      </c>
      <c r="AV1256" s="4" t="s">
        <v>65</v>
      </c>
      <c r="AW1256" s="4">
        <v>27361.01</v>
      </c>
    </row>
    <row r="1257" spans="36:52" x14ac:dyDescent="0.3">
      <c r="AJ1257" s="33" t="str">
        <f t="shared" si="209"/>
        <v/>
      </c>
      <c r="AK1257" s="33" t="str">
        <f t="shared" si="210"/>
        <v/>
      </c>
      <c r="AL1257" s="33" t="str">
        <f t="shared" si="211"/>
        <v/>
      </c>
      <c r="AM1257" s="33">
        <f t="shared" si="212"/>
        <v>37916.536</v>
      </c>
      <c r="AN1257" s="33" t="str">
        <f t="shared" si="213"/>
        <v/>
      </c>
      <c r="AO1257" s="33" t="str">
        <f t="shared" si="214"/>
        <v/>
      </c>
      <c r="AP1257" s="33" t="str">
        <f t="shared" si="215"/>
        <v/>
      </c>
      <c r="AQ1257" s="33" t="str">
        <f t="shared" si="216"/>
        <v/>
      </c>
      <c r="AR1257" s="33" t="str">
        <f t="shared" si="217"/>
        <v/>
      </c>
      <c r="AS1257" s="4">
        <v>43604</v>
      </c>
      <c r="AT1257" s="4">
        <v>0.24233796296296295</v>
      </c>
      <c r="AU1257" s="4" t="s">
        <v>64</v>
      </c>
      <c r="AV1257" s="4" t="s">
        <v>66</v>
      </c>
      <c r="AW1257" s="4" t="s">
        <v>67</v>
      </c>
      <c r="AX1257" s="4">
        <v>37916.536</v>
      </c>
    </row>
    <row r="1258" spans="36:52" x14ac:dyDescent="0.3">
      <c r="AJ1258" s="33" t="str">
        <f t="shared" si="209"/>
        <v/>
      </c>
      <c r="AK1258" s="33" t="str">
        <f t="shared" si="210"/>
        <v/>
      </c>
      <c r="AL1258" s="33" t="str">
        <f t="shared" si="211"/>
        <v/>
      </c>
      <c r="AM1258" s="33" t="str">
        <f t="shared" si="212"/>
        <v/>
      </c>
      <c r="AN1258" s="33">
        <f t="shared" si="213"/>
        <v>0</v>
      </c>
      <c r="AO1258" s="33" t="str">
        <f t="shared" si="214"/>
        <v/>
      </c>
      <c r="AP1258" s="33" t="str">
        <f t="shared" si="215"/>
        <v/>
      </c>
      <c r="AQ1258" s="33" t="str">
        <f t="shared" si="216"/>
        <v/>
      </c>
      <c r="AR1258" s="33" t="str">
        <f t="shared" si="217"/>
        <v/>
      </c>
      <c r="AS1258" s="4">
        <v>43604</v>
      </c>
      <c r="AT1258" s="4">
        <v>0.24233796296296295</v>
      </c>
      <c r="AU1258" s="4" t="s">
        <v>64</v>
      </c>
      <c r="AV1258" s="4" t="s">
        <v>68</v>
      </c>
      <c r="AW1258" s="4">
        <v>0</v>
      </c>
    </row>
    <row r="1259" spans="36:52" x14ac:dyDescent="0.3">
      <c r="AJ1259" s="33">
        <f t="shared" si="209"/>
        <v>15736.174999999999</v>
      </c>
      <c r="AK1259" s="33" t="str">
        <f t="shared" si="210"/>
        <v/>
      </c>
      <c r="AL1259" s="33" t="str">
        <f t="shared" si="211"/>
        <v/>
      </c>
      <c r="AM1259" s="33" t="str">
        <f t="shared" si="212"/>
        <v/>
      </c>
      <c r="AN1259" s="33" t="str">
        <f t="shared" si="213"/>
        <v/>
      </c>
      <c r="AO1259" s="33" t="str">
        <f t="shared" si="214"/>
        <v/>
      </c>
      <c r="AP1259" s="33" t="str">
        <f t="shared" si="215"/>
        <v/>
      </c>
      <c r="AQ1259" s="33" t="str">
        <f t="shared" si="216"/>
        <v/>
      </c>
      <c r="AR1259" s="33" t="str">
        <f t="shared" si="217"/>
        <v/>
      </c>
      <c r="AS1259" s="4">
        <v>43604</v>
      </c>
      <c r="AT1259" s="4">
        <v>0.24372685185185183</v>
      </c>
      <c r="AU1259" s="4" t="s">
        <v>59</v>
      </c>
      <c r="AV1259" s="4" t="s">
        <v>60</v>
      </c>
      <c r="AW1259" s="4">
        <v>15736.174999999999</v>
      </c>
    </row>
    <row r="1260" spans="36:52" x14ac:dyDescent="0.3">
      <c r="AJ1260" s="33" t="str">
        <f t="shared" si="209"/>
        <v/>
      </c>
      <c r="AK1260" s="33">
        <f t="shared" si="210"/>
        <v>116114.802</v>
      </c>
      <c r="AL1260" s="33" t="str">
        <f t="shared" si="211"/>
        <v/>
      </c>
      <c r="AM1260" s="33" t="str">
        <f t="shared" si="212"/>
        <v/>
      </c>
      <c r="AN1260" s="33" t="str">
        <f t="shared" si="213"/>
        <v/>
      </c>
      <c r="AO1260" s="33" t="str">
        <f t="shared" si="214"/>
        <v/>
      </c>
      <c r="AP1260" s="33" t="str">
        <f t="shared" si="215"/>
        <v/>
      </c>
      <c r="AQ1260" s="33" t="str">
        <f t="shared" si="216"/>
        <v/>
      </c>
      <c r="AR1260" s="33" t="str">
        <f t="shared" si="217"/>
        <v/>
      </c>
      <c r="AS1260" s="4">
        <v>43604</v>
      </c>
      <c r="AT1260" s="4">
        <v>0.24372685185185183</v>
      </c>
      <c r="AU1260" s="4" t="s">
        <v>59</v>
      </c>
      <c r="AV1260" s="4" t="s">
        <v>61</v>
      </c>
      <c r="AW1260" s="4">
        <v>116114.802</v>
      </c>
    </row>
    <row r="1261" spans="36:52" x14ac:dyDescent="0.3">
      <c r="AJ1261" s="33" t="str">
        <f t="shared" si="209"/>
        <v/>
      </c>
      <c r="AK1261" s="33" t="str">
        <f t="shared" si="210"/>
        <v/>
      </c>
      <c r="AL1261" s="33" t="str">
        <f t="shared" si="211"/>
        <v/>
      </c>
      <c r="AM1261" s="33" t="str">
        <f t="shared" si="212"/>
        <v/>
      </c>
      <c r="AN1261" s="33" t="str">
        <f t="shared" si="213"/>
        <v/>
      </c>
      <c r="AO1261" s="33">
        <f t="shared" si="214"/>
        <v>12</v>
      </c>
      <c r="AP1261" s="33" t="str">
        <f t="shared" si="215"/>
        <v/>
      </c>
      <c r="AQ1261" s="33" t="str">
        <f t="shared" si="216"/>
        <v/>
      </c>
      <c r="AR1261" s="33" t="str">
        <f t="shared" si="217"/>
        <v/>
      </c>
      <c r="AS1261" s="4">
        <v>43604</v>
      </c>
      <c r="AT1261" s="4">
        <v>0.24372685185185183</v>
      </c>
      <c r="AU1261" s="4" t="s">
        <v>62</v>
      </c>
      <c r="AV1261" s="4" t="s">
        <v>63</v>
      </c>
      <c r="AW1261" s="4">
        <v>12</v>
      </c>
    </row>
    <row r="1262" spans="36:52" x14ac:dyDescent="0.3">
      <c r="AJ1262" s="33" t="str">
        <f t="shared" si="209"/>
        <v/>
      </c>
      <c r="AK1262" s="33" t="str">
        <f t="shared" si="210"/>
        <v/>
      </c>
      <c r="AL1262" s="33">
        <f t="shared" si="211"/>
        <v>27361.01</v>
      </c>
      <c r="AM1262" s="33" t="str">
        <f t="shared" si="212"/>
        <v/>
      </c>
      <c r="AN1262" s="33" t="str">
        <f t="shared" si="213"/>
        <v/>
      </c>
      <c r="AO1262" s="33" t="str">
        <f t="shared" si="214"/>
        <v/>
      </c>
      <c r="AP1262" s="33" t="str">
        <f t="shared" si="215"/>
        <v/>
      </c>
      <c r="AQ1262" s="33" t="str">
        <f t="shared" si="216"/>
        <v/>
      </c>
      <c r="AR1262" s="33" t="str">
        <f t="shared" si="217"/>
        <v/>
      </c>
      <c r="AS1262" s="4">
        <v>43604</v>
      </c>
      <c r="AT1262" s="4">
        <v>0.24372685185185183</v>
      </c>
      <c r="AU1262" s="4" t="s">
        <v>64</v>
      </c>
      <c r="AV1262" s="4" t="s">
        <v>65</v>
      </c>
      <c r="AW1262" s="4">
        <v>27361.01</v>
      </c>
    </row>
    <row r="1263" spans="36:52" x14ac:dyDescent="0.3">
      <c r="AJ1263" s="33" t="str">
        <f t="shared" si="209"/>
        <v/>
      </c>
      <c r="AK1263" s="33" t="str">
        <f t="shared" si="210"/>
        <v/>
      </c>
      <c r="AL1263" s="33" t="str">
        <f t="shared" si="211"/>
        <v/>
      </c>
      <c r="AM1263" s="33">
        <f t="shared" si="212"/>
        <v>37916.536</v>
      </c>
      <c r="AN1263" s="33" t="str">
        <f t="shared" si="213"/>
        <v/>
      </c>
      <c r="AO1263" s="33" t="str">
        <f t="shared" si="214"/>
        <v/>
      </c>
      <c r="AP1263" s="33" t="str">
        <f t="shared" si="215"/>
        <v/>
      </c>
      <c r="AQ1263" s="33" t="str">
        <f t="shared" si="216"/>
        <v/>
      </c>
      <c r="AR1263" s="33" t="str">
        <f t="shared" si="217"/>
        <v/>
      </c>
      <c r="AS1263" s="4">
        <v>43604</v>
      </c>
      <c r="AT1263" s="4">
        <v>0.24372685185185183</v>
      </c>
      <c r="AU1263" s="4" t="s">
        <v>64</v>
      </c>
      <c r="AV1263" s="4" t="s">
        <v>66</v>
      </c>
      <c r="AW1263" s="4" t="s">
        <v>67</v>
      </c>
      <c r="AX1263" s="4">
        <v>37916.536</v>
      </c>
    </row>
    <row r="1264" spans="36:52" x14ac:dyDescent="0.3">
      <c r="AJ1264" s="33" t="str">
        <f t="shared" si="209"/>
        <v/>
      </c>
      <c r="AK1264" s="33" t="str">
        <f t="shared" si="210"/>
        <v/>
      </c>
      <c r="AL1264" s="33" t="str">
        <f t="shared" si="211"/>
        <v/>
      </c>
      <c r="AM1264" s="33" t="str">
        <f t="shared" si="212"/>
        <v/>
      </c>
      <c r="AN1264" s="33">
        <f t="shared" si="213"/>
        <v>0</v>
      </c>
      <c r="AO1264" s="33" t="str">
        <f t="shared" si="214"/>
        <v/>
      </c>
      <c r="AP1264" s="33" t="str">
        <f t="shared" si="215"/>
        <v/>
      </c>
      <c r="AQ1264" s="33" t="str">
        <f t="shared" si="216"/>
        <v/>
      </c>
      <c r="AR1264" s="33" t="str">
        <f t="shared" si="217"/>
        <v/>
      </c>
      <c r="AS1264" s="4">
        <v>43604</v>
      </c>
      <c r="AT1264" s="4">
        <v>0.24372685185185183</v>
      </c>
      <c r="AU1264" s="4" t="s">
        <v>64</v>
      </c>
      <c r="AV1264" s="4" t="s">
        <v>68</v>
      </c>
      <c r="AW1264" s="4">
        <v>0</v>
      </c>
    </row>
    <row r="1265" spans="36:52" x14ac:dyDescent="0.3">
      <c r="AJ1265" s="33">
        <f t="shared" si="209"/>
        <v>15736.174999999999</v>
      </c>
      <c r="AK1265" s="33" t="str">
        <f t="shared" si="210"/>
        <v/>
      </c>
      <c r="AL1265" s="33" t="str">
        <f t="shared" si="211"/>
        <v/>
      </c>
      <c r="AM1265" s="33" t="str">
        <f t="shared" si="212"/>
        <v/>
      </c>
      <c r="AN1265" s="33" t="str">
        <f t="shared" si="213"/>
        <v/>
      </c>
      <c r="AO1265" s="33" t="str">
        <f t="shared" si="214"/>
        <v/>
      </c>
      <c r="AP1265" s="33" t="str">
        <f t="shared" si="215"/>
        <v/>
      </c>
      <c r="AQ1265" s="33" t="str">
        <f t="shared" si="216"/>
        <v/>
      </c>
      <c r="AR1265" s="33" t="str">
        <f t="shared" si="217"/>
        <v/>
      </c>
      <c r="AS1265" s="4">
        <v>43604</v>
      </c>
      <c r="AT1265" s="4">
        <v>0.24511574074074075</v>
      </c>
      <c r="AU1265" s="4" t="s">
        <v>59</v>
      </c>
      <c r="AV1265" s="4" t="s">
        <v>60</v>
      </c>
      <c r="AW1265" s="4">
        <v>15736.174999999999</v>
      </c>
    </row>
    <row r="1266" spans="36:52" x14ac:dyDescent="0.3">
      <c r="AJ1266" s="33" t="str">
        <f t="shared" si="209"/>
        <v/>
      </c>
      <c r="AK1266" s="33">
        <f t="shared" si="210"/>
        <v>116115.783</v>
      </c>
      <c r="AL1266" s="33" t="str">
        <f t="shared" si="211"/>
        <v/>
      </c>
      <c r="AM1266" s="33" t="str">
        <f t="shared" si="212"/>
        <v/>
      </c>
      <c r="AN1266" s="33" t="str">
        <f t="shared" si="213"/>
        <v/>
      </c>
      <c r="AO1266" s="33" t="str">
        <f t="shared" si="214"/>
        <v/>
      </c>
      <c r="AP1266" s="33" t="str">
        <f t="shared" si="215"/>
        <v/>
      </c>
      <c r="AQ1266" s="33" t="str">
        <f t="shared" si="216"/>
        <v/>
      </c>
      <c r="AR1266" s="33" t="str">
        <f t="shared" si="217"/>
        <v/>
      </c>
      <c r="AS1266" s="4">
        <v>43604</v>
      </c>
      <c r="AT1266" s="4">
        <v>0.24511574074074075</v>
      </c>
      <c r="AU1266" s="4" t="s">
        <v>59</v>
      </c>
      <c r="AV1266" s="4" t="s">
        <v>61</v>
      </c>
      <c r="AW1266" s="4">
        <v>116115.783</v>
      </c>
    </row>
    <row r="1267" spans="36:52" x14ac:dyDescent="0.3">
      <c r="AJ1267" s="33" t="str">
        <f t="shared" si="209"/>
        <v/>
      </c>
      <c r="AK1267" s="33" t="str">
        <f t="shared" si="210"/>
        <v/>
      </c>
      <c r="AL1267" s="33" t="str">
        <f t="shared" si="211"/>
        <v/>
      </c>
      <c r="AM1267" s="33" t="str">
        <f t="shared" si="212"/>
        <v/>
      </c>
      <c r="AN1267" s="33" t="str">
        <f t="shared" si="213"/>
        <v/>
      </c>
      <c r="AO1267" s="33">
        <f t="shared" si="214"/>
        <v>12</v>
      </c>
      <c r="AP1267" s="33" t="str">
        <f t="shared" si="215"/>
        <v/>
      </c>
      <c r="AQ1267" s="33" t="str">
        <f t="shared" si="216"/>
        <v/>
      </c>
      <c r="AR1267" s="33" t="str">
        <f t="shared" si="217"/>
        <v/>
      </c>
      <c r="AS1267" s="4">
        <v>43604</v>
      </c>
      <c r="AT1267" s="4">
        <v>0.24511574074074075</v>
      </c>
      <c r="AU1267" s="4" t="s">
        <v>62</v>
      </c>
      <c r="AV1267" s="4" t="s">
        <v>63</v>
      </c>
      <c r="AW1267" s="4">
        <v>12</v>
      </c>
    </row>
    <row r="1268" spans="36:52" x14ac:dyDescent="0.3">
      <c r="AJ1268" s="33" t="str">
        <f t="shared" si="209"/>
        <v/>
      </c>
      <c r="AK1268" s="33" t="str">
        <f t="shared" si="210"/>
        <v/>
      </c>
      <c r="AL1268" s="33">
        <f t="shared" si="211"/>
        <v>27361.01</v>
      </c>
      <c r="AM1268" s="33" t="str">
        <f t="shared" si="212"/>
        <v/>
      </c>
      <c r="AN1268" s="33" t="str">
        <f t="shared" si="213"/>
        <v/>
      </c>
      <c r="AO1268" s="33" t="str">
        <f t="shared" si="214"/>
        <v/>
      </c>
      <c r="AP1268" s="33" t="str">
        <f t="shared" si="215"/>
        <v/>
      </c>
      <c r="AQ1268" s="33" t="str">
        <f t="shared" si="216"/>
        <v/>
      </c>
      <c r="AR1268" s="33" t="str">
        <f t="shared" si="217"/>
        <v/>
      </c>
      <c r="AS1268" s="4">
        <v>43604</v>
      </c>
      <c r="AT1268" s="4">
        <v>0.24511574074074075</v>
      </c>
      <c r="AU1268" s="4" t="s">
        <v>64</v>
      </c>
      <c r="AV1268" s="4" t="s">
        <v>65</v>
      </c>
      <c r="AW1268" s="4">
        <v>27361.01</v>
      </c>
    </row>
    <row r="1269" spans="36:52" x14ac:dyDescent="0.3">
      <c r="AJ1269" s="33" t="str">
        <f t="shared" si="209"/>
        <v/>
      </c>
      <c r="AK1269" s="33" t="str">
        <f t="shared" si="210"/>
        <v/>
      </c>
      <c r="AL1269" s="33" t="str">
        <f t="shared" si="211"/>
        <v/>
      </c>
      <c r="AM1269" s="33">
        <f t="shared" si="212"/>
        <v>37916.536</v>
      </c>
      <c r="AN1269" s="33" t="str">
        <f t="shared" si="213"/>
        <v/>
      </c>
      <c r="AO1269" s="33" t="str">
        <f t="shared" si="214"/>
        <v/>
      </c>
      <c r="AP1269" s="33" t="str">
        <f t="shared" si="215"/>
        <v/>
      </c>
      <c r="AQ1269" s="33" t="str">
        <f t="shared" si="216"/>
        <v/>
      </c>
      <c r="AR1269" s="33" t="str">
        <f t="shared" si="217"/>
        <v/>
      </c>
      <c r="AS1269" s="4">
        <v>43604</v>
      </c>
      <c r="AT1269" s="4">
        <v>0.24511574074074075</v>
      </c>
      <c r="AU1269" s="4" t="s">
        <v>64</v>
      </c>
      <c r="AV1269" s="4" t="s">
        <v>66</v>
      </c>
      <c r="AW1269" s="4" t="s">
        <v>67</v>
      </c>
      <c r="AX1269" s="4">
        <v>37916.536</v>
      </c>
    </row>
    <row r="1270" spans="36:52" x14ac:dyDescent="0.3">
      <c r="AJ1270" s="33" t="str">
        <f t="shared" si="209"/>
        <v/>
      </c>
      <c r="AK1270" s="33" t="str">
        <f t="shared" si="210"/>
        <v/>
      </c>
      <c r="AL1270" s="33" t="str">
        <f t="shared" si="211"/>
        <v/>
      </c>
      <c r="AM1270" s="33" t="str">
        <f t="shared" si="212"/>
        <v/>
      </c>
      <c r="AN1270" s="33">
        <f t="shared" si="213"/>
        <v>0</v>
      </c>
      <c r="AO1270" s="33" t="str">
        <f t="shared" si="214"/>
        <v/>
      </c>
      <c r="AP1270" s="33" t="str">
        <f t="shared" si="215"/>
        <v/>
      </c>
      <c r="AQ1270" s="33" t="str">
        <f t="shared" si="216"/>
        <v/>
      </c>
      <c r="AR1270" s="33" t="str">
        <f t="shared" si="217"/>
        <v/>
      </c>
      <c r="AS1270" s="4">
        <v>43604</v>
      </c>
      <c r="AT1270" s="4">
        <v>0.24511574074074075</v>
      </c>
      <c r="AU1270" s="4" t="s">
        <v>64</v>
      </c>
      <c r="AV1270" s="4" t="s">
        <v>68</v>
      </c>
      <c r="AW1270" s="4">
        <v>0</v>
      </c>
    </row>
    <row r="1271" spans="36:52" x14ac:dyDescent="0.3">
      <c r="AJ1271" s="33" t="str">
        <f t="shared" si="209"/>
        <v/>
      </c>
      <c r="AK1271" s="33" t="str">
        <f t="shared" si="210"/>
        <v/>
      </c>
      <c r="AL1271" s="33" t="str">
        <f t="shared" si="211"/>
        <v/>
      </c>
      <c r="AM1271" s="33" t="str">
        <f t="shared" si="212"/>
        <v/>
      </c>
      <c r="AN1271" s="33" t="str">
        <f t="shared" si="213"/>
        <v/>
      </c>
      <c r="AO1271" s="33" t="str">
        <f t="shared" si="214"/>
        <v/>
      </c>
      <c r="AP1271" s="33">
        <f t="shared" si="215"/>
        <v>0.22500000000000001</v>
      </c>
      <c r="AQ1271" s="33" t="str">
        <f t="shared" si="216"/>
        <v/>
      </c>
      <c r="AR1271" s="33" t="str">
        <f t="shared" si="217"/>
        <v/>
      </c>
      <c r="AS1271" s="4">
        <v>43604</v>
      </c>
      <c r="AT1271" s="4">
        <v>0.24577546296296296</v>
      </c>
      <c r="AU1271" s="4" t="s">
        <v>70</v>
      </c>
      <c r="AV1271" s="4" t="s">
        <v>71</v>
      </c>
      <c r="AW1271" s="4">
        <v>43604</v>
      </c>
      <c r="AX1271" s="4">
        <v>0.22500000000000001</v>
      </c>
      <c r="AY1271" s="4" t="s">
        <v>72</v>
      </c>
      <c r="AZ1271" s="4" t="s">
        <v>73</v>
      </c>
    </row>
    <row r="1272" spans="36:52" x14ac:dyDescent="0.3">
      <c r="AJ1272" s="33" t="str">
        <f t="shared" si="209"/>
        <v/>
      </c>
      <c r="AK1272" s="33" t="str">
        <f t="shared" si="210"/>
        <v/>
      </c>
      <c r="AL1272" s="33" t="str">
        <f t="shared" si="211"/>
        <v/>
      </c>
      <c r="AM1272" s="33" t="str">
        <f t="shared" si="212"/>
        <v/>
      </c>
      <c r="AN1272" s="33" t="str">
        <f t="shared" si="213"/>
        <v/>
      </c>
      <c r="AO1272" s="33" t="str">
        <f t="shared" si="214"/>
        <v/>
      </c>
      <c r="AP1272" s="33" t="str">
        <f t="shared" si="215"/>
        <v/>
      </c>
      <c r="AQ1272" s="33" t="str">
        <f t="shared" si="216"/>
        <v/>
      </c>
      <c r="AR1272" s="33">
        <f t="shared" si="217"/>
        <v>33.700000000000003</v>
      </c>
      <c r="AS1272" s="4">
        <v>43604</v>
      </c>
      <c r="AT1272" s="4">
        <v>0.24577546296296296</v>
      </c>
      <c r="AU1272" s="4" t="s">
        <v>74</v>
      </c>
      <c r="AV1272" s="4" t="s">
        <v>75</v>
      </c>
      <c r="AW1272" s="4">
        <v>33.700000000000003</v>
      </c>
      <c r="AX1272" s="4" t="s">
        <v>72</v>
      </c>
      <c r="AY1272" s="4" t="s">
        <v>73</v>
      </c>
    </row>
    <row r="1273" spans="36:52" x14ac:dyDescent="0.3">
      <c r="AJ1273" s="33" t="str">
        <f t="shared" si="209"/>
        <v/>
      </c>
      <c r="AK1273" s="33" t="str">
        <f t="shared" si="210"/>
        <v/>
      </c>
      <c r="AL1273" s="33" t="str">
        <f t="shared" si="211"/>
        <v/>
      </c>
      <c r="AM1273" s="33" t="str">
        <f t="shared" si="212"/>
        <v/>
      </c>
      <c r="AN1273" s="33" t="str">
        <f t="shared" si="213"/>
        <v/>
      </c>
      <c r="AO1273" s="33" t="str">
        <f t="shared" si="214"/>
        <v/>
      </c>
      <c r="AP1273" s="33" t="str">
        <f t="shared" si="215"/>
        <v/>
      </c>
      <c r="AQ1273" s="33">
        <f t="shared" si="216"/>
        <v>41.5</v>
      </c>
      <c r="AR1273" s="33" t="str">
        <f t="shared" si="217"/>
        <v/>
      </c>
      <c r="AS1273" s="4">
        <v>43604</v>
      </c>
      <c r="AT1273" s="4">
        <v>0.24577546296296296</v>
      </c>
      <c r="AU1273" s="4" t="s">
        <v>74</v>
      </c>
      <c r="AV1273" s="4" t="s">
        <v>76</v>
      </c>
      <c r="AW1273" s="4">
        <v>41.5</v>
      </c>
      <c r="AX1273" s="4" t="s">
        <v>72</v>
      </c>
      <c r="AY1273" s="4" t="s">
        <v>73</v>
      </c>
    </row>
    <row r="1274" spans="36:52" x14ac:dyDescent="0.3">
      <c r="AJ1274" s="33">
        <f t="shared" si="209"/>
        <v>15736.174999999999</v>
      </c>
      <c r="AK1274" s="33" t="str">
        <f t="shared" si="210"/>
        <v/>
      </c>
      <c r="AL1274" s="33" t="str">
        <f t="shared" si="211"/>
        <v/>
      </c>
      <c r="AM1274" s="33" t="str">
        <f t="shared" si="212"/>
        <v/>
      </c>
      <c r="AN1274" s="33" t="str">
        <f t="shared" si="213"/>
        <v/>
      </c>
      <c r="AO1274" s="33" t="str">
        <f t="shared" si="214"/>
        <v/>
      </c>
      <c r="AP1274" s="33" t="str">
        <f t="shared" si="215"/>
        <v/>
      </c>
      <c r="AQ1274" s="33" t="str">
        <f t="shared" si="216"/>
        <v/>
      </c>
      <c r="AR1274" s="33" t="str">
        <f t="shared" si="217"/>
        <v/>
      </c>
      <c r="AS1274" s="4">
        <v>43604</v>
      </c>
      <c r="AT1274" s="4">
        <v>0.24650462962962963</v>
      </c>
      <c r="AU1274" s="4" t="s">
        <v>59</v>
      </c>
      <c r="AV1274" s="4" t="s">
        <v>60</v>
      </c>
      <c r="AW1274" s="4">
        <v>15736.174999999999</v>
      </c>
    </row>
    <row r="1275" spans="36:52" x14ac:dyDescent="0.3">
      <c r="AJ1275" s="33" t="str">
        <f t="shared" si="209"/>
        <v/>
      </c>
      <c r="AK1275" s="33">
        <f t="shared" si="210"/>
        <v>116115.783</v>
      </c>
      <c r="AL1275" s="33" t="str">
        <f t="shared" si="211"/>
        <v/>
      </c>
      <c r="AM1275" s="33" t="str">
        <f t="shared" si="212"/>
        <v/>
      </c>
      <c r="AN1275" s="33" t="str">
        <f t="shared" si="213"/>
        <v/>
      </c>
      <c r="AO1275" s="33" t="str">
        <f t="shared" si="214"/>
        <v/>
      </c>
      <c r="AP1275" s="33" t="str">
        <f t="shared" si="215"/>
        <v/>
      </c>
      <c r="AQ1275" s="33" t="str">
        <f t="shared" si="216"/>
        <v/>
      </c>
      <c r="AR1275" s="33" t="str">
        <f t="shared" si="217"/>
        <v/>
      </c>
      <c r="AS1275" s="4">
        <v>43604</v>
      </c>
      <c r="AT1275" s="4">
        <v>0.24650462962962963</v>
      </c>
      <c r="AU1275" s="4" t="s">
        <v>59</v>
      </c>
      <c r="AV1275" s="4" t="s">
        <v>61</v>
      </c>
      <c r="AW1275" s="4">
        <v>116115.783</v>
      </c>
    </row>
    <row r="1276" spans="36:52" x14ac:dyDescent="0.3">
      <c r="AJ1276" s="33" t="str">
        <f t="shared" si="209"/>
        <v/>
      </c>
      <c r="AK1276" s="33" t="str">
        <f t="shared" si="210"/>
        <v/>
      </c>
      <c r="AL1276" s="33" t="str">
        <f t="shared" si="211"/>
        <v/>
      </c>
      <c r="AM1276" s="33" t="str">
        <f t="shared" si="212"/>
        <v/>
      </c>
      <c r="AN1276" s="33" t="str">
        <f t="shared" si="213"/>
        <v/>
      </c>
      <c r="AO1276" s="33">
        <f t="shared" si="214"/>
        <v>12</v>
      </c>
      <c r="AP1276" s="33" t="str">
        <f t="shared" si="215"/>
        <v/>
      </c>
      <c r="AQ1276" s="33" t="str">
        <f t="shared" si="216"/>
        <v/>
      </c>
      <c r="AR1276" s="33" t="str">
        <f t="shared" si="217"/>
        <v/>
      </c>
      <c r="AS1276" s="4">
        <v>43604</v>
      </c>
      <c r="AT1276" s="4">
        <v>0.24650462962962963</v>
      </c>
      <c r="AU1276" s="4" t="s">
        <v>62</v>
      </c>
      <c r="AV1276" s="4" t="s">
        <v>63</v>
      </c>
      <c r="AW1276" s="4">
        <v>12</v>
      </c>
    </row>
    <row r="1277" spans="36:52" x14ac:dyDescent="0.3">
      <c r="AJ1277" s="33" t="str">
        <f t="shared" si="209"/>
        <v/>
      </c>
      <c r="AK1277" s="33" t="str">
        <f t="shared" si="210"/>
        <v/>
      </c>
      <c r="AL1277" s="33">
        <f t="shared" si="211"/>
        <v>27361.01</v>
      </c>
      <c r="AM1277" s="33" t="str">
        <f t="shared" si="212"/>
        <v/>
      </c>
      <c r="AN1277" s="33" t="str">
        <f t="shared" si="213"/>
        <v/>
      </c>
      <c r="AO1277" s="33" t="str">
        <f t="shared" si="214"/>
        <v/>
      </c>
      <c r="AP1277" s="33" t="str">
        <f t="shared" si="215"/>
        <v/>
      </c>
      <c r="AQ1277" s="33" t="str">
        <f t="shared" si="216"/>
        <v/>
      </c>
      <c r="AR1277" s="33" t="str">
        <f t="shared" si="217"/>
        <v/>
      </c>
      <c r="AS1277" s="4">
        <v>43604</v>
      </c>
      <c r="AT1277" s="4">
        <v>0.24650462962962963</v>
      </c>
      <c r="AU1277" s="4" t="s">
        <v>64</v>
      </c>
      <c r="AV1277" s="4" t="s">
        <v>65</v>
      </c>
      <c r="AW1277" s="4">
        <v>27361.01</v>
      </c>
    </row>
    <row r="1278" spans="36:52" x14ac:dyDescent="0.3">
      <c r="AJ1278" s="33" t="str">
        <f t="shared" si="209"/>
        <v/>
      </c>
      <c r="AK1278" s="33" t="str">
        <f t="shared" si="210"/>
        <v/>
      </c>
      <c r="AL1278" s="33" t="str">
        <f t="shared" si="211"/>
        <v/>
      </c>
      <c r="AM1278" s="33">
        <f t="shared" si="212"/>
        <v>37916.536</v>
      </c>
      <c r="AN1278" s="33" t="str">
        <f t="shared" si="213"/>
        <v/>
      </c>
      <c r="AO1278" s="33" t="str">
        <f t="shared" si="214"/>
        <v/>
      </c>
      <c r="AP1278" s="33" t="str">
        <f t="shared" si="215"/>
        <v/>
      </c>
      <c r="AQ1278" s="33" t="str">
        <f t="shared" si="216"/>
        <v/>
      </c>
      <c r="AR1278" s="33" t="str">
        <f t="shared" si="217"/>
        <v/>
      </c>
      <c r="AS1278" s="4">
        <v>43604</v>
      </c>
      <c r="AT1278" s="4">
        <v>0.24650462962962963</v>
      </c>
      <c r="AU1278" s="4" t="s">
        <v>64</v>
      </c>
      <c r="AV1278" s="4" t="s">
        <v>66</v>
      </c>
      <c r="AW1278" s="4" t="s">
        <v>67</v>
      </c>
      <c r="AX1278" s="4">
        <v>37916.536</v>
      </c>
    </row>
    <row r="1279" spans="36:52" x14ac:dyDescent="0.3">
      <c r="AJ1279" s="33" t="str">
        <f t="shared" si="209"/>
        <v/>
      </c>
      <c r="AK1279" s="33" t="str">
        <f t="shared" si="210"/>
        <v/>
      </c>
      <c r="AL1279" s="33" t="str">
        <f t="shared" si="211"/>
        <v/>
      </c>
      <c r="AM1279" s="33" t="str">
        <f t="shared" si="212"/>
        <v/>
      </c>
      <c r="AN1279" s="33">
        <f t="shared" si="213"/>
        <v>0</v>
      </c>
      <c r="AO1279" s="33" t="str">
        <f t="shared" si="214"/>
        <v/>
      </c>
      <c r="AP1279" s="33" t="str">
        <f t="shared" si="215"/>
        <v/>
      </c>
      <c r="AQ1279" s="33" t="str">
        <f t="shared" si="216"/>
        <v/>
      </c>
      <c r="AR1279" s="33" t="str">
        <f t="shared" si="217"/>
        <v/>
      </c>
      <c r="AS1279" s="4">
        <v>43604</v>
      </c>
      <c r="AT1279" s="4">
        <v>0.24650462962962963</v>
      </c>
      <c r="AU1279" s="4" t="s">
        <v>64</v>
      </c>
      <c r="AV1279" s="4" t="s">
        <v>68</v>
      </c>
      <c r="AW1279" s="4">
        <v>0</v>
      </c>
    </row>
    <row r="1280" spans="36:52" x14ac:dyDescent="0.3">
      <c r="AJ1280" s="33">
        <f t="shared" si="209"/>
        <v>15736.174999999999</v>
      </c>
      <c r="AK1280" s="33" t="str">
        <f t="shared" si="210"/>
        <v/>
      </c>
      <c r="AL1280" s="33" t="str">
        <f t="shared" si="211"/>
        <v/>
      </c>
      <c r="AM1280" s="33" t="str">
        <f t="shared" si="212"/>
        <v/>
      </c>
      <c r="AN1280" s="33" t="str">
        <f t="shared" si="213"/>
        <v/>
      </c>
      <c r="AO1280" s="33" t="str">
        <f t="shared" si="214"/>
        <v/>
      </c>
      <c r="AP1280" s="33" t="str">
        <f t="shared" si="215"/>
        <v/>
      </c>
      <c r="AQ1280" s="33" t="str">
        <f t="shared" si="216"/>
        <v/>
      </c>
      <c r="AR1280" s="33" t="str">
        <f t="shared" si="217"/>
        <v/>
      </c>
      <c r="AS1280" s="4">
        <v>43604</v>
      </c>
      <c r="AT1280" s="4">
        <v>0.24789351851851851</v>
      </c>
      <c r="AU1280" s="4" t="s">
        <v>59</v>
      </c>
      <c r="AV1280" s="4" t="s">
        <v>60</v>
      </c>
      <c r="AW1280" s="4">
        <v>15736.174999999999</v>
      </c>
    </row>
    <row r="1281" spans="36:52" x14ac:dyDescent="0.3">
      <c r="AJ1281" s="33" t="str">
        <f t="shared" si="209"/>
        <v/>
      </c>
      <c r="AK1281" s="33">
        <f t="shared" si="210"/>
        <v>116116.765</v>
      </c>
      <c r="AL1281" s="33" t="str">
        <f t="shared" si="211"/>
        <v/>
      </c>
      <c r="AM1281" s="33" t="str">
        <f t="shared" si="212"/>
        <v/>
      </c>
      <c r="AN1281" s="33" t="str">
        <f t="shared" si="213"/>
        <v/>
      </c>
      <c r="AO1281" s="33" t="str">
        <f t="shared" si="214"/>
        <v/>
      </c>
      <c r="AP1281" s="33" t="str">
        <f t="shared" si="215"/>
        <v/>
      </c>
      <c r="AQ1281" s="33" t="str">
        <f t="shared" si="216"/>
        <v/>
      </c>
      <c r="AR1281" s="33" t="str">
        <f t="shared" si="217"/>
        <v/>
      </c>
      <c r="AS1281" s="4">
        <v>43604</v>
      </c>
      <c r="AT1281" s="4">
        <v>0.24789351851851851</v>
      </c>
      <c r="AU1281" s="4" t="s">
        <v>59</v>
      </c>
      <c r="AV1281" s="4" t="s">
        <v>61</v>
      </c>
      <c r="AW1281" s="4">
        <v>116116.765</v>
      </c>
    </row>
    <row r="1282" spans="36:52" x14ac:dyDescent="0.3">
      <c r="AJ1282" s="33" t="str">
        <f t="shared" si="209"/>
        <v/>
      </c>
      <c r="AK1282" s="33" t="str">
        <f t="shared" si="210"/>
        <v/>
      </c>
      <c r="AL1282" s="33" t="str">
        <f t="shared" si="211"/>
        <v/>
      </c>
      <c r="AM1282" s="33" t="str">
        <f t="shared" si="212"/>
        <v/>
      </c>
      <c r="AN1282" s="33" t="str">
        <f t="shared" si="213"/>
        <v/>
      </c>
      <c r="AO1282" s="33">
        <f t="shared" si="214"/>
        <v>12</v>
      </c>
      <c r="AP1282" s="33" t="str">
        <f t="shared" si="215"/>
        <v/>
      </c>
      <c r="AQ1282" s="33" t="str">
        <f t="shared" si="216"/>
        <v/>
      </c>
      <c r="AR1282" s="33" t="str">
        <f t="shared" si="217"/>
        <v/>
      </c>
      <c r="AS1282" s="4">
        <v>43604</v>
      </c>
      <c r="AT1282" s="4">
        <v>0.24789351851851851</v>
      </c>
      <c r="AU1282" s="4" t="s">
        <v>62</v>
      </c>
      <c r="AV1282" s="4" t="s">
        <v>63</v>
      </c>
      <c r="AW1282" s="4">
        <v>12</v>
      </c>
    </row>
    <row r="1283" spans="36:52" x14ac:dyDescent="0.3">
      <c r="AJ1283" s="33" t="str">
        <f t="shared" si="209"/>
        <v/>
      </c>
      <c r="AK1283" s="33" t="str">
        <f t="shared" si="210"/>
        <v/>
      </c>
      <c r="AL1283" s="33">
        <f t="shared" si="211"/>
        <v>27361.01</v>
      </c>
      <c r="AM1283" s="33" t="str">
        <f t="shared" si="212"/>
        <v/>
      </c>
      <c r="AN1283" s="33" t="str">
        <f t="shared" si="213"/>
        <v/>
      </c>
      <c r="AO1283" s="33" t="str">
        <f t="shared" si="214"/>
        <v/>
      </c>
      <c r="AP1283" s="33" t="str">
        <f t="shared" si="215"/>
        <v/>
      </c>
      <c r="AQ1283" s="33" t="str">
        <f t="shared" si="216"/>
        <v/>
      </c>
      <c r="AR1283" s="33" t="str">
        <f t="shared" si="217"/>
        <v/>
      </c>
      <c r="AS1283" s="4">
        <v>43604</v>
      </c>
      <c r="AT1283" s="4">
        <v>0.24789351851851851</v>
      </c>
      <c r="AU1283" s="4" t="s">
        <v>64</v>
      </c>
      <c r="AV1283" s="4" t="s">
        <v>65</v>
      </c>
      <c r="AW1283" s="4">
        <v>27361.01</v>
      </c>
    </row>
    <row r="1284" spans="36:52" x14ac:dyDescent="0.3">
      <c r="AJ1284" s="33" t="str">
        <f t="shared" si="209"/>
        <v/>
      </c>
      <c r="AK1284" s="33" t="str">
        <f t="shared" si="210"/>
        <v/>
      </c>
      <c r="AL1284" s="33" t="str">
        <f t="shared" si="211"/>
        <v/>
      </c>
      <c r="AM1284" s="33">
        <f t="shared" si="212"/>
        <v>37916.536</v>
      </c>
      <c r="AN1284" s="33" t="str">
        <f t="shared" si="213"/>
        <v/>
      </c>
      <c r="AO1284" s="33" t="str">
        <f t="shared" si="214"/>
        <v/>
      </c>
      <c r="AP1284" s="33" t="str">
        <f t="shared" si="215"/>
        <v/>
      </c>
      <c r="AQ1284" s="33" t="str">
        <f t="shared" si="216"/>
        <v/>
      </c>
      <c r="AR1284" s="33" t="str">
        <f t="shared" si="217"/>
        <v/>
      </c>
      <c r="AS1284" s="4">
        <v>43604</v>
      </c>
      <c r="AT1284" s="4">
        <v>0.24789351851851851</v>
      </c>
      <c r="AU1284" s="4" t="s">
        <v>64</v>
      </c>
      <c r="AV1284" s="4" t="s">
        <v>66</v>
      </c>
      <c r="AW1284" s="4" t="s">
        <v>67</v>
      </c>
      <c r="AX1284" s="4">
        <v>37916.536</v>
      </c>
    </row>
    <row r="1285" spans="36:52" x14ac:dyDescent="0.3">
      <c r="AJ1285" s="33" t="str">
        <f t="shared" si="209"/>
        <v/>
      </c>
      <c r="AK1285" s="33" t="str">
        <f t="shared" si="210"/>
        <v/>
      </c>
      <c r="AL1285" s="33" t="str">
        <f t="shared" si="211"/>
        <v/>
      </c>
      <c r="AM1285" s="33" t="str">
        <f t="shared" si="212"/>
        <v/>
      </c>
      <c r="AN1285" s="33">
        <f t="shared" si="213"/>
        <v>0</v>
      </c>
      <c r="AO1285" s="33" t="str">
        <f t="shared" si="214"/>
        <v/>
      </c>
      <c r="AP1285" s="33" t="str">
        <f t="shared" si="215"/>
        <v/>
      </c>
      <c r="AQ1285" s="33" t="str">
        <f t="shared" si="216"/>
        <v/>
      </c>
      <c r="AR1285" s="33" t="str">
        <f t="shared" si="217"/>
        <v/>
      </c>
      <c r="AS1285" s="4">
        <v>43604</v>
      </c>
      <c r="AT1285" s="4">
        <v>0.24789351851851851</v>
      </c>
      <c r="AU1285" s="4" t="s">
        <v>64</v>
      </c>
      <c r="AV1285" s="4" t="s">
        <v>68</v>
      </c>
      <c r="AW1285" s="4">
        <v>0</v>
      </c>
    </row>
    <row r="1286" spans="36:52" x14ac:dyDescent="0.3">
      <c r="AJ1286" s="33" t="str">
        <f t="shared" si="209"/>
        <v/>
      </c>
      <c r="AK1286" s="33" t="str">
        <f t="shared" si="210"/>
        <v/>
      </c>
      <c r="AL1286" s="33" t="str">
        <f t="shared" si="211"/>
        <v/>
      </c>
      <c r="AM1286" s="33" t="str">
        <f t="shared" si="212"/>
        <v/>
      </c>
      <c r="AN1286" s="33" t="str">
        <f t="shared" si="213"/>
        <v/>
      </c>
      <c r="AO1286" s="33" t="str">
        <f t="shared" si="214"/>
        <v/>
      </c>
      <c r="AP1286" s="33">
        <f t="shared" si="215"/>
        <v>0.22500000000000001</v>
      </c>
      <c r="AQ1286" s="33" t="str">
        <f t="shared" si="216"/>
        <v/>
      </c>
      <c r="AR1286" s="33" t="str">
        <f t="shared" si="217"/>
        <v/>
      </c>
      <c r="AS1286" s="4">
        <v>43604</v>
      </c>
      <c r="AT1286" s="4">
        <v>0.24924768518518517</v>
      </c>
      <c r="AU1286" s="4" t="s">
        <v>70</v>
      </c>
      <c r="AV1286" s="4" t="s">
        <v>71</v>
      </c>
      <c r="AW1286" s="4">
        <v>43604</v>
      </c>
      <c r="AX1286" s="4">
        <v>0.22500000000000001</v>
      </c>
      <c r="AY1286" s="4" t="s">
        <v>72</v>
      </c>
      <c r="AZ1286" s="4" t="s">
        <v>73</v>
      </c>
    </row>
    <row r="1287" spans="36:52" x14ac:dyDescent="0.3">
      <c r="AJ1287" s="33" t="str">
        <f t="shared" si="209"/>
        <v/>
      </c>
      <c r="AK1287" s="33" t="str">
        <f t="shared" si="210"/>
        <v/>
      </c>
      <c r="AL1287" s="33" t="str">
        <f t="shared" si="211"/>
        <v/>
      </c>
      <c r="AM1287" s="33" t="str">
        <f t="shared" si="212"/>
        <v/>
      </c>
      <c r="AN1287" s="33" t="str">
        <f t="shared" si="213"/>
        <v/>
      </c>
      <c r="AO1287" s="33" t="str">
        <f t="shared" si="214"/>
        <v/>
      </c>
      <c r="AP1287" s="33" t="str">
        <f t="shared" si="215"/>
        <v/>
      </c>
      <c r="AQ1287" s="33" t="str">
        <f t="shared" si="216"/>
        <v/>
      </c>
      <c r="AR1287" s="33">
        <f t="shared" si="217"/>
        <v>33.700000000000003</v>
      </c>
      <c r="AS1287" s="4">
        <v>43604</v>
      </c>
      <c r="AT1287" s="4">
        <v>0.24924768518518517</v>
      </c>
      <c r="AU1287" s="4" t="s">
        <v>74</v>
      </c>
      <c r="AV1287" s="4" t="s">
        <v>75</v>
      </c>
      <c r="AW1287" s="4">
        <v>33.700000000000003</v>
      </c>
      <c r="AX1287" s="4" t="s">
        <v>72</v>
      </c>
      <c r="AY1287" s="4" t="s">
        <v>73</v>
      </c>
    </row>
    <row r="1288" spans="36:52" x14ac:dyDescent="0.3">
      <c r="AJ1288" s="33" t="str">
        <f t="shared" si="209"/>
        <v/>
      </c>
      <c r="AK1288" s="33" t="str">
        <f t="shared" si="210"/>
        <v/>
      </c>
      <c r="AL1288" s="33" t="str">
        <f t="shared" si="211"/>
        <v/>
      </c>
      <c r="AM1288" s="33" t="str">
        <f t="shared" si="212"/>
        <v/>
      </c>
      <c r="AN1288" s="33" t="str">
        <f t="shared" si="213"/>
        <v/>
      </c>
      <c r="AO1288" s="33" t="str">
        <f t="shared" si="214"/>
        <v/>
      </c>
      <c r="AP1288" s="33" t="str">
        <f t="shared" si="215"/>
        <v/>
      </c>
      <c r="AQ1288" s="33">
        <f t="shared" si="216"/>
        <v>41.5</v>
      </c>
      <c r="AR1288" s="33" t="str">
        <f t="shared" si="217"/>
        <v/>
      </c>
      <c r="AS1288" s="4">
        <v>43604</v>
      </c>
      <c r="AT1288" s="4">
        <v>0.24924768518518517</v>
      </c>
      <c r="AU1288" s="4" t="s">
        <v>74</v>
      </c>
      <c r="AV1288" s="4" t="s">
        <v>76</v>
      </c>
      <c r="AW1288" s="4">
        <v>41.5</v>
      </c>
      <c r="AX1288" s="4" t="s">
        <v>72</v>
      </c>
      <c r="AY1288" s="4" t="s">
        <v>73</v>
      </c>
    </row>
    <row r="1289" spans="36:52" x14ac:dyDescent="0.3">
      <c r="AJ1289" s="33">
        <f t="shared" si="209"/>
        <v>15736.174999999999</v>
      </c>
      <c r="AK1289" s="33" t="str">
        <f t="shared" si="210"/>
        <v/>
      </c>
      <c r="AL1289" s="33" t="str">
        <f t="shared" si="211"/>
        <v/>
      </c>
      <c r="AM1289" s="33" t="str">
        <f t="shared" si="212"/>
        <v/>
      </c>
      <c r="AN1289" s="33" t="str">
        <f t="shared" si="213"/>
        <v/>
      </c>
      <c r="AO1289" s="33" t="str">
        <f t="shared" si="214"/>
        <v/>
      </c>
      <c r="AP1289" s="33" t="str">
        <f t="shared" si="215"/>
        <v/>
      </c>
      <c r="AQ1289" s="33" t="str">
        <f t="shared" si="216"/>
        <v/>
      </c>
      <c r="AR1289" s="33" t="str">
        <f t="shared" si="217"/>
        <v/>
      </c>
      <c r="AS1289" s="4">
        <v>43604</v>
      </c>
      <c r="AT1289" s="4">
        <v>0.2492824074074074</v>
      </c>
      <c r="AU1289" s="4" t="s">
        <v>59</v>
      </c>
      <c r="AV1289" s="4" t="s">
        <v>60</v>
      </c>
      <c r="AW1289" s="4">
        <v>15736.174999999999</v>
      </c>
    </row>
    <row r="1290" spans="36:52" x14ac:dyDescent="0.3">
      <c r="AJ1290" s="33" t="str">
        <f t="shared" si="209"/>
        <v/>
      </c>
      <c r="AK1290" s="33">
        <f t="shared" si="210"/>
        <v>116116.765</v>
      </c>
      <c r="AL1290" s="33" t="str">
        <f t="shared" si="211"/>
        <v/>
      </c>
      <c r="AM1290" s="33" t="str">
        <f t="shared" si="212"/>
        <v/>
      </c>
      <c r="AN1290" s="33" t="str">
        <f t="shared" si="213"/>
        <v/>
      </c>
      <c r="AO1290" s="33" t="str">
        <f t="shared" si="214"/>
        <v/>
      </c>
      <c r="AP1290" s="33" t="str">
        <f t="shared" si="215"/>
        <v/>
      </c>
      <c r="AQ1290" s="33" t="str">
        <f t="shared" si="216"/>
        <v/>
      </c>
      <c r="AR1290" s="33" t="str">
        <f t="shared" si="217"/>
        <v/>
      </c>
      <c r="AS1290" s="4">
        <v>43604</v>
      </c>
      <c r="AT1290" s="4">
        <v>0.2492824074074074</v>
      </c>
      <c r="AU1290" s="4" t="s">
        <v>59</v>
      </c>
      <c r="AV1290" s="4" t="s">
        <v>61</v>
      </c>
      <c r="AW1290" s="4">
        <v>116116.765</v>
      </c>
    </row>
    <row r="1291" spans="36:52" x14ac:dyDescent="0.3">
      <c r="AJ1291" s="33" t="str">
        <f t="shared" si="209"/>
        <v/>
      </c>
      <c r="AK1291" s="33" t="str">
        <f t="shared" si="210"/>
        <v/>
      </c>
      <c r="AL1291" s="33" t="str">
        <f t="shared" si="211"/>
        <v/>
      </c>
      <c r="AM1291" s="33" t="str">
        <f t="shared" si="212"/>
        <v/>
      </c>
      <c r="AN1291" s="33" t="str">
        <f t="shared" si="213"/>
        <v/>
      </c>
      <c r="AO1291" s="33">
        <f t="shared" si="214"/>
        <v>12</v>
      </c>
      <c r="AP1291" s="33" t="str">
        <f t="shared" si="215"/>
        <v/>
      </c>
      <c r="AQ1291" s="33" t="str">
        <f t="shared" si="216"/>
        <v/>
      </c>
      <c r="AR1291" s="33" t="str">
        <f t="shared" si="217"/>
        <v/>
      </c>
      <c r="AS1291" s="4">
        <v>43604</v>
      </c>
      <c r="AT1291" s="4">
        <v>0.2492824074074074</v>
      </c>
      <c r="AU1291" s="4" t="s">
        <v>62</v>
      </c>
      <c r="AV1291" s="4" t="s">
        <v>63</v>
      </c>
      <c r="AW1291" s="4">
        <v>12</v>
      </c>
    </row>
    <row r="1292" spans="36:52" x14ac:dyDescent="0.3">
      <c r="AJ1292" s="33" t="str">
        <f t="shared" ref="AJ1292:AJ1355" si="218">IF(AV1292="ht",AW1292,"")</f>
        <v/>
      </c>
      <c r="AK1292" s="33" t="str">
        <f t="shared" ref="AK1292:AK1355" si="219">IF($AV1292="nt",$AW1292,"")</f>
        <v/>
      </c>
      <c r="AL1292" s="33">
        <f t="shared" ref="AL1292:AL1355" si="220">IF($AV1292="esp",$AW1292,"")</f>
        <v>27361.01</v>
      </c>
      <c r="AM1292" s="33" t="str">
        <f t="shared" ref="AM1292:AM1355" si="221">IF($AV1292="Ges",$AX1292,"")</f>
        <v/>
      </c>
      <c r="AN1292" s="33" t="str">
        <f t="shared" ref="AN1292:AN1355" si="222">IF($AV1292="tag",$AW1292,"")</f>
        <v/>
      </c>
      <c r="AO1292" s="33" t="str">
        <f t="shared" ref="AO1292:AO1355" si="223">IF($AV1292="vhs",$AW1292,"")</f>
        <v/>
      </c>
      <c r="AP1292" s="33" t="str">
        <f t="shared" ref="AP1292:AP1355" si="224">IF($AV1292="szeit",$AX1292,"")</f>
        <v/>
      </c>
      <c r="AQ1292" s="33" t="str">
        <f t="shared" ref="AQ1292:AQ1355" si="225">IF($AV1292="v06",$AW1292,"")</f>
        <v/>
      </c>
      <c r="AR1292" s="33" t="str">
        <f t="shared" ref="AR1292:AR1355" si="226">IF($AV1292="v22",$AW1292,"")</f>
        <v/>
      </c>
      <c r="AS1292" s="4">
        <v>43604</v>
      </c>
      <c r="AT1292" s="4">
        <v>0.2492824074074074</v>
      </c>
      <c r="AU1292" s="4" t="s">
        <v>64</v>
      </c>
      <c r="AV1292" s="4" t="s">
        <v>65</v>
      </c>
      <c r="AW1292" s="4">
        <v>27361.01</v>
      </c>
    </row>
    <row r="1293" spans="36:52" x14ac:dyDescent="0.3">
      <c r="AJ1293" s="33" t="str">
        <f t="shared" si="218"/>
        <v/>
      </c>
      <c r="AK1293" s="33" t="str">
        <f t="shared" si="219"/>
        <v/>
      </c>
      <c r="AL1293" s="33" t="str">
        <f t="shared" si="220"/>
        <v/>
      </c>
      <c r="AM1293" s="33">
        <f t="shared" si="221"/>
        <v>37916.536</v>
      </c>
      <c r="AN1293" s="33" t="str">
        <f t="shared" si="222"/>
        <v/>
      </c>
      <c r="AO1293" s="33" t="str">
        <f t="shared" si="223"/>
        <v/>
      </c>
      <c r="AP1293" s="33" t="str">
        <f t="shared" si="224"/>
        <v/>
      </c>
      <c r="AQ1293" s="33" t="str">
        <f t="shared" si="225"/>
        <v/>
      </c>
      <c r="AR1293" s="33" t="str">
        <f t="shared" si="226"/>
        <v/>
      </c>
      <c r="AS1293" s="4">
        <v>43604</v>
      </c>
      <c r="AT1293" s="4">
        <v>0.2492824074074074</v>
      </c>
      <c r="AU1293" s="4" t="s">
        <v>64</v>
      </c>
      <c r="AV1293" s="4" t="s">
        <v>66</v>
      </c>
      <c r="AW1293" s="4" t="s">
        <v>67</v>
      </c>
      <c r="AX1293" s="4">
        <v>37916.536</v>
      </c>
    </row>
    <row r="1294" spans="36:52" x14ac:dyDescent="0.3">
      <c r="AJ1294" s="33" t="str">
        <f t="shared" si="218"/>
        <v/>
      </c>
      <c r="AK1294" s="33" t="str">
        <f t="shared" si="219"/>
        <v/>
      </c>
      <c r="AL1294" s="33" t="str">
        <f t="shared" si="220"/>
        <v/>
      </c>
      <c r="AM1294" s="33" t="str">
        <f t="shared" si="221"/>
        <v/>
      </c>
      <c r="AN1294" s="33">
        <f t="shared" si="222"/>
        <v>0</v>
      </c>
      <c r="AO1294" s="33" t="str">
        <f t="shared" si="223"/>
        <v/>
      </c>
      <c r="AP1294" s="33" t="str">
        <f t="shared" si="224"/>
        <v/>
      </c>
      <c r="AQ1294" s="33" t="str">
        <f t="shared" si="225"/>
        <v/>
      </c>
      <c r="AR1294" s="33" t="str">
        <f t="shared" si="226"/>
        <v/>
      </c>
      <c r="AS1294" s="4">
        <v>43604</v>
      </c>
      <c r="AT1294" s="4">
        <v>0.2492824074074074</v>
      </c>
      <c r="AU1294" s="4" t="s">
        <v>64</v>
      </c>
      <c r="AV1294" s="4" t="s">
        <v>68</v>
      </c>
      <c r="AW1294" s="4">
        <v>0</v>
      </c>
    </row>
    <row r="1295" spans="36:52" x14ac:dyDescent="0.3">
      <c r="AJ1295" s="33">
        <f t="shared" si="218"/>
        <v>15736.174999999999</v>
      </c>
      <c r="AK1295" s="33" t="str">
        <f t="shared" si="219"/>
        <v/>
      </c>
      <c r="AL1295" s="33" t="str">
        <f t="shared" si="220"/>
        <v/>
      </c>
      <c r="AM1295" s="33" t="str">
        <f t="shared" si="221"/>
        <v/>
      </c>
      <c r="AN1295" s="33" t="str">
        <f t="shared" si="222"/>
        <v/>
      </c>
      <c r="AO1295" s="33" t="str">
        <f t="shared" si="223"/>
        <v/>
      </c>
      <c r="AP1295" s="33" t="str">
        <f t="shared" si="224"/>
        <v/>
      </c>
      <c r="AQ1295" s="33" t="str">
        <f t="shared" si="225"/>
        <v/>
      </c>
      <c r="AR1295" s="33" t="str">
        <f t="shared" si="226"/>
        <v/>
      </c>
      <c r="AS1295" s="4">
        <v>43604</v>
      </c>
      <c r="AT1295" s="4">
        <v>0.25067129629629631</v>
      </c>
      <c r="AU1295" s="4" t="s">
        <v>59</v>
      </c>
      <c r="AV1295" s="4" t="s">
        <v>60</v>
      </c>
      <c r="AW1295" s="4">
        <v>15736.174999999999</v>
      </c>
    </row>
    <row r="1296" spans="36:52" x14ac:dyDescent="0.3">
      <c r="AJ1296" s="33" t="str">
        <f t="shared" si="218"/>
        <v/>
      </c>
      <c r="AK1296" s="33">
        <f t="shared" si="219"/>
        <v>116116.765</v>
      </c>
      <c r="AL1296" s="33" t="str">
        <f t="shared" si="220"/>
        <v/>
      </c>
      <c r="AM1296" s="33" t="str">
        <f t="shared" si="221"/>
        <v/>
      </c>
      <c r="AN1296" s="33" t="str">
        <f t="shared" si="222"/>
        <v/>
      </c>
      <c r="AO1296" s="33" t="str">
        <f t="shared" si="223"/>
        <v/>
      </c>
      <c r="AP1296" s="33" t="str">
        <f t="shared" si="224"/>
        <v/>
      </c>
      <c r="AQ1296" s="33" t="str">
        <f t="shared" si="225"/>
        <v/>
      </c>
      <c r="AR1296" s="33" t="str">
        <f t="shared" si="226"/>
        <v/>
      </c>
      <c r="AS1296" s="4">
        <v>43604</v>
      </c>
      <c r="AT1296" s="4">
        <v>0.25067129629629631</v>
      </c>
      <c r="AU1296" s="4" t="s">
        <v>59</v>
      </c>
      <c r="AV1296" s="4" t="s">
        <v>61</v>
      </c>
      <c r="AW1296" s="4">
        <v>116116.765</v>
      </c>
    </row>
    <row r="1297" spans="36:52" x14ac:dyDescent="0.3">
      <c r="AJ1297" s="33" t="str">
        <f t="shared" si="218"/>
        <v/>
      </c>
      <c r="AK1297" s="33" t="str">
        <f t="shared" si="219"/>
        <v/>
      </c>
      <c r="AL1297" s="33" t="str">
        <f t="shared" si="220"/>
        <v/>
      </c>
      <c r="AM1297" s="33" t="str">
        <f t="shared" si="221"/>
        <v/>
      </c>
      <c r="AN1297" s="33" t="str">
        <f t="shared" si="222"/>
        <v/>
      </c>
      <c r="AO1297" s="33">
        <f t="shared" si="223"/>
        <v>12</v>
      </c>
      <c r="AP1297" s="33" t="str">
        <f t="shared" si="224"/>
        <v/>
      </c>
      <c r="AQ1297" s="33" t="str">
        <f t="shared" si="225"/>
        <v/>
      </c>
      <c r="AR1297" s="33" t="str">
        <f t="shared" si="226"/>
        <v/>
      </c>
      <c r="AS1297" s="4">
        <v>43604</v>
      </c>
      <c r="AT1297" s="4">
        <v>0.25067129629629631</v>
      </c>
      <c r="AU1297" s="4" t="s">
        <v>62</v>
      </c>
      <c r="AV1297" s="4" t="s">
        <v>63</v>
      </c>
      <c r="AW1297" s="4">
        <v>12</v>
      </c>
    </row>
    <row r="1298" spans="36:52" x14ac:dyDescent="0.3">
      <c r="AJ1298" s="33" t="str">
        <f t="shared" si="218"/>
        <v/>
      </c>
      <c r="AK1298" s="33" t="str">
        <f t="shared" si="219"/>
        <v/>
      </c>
      <c r="AL1298" s="33">
        <f t="shared" si="220"/>
        <v>27361.01</v>
      </c>
      <c r="AM1298" s="33" t="str">
        <f t="shared" si="221"/>
        <v/>
      </c>
      <c r="AN1298" s="33" t="str">
        <f t="shared" si="222"/>
        <v/>
      </c>
      <c r="AO1298" s="33" t="str">
        <f t="shared" si="223"/>
        <v/>
      </c>
      <c r="AP1298" s="33" t="str">
        <f t="shared" si="224"/>
        <v/>
      </c>
      <c r="AQ1298" s="33" t="str">
        <f t="shared" si="225"/>
        <v/>
      </c>
      <c r="AR1298" s="33" t="str">
        <f t="shared" si="226"/>
        <v/>
      </c>
      <c r="AS1298" s="4">
        <v>43604</v>
      </c>
      <c r="AT1298" s="4">
        <v>0.25067129629629631</v>
      </c>
      <c r="AU1298" s="4" t="s">
        <v>64</v>
      </c>
      <c r="AV1298" s="4" t="s">
        <v>65</v>
      </c>
      <c r="AW1298" s="4">
        <v>27361.01</v>
      </c>
    </row>
    <row r="1299" spans="36:52" x14ac:dyDescent="0.3">
      <c r="AJ1299" s="33" t="str">
        <f t="shared" si="218"/>
        <v/>
      </c>
      <c r="AK1299" s="33" t="str">
        <f t="shared" si="219"/>
        <v/>
      </c>
      <c r="AL1299" s="33" t="str">
        <f t="shared" si="220"/>
        <v/>
      </c>
      <c r="AM1299" s="33">
        <f t="shared" si="221"/>
        <v>37916.536</v>
      </c>
      <c r="AN1299" s="33" t="str">
        <f t="shared" si="222"/>
        <v/>
      </c>
      <c r="AO1299" s="33" t="str">
        <f t="shared" si="223"/>
        <v/>
      </c>
      <c r="AP1299" s="33" t="str">
        <f t="shared" si="224"/>
        <v/>
      </c>
      <c r="AQ1299" s="33" t="str">
        <f t="shared" si="225"/>
        <v/>
      </c>
      <c r="AR1299" s="33" t="str">
        <f t="shared" si="226"/>
        <v/>
      </c>
      <c r="AS1299" s="4">
        <v>43604</v>
      </c>
      <c r="AT1299" s="4">
        <v>0.25067129629629631</v>
      </c>
      <c r="AU1299" s="4" t="s">
        <v>64</v>
      </c>
      <c r="AV1299" s="4" t="s">
        <v>66</v>
      </c>
      <c r="AW1299" s="4" t="s">
        <v>67</v>
      </c>
      <c r="AX1299" s="4">
        <v>37916.536</v>
      </c>
    </row>
    <row r="1300" spans="36:52" x14ac:dyDescent="0.3">
      <c r="AJ1300" s="33" t="str">
        <f t="shared" si="218"/>
        <v/>
      </c>
      <c r="AK1300" s="33" t="str">
        <f t="shared" si="219"/>
        <v/>
      </c>
      <c r="AL1300" s="33" t="str">
        <f t="shared" si="220"/>
        <v/>
      </c>
      <c r="AM1300" s="33" t="str">
        <f t="shared" si="221"/>
        <v/>
      </c>
      <c r="AN1300" s="33">
        <f t="shared" si="222"/>
        <v>0</v>
      </c>
      <c r="AO1300" s="33" t="str">
        <f t="shared" si="223"/>
        <v/>
      </c>
      <c r="AP1300" s="33" t="str">
        <f t="shared" si="224"/>
        <v/>
      </c>
      <c r="AQ1300" s="33" t="str">
        <f t="shared" si="225"/>
        <v/>
      </c>
      <c r="AR1300" s="33" t="str">
        <f t="shared" si="226"/>
        <v/>
      </c>
      <c r="AS1300" s="4">
        <v>43604</v>
      </c>
      <c r="AT1300" s="4">
        <v>0.25067129629629631</v>
      </c>
      <c r="AU1300" s="4" t="s">
        <v>64</v>
      </c>
      <c r="AV1300" s="4" t="s">
        <v>68</v>
      </c>
      <c r="AW1300" s="4">
        <v>0</v>
      </c>
    </row>
    <row r="1301" spans="36:52" x14ac:dyDescent="0.3">
      <c r="AJ1301" s="33">
        <f t="shared" si="218"/>
        <v>15736.174999999999</v>
      </c>
      <c r="AK1301" s="33" t="str">
        <f t="shared" si="219"/>
        <v/>
      </c>
      <c r="AL1301" s="33" t="str">
        <f t="shared" si="220"/>
        <v/>
      </c>
      <c r="AM1301" s="33" t="str">
        <f t="shared" si="221"/>
        <v/>
      </c>
      <c r="AN1301" s="33" t="str">
        <f t="shared" si="222"/>
        <v/>
      </c>
      <c r="AO1301" s="33" t="str">
        <f t="shared" si="223"/>
        <v/>
      </c>
      <c r="AP1301" s="33" t="str">
        <f t="shared" si="224"/>
        <v/>
      </c>
      <c r="AQ1301" s="33" t="str">
        <f t="shared" si="225"/>
        <v/>
      </c>
      <c r="AR1301" s="33" t="str">
        <f t="shared" si="226"/>
        <v/>
      </c>
      <c r="AS1301" s="4">
        <v>43604</v>
      </c>
      <c r="AT1301" s="4">
        <v>0.25206018518518519</v>
      </c>
      <c r="AU1301" s="4" t="s">
        <v>59</v>
      </c>
      <c r="AV1301" s="4" t="s">
        <v>60</v>
      </c>
      <c r="AW1301" s="4">
        <v>15736.174999999999</v>
      </c>
    </row>
    <row r="1302" spans="36:52" x14ac:dyDescent="0.3">
      <c r="AJ1302" s="33" t="str">
        <f t="shared" si="218"/>
        <v/>
      </c>
      <c r="AK1302" s="33">
        <f t="shared" si="219"/>
        <v>116116.765</v>
      </c>
      <c r="AL1302" s="33" t="str">
        <f t="shared" si="220"/>
        <v/>
      </c>
      <c r="AM1302" s="33" t="str">
        <f t="shared" si="221"/>
        <v/>
      </c>
      <c r="AN1302" s="33" t="str">
        <f t="shared" si="222"/>
        <v/>
      </c>
      <c r="AO1302" s="33" t="str">
        <f t="shared" si="223"/>
        <v/>
      </c>
      <c r="AP1302" s="33" t="str">
        <f t="shared" si="224"/>
        <v/>
      </c>
      <c r="AQ1302" s="33" t="str">
        <f t="shared" si="225"/>
        <v/>
      </c>
      <c r="AR1302" s="33" t="str">
        <f t="shared" si="226"/>
        <v/>
      </c>
      <c r="AS1302" s="4">
        <v>43604</v>
      </c>
      <c r="AT1302" s="4">
        <v>0.25206018518518519</v>
      </c>
      <c r="AU1302" s="4" t="s">
        <v>59</v>
      </c>
      <c r="AV1302" s="4" t="s">
        <v>61</v>
      </c>
      <c r="AW1302" s="4">
        <v>116116.765</v>
      </c>
    </row>
    <row r="1303" spans="36:52" x14ac:dyDescent="0.3">
      <c r="AJ1303" s="33" t="str">
        <f t="shared" si="218"/>
        <v/>
      </c>
      <c r="AK1303" s="33" t="str">
        <f t="shared" si="219"/>
        <v/>
      </c>
      <c r="AL1303" s="33" t="str">
        <f t="shared" si="220"/>
        <v/>
      </c>
      <c r="AM1303" s="33" t="str">
        <f t="shared" si="221"/>
        <v/>
      </c>
      <c r="AN1303" s="33" t="str">
        <f t="shared" si="222"/>
        <v/>
      </c>
      <c r="AO1303" s="33">
        <f t="shared" si="223"/>
        <v>12</v>
      </c>
      <c r="AP1303" s="33" t="str">
        <f t="shared" si="224"/>
        <v/>
      </c>
      <c r="AQ1303" s="33" t="str">
        <f t="shared" si="225"/>
        <v/>
      </c>
      <c r="AR1303" s="33" t="str">
        <f t="shared" si="226"/>
        <v/>
      </c>
      <c r="AS1303" s="4">
        <v>43604</v>
      </c>
      <c r="AT1303" s="4">
        <v>0.25206018518518519</v>
      </c>
      <c r="AU1303" s="4" t="s">
        <v>62</v>
      </c>
      <c r="AV1303" s="4" t="s">
        <v>63</v>
      </c>
      <c r="AW1303" s="4">
        <v>12</v>
      </c>
    </row>
    <row r="1304" spans="36:52" x14ac:dyDescent="0.3">
      <c r="AJ1304" s="33" t="str">
        <f t="shared" si="218"/>
        <v/>
      </c>
      <c r="AK1304" s="33" t="str">
        <f t="shared" si="219"/>
        <v/>
      </c>
      <c r="AL1304" s="33">
        <f t="shared" si="220"/>
        <v>27361.01</v>
      </c>
      <c r="AM1304" s="33" t="str">
        <f t="shared" si="221"/>
        <v/>
      </c>
      <c r="AN1304" s="33" t="str">
        <f t="shared" si="222"/>
        <v/>
      </c>
      <c r="AO1304" s="33" t="str">
        <f t="shared" si="223"/>
        <v/>
      </c>
      <c r="AP1304" s="33" t="str">
        <f t="shared" si="224"/>
        <v/>
      </c>
      <c r="AQ1304" s="33" t="str">
        <f t="shared" si="225"/>
        <v/>
      </c>
      <c r="AR1304" s="33" t="str">
        <f t="shared" si="226"/>
        <v/>
      </c>
      <c r="AS1304" s="4">
        <v>43604</v>
      </c>
      <c r="AT1304" s="4">
        <v>0.25206018518518519</v>
      </c>
      <c r="AU1304" s="4" t="s">
        <v>64</v>
      </c>
      <c r="AV1304" s="4" t="s">
        <v>65</v>
      </c>
      <c r="AW1304" s="4">
        <v>27361.01</v>
      </c>
    </row>
    <row r="1305" spans="36:52" x14ac:dyDescent="0.3">
      <c r="AJ1305" s="33" t="str">
        <f t="shared" si="218"/>
        <v/>
      </c>
      <c r="AK1305" s="33" t="str">
        <f t="shared" si="219"/>
        <v/>
      </c>
      <c r="AL1305" s="33" t="str">
        <f t="shared" si="220"/>
        <v/>
      </c>
      <c r="AM1305" s="33">
        <f t="shared" si="221"/>
        <v>37916.536</v>
      </c>
      <c r="AN1305" s="33" t="str">
        <f t="shared" si="222"/>
        <v/>
      </c>
      <c r="AO1305" s="33" t="str">
        <f t="shared" si="223"/>
        <v/>
      </c>
      <c r="AP1305" s="33" t="str">
        <f t="shared" si="224"/>
        <v/>
      </c>
      <c r="AQ1305" s="33" t="str">
        <f t="shared" si="225"/>
        <v/>
      </c>
      <c r="AR1305" s="33" t="str">
        <f t="shared" si="226"/>
        <v/>
      </c>
      <c r="AS1305" s="4">
        <v>43604</v>
      </c>
      <c r="AT1305" s="4">
        <v>0.25206018518518519</v>
      </c>
      <c r="AU1305" s="4" t="s">
        <v>64</v>
      </c>
      <c r="AV1305" s="4" t="s">
        <v>66</v>
      </c>
      <c r="AW1305" s="4" t="s">
        <v>67</v>
      </c>
      <c r="AX1305" s="4">
        <v>37916.536</v>
      </c>
    </row>
    <row r="1306" spans="36:52" x14ac:dyDescent="0.3">
      <c r="AJ1306" s="33" t="str">
        <f t="shared" si="218"/>
        <v/>
      </c>
      <c r="AK1306" s="33" t="str">
        <f t="shared" si="219"/>
        <v/>
      </c>
      <c r="AL1306" s="33" t="str">
        <f t="shared" si="220"/>
        <v/>
      </c>
      <c r="AM1306" s="33" t="str">
        <f t="shared" si="221"/>
        <v/>
      </c>
      <c r="AN1306" s="33">
        <f t="shared" si="222"/>
        <v>0</v>
      </c>
      <c r="AO1306" s="33" t="str">
        <f t="shared" si="223"/>
        <v/>
      </c>
      <c r="AP1306" s="33" t="str">
        <f t="shared" si="224"/>
        <v/>
      </c>
      <c r="AQ1306" s="33" t="str">
        <f t="shared" si="225"/>
        <v/>
      </c>
      <c r="AR1306" s="33" t="str">
        <f t="shared" si="226"/>
        <v/>
      </c>
      <c r="AS1306" s="4">
        <v>43604</v>
      </c>
      <c r="AT1306" s="4">
        <v>0.25206018518518519</v>
      </c>
      <c r="AU1306" s="4" t="s">
        <v>64</v>
      </c>
      <c r="AV1306" s="4" t="s">
        <v>68</v>
      </c>
      <c r="AW1306" s="4">
        <v>0</v>
      </c>
    </row>
    <row r="1307" spans="36:52" x14ac:dyDescent="0.3">
      <c r="AJ1307" s="33" t="str">
        <f t="shared" si="218"/>
        <v/>
      </c>
      <c r="AK1307" s="33" t="str">
        <f t="shared" si="219"/>
        <v/>
      </c>
      <c r="AL1307" s="33" t="str">
        <f t="shared" si="220"/>
        <v/>
      </c>
      <c r="AM1307" s="33" t="str">
        <f t="shared" si="221"/>
        <v/>
      </c>
      <c r="AN1307" s="33" t="str">
        <f t="shared" si="222"/>
        <v/>
      </c>
      <c r="AO1307" s="33" t="str">
        <f t="shared" si="223"/>
        <v/>
      </c>
      <c r="AP1307" s="33">
        <f t="shared" si="224"/>
        <v>0.22500000000000001</v>
      </c>
      <c r="AQ1307" s="33" t="str">
        <f t="shared" si="225"/>
        <v/>
      </c>
      <c r="AR1307" s="33" t="str">
        <f t="shared" si="226"/>
        <v/>
      </c>
      <c r="AS1307" s="4">
        <v>43604</v>
      </c>
      <c r="AT1307" s="4">
        <v>0.25271990740740741</v>
      </c>
      <c r="AU1307" s="4" t="s">
        <v>70</v>
      </c>
      <c r="AV1307" s="4" t="s">
        <v>71</v>
      </c>
      <c r="AW1307" s="4">
        <v>43604</v>
      </c>
      <c r="AX1307" s="4">
        <v>0.22500000000000001</v>
      </c>
      <c r="AY1307" s="4" t="s">
        <v>72</v>
      </c>
      <c r="AZ1307" s="4" t="s">
        <v>73</v>
      </c>
    </row>
    <row r="1308" spans="36:52" x14ac:dyDescent="0.3">
      <c r="AJ1308" s="33" t="str">
        <f t="shared" si="218"/>
        <v/>
      </c>
      <c r="AK1308" s="33" t="str">
        <f t="shared" si="219"/>
        <v/>
      </c>
      <c r="AL1308" s="33" t="str">
        <f t="shared" si="220"/>
        <v/>
      </c>
      <c r="AM1308" s="33" t="str">
        <f t="shared" si="221"/>
        <v/>
      </c>
      <c r="AN1308" s="33" t="str">
        <f t="shared" si="222"/>
        <v/>
      </c>
      <c r="AO1308" s="33" t="str">
        <f t="shared" si="223"/>
        <v/>
      </c>
      <c r="AP1308" s="33" t="str">
        <f t="shared" si="224"/>
        <v/>
      </c>
      <c r="AQ1308" s="33" t="str">
        <f t="shared" si="225"/>
        <v/>
      </c>
      <c r="AR1308" s="33">
        <f t="shared" si="226"/>
        <v>33.700000000000003</v>
      </c>
      <c r="AS1308" s="4">
        <v>43604</v>
      </c>
      <c r="AT1308" s="4">
        <v>0.25271990740740741</v>
      </c>
      <c r="AU1308" s="4" t="s">
        <v>74</v>
      </c>
      <c r="AV1308" s="4" t="s">
        <v>75</v>
      </c>
      <c r="AW1308" s="4">
        <v>33.700000000000003</v>
      </c>
      <c r="AX1308" s="4" t="s">
        <v>72</v>
      </c>
      <c r="AY1308" s="4" t="s">
        <v>73</v>
      </c>
    </row>
    <row r="1309" spans="36:52" x14ac:dyDescent="0.3">
      <c r="AJ1309" s="33" t="str">
        <f t="shared" si="218"/>
        <v/>
      </c>
      <c r="AK1309" s="33" t="str">
        <f t="shared" si="219"/>
        <v/>
      </c>
      <c r="AL1309" s="33" t="str">
        <f t="shared" si="220"/>
        <v/>
      </c>
      <c r="AM1309" s="33" t="str">
        <f t="shared" si="221"/>
        <v/>
      </c>
      <c r="AN1309" s="33" t="str">
        <f t="shared" si="222"/>
        <v/>
      </c>
      <c r="AO1309" s="33" t="str">
        <f t="shared" si="223"/>
        <v/>
      </c>
      <c r="AP1309" s="33" t="str">
        <f t="shared" si="224"/>
        <v/>
      </c>
      <c r="AQ1309" s="33">
        <f t="shared" si="225"/>
        <v>41.5</v>
      </c>
      <c r="AR1309" s="33" t="str">
        <f t="shared" si="226"/>
        <v/>
      </c>
      <c r="AS1309" s="4">
        <v>43604</v>
      </c>
      <c r="AT1309" s="4">
        <v>0.25271990740740741</v>
      </c>
      <c r="AU1309" s="4" t="s">
        <v>74</v>
      </c>
      <c r="AV1309" s="4" t="s">
        <v>76</v>
      </c>
      <c r="AW1309" s="4">
        <v>41.5</v>
      </c>
      <c r="AX1309" s="4" t="s">
        <v>72</v>
      </c>
      <c r="AY1309" s="4" t="s">
        <v>73</v>
      </c>
    </row>
    <row r="1310" spans="36:52" x14ac:dyDescent="0.3">
      <c r="AJ1310" s="33">
        <f t="shared" si="218"/>
        <v>15736.174999999999</v>
      </c>
      <c r="AK1310" s="33" t="str">
        <f t="shared" si="219"/>
        <v/>
      </c>
      <c r="AL1310" s="33" t="str">
        <f t="shared" si="220"/>
        <v/>
      </c>
      <c r="AM1310" s="33" t="str">
        <f t="shared" si="221"/>
        <v/>
      </c>
      <c r="AN1310" s="33" t="str">
        <f t="shared" si="222"/>
        <v/>
      </c>
      <c r="AO1310" s="33" t="str">
        <f t="shared" si="223"/>
        <v/>
      </c>
      <c r="AP1310" s="33" t="str">
        <f t="shared" si="224"/>
        <v/>
      </c>
      <c r="AQ1310" s="33" t="str">
        <f t="shared" si="225"/>
        <v/>
      </c>
      <c r="AR1310" s="33" t="str">
        <f t="shared" si="226"/>
        <v/>
      </c>
      <c r="AS1310" s="4">
        <v>43604</v>
      </c>
      <c r="AT1310" s="4">
        <v>0.25344907407407408</v>
      </c>
      <c r="AU1310" s="4" t="s">
        <v>59</v>
      </c>
      <c r="AV1310" s="4" t="s">
        <v>60</v>
      </c>
      <c r="AW1310" s="4">
        <v>15736.174999999999</v>
      </c>
    </row>
    <row r="1311" spans="36:52" x14ac:dyDescent="0.3">
      <c r="AJ1311" s="33" t="str">
        <f t="shared" si="218"/>
        <v/>
      </c>
      <c r="AK1311" s="33">
        <f t="shared" si="219"/>
        <v>116116.765</v>
      </c>
      <c r="AL1311" s="33" t="str">
        <f t="shared" si="220"/>
        <v/>
      </c>
      <c r="AM1311" s="33" t="str">
        <f t="shared" si="221"/>
        <v/>
      </c>
      <c r="AN1311" s="33" t="str">
        <f t="shared" si="222"/>
        <v/>
      </c>
      <c r="AO1311" s="33" t="str">
        <f t="shared" si="223"/>
        <v/>
      </c>
      <c r="AP1311" s="33" t="str">
        <f t="shared" si="224"/>
        <v/>
      </c>
      <c r="AQ1311" s="33" t="str">
        <f t="shared" si="225"/>
        <v/>
      </c>
      <c r="AR1311" s="33" t="str">
        <f t="shared" si="226"/>
        <v/>
      </c>
      <c r="AS1311" s="4">
        <v>43604</v>
      </c>
      <c r="AT1311" s="4">
        <v>0.25344907407407408</v>
      </c>
      <c r="AU1311" s="4" t="s">
        <v>59</v>
      </c>
      <c r="AV1311" s="4" t="s">
        <v>61</v>
      </c>
      <c r="AW1311" s="4">
        <v>116116.765</v>
      </c>
    </row>
    <row r="1312" spans="36:52" x14ac:dyDescent="0.3">
      <c r="AJ1312" s="33" t="str">
        <f t="shared" si="218"/>
        <v/>
      </c>
      <c r="AK1312" s="33" t="str">
        <f t="shared" si="219"/>
        <v/>
      </c>
      <c r="AL1312" s="33" t="str">
        <f t="shared" si="220"/>
        <v/>
      </c>
      <c r="AM1312" s="33" t="str">
        <f t="shared" si="221"/>
        <v/>
      </c>
      <c r="AN1312" s="33" t="str">
        <f t="shared" si="222"/>
        <v/>
      </c>
      <c r="AO1312" s="33">
        <f t="shared" si="223"/>
        <v>12</v>
      </c>
      <c r="AP1312" s="33" t="str">
        <f t="shared" si="224"/>
        <v/>
      </c>
      <c r="AQ1312" s="33" t="str">
        <f t="shared" si="225"/>
        <v/>
      </c>
      <c r="AR1312" s="33" t="str">
        <f t="shared" si="226"/>
        <v/>
      </c>
      <c r="AS1312" s="4">
        <v>43604</v>
      </c>
      <c r="AT1312" s="4">
        <v>0.25344907407407408</v>
      </c>
      <c r="AU1312" s="4" t="s">
        <v>62</v>
      </c>
      <c r="AV1312" s="4" t="s">
        <v>63</v>
      </c>
      <c r="AW1312" s="4">
        <v>12</v>
      </c>
    </row>
    <row r="1313" spans="36:52" x14ac:dyDescent="0.3">
      <c r="AJ1313" s="33" t="str">
        <f t="shared" si="218"/>
        <v/>
      </c>
      <c r="AK1313" s="33" t="str">
        <f t="shared" si="219"/>
        <v/>
      </c>
      <c r="AL1313" s="33">
        <f t="shared" si="220"/>
        <v>27361.01</v>
      </c>
      <c r="AM1313" s="33" t="str">
        <f t="shared" si="221"/>
        <v/>
      </c>
      <c r="AN1313" s="33" t="str">
        <f t="shared" si="222"/>
        <v/>
      </c>
      <c r="AO1313" s="33" t="str">
        <f t="shared" si="223"/>
        <v/>
      </c>
      <c r="AP1313" s="33" t="str">
        <f t="shared" si="224"/>
        <v/>
      </c>
      <c r="AQ1313" s="33" t="str">
        <f t="shared" si="225"/>
        <v/>
      </c>
      <c r="AR1313" s="33" t="str">
        <f t="shared" si="226"/>
        <v/>
      </c>
      <c r="AS1313" s="4">
        <v>43604</v>
      </c>
      <c r="AT1313" s="4">
        <v>0.25344907407407408</v>
      </c>
      <c r="AU1313" s="4" t="s">
        <v>64</v>
      </c>
      <c r="AV1313" s="4" t="s">
        <v>65</v>
      </c>
      <c r="AW1313" s="4">
        <v>27361.01</v>
      </c>
    </row>
    <row r="1314" spans="36:52" x14ac:dyDescent="0.3">
      <c r="AJ1314" s="33" t="str">
        <f t="shared" si="218"/>
        <v/>
      </c>
      <c r="AK1314" s="33" t="str">
        <f t="shared" si="219"/>
        <v/>
      </c>
      <c r="AL1314" s="33" t="str">
        <f t="shared" si="220"/>
        <v/>
      </c>
      <c r="AM1314" s="33">
        <f t="shared" si="221"/>
        <v>37916.536</v>
      </c>
      <c r="AN1314" s="33" t="str">
        <f t="shared" si="222"/>
        <v/>
      </c>
      <c r="AO1314" s="33" t="str">
        <f t="shared" si="223"/>
        <v/>
      </c>
      <c r="AP1314" s="33" t="str">
        <f t="shared" si="224"/>
        <v/>
      </c>
      <c r="AQ1314" s="33" t="str">
        <f t="shared" si="225"/>
        <v/>
      </c>
      <c r="AR1314" s="33" t="str">
        <f t="shared" si="226"/>
        <v/>
      </c>
      <c r="AS1314" s="4">
        <v>43604</v>
      </c>
      <c r="AT1314" s="4">
        <v>0.25344907407407408</v>
      </c>
      <c r="AU1314" s="4" t="s">
        <v>64</v>
      </c>
      <c r="AV1314" s="4" t="s">
        <v>66</v>
      </c>
      <c r="AW1314" s="4" t="s">
        <v>67</v>
      </c>
      <c r="AX1314" s="4">
        <v>37916.536</v>
      </c>
    </row>
    <row r="1315" spans="36:52" x14ac:dyDescent="0.3">
      <c r="AJ1315" s="33" t="str">
        <f t="shared" si="218"/>
        <v/>
      </c>
      <c r="AK1315" s="33" t="str">
        <f t="shared" si="219"/>
        <v/>
      </c>
      <c r="AL1315" s="33" t="str">
        <f t="shared" si="220"/>
        <v/>
      </c>
      <c r="AM1315" s="33" t="str">
        <f t="shared" si="221"/>
        <v/>
      </c>
      <c r="AN1315" s="33">
        <f t="shared" si="222"/>
        <v>0</v>
      </c>
      <c r="AO1315" s="33" t="str">
        <f t="shared" si="223"/>
        <v/>
      </c>
      <c r="AP1315" s="33" t="str">
        <f t="shared" si="224"/>
        <v/>
      </c>
      <c r="AQ1315" s="33" t="str">
        <f t="shared" si="225"/>
        <v/>
      </c>
      <c r="AR1315" s="33" t="str">
        <f t="shared" si="226"/>
        <v/>
      </c>
      <c r="AS1315" s="4">
        <v>43604</v>
      </c>
      <c r="AT1315" s="4">
        <v>0.25344907407407408</v>
      </c>
      <c r="AU1315" s="4" t="s">
        <v>64</v>
      </c>
      <c r="AV1315" s="4" t="s">
        <v>68</v>
      </c>
      <c r="AW1315" s="4">
        <v>0</v>
      </c>
    </row>
    <row r="1316" spans="36:52" x14ac:dyDescent="0.3">
      <c r="AJ1316" s="33" t="str">
        <f t="shared" si="218"/>
        <v/>
      </c>
      <c r="AK1316" s="33" t="str">
        <f t="shared" si="219"/>
        <v/>
      </c>
      <c r="AL1316" s="33" t="str">
        <f t="shared" si="220"/>
        <v/>
      </c>
      <c r="AM1316" s="33" t="str">
        <f t="shared" si="221"/>
        <v/>
      </c>
      <c r="AN1316" s="33" t="str">
        <f t="shared" si="222"/>
        <v/>
      </c>
      <c r="AO1316" s="33" t="str">
        <f t="shared" si="223"/>
        <v/>
      </c>
      <c r="AP1316" s="33" t="str">
        <f t="shared" si="224"/>
        <v/>
      </c>
      <c r="AQ1316" s="33">
        <f t="shared" si="225"/>
        <v>34</v>
      </c>
      <c r="AR1316" s="33" t="str">
        <f t="shared" si="226"/>
        <v/>
      </c>
      <c r="AS1316" s="4">
        <v>43604</v>
      </c>
      <c r="AT1316" s="4">
        <v>0.25347222222222221</v>
      </c>
      <c r="AU1316" s="4" t="s">
        <v>74</v>
      </c>
      <c r="AV1316" s="4" t="s">
        <v>76</v>
      </c>
      <c r="AW1316" s="4">
        <v>34</v>
      </c>
    </row>
    <row r="1317" spans="36:52" x14ac:dyDescent="0.3">
      <c r="AJ1317" s="33">
        <f t="shared" si="218"/>
        <v>15736.194</v>
      </c>
      <c r="AK1317" s="33" t="str">
        <f t="shared" si="219"/>
        <v/>
      </c>
      <c r="AL1317" s="33" t="str">
        <f t="shared" si="220"/>
        <v/>
      </c>
      <c r="AM1317" s="33" t="str">
        <f t="shared" si="221"/>
        <v/>
      </c>
      <c r="AN1317" s="33" t="str">
        <f t="shared" si="222"/>
        <v/>
      </c>
      <c r="AO1317" s="33" t="str">
        <f t="shared" si="223"/>
        <v/>
      </c>
      <c r="AP1317" s="33" t="str">
        <f t="shared" si="224"/>
        <v/>
      </c>
      <c r="AQ1317" s="33" t="str">
        <f t="shared" si="225"/>
        <v/>
      </c>
      <c r="AR1317" s="33" t="str">
        <f t="shared" si="226"/>
        <v/>
      </c>
      <c r="AS1317" s="4">
        <v>43604</v>
      </c>
      <c r="AT1317" s="4">
        <v>0.25483796296296296</v>
      </c>
      <c r="AU1317" s="4" t="s">
        <v>59</v>
      </c>
      <c r="AV1317" s="4" t="s">
        <v>60</v>
      </c>
      <c r="AW1317" s="4">
        <v>15736.194</v>
      </c>
    </row>
    <row r="1318" spans="36:52" x14ac:dyDescent="0.3">
      <c r="AJ1318" s="33" t="str">
        <f t="shared" si="218"/>
        <v/>
      </c>
      <c r="AK1318" s="33">
        <f t="shared" si="219"/>
        <v>116117.715</v>
      </c>
      <c r="AL1318" s="33" t="str">
        <f t="shared" si="220"/>
        <v/>
      </c>
      <c r="AM1318" s="33" t="str">
        <f t="shared" si="221"/>
        <v/>
      </c>
      <c r="AN1318" s="33" t="str">
        <f t="shared" si="222"/>
        <v/>
      </c>
      <c r="AO1318" s="33" t="str">
        <f t="shared" si="223"/>
        <v/>
      </c>
      <c r="AP1318" s="33" t="str">
        <f t="shared" si="224"/>
        <v/>
      </c>
      <c r="AQ1318" s="33" t="str">
        <f t="shared" si="225"/>
        <v/>
      </c>
      <c r="AR1318" s="33" t="str">
        <f t="shared" si="226"/>
        <v/>
      </c>
      <c r="AS1318" s="4">
        <v>43604</v>
      </c>
      <c r="AT1318" s="4">
        <v>0.25483796296296296</v>
      </c>
      <c r="AU1318" s="4" t="s">
        <v>59</v>
      </c>
      <c r="AV1318" s="4" t="s">
        <v>61</v>
      </c>
      <c r="AW1318" s="4">
        <v>116117.715</v>
      </c>
    </row>
    <row r="1319" spans="36:52" x14ac:dyDescent="0.3">
      <c r="AJ1319" s="33" t="str">
        <f t="shared" si="218"/>
        <v/>
      </c>
      <c r="AK1319" s="33" t="str">
        <f t="shared" si="219"/>
        <v/>
      </c>
      <c r="AL1319" s="33" t="str">
        <f t="shared" si="220"/>
        <v/>
      </c>
      <c r="AM1319" s="33" t="str">
        <f t="shared" si="221"/>
        <v/>
      </c>
      <c r="AN1319" s="33" t="str">
        <f t="shared" si="222"/>
        <v/>
      </c>
      <c r="AO1319" s="33">
        <f t="shared" si="223"/>
        <v>12</v>
      </c>
      <c r="AP1319" s="33" t="str">
        <f t="shared" si="224"/>
        <v/>
      </c>
      <c r="AQ1319" s="33" t="str">
        <f t="shared" si="225"/>
        <v/>
      </c>
      <c r="AR1319" s="33" t="str">
        <f t="shared" si="226"/>
        <v/>
      </c>
      <c r="AS1319" s="4">
        <v>43604</v>
      </c>
      <c r="AT1319" s="4">
        <v>0.25483796296296296</v>
      </c>
      <c r="AU1319" s="4" t="s">
        <v>62</v>
      </c>
      <c r="AV1319" s="4" t="s">
        <v>63</v>
      </c>
      <c r="AW1319" s="4">
        <v>12</v>
      </c>
    </row>
    <row r="1320" spans="36:52" x14ac:dyDescent="0.3">
      <c r="AJ1320" s="33" t="str">
        <f t="shared" si="218"/>
        <v/>
      </c>
      <c r="AK1320" s="33" t="str">
        <f t="shared" si="219"/>
        <v/>
      </c>
      <c r="AL1320" s="33">
        <f t="shared" si="220"/>
        <v>27361.01</v>
      </c>
      <c r="AM1320" s="33" t="str">
        <f t="shared" si="221"/>
        <v/>
      </c>
      <c r="AN1320" s="33" t="str">
        <f t="shared" si="222"/>
        <v/>
      </c>
      <c r="AO1320" s="33" t="str">
        <f t="shared" si="223"/>
        <v/>
      </c>
      <c r="AP1320" s="33" t="str">
        <f t="shared" si="224"/>
        <v/>
      </c>
      <c r="AQ1320" s="33" t="str">
        <f t="shared" si="225"/>
        <v/>
      </c>
      <c r="AR1320" s="33" t="str">
        <f t="shared" si="226"/>
        <v/>
      </c>
      <c r="AS1320" s="4">
        <v>43604</v>
      </c>
      <c r="AT1320" s="4">
        <v>0.25483796296296296</v>
      </c>
      <c r="AU1320" s="4" t="s">
        <v>64</v>
      </c>
      <c r="AV1320" s="4" t="s">
        <v>65</v>
      </c>
      <c r="AW1320" s="4">
        <v>27361.01</v>
      </c>
    </row>
    <row r="1321" spans="36:52" x14ac:dyDescent="0.3">
      <c r="AJ1321" s="33" t="str">
        <f t="shared" si="218"/>
        <v/>
      </c>
      <c r="AK1321" s="33" t="str">
        <f t="shared" si="219"/>
        <v/>
      </c>
      <c r="AL1321" s="33" t="str">
        <f t="shared" si="220"/>
        <v/>
      </c>
      <c r="AM1321" s="33">
        <f t="shared" si="221"/>
        <v>37916.536</v>
      </c>
      <c r="AN1321" s="33" t="str">
        <f t="shared" si="222"/>
        <v/>
      </c>
      <c r="AO1321" s="33" t="str">
        <f t="shared" si="223"/>
        <v/>
      </c>
      <c r="AP1321" s="33" t="str">
        <f t="shared" si="224"/>
        <v/>
      </c>
      <c r="AQ1321" s="33" t="str">
        <f t="shared" si="225"/>
        <v/>
      </c>
      <c r="AR1321" s="33" t="str">
        <f t="shared" si="226"/>
        <v/>
      </c>
      <c r="AS1321" s="4">
        <v>43604</v>
      </c>
      <c r="AT1321" s="4">
        <v>0.25483796296296296</v>
      </c>
      <c r="AU1321" s="4" t="s">
        <v>64</v>
      </c>
      <c r="AV1321" s="4" t="s">
        <v>66</v>
      </c>
      <c r="AW1321" s="4" t="s">
        <v>67</v>
      </c>
      <c r="AX1321" s="4">
        <v>37916.536</v>
      </c>
    </row>
    <row r="1322" spans="36:52" x14ac:dyDescent="0.3">
      <c r="AJ1322" s="33" t="str">
        <f t="shared" si="218"/>
        <v/>
      </c>
      <c r="AK1322" s="33" t="str">
        <f t="shared" si="219"/>
        <v/>
      </c>
      <c r="AL1322" s="33" t="str">
        <f t="shared" si="220"/>
        <v/>
      </c>
      <c r="AM1322" s="33" t="str">
        <f t="shared" si="221"/>
        <v/>
      </c>
      <c r="AN1322" s="33">
        <f t="shared" si="222"/>
        <v>0</v>
      </c>
      <c r="AO1322" s="33" t="str">
        <f t="shared" si="223"/>
        <v/>
      </c>
      <c r="AP1322" s="33" t="str">
        <f t="shared" si="224"/>
        <v/>
      </c>
      <c r="AQ1322" s="33" t="str">
        <f t="shared" si="225"/>
        <v/>
      </c>
      <c r="AR1322" s="33" t="str">
        <f t="shared" si="226"/>
        <v/>
      </c>
      <c r="AS1322" s="4">
        <v>43604</v>
      </c>
      <c r="AT1322" s="4">
        <v>0.25483796296296296</v>
      </c>
      <c r="AU1322" s="4" t="s">
        <v>64</v>
      </c>
      <c r="AV1322" s="4" t="s">
        <v>68</v>
      </c>
      <c r="AW1322" s="4">
        <v>0</v>
      </c>
    </row>
    <row r="1323" spans="36:52" x14ac:dyDescent="0.3">
      <c r="AJ1323" s="33" t="str">
        <f t="shared" si="218"/>
        <v/>
      </c>
      <c r="AK1323" s="33" t="str">
        <f t="shared" si="219"/>
        <v/>
      </c>
      <c r="AL1323" s="33" t="str">
        <f t="shared" si="220"/>
        <v/>
      </c>
      <c r="AM1323" s="33" t="str">
        <f t="shared" si="221"/>
        <v/>
      </c>
      <c r="AN1323" s="33" t="str">
        <f t="shared" si="222"/>
        <v/>
      </c>
      <c r="AO1323" s="33" t="str">
        <f t="shared" si="223"/>
        <v/>
      </c>
      <c r="AP1323" s="33">
        <f t="shared" si="224"/>
        <v>0.22500000000000001</v>
      </c>
      <c r="AQ1323" s="33" t="str">
        <f t="shared" si="225"/>
        <v/>
      </c>
      <c r="AR1323" s="33" t="str">
        <f t="shared" si="226"/>
        <v/>
      </c>
      <c r="AS1323" s="4">
        <v>43604</v>
      </c>
      <c r="AT1323" s="4">
        <v>0.25619212962962962</v>
      </c>
      <c r="AU1323" s="4" t="s">
        <v>70</v>
      </c>
      <c r="AV1323" s="4" t="s">
        <v>71</v>
      </c>
      <c r="AW1323" s="4">
        <v>43604</v>
      </c>
      <c r="AX1323" s="4">
        <v>0.22500000000000001</v>
      </c>
      <c r="AY1323" s="4" t="s">
        <v>72</v>
      </c>
      <c r="AZ1323" s="4" t="s">
        <v>73</v>
      </c>
    </row>
    <row r="1324" spans="36:52" x14ac:dyDescent="0.3">
      <c r="AJ1324" s="33" t="str">
        <f t="shared" si="218"/>
        <v/>
      </c>
      <c r="AK1324" s="33" t="str">
        <f t="shared" si="219"/>
        <v/>
      </c>
      <c r="AL1324" s="33" t="str">
        <f t="shared" si="220"/>
        <v/>
      </c>
      <c r="AM1324" s="33" t="str">
        <f t="shared" si="221"/>
        <v/>
      </c>
      <c r="AN1324" s="33" t="str">
        <f t="shared" si="222"/>
        <v/>
      </c>
      <c r="AO1324" s="33" t="str">
        <f t="shared" si="223"/>
        <v/>
      </c>
      <c r="AP1324" s="33" t="str">
        <f t="shared" si="224"/>
        <v/>
      </c>
      <c r="AQ1324" s="33" t="str">
        <f t="shared" si="225"/>
        <v/>
      </c>
      <c r="AR1324" s="33">
        <f t="shared" si="226"/>
        <v>33.700000000000003</v>
      </c>
      <c r="AS1324" s="4">
        <v>43604</v>
      </c>
      <c r="AT1324" s="4">
        <v>0.25619212962962962</v>
      </c>
      <c r="AU1324" s="4" t="s">
        <v>74</v>
      </c>
      <c r="AV1324" s="4" t="s">
        <v>75</v>
      </c>
      <c r="AW1324" s="4">
        <v>33.700000000000003</v>
      </c>
      <c r="AX1324" s="4" t="s">
        <v>72</v>
      </c>
      <c r="AY1324" s="4" t="s">
        <v>73</v>
      </c>
    </row>
    <row r="1325" spans="36:52" x14ac:dyDescent="0.3">
      <c r="AJ1325" s="33" t="str">
        <f t="shared" si="218"/>
        <v/>
      </c>
      <c r="AK1325" s="33" t="str">
        <f t="shared" si="219"/>
        <v/>
      </c>
      <c r="AL1325" s="33" t="str">
        <f t="shared" si="220"/>
        <v/>
      </c>
      <c r="AM1325" s="33" t="str">
        <f t="shared" si="221"/>
        <v/>
      </c>
      <c r="AN1325" s="33" t="str">
        <f t="shared" si="222"/>
        <v/>
      </c>
      <c r="AO1325" s="33" t="str">
        <f t="shared" si="223"/>
        <v/>
      </c>
      <c r="AP1325" s="33" t="str">
        <f t="shared" si="224"/>
        <v/>
      </c>
      <c r="AQ1325" s="33">
        <f t="shared" si="225"/>
        <v>34</v>
      </c>
      <c r="AR1325" s="33" t="str">
        <f t="shared" si="226"/>
        <v/>
      </c>
      <c r="AS1325" s="4">
        <v>43604</v>
      </c>
      <c r="AT1325" s="4">
        <v>0.25619212962962962</v>
      </c>
      <c r="AU1325" s="4" t="s">
        <v>74</v>
      </c>
      <c r="AV1325" s="4" t="s">
        <v>76</v>
      </c>
      <c r="AW1325" s="4">
        <v>34</v>
      </c>
      <c r="AX1325" s="4" t="s">
        <v>72</v>
      </c>
      <c r="AY1325" s="4" t="s">
        <v>73</v>
      </c>
    </row>
    <row r="1326" spans="36:52" x14ac:dyDescent="0.3">
      <c r="AJ1326" s="33">
        <f t="shared" si="218"/>
        <v>15736.194</v>
      </c>
      <c r="AK1326" s="33" t="str">
        <f t="shared" si="219"/>
        <v/>
      </c>
      <c r="AL1326" s="33" t="str">
        <f t="shared" si="220"/>
        <v/>
      </c>
      <c r="AM1326" s="33" t="str">
        <f t="shared" si="221"/>
        <v/>
      </c>
      <c r="AN1326" s="33" t="str">
        <f t="shared" si="222"/>
        <v/>
      </c>
      <c r="AO1326" s="33" t="str">
        <f t="shared" si="223"/>
        <v/>
      </c>
      <c r="AP1326" s="33" t="str">
        <f t="shared" si="224"/>
        <v/>
      </c>
      <c r="AQ1326" s="33" t="str">
        <f t="shared" si="225"/>
        <v/>
      </c>
      <c r="AR1326" s="33" t="str">
        <f t="shared" si="226"/>
        <v/>
      </c>
      <c r="AS1326" s="4">
        <v>43604</v>
      </c>
      <c r="AT1326" s="4">
        <v>0.25622685185185184</v>
      </c>
      <c r="AU1326" s="4" t="s">
        <v>59</v>
      </c>
      <c r="AV1326" s="4" t="s">
        <v>60</v>
      </c>
      <c r="AW1326" s="4">
        <v>15736.194</v>
      </c>
    </row>
    <row r="1327" spans="36:52" x14ac:dyDescent="0.3">
      <c r="AJ1327" s="33" t="str">
        <f t="shared" si="218"/>
        <v/>
      </c>
      <c r="AK1327" s="33">
        <f t="shared" si="219"/>
        <v>116117.715</v>
      </c>
      <c r="AL1327" s="33" t="str">
        <f t="shared" si="220"/>
        <v/>
      </c>
      <c r="AM1327" s="33" t="str">
        <f t="shared" si="221"/>
        <v/>
      </c>
      <c r="AN1327" s="33" t="str">
        <f t="shared" si="222"/>
        <v/>
      </c>
      <c r="AO1327" s="33" t="str">
        <f t="shared" si="223"/>
        <v/>
      </c>
      <c r="AP1327" s="33" t="str">
        <f t="shared" si="224"/>
        <v/>
      </c>
      <c r="AQ1327" s="33" t="str">
        <f t="shared" si="225"/>
        <v/>
      </c>
      <c r="AR1327" s="33" t="str">
        <f t="shared" si="226"/>
        <v/>
      </c>
      <c r="AS1327" s="4">
        <v>43604</v>
      </c>
      <c r="AT1327" s="4">
        <v>0.25622685185185184</v>
      </c>
      <c r="AU1327" s="4" t="s">
        <v>59</v>
      </c>
      <c r="AV1327" s="4" t="s">
        <v>61</v>
      </c>
      <c r="AW1327" s="4">
        <v>116117.715</v>
      </c>
    </row>
    <row r="1328" spans="36:52" x14ac:dyDescent="0.3">
      <c r="AJ1328" s="33" t="str">
        <f t="shared" si="218"/>
        <v/>
      </c>
      <c r="AK1328" s="33" t="str">
        <f t="shared" si="219"/>
        <v/>
      </c>
      <c r="AL1328" s="33" t="str">
        <f t="shared" si="220"/>
        <v/>
      </c>
      <c r="AM1328" s="33" t="str">
        <f t="shared" si="221"/>
        <v/>
      </c>
      <c r="AN1328" s="33" t="str">
        <f t="shared" si="222"/>
        <v/>
      </c>
      <c r="AO1328" s="33">
        <f t="shared" si="223"/>
        <v>12</v>
      </c>
      <c r="AP1328" s="33" t="str">
        <f t="shared" si="224"/>
        <v/>
      </c>
      <c r="AQ1328" s="33" t="str">
        <f t="shared" si="225"/>
        <v/>
      </c>
      <c r="AR1328" s="33" t="str">
        <f t="shared" si="226"/>
        <v/>
      </c>
      <c r="AS1328" s="4">
        <v>43604</v>
      </c>
      <c r="AT1328" s="4">
        <v>0.25622685185185184</v>
      </c>
      <c r="AU1328" s="4" t="s">
        <v>62</v>
      </c>
      <c r="AV1328" s="4" t="s">
        <v>63</v>
      </c>
      <c r="AW1328" s="4">
        <v>12</v>
      </c>
    </row>
    <row r="1329" spans="36:52" x14ac:dyDescent="0.3">
      <c r="AJ1329" s="33" t="str">
        <f t="shared" si="218"/>
        <v/>
      </c>
      <c r="AK1329" s="33" t="str">
        <f t="shared" si="219"/>
        <v/>
      </c>
      <c r="AL1329" s="33">
        <f t="shared" si="220"/>
        <v>27361.01</v>
      </c>
      <c r="AM1329" s="33" t="str">
        <f t="shared" si="221"/>
        <v/>
      </c>
      <c r="AN1329" s="33" t="str">
        <f t="shared" si="222"/>
        <v/>
      </c>
      <c r="AO1329" s="33" t="str">
        <f t="shared" si="223"/>
        <v/>
      </c>
      <c r="AP1329" s="33" t="str">
        <f t="shared" si="224"/>
        <v/>
      </c>
      <c r="AQ1329" s="33" t="str">
        <f t="shared" si="225"/>
        <v/>
      </c>
      <c r="AR1329" s="33" t="str">
        <f t="shared" si="226"/>
        <v/>
      </c>
      <c r="AS1329" s="4">
        <v>43604</v>
      </c>
      <c r="AT1329" s="4">
        <v>0.25622685185185184</v>
      </c>
      <c r="AU1329" s="4" t="s">
        <v>64</v>
      </c>
      <c r="AV1329" s="4" t="s">
        <v>65</v>
      </c>
      <c r="AW1329" s="4">
        <v>27361.01</v>
      </c>
    </row>
    <row r="1330" spans="36:52" x14ac:dyDescent="0.3">
      <c r="AJ1330" s="33" t="str">
        <f t="shared" si="218"/>
        <v/>
      </c>
      <c r="AK1330" s="33" t="str">
        <f t="shared" si="219"/>
        <v/>
      </c>
      <c r="AL1330" s="33" t="str">
        <f t="shared" si="220"/>
        <v/>
      </c>
      <c r="AM1330" s="33">
        <f t="shared" si="221"/>
        <v>37916.536</v>
      </c>
      <c r="AN1330" s="33" t="str">
        <f t="shared" si="222"/>
        <v/>
      </c>
      <c r="AO1330" s="33" t="str">
        <f t="shared" si="223"/>
        <v/>
      </c>
      <c r="AP1330" s="33" t="str">
        <f t="shared" si="224"/>
        <v/>
      </c>
      <c r="AQ1330" s="33" t="str">
        <f t="shared" si="225"/>
        <v/>
      </c>
      <c r="AR1330" s="33" t="str">
        <f t="shared" si="226"/>
        <v/>
      </c>
      <c r="AS1330" s="4">
        <v>43604</v>
      </c>
      <c r="AT1330" s="4">
        <v>0.25622685185185184</v>
      </c>
      <c r="AU1330" s="4" t="s">
        <v>64</v>
      </c>
      <c r="AV1330" s="4" t="s">
        <v>66</v>
      </c>
      <c r="AW1330" s="4" t="s">
        <v>67</v>
      </c>
      <c r="AX1330" s="4">
        <v>37916.536</v>
      </c>
    </row>
    <row r="1331" spans="36:52" x14ac:dyDescent="0.3">
      <c r="AJ1331" s="33" t="str">
        <f t="shared" si="218"/>
        <v/>
      </c>
      <c r="AK1331" s="33" t="str">
        <f t="shared" si="219"/>
        <v/>
      </c>
      <c r="AL1331" s="33" t="str">
        <f t="shared" si="220"/>
        <v/>
      </c>
      <c r="AM1331" s="33" t="str">
        <f t="shared" si="221"/>
        <v/>
      </c>
      <c r="AN1331" s="33">
        <f t="shared" si="222"/>
        <v>0</v>
      </c>
      <c r="AO1331" s="33" t="str">
        <f t="shared" si="223"/>
        <v/>
      </c>
      <c r="AP1331" s="33" t="str">
        <f t="shared" si="224"/>
        <v/>
      </c>
      <c r="AQ1331" s="33" t="str">
        <f t="shared" si="225"/>
        <v/>
      </c>
      <c r="AR1331" s="33" t="str">
        <f t="shared" si="226"/>
        <v/>
      </c>
      <c r="AS1331" s="4">
        <v>43604</v>
      </c>
      <c r="AT1331" s="4">
        <v>0.25622685185185184</v>
      </c>
      <c r="AU1331" s="4" t="s">
        <v>64</v>
      </c>
      <c r="AV1331" s="4" t="s">
        <v>68</v>
      </c>
      <c r="AW1331" s="4">
        <v>0</v>
      </c>
    </row>
    <row r="1332" spans="36:52" x14ac:dyDescent="0.3">
      <c r="AJ1332" s="33">
        <f t="shared" si="218"/>
        <v>15736.194</v>
      </c>
      <c r="AK1332" s="33" t="str">
        <f t="shared" si="219"/>
        <v/>
      </c>
      <c r="AL1332" s="33" t="str">
        <f t="shared" si="220"/>
        <v/>
      </c>
      <c r="AM1332" s="33" t="str">
        <f t="shared" si="221"/>
        <v/>
      </c>
      <c r="AN1332" s="33" t="str">
        <f t="shared" si="222"/>
        <v/>
      </c>
      <c r="AO1332" s="33" t="str">
        <f t="shared" si="223"/>
        <v/>
      </c>
      <c r="AP1332" s="33" t="str">
        <f t="shared" si="224"/>
        <v/>
      </c>
      <c r="AQ1332" s="33" t="str">
        <f t="shared" si="225"/>
        <v/>
      </c>
      <c r="AR1332" s="33" t="str">
        <f t="shared" si="226"/>
        <v/>
      </c>
      <c r="AS1332" s="4">
        <v>43604</v>
      </c>
      <c r="AT1332" s="4">
        <v>0.25761574074074073</v>
      </c>
      <c r="AU1332" s="4" t="s">
        <v>59</v>
      </c>
      <c r="AV1332" s="4" t="s">
        <v>60</v>
      </c>
      <c r="AW1332" s="4">
        <v>15736.194</v>
      </c>
    </row>
    <row r="1333" spans="36:52" x14ac:dyDescent="0.3">
      <c r="AJ1333" s="33" t="str">
        <f t="shared" si="218"/>
        <v/>
      </c>
      <c r="AK1333" s="33">
        <f t="shared" si="219"/>
        <v>116117.715</v>
      </c>
      <c r="AL1333" s="33" t="str">
        <f t="shared" si="220"/>
        <v/>
      </c>
      <c r="AM1333" s="33" t="str">
        <f t="shared" si="221"/>
        <v/>
      </c>
      <c r="AN1333" s="33" t="str">
        <f t="shared" si="222"/>
        <v/>
      </c>
      <c r="AO1333" s="33" t="str">
        <f t="shared" si="223"/>
        <v/>
      </c>
      <c r="AP1333" s="33" t="str">
        <f t="shared" si="224"/>
        <v/>
      </c>
      <c r="AQ1333" s="33" t="str">
        <f t="shared" si="225"/>
        <v/>
      </c>
      <c r="AR1333" s="33" t="str">
        <f t="shared" si="226"/>
        <v/>
      </c>
      <c r="AS1333" s="4">
        <v>43604</v>
      </c>
      <c r="AT1333" s="4">
        <v>0.25761574074074073</v>
      </c>
      <c r="AU1333" s="4" t="s">
        <v>59</v>
      </c>
      <c r="AV1333" s="4" t="s">
        <v>61</v>
      </c>
      <c r="AW1333" s="4">
        <v>116117.715</v>
      </c>
    </row>
    <row r="1334" spans="36:52" x14ac:dyDescent="0.3">
      <c r="AJ1334" s="33" t="str">
        <f t="shared" si="218"/>
        <v/>
      </c>
      <c r="AK1334" s="33" t="str">
        <f t="shared" si="219"/>
        <v/>
      </c>
      <c r="AL1334" s="33" t="str">
        <f t="shared" si="220"/>
        <v/>
      </c>
      <c r="AM1334" s="33" t="str">
        <f t="shared" si="221"/>
        <v/>
      </c>
      <c r="AN1334" s="33" t="str">
        <f t="shared" si="222"/>
        <v/>
      </c>
      <c r="AO1334" s="33">
        <f t="shared" si="223"/>
        <v>12</v>
      </c>
      <c r="AP1334" s="33" t="str">
        <f t="shared" si="224"/>
        <v/>
      </c>
      <c r="AQ1334" s="33" t="str">
        <f t="shared" si="225"/>
        <v/>
      </c>
      <c r="AR1334" s="33" t="str">
        <f t="shared" si="226"/>
        <v/>
      </c>
      <c r="AS1334" s="4">
        <v>43604</v>
      </c>
      <c r="AT1334" s="4">
        <v>0.25761574074074073</v>
      </c>
      <c r="AU1334" s="4" t="s">
        <v>62</v>
      </c>
      <c r="AV1334" s="4" t="s">
        <v>63</v>
      </c>
      <c r="AW1334" s="4">
        <v>12</v>
      </c>
    </row>
    <row r="1335" spans="36:52" x14ac:dyDescent="0.3">
      <c r="AJ1335" s="33" t="str">
        <f t="shared" si="218"/>
        <v/>
      </c>
      <c r="AK1335" s="33" t="str">
        <f t="shared" si="219"/>
        <v/>
      </c>
      <c r="AL1335" s="33">
        <f t="shared" si="220"/>
        <v>27361.01</v>
      </c>
      <c r="AM1335" s="33" t="str">
        <f t="shared" si="221"/>
        <v/>
      </c>
      <c r="AN1335" s="33" t="str">
        <f t="shared" si="222"/>
        <v/>
      </c>
      <c r="AO1335" s="33" t="str">
        <f t="shared" si="223"/>
        <v/>
      </c>
      <c r="AP1335" s="33" t="str">
        <f t="shared" si="224"/>
        <v/>
      </c>
      <c r="AQ1335" s="33" t="str">
        <f t="shared" si="225"/>
        <v/>
      </c>
      <c r="AR1335" s="33" t="str">
        <f t="shared" si="226"/>
        <v/>
      </c>
      <c r="AS1335" s="4">
        <v>43604</v>
      </c>
      <c r="AT1335" s="4">
        <v>0.25761574074074073</v>
      </c>
      <c r="AU1335" s="4" t="s">
        <v>64</v>
      </c>
      <c r="AV1335" s="4" t="s">
        <v>65</v>
      </c>
      <c r="AW1335" s="4">
        <v>27361.01</v>
      </c>
    </row>
    <row r="1336" spans="36:52" x14ac:dyDescent="0.3">
      <c r="AJ1336" s="33" t="str">
        <f t="shared" si="218"/>
        <v/>
      </c>
      <c r="AK1336" s="33" t="str">
        <f t="shared" si="219"/>
        <v/>
      </c>
      <c r="AL1336" s="33" t="str">
        <f t="shared" si="220"/>
        <v/>
      </c>
      <c r="AM1336" s="33">
        <f t="shared" si="221"/>
        <v>37916.536</v>
      </c>
      <c r="AN1336" s="33" t="str">
        <f t="shared" si="222"/>
        <v/>
      </c>
      <c r="AO1336" s="33" t="str">
        <f t="shared" si="223"/>
        <v/>
      </c>
      <c r="AP1336" s="33" t="str">
        <f t="shared" si="224"/>
        <v/>
      </c>
      <c r="AQ1336" s="33" t="str">
        <f t="shared" si="225"/>
        <v/>
      </c>
      <c r="AR1336" s="33" t="str">
        <f t="shared" si="226"/>
        <v/>
      </c>
      <c r="AS1336" s="4">
        <v>43604</v>
      </c>
      <c r="AT1336" s="4">
        <v>0.25761574074074073</v>
      </c>
      <c r="AU1336" s="4" t="s">
        <v>64</v>
      </c>
      <c r="AV1336" s="4" t="s">
        <v>66</v>
      </c>
      <c r="AW1336" s="4" t="s">
        <v>67</v>
      </c>
      <c r="AX1336" s="4">
        <v>37916.536</v>
      </c>
    </row>
    <row r="1337" spans="36:52" x14ac:dyDescent="0.3">
      <c r="AJ1337" s="33" t="str">
        <f t="shared" si="218"/>
        <v/>
      </c>
      <c r="AK1337" s="33" t="str">
        <f t="shared" si="219"/>
        <v/>
      </c>
      <c r="AL1337" s="33" t="str">
        <f t="shared" si="220"/>
        <v/>
      </c>
      <c r="AM1337" s="33" t="str">
        <f t="shared" si="221"/>
        <v/>
      </c>
      <c r="AN1337" s="33">
        <f t="shared" si="222"/>
        <v>0</v>
      </c>
      <c r="AO1337" s="33" t="str">
        <f t="shared" si="223"/>
        <v/>
      </c>
      <c r="AP1337" s="33" t="str">
        <f t="shared" si="224"/>
        <v/>
      </c>
      <c r="AQ1337" s="33" t="str">
        <f t="shared" si="225"/>
        <v/>
      </c>
      <c r="AR1337" s="33" t="str">
        <f t="shared" si="226"/>
        <v/>
      </c>
      <c r="AS1337" s="4">
        <v>43604</v>
      </c>
      <c r="AT1337" s="4">
        <v>0.25761574074074073</v>
      </c>
      <c r="AU1337" s="4" t="s">
        <v>64</v>
      </c>
      <c r="AV1337" s="4" t="s">
        <v>68</v>
      </c>
      <c r="AW1337" s="4">
        <v>0</v>
      </c>
    </row>
    <row r="1338" spans="36:52" x14ac:dyDescent="0.3">
      <c r="AJ1338" s="33">
        <f t="shared" si="218"/>
        <v>15736.218000000001</v>
      </c>
      <c r="AK1338" s="33" t="str">
        <f t="shared" si="219"/>
        <v/>
      </c>
      <c r="AL1338" s="33" t="str">
        <f t="shared" si="220"/>
        <v/>
      </c>
      <c r="AM1338" s="33" t="str">
        <f t="shared" si="221"/>
        <v/>
      </c>
      <c r="AN1338" s="33" t="str">
        <f t="shared" si="222"/>
        <v/>
      </c>
      <c r="AO1338" s="33" t="str">
        <f t="shared" si="223"/>
        <v/>
      </c>
      <c r="AP1338" s="33" t="str">
        <f t="shared" si="224"/>
        <v/>
      </c>
      <c r="AQ1338" s="33" t="str">
        <f t="shared" si="225"/>
        <v/>
      </c>
      <c r="AR1338" s="33" t="str">
        <f t="shared" si="226"/>
        <v/>
      </c>
      <c r="AS1338" s="4">
        <v>43604</v>
      </c>
      <c r="AT1338" s="4">
        <v>0.25900462962962961</v>
      </c>
      <c r="AU1338" s="4" t="s">
        <v>59</v>
      </c>
      <c r="AV1338" s="4" t="s">
        <v>60</v>
      </c>
      <c r="AW1338" s="4">
        <v>15736.218000000001</v>
      </c>
    </row>
    <row r="1339" spans="36:52" x14ac:dyDescent="0.3">
      <c r="AJ1339" s="33" t="str">
        <f t="shared" si="218"/>
        <v/>
      </c>
      <c r="AK1339" s="33">
        <f t="shared" si="219"/>
        <v>116117.715</v>
      </c>
      <c r="AL1339" s="33" t="str">
        <f t="shared" si="220"/>
        <v/>
      </c>
      <c r="AM1339" s="33" t="str">
        <f t="shared" si="221"/>
        <v/>
      </c>
      <c r="AN1339" s="33" t="str">
        <f t="shared" si="222"/>
        <v/>
      </c>
      <c r="AO1339" s="33" t="str">
        <f t="shared" si="223"/>
        <v/>
      </c>
      <c r="AP1339" s="33" t="str">
        <f t="shared" si="224"/>
        <v/>
      </c>
      <c r="AQ1339" s="33" t="str">
        <f t="shared" si="225"/>
        <v/>
      </c>
      <c r="AR1339" s="33" t="str">
        <f t="shared" si="226"/>
        <v/>
      </c>
      <c r="AS1339" s="4">
        <v>43604</v>
      </c>
      <c r="AT1339" s="4">
        <v>0.25900462962962961</v>
      </c>
      <c r="AU1339" s="4" t="s">
        <v>59</v>
      </c>
      <c r="AV1339" s="4" t="s">
        <v>61</v>
      </c>
      <c r="AW1339" s="4">
        <v>116117.715</v>
      </c>
    </row>
    <row r="1340" spans="36:52" x14ac:dyDescent="0.3">
      <c r="AJ1340" s="33" t="str">
        <f t="shared" si="218"/>
        <v/>
      </c>
      <c r="AK1340" s="33" t="str">
        <f t="shared" si="219"/>
        <v/>
      </c>
      <c r="AL1340" s="33" t="str">
        <f t="shared" si="220"/>
        <v/>
      </c>
      <c r="AM1340" s="33" t="str">
        <f t="shared" si="221"/>
        <v/>
      </c>
      <c r="AN1340" s="33" t="str">
        <f t="shared" si="222"/>
        <v/>
      </c>
      <c r="AO1340" s="33">
        <f t="shared" si="223"/>
        <v>12</v>
      </c>
      <c r="AP1340" s="33" t="str">
        <f t="shared" si="224"/>
        <v/>
      </c>
      <c r="AQ1340" s="33" t="str">
        <f t="shared" si="225"/>
        <v/>
      </c>
      <c r="AR1340" s="33" t="str">
        <f t="shared" si="226"/>
        <v/>
      </c>
      <c r="AS1340" s="4">
        <v>43604</v>
      </c>
      <c r="AT1340" s="4">
        <v>0.25900462962962961</v>
      </c>
      <c r="AU1340" s="4" t="s">
        <v>62</v>
      </c>
      <c r="AV1340" s="4" t="s">
        <v>63</v>
      </c>
      <c r="AW1340" s="4">
        <v>12</v>
      </c>
    </row>
    <row r="1341" spans="36:52" x14ac:dyDescent="0.3">
      <c r="AJ1341" s="33" t="str">
        <f t="shared" si="218"/>
        <v/>
      </c>
      <c r="AK1341" s="33" t="str">
        <f t="shared" si="219"/>
        <v/>
      </c>
      <c r="AL1341" s="33">
        <f t="shared" si="220"/>
        <v>27361.01</v>
      </c>
      <c r="AM1341" s="33" t="str">
        <f t="shared" si="221"/>
        <v/>
      </c>
      <c r="AN1341" s="33" t="str">
        <f t="shared" si="222"/>
        <v/>
      </c>
      <c r="AO1341" s="33" t="str">
        <f t="shared" si="223"/>
        <v/>
      </c>
      <c r="AP1341" s="33" t="str">
        <f t="shared" si="224"/>
        <v/>
      </c>
      <c r="AQ1341" s="33" t="str">
        <f t="shared" si="225"/>
        <v/>
      </c>
      <c r="AR1341" s="33" t="str">
        <f t="shared" si="226"/>
        <v/>
      </c>
      <c r="AS1341" s="4">
        <v>43604</v>
      </c>
      <c r="AT1341" s="4">
        <v>0.25900462962962961</v>
      </c>
      <c r="AU1341" s="4" t="s">
        <v>64</v>
      </c>
      <c r="AV1341" s="4" t="s">
        <v>65</v>
      </c>
      <c r="AW1341" s="4">
        <v>27361.01</v>
      </c>
    </row>
    <row r="1342" spans="36:52" x14ac:dyDescent="0.3">
      <c r="AJ1342" s="33" t="str">
        <f t="shared" si="218"/>
        <v/>
      </c>
      <c r="AK1342" s="33" t="str">
        <f t="shared" si="219"/>
        <v/>
      </c>
      <c r="AL1342" s="33" t="str">
        <f t="shared" si="220"/>
        <v/>
      </c>
      <c r="AM1342" s="33">
        <f t="shared" si="221"/>
        <v>37916.536</v>
      </c>
      <c r="AN1342" s="33" t="str">
        <f t="shared" si="222"/>
        <v/>
      </c>
      <c r="AO1342" s="33" t="str">
        <f t="shared" si="223"/>
        <v/>
      </c>
      <c r="AP1342" s="33" t="str">
        <f t="shared" si="224"/>
        <v/>
      </c>
      <c r="AQ1342" s="33" t="str">
        <f t="shared" si="225"/>
        <v/>
      </c>
      <c r="AR1342" s="33" t="str">
        <f t="shared" si="226"/>
        <v/>
      </c>
      <c r="AS1342" s="4">
        <v>43604</v>
      </c>
      <c r="AT1342" s="4">
        <v>0.25900462962962961</v>
      </c>
      <c r="AU1342" s="4" t="s">
        <v>64</v>
      </c>
      <c r="AV1342" s="4" t="s">
        <v>66</v>
      </c>
      <c r="AW1342" s="4" t="s">
        <v>67</v>
      </c>
      <c r="AX1342" s="4">
        <v>37916.536</v>
      </c>
    </row>
    <row r="1343" spans="36:52" x14ac:dyDescent="0.3">
      <c r="AJ1343" s="33" t="str">
        <f t="shared" si="218"/>
        <v/>
      </c>
      <c r="AK1343" s="33" t="str">
        <f t="shared" si="219"/>
        <v/>
      </c>
      <c r="AL1343" s="33" t="str">
        <f t="shared" si="220"/>
        <v/>
      </c>
      <c r="AM1343" s="33" t="str">
        <f t="shared" si="221"/>
        <v/>
      </c>
      <c r="AN1343" s="33">
        <f t="shared" si="222"/>
        <v>0</v>
      </c>
      <c r="AO1343" s="33" t="str">
        <f t="shared" si="223"/>
        <v/>
      </c>
      <c r="AP1343" s="33" t="str">
        <f t="shared" si="224"/>
        <v/>
      </c>
      <c r="AQ1343" s="33" t="str">
        <f t="shared" si="225"/>
        <v/>
      </c>
      <c r="AR1343" s="33" t="str">
        <f t="shared" si="226"/>
        <v/>
      </c>
      <c r="AS1343" s="4">
        <v>43604</v>
      </c>
      <c r="AT1343" s="4">
        <v>0.25900462962962961</v>
      </c>
      <c r="AU1343" s="4" t="s">
        <v>64</v>
      </c>
      <c r="AV1343" s="4" t="s">
        <v>68</v>
      </c>
      <c r="AW1343" s="4">
        <v>0</v>
      </c>
    </row>
    <row r="1344" spans="36:52" x14ac:dyDescent="0.3">
      <c r="AJ1344" s="33" t="str">
        <f t="shared" si="218"/>
        <v/>
      </c>
      <c r="AK1344" s="33" t="str">
        <f t="shared" si="219"/>
        <v/>
      </c>
      <c r="AL1344" s="33" t="str">
        <f t="shared" si="220"/>
        <v/>
      </c>
      <c r="AM1344" s="33" t="str">
        <f t="shared" si="221"/>
        <v/>
      </c>
      <c r="AN1344" s="33" t="str">
        <f t="shared" si="222"/>
        <v/>
      </c>
      <c r="AO1344" s="33" t="str">
        <f t="shared" si="223"/>
        <v/>
      </c>
      <c r="AP1344" s="33">
        <f t="shared" si="224"/>
        <v>0.22500000000000001</v>
      </c>
      <c r="AQ1344" s="33" t="str">
        <f t="shared" si="225"/>
        <v/>
      </c>
      <c r="AR1344" s="33" t="str">
        <f t="shared" si="226"/>
        <v/>
      </c>
      <c r="AS1344" s="4">
        <v>43604</v>
      </c>
      <c r="AT1344" s="4">
        <v>0.25966435185185183</v>
      </c>
      <c r="AU1344" s="4" t="s">
        <v>70</v>
      </c>
      <c r="AV1344" s="4" t="s">
        <v>71</v>
      </c>
      <c r="AW1344" s="4">
        <v>43604</v>
      </c>
      <c r="AX1344" s="4">
        <v>0.22500000000000001</v>
      </c>
      <c r="AY1344" s="4" t="s">
        <v>72</v>
      </c>
      <c r="AZ1344" s="4" t="s">
        <v>73</v>
      </c>
    </row>
    <row r="1345" spans="36:52" x14ac:dyDescent="0.3">
      <c r="AJ1345" s="33" t="str">
        <f t="shared" si="218"/>
        <v/>
      </c>
      <c r="AK1345" s="33" t="str">
        <f t="shared" si="219"/>
        <v/>
      </c>
      <c r="AL1345" s="33" t="str">
        <f t="shared" si="220"/>
        <v/>
      </c>
      <c r="AM1345" s="33" t="str">
        <f t="shared" si="221"/>
        <v/>
      </c>
      <c r="AN1345" s="33" t="str">
        <f t="shared" si="222"/>
        <v/>
      </c>
      <c r="AO1345" s="33" t="str">
        <f t="shared" si="223"/>
        <v/>
      </c>
      <c r="AP1345" s="33" t="str">
        <f t="shared" si="224"/>
        <v/>
      </c>
      <c r="AQ1345" s="33" t="str">
        <f t="shared" si="225"/>
        <v/>
      </c>
      <c r="AR1345" s="33">
        <f t="shared" si="226"/>
        <v>33.700000000000003</v>
      </c>
      <c r="AS1345" s="4">
        <v>43604</v>
      </c>
      <c r="AT1345" s="4">
        <v>0.25966435185185183</v>
      </c>
      <c r="AU1345" s="4" t="s">
        <v>74</v>
      </c>
      <c r="AV1345" s="4" t="s">
        <v>75</v>
      </c>
      <c r="AW1345" s="4">
        <v>33.700000000000003</v>
      </c>
      <c r="AX1345" s="4" t="s">
        <v>72</v>
      </c>
      <c r="AY1345" s="4" t="s">
        <v>73</v>
      </c>
    </row>
    <row r="1346" spans="36:52" x14ac:dyDescent="0.3">
      <c r="AJ1346" s="33" t="str">
        <f t="shared" si="218"/>
        <v/>
      </c>
      <c r="AK1346" s="33" t="str">
        <f t="shared" si="219"/>
        <v/>
      </c>
      <c r="AL1346" s="33" t="str">
        <f t="shared" si="220"/>
        <v/>
      </c>
      <c r="AM1346" s="33" t="str">
        <f t="shared" si="221"/>
        <v/>
      </c>
      <c r="AN1346" s="33" t="str">
        <f t="shared" si="222"/>
        <v/>
      </c>
      <c r="AO1346" s="33" t="str">
        <f t="shared" si="223"/>
        <v/>
      </c>
      <c r="AP1346" s="33" t="str">
        <f t="shared" si="224"/>
        <v/>
      </c>
      <c r="AQ1346" s="33">
        <f t="shared" si="225"/>
        <v>34</v>
      </c>
      <c r="AR1346" s="33" t="str">
        <f t="shared" si="226"/>
        <v/>
      </c>
      <c r="AS1346" s="4">
        <v>43604</v>
      </c>
      <c r="AT1346" s="4">
        <v>0.25966435185185183</v>
      </c>
      <c r="AU1346" s="4" t="s">
        <v>74</v>
      </c>
      <c r="AV1346" s="4" t="s">
        <v>76</v>
      </c>
      <c r="AW1346" s="4">
        <v>34</v>
      </c>
      <c r="AX1346" s="4" t="s">
        <v>72</v>
      </c>
      <c r="AY1346" s="4" t="s">
        <v>73</v>
      </c>
    </row>
    <row r="1347" spans="36:52" x14ac:dyDescent="0.3">
      <c r="AJ1347" s="33">
        <f t="shared" si="218"/>
        <v>15736.218000000001</v>
      </c>
      <c r="AK1347" s="33" t="str">
        <f t="shared" si="219"/>
        <v/>
      </c>
      <c r="AL1347" s="33" t="str">
        <f t="shared" si="220"/>
        <v/>
      </c>
      <c r="AM1347" s="33" t="str">
        <f t="shared" si="221"/>
        <v/>
      </c>
      <c r="AN1347" s="33" t="str">
        <f t="shared" si="222"/>
        <v/>
      </c>
      <c r="AO1347" s="33" t="str">
        <f t="shared" si="223"/>
        <v/>
      </c>
      <c r="AP1347" s="33" t="str">
        <f t="shared" si="224"/>
        <v/>
      </c>
      <c r="AQ1347" s="33" t="str">
        <f t="shared" si="225"/>
        <v/>
      </c>
      <c r="AR1347" s="33" t="str">
        <f t="shared" si="226"/>
        <v/>
      </c>
      <c r="AS1347" s="4">
        <v>43604</v>
      </c>
      <c r="AT1347" s="4">
        <v>0.2603935185185185</v>
      </c>
      <c r="AU1347" s="4" t="s">
        <v>59</v>
      </c>
      <c r="AV1347" s="4" t="s">
        <v>60</v>
      </c>
      <c r="AW1347" s="4">
        <v>15736.218000000001</v>
      </c>
    </row>
    <row r="1348" spans="36:52" x14ac:dyDescent="0.3">
      <c r="AJ1348" s="33" t="str">
        <f t="shared" si="218"/>
        <v/>
      </c>
      <c r="AK1348" s="33">
        <f t="shared" si="219"/>
        <v>116117.715</v>
      </c>
      <c r="AL1348" s="33" t="str">
        <f t="shared" si="220"/>
        <v/>
      </c>
      <c r="AM1348" s="33" t="str">
        <f t="shared" si="221"/>
        <v/>
      </c>
      <c r="AN1348" s="33" t="str">
        <f t="shared" si="222"/>
        <v/>
      </c>
      <c r="AO1348" s="33" t="str">
        <f t="shared" si="223"/>
        <v/>
      </c>
      <c r="AP1348" s="33" t="str">
        <f t="shared" si="224"/>
        <v/>
      </c>
      <c r="AQ1348" s="33" t="str">
        <f t="shared" si="225"/>
        <v/>
      </c>
      <c r="AR1348" s="33" t="str">
        <f t="shared" si="226"/>
        <v/>
      </c>
      <c r="AS1348" s="4">
        <v>43604</v>
      </c>
      <c r="AT1348" s="4">
        <v>0.2603935185185185</v>
      </c>
      <c r="AU1348" s="4" t="s">
        <v>59</v>
      </c>
      <c r="AV1348" s="4" t="s">
        <v>61</v>
      </c>
      <c r="AW1348" s="4">
        <v>116117.715</v>
      </c>
    </row>
    <row r="1349" spans="36:52" x14ac:dyDescent="0.3">
      <c r="AJ1349" s="33" t="str">
        <f t="shared" si="218"/>
        <v/>
      </c>
      <c r="AK1349" s="33" t="str">
        <f t="shared" si="219"/>
        <v/>
      </c>
      <c r="AL1349" s="33" t="str">
        <f t="shared" si="220"/>
        <v/>
      </c>
      <c r="AM1349" s="33" t="str">
        <f t="shared" si="221"/>
        <v/>
      </c>
      <c r="AN1349" s="33" t="str">
        <f t="shared" si="222"/>
        <v/>
      </c>
      <c r="AO1349" s="33">
        <f t="shared" si="223"/>
        <v>12</v>
      </c>
      <c r="AP1349" s="33" t="str">
        <f t="shared" si="224"/>
        <v/>
      </c>
      <c r="AQ1349" s="33" t="str">
        <f t="shared" si="225"/>
        <v/>
      </c>
      <c r="AR1349" s="33" t="str">
        <f t="shared" si="226"/>
        <v/>
      </c>
      <c r="AS1349" s="4">
        <v>43604</v>
      </c>
      <c r="AT1349" s="4">
        <v>0.2603935185185185</v>
      </c>
      <c r="AU1349" s="4" t="s">
        <v>62</v>
      </c>
      <c r="AV1349" s="4" t="s">
        <v>63</v>
      </c>
      <c r="AW1349" s="4">
        <v>12</v>
      </c>
    </row>
    <row r="1350" spans="36:52" x14ac:dyDescent="0.3">
      <c r="AJ1350" s="33" t="str">
        <f t="shared" si="218"/>
        <v/>
      </c>
      <c r="AK1350" s="33" t="str">
        <f t="shared" si="219"/>
        <v/>
      </c>
      <c r="AL1350" s="33">
        <f t="shared" si="220"/>
        <v>27361.01</v>
      </c>
      <c r="AM1350" s="33" t="str">
        <f t="shared" si="221"/>
        <v/>
      </c>
      <c r="AN1350" s="33" t="str">
        <f t="shared" si="222"/>
        <v/>
      </c>
      <c r="AO1350" s="33" t="str">
        <f t="shared" si="223"/>
        <v/>
      </c>
      <c r="AP1350" s="33" t="str">
        <f t="shared" si="224"/>
        <v/>
      </c>
      <c r="AQ1350" s="33" t="str">
        <f t="shared" si="225"/>
        <v/>
      </c>
      <c r="AR1350" s="33" t="str">
        <f t="shared" si="226"/>
        <v/>
      </c>
      <c r="AS1350" s="4">
        <v>43604</v>
      </c>
      <c r="AT1350" s="4">
        <v>0.2603935185185185</v>
      </c>
      <c r="AU1350" s="4" t="s">
        <v>64</v>
      </c>
      <c r="AV1350" s="4" t="s">
        <v>65</v>
      </c>
      <c r="AW1350" s="4">
        <v>27361.01</v>
      </c>
    </row>
    <row r="1351" spans="36:52" x14ac:dyDescent="0.3">
      <c r="AJ1351" s="33" t="str">
        <f t="shared" si="218"/>
        <v/>
      </c>
      <c r="AK1351" s="33" t="str">
        <f t="shared" si="219"/>
        <v/>
      </c>
      <c r="AL1351" s="33" t="str">
        <f t="shared" si="220"/>
        <v/>
      </c>
      <c r="AM1351" s="33">
        <f t="shared" si="221"/>
        <v>37916.536</v>
      </c>
      <c r="AN1351" s="33" t="str">
        <f t="shared" si="222"/>
        <v/>
      </c>
      <c r="AO1351" s="33" t="str">
        <f t="shared" si="223"/>
        <v/>
      </c>
      <c r="AP1351" s="33" t="str">
        <f t="shared" si="224"/>
        <v/>
      </c>
      <c r="AQ1351" s="33" t="str">
        <f t="shared" si="225"/>
        <v/>
      </c>
      <c r="AR1351" s="33" t="str">
        <f t="shared" si="226"/>
        <v/>
      </c>
      <c r="AS1351" s="4">
        <v>43604</v>
      </c>
      <c r="AT1351" s="4">
        <v>0.2603935185185185</v>
      </c>
      <c r="AU1351" s="4" t="s">
        <v>64</v>
      </c>
      <c r="AV1351" s="4" t="s">
        <v>66</v>
      </c>
      <c r="AW1351" s="4" t="s">
        <v>67</v>
      </c>
      <c r="AX1351" s="4">
        <v>37916.536</v>
      </c>
    </row>
    <row r="1352" spans="36:52" x14ac:dyDescent="0.3">
      <c r="AJ1352" s="33" t="str">
        <f t="shared" si="218"/>
        <v/>
      </c>
      <c r="AK1352" s="33" t="str">
        <f t="shared" si="219"/>
        <v/>
      </c>
      <c r="AL1352" s="33" t="str">
        <f t="shared" si="220"/>
        <v/>
      </c>
      <c r="AM1352" s="33" t="str">
        <f t="shared" si="221"/>
        <v/>
      </c>
      <c r="AN1352" s="33">
        <f t="shared" si="222"/>
        <v>0</v>
      </c>
      <c r="AO1352" s="33" t="str">
        <f t="shared" si="223"/>
        <v/>
      </c>
      <c r="AP1352" s="33" t="str">
        <f t="shared" si="224"/>
        <v/>
      </c>
      <c r="AQ1352" s="33" t="str">
        <f t="shared" si="225"/>
        <v/>
      </c>
      <c r="AR1352" s="33" t="str">
        <f t="shared" si="226"/>
        <v/>
      </c>
      <c r="AS1352" s="4">
        <v>43604</v>
      </c>
      <c r="AT1352" s="4">
        <v>0.2603935185185185</v>
      </c>
      <c r="AU1352" s="4" t="s">
        <v>64</v>
      </c>
      <c r="AV1352" s="4" t="s">
        <v>68</v>
      </c>
      <c r="AW1352" s="4">
        <v>0</v>
      </c>
    </row>
    <row r="1353" spans="36:52" x14ac:dyDescent="0.3">
      <c r="AJ1353" s="33">
        <f t="shared" si="218"/>
        <v>15736.248</v>
      </c>
      <c r="AK1353" s="33" t="str">
        <f t="shared" si="219"/>
        <v/>
      </c>
      <c r="AL1353" s="33" t="str">
        <f t="shared" si="220"/>
        <v/>
      </c>
      <c r="AM1353" s="33" t="str">
        <f t="shared" si="221"/>
        <v/>
      </c>
      <c r="AN1353" s="33" t="str">
        <f t="shared" si="222"/>
        <v/>
      </c>
      <c r="AO1353" s="33" t="str">
        <f t="shared" si="223"/>
        <v/>
      </c>
      <c r="AP1353" s="33" t="str">
        <f t="shared" si="224"/>
        <v/>
      </c>
      <c r="AQ1353" s="33" t="str">
        <f t="shared" si="225"/>
        <v/>
      </c>
      <c r="AR1353" s="33" t="str">
        <f t="shared" si="226"/>
        <v/>
      </c>
      <c r="AS1353" s="4">
        <v>43604</v>
      </c>
      <c r="AT1353" s="4">
        <v>0.26178240740740738</v>
      </c>
      <c r="AU1353" s="4" t="s">
        <v>59</v>
      </c>
      <c r="AV1353" s="4" t="s">
        <v>60</v>
      </c>
      <c r="AW1353" s="4">
        <v>15736.248</v>
      </c>
    </row>
    <row r="1354" spans="36:52" x14ac:dyDescent="0.3">
      <c r="AJ1354" s="33" t="str">
        <f t="shared" si="218"/>
        <v/>
      </c>
      <c r="AK1354" s="33">
        <f t="shared" si="219"/>
        <v>116117.715</v>
      </c>
      <c r="AL1354" s="33" t="str">
        <f t="shared" si="220"/>
        <v/>
      </c>
      <c r="AM1354" s="33" t="str">
        <f t="shared" si="221"/>
        <v/>
      </c>
      <c r="AN1354" s="33" t="str">
        <f t="shared" si="222"/>
        <v/>
      </c>
      <c r="AO1354" s="33" t="str">
        <f t="shared" si="223"/>
        <v/>
      </c>
      <c r="AP1354" s="33" t="str">
        <f t="shared" si="224"/>
        <v/>
      </c>
      <c r="AQ1354" s="33" t="str">
        <f t="shared" si="225"/>
        <v/>
      </c>
      <c r="AR1354" s="33" t="str">
        <f t="shared" si="226"/>
        <v/>
      </c>
      <c r="AS1354" s="4">
        <v>43604</v>
      </c>
      <c r="AT1354" s="4">
        <v>0.26178240740740738</v>
      </c>
      <c r="AU1354" s="4" t="s">
        <v>59</v>
      </c>
      <c r="AV1354" s="4" t="s">
        <v>61</v>
      </c>
      <c r="AW1354" s="4">
        <v>116117.715</v>
      </c>
    </row>
    <row r="1355" spans="36:52" x14ac:dyDescent="0.3">
      <c r="AJ1355" s="33" t="str">
        <f t="shared" si="218"/>
        <v/>
      </c>
      <c r="AK1355" s="33" t="str">
        <f t="shared" si="219"/>
        <v/>
      </c>
      <c r="AL1355" s="33" t="str">
        <f t="shared" si="220"/>
        <v/>
      </c>
      <c r="AM1355" s="33" t="str">
        <f t="shared" si="221"/>
        <v/>
      </c>
      <c r="AN1355" s="33" t="str">
        <f t="shared" si="222"/>
        <v/>
      </c>
      <c r="AO1355" s="33">
        <f t="shared" si="223"/>
        <v>12</v>
      </c>
      <c r="AP1355" s="33" t="str">
        <f t="shared" si="224"/>
        <v/>
      </c>
      <c r="AQ1355" s="33" t="str">
        <f t="shared" si="225"/>
        <v/>
      </c>
      <c r="AR1355" s="33" t="str">
        <f t="shared" si="226"/>
        <v/>
      </c>
      <c r="AS1355" s="4">
        <v>43604</v>
      </c>
      <c r="AT1355" s="4">
        <v>0.26178240740740738</v>
      </c>
      <c r="AU1355" s="4" t="s">
        <v>62</v>
      </c>
      <c r="AV1355" s="4" t="s">
        <v>63</v>
      </c>
      <c r="AW1355" s="4">
        <v>12</v>
      </c>
    </row>
    <row r="1356" spans="36:52" x14ac:dyDescent="0.3">
      <c r="AJ1356" s="33" t="str">
        <f t="shared" ref="AJ1356:AJ1419" si="227">IF(AV1356="ht",AW1356,"")</f>
        <v/>
      </c>
      <c r="AK1356" s="33" t="str">
        <f t="shared" ref="AK1356:AK1419" si="228">IF($AV1356="nt",$AW1356,"")</f>
        <v/>
      </c>
      <c r="AL1356" s="33">
        <f t="shared" ref="AL1356:AL1419" si="229">IF($AV1356="esp",$AW1356,"")</f>
        <v>27361.01</v>
      </c>
      <c r="AM1356" s="33" t="str">
        <f t="shared" ref="AM1356:AM1419" si="230">IF($AV1356="Ges",$AX1356,"")</f>
        <v/>
      </c>
      <c r="AN1356" s="33" t="str">
        <f t="shared" ref="AN1356:AN1419" si="231">IF($AV1356="tag",$AW1356,"")</f>
        <v/>
      </c>
      <c r="AO1356" s="33" t="str">
        <f t="shared" ref="AO1356:AO1419" si="232">IF($AV1356="vhs",$AW1356,"")</f>
        <v/>
      </c>
      <c r="AP1356" s="33" t="str">
        <f t="shared" ref="AP1356:AP1419" si="233">IF($AV1356="szeit",$AX1356,"")</f>
        <v/>
      </c>
      <c r="AQ1356" s="33" t="str">
        <f t="shared" ref="AQ1356:AQ1419" si="234">IF($AV1356="v06",$AW1356,"")</f>
        <v/>
      </c>
      <c r="AR1356" s="33" t="str">
        <f t="shared" ref="AR1356:AR1419" si="235">IF($AV1356="v22",$AW1356,"")</f>
        <v/>
      </c>
      <c r="AS1356" s="4">
        <v>43604</v>
      </c>
      <c r="AT1356" s="4">
        <v>0.26178240740740738</v>
      </c>
      <c r="AU1356" s="4" t="s">
        <v>64</v>
      </c>
      <c r="AV1356" s="4" t="s">
        <v>65</v>
      </c>
      <c r="AW1356" s="4">
        <v>27361.01</v>
      </c>
    </row>
    <row r="1357" spans="36:52" x14ac:dyDescent="0.3">
      <c r="AJ1357" s="33" t="str">
        <f t="shared" si="227"/>
        <v/>
      </c>
      <c r="AK1357" s="33" t="str">
        <f t="shared" si="228"/>
        <v/>
      </c>
      <c r="AL1357" s="33" t="str">
        <f t="shared" si="229"/>
        <v/>
      </c>
      <c r="AM1357" s="33">
        <f t="shared" si="230"/>
        <v>37916.536</v>
      </c>
      <c r="AN1357" s="33" t="str">
        <f t="shared" si="231"/>
        <v/>
      </c>
      <c r="AO1357" s="33" t="str">
        <f t="shared" si="232"/>
        <v/>
      </c>
      <c r="AP1357" s="33" t="str">
        <f t="shared" si="233"/>
        <v/>
      </c>
      <c r="AQ1357" s="33" t="str">
        <f t="shared" si="234"/>
        <v/>
      </c>
      <c r="AR1357" s="33" t="str">
        <f t="shared" si="235"/>
        <v/>
      </c>
      <c r="AS1357" s="4">
        <v>43604</v>
      </c>
      <c r="AT1357" s="4">
        <v>0.26178240740740738</v>
      </c>
      <c r="AU1357" s="4" t="s">
        <v>64</v>
      </c>
      <c r="AV1357" s="4" t="s">
        <v>66</v>
      </c>
      <c r="AW1357" s="4" t="s">
        <v>67</v>
      </c>
      <c r="AX1357" s="4">
        <v>37916.536</v>
      </c>
    </row>
    <row r="1358" spans="36:52" x14ac:dyDescent="0.3">
      <c r="AJ1358" s="33" t="str">
        <f t="shared" si="227"/>
        <v/>
      </c>
      <c r="AK1358" s="33" t="str">
        <f t="shared" si="228"/>
        <v/>
      </c>
      <c r="AL1358" s="33" t="str">
        <f t="shared" si="229"/>
        <v/>
      </c>
      <c r="AM1358" s="33" t="str">
        <f t="shared" si="230"/>
        <v/>
      </c>
      <c r="AN1358" s="33">
        <f t="shared" si="231"/>
        <v>0</v>
      </c>
      <c r="AO1358" s="33" t="str">
        <f t="shared" si="232"/>
        <v/>
      </c>
      <c r="AP1358" s="33" t="str">
        <f t="shared" si="233"/>
        <v/>
      </c>
      <c r="AQ1358" s="33" t="str">
        <f t="shared" si="234"/>
        <v/>
      </c>
      <c r="AR1358" s="33" t="str">
        <f t="shared" si="235"/>
        <v/>
      </c>
      <c r="AS1358" s="4">
        <v>43604</v>
      </c>
      <c r="AT1358" s="4">
        <v>0.26178240740740738</v>
      </c>
      <c r="AU1358" s="4" t="s">
        <v>64</v>
      </c>
      <c r="AV1358" s="4" t="s">
        <v>68</v>
      </c>
      <c r="AW1358" s="4">
        <v>0</v>
      </c>
    </row>
    <row r="1359" spans="36:52" x14ac:dyDescent="0.3">
      <c r="AJ1359" s="33" t="str">
        <f t="shared" si="227"/>
        <v/>
      </c>
      <c r="AK1359" s="33" t="str">
        <f t="shared" si="228"/>
        <v/>
      </c>
      <c r="AL1359" s="33" t="str">
        <f t="shared" si="229"/>
        <v/>
      </c>
      <c r="AM1359" s="33" t="str">
        <f t="shared" si="230"/>
        <v/>
      </c>
      <c r="AN1359" s="33" t="str">
        <f t="shared" si="231"/>
        <v/>
      </c>
      <c r="AO1359" s="33" t="str">
        <f t="shared" si="232"/>
        <v/>
      </c>
      <c r="AP1359" s="33">
        <f t="shared" si="233"/>
        <v>0.22500000000000001</v>
      </c>
      <c r="AQ1359" s="33" t="str">
        <f t="shared" si="234"/>
        <v/>
      </c>
      <c r="AR1359" s="33" t="str">
        <f t="shared" si="235"/>
        <v/>
      </c>
      <c r="AS1359" s="4">
        <v>43604</v>
      </c>
      <c r="AT1359" s="4">
        <v>0.26313657407407409</v>
      </c>
      <c r="AU1359" s="4" t="s">
        <v>70</v>
      </c>
      <c r="AV1359" s="4" t="s">
        <v>71</v>
      </c>
      <c r="AW1359" s="4">
        <v>43604</v>
      </c>
      <c r="AX1359" s="4">
        <v>0.22500000000000001</v>
      </c>
      <c r="AY1359" s="4" t="s">
        <v>72</v>
      </c>
      <c r="AZ1359" s="4" t="s">
        <v>73</v>
      </c>
    </row>
    <row r="1360" spans="36:52" x14ac:dyDescent="0.3">
      <c r="AJ1360" s="33" t="str">
        <f t="shared" si="227"/>
        <v/>
      </c>
      <c r="AK1360" s="33" t="str">
        <f t="shared" si="228"/>
        <v/>
      </c>
      <c r="AL1360" s="33" t="str">
        <f t="shared" si="229"/>
        <v/>
      </c>
      <c r="AM1360" s="33" t="str">
        <f t="shared" si="230"/>
        <v/>
      </c>
      <c r="AN1360" s="33" t="str">
        <f t="shared" si="231"/>
        <v/>
      </c>
      <c r="AO1360" s="33" t="str">
        <f t="shared" si="232"/>
        <v/>
      </c>
      <c r="AP1360" s="33" t="str">
        <f t="shared" si="233"/>
        <v/>
      </c>
      <c r="AQ1360" s="33" t="str">
        <f t="shared" si="234"/>
        <v/>
      </c>
      <c r="AR1360" s="33">
        <f t="shared" si="235"/>
        <v>33.700000000000003</v>
      </c>
      <c r="AS1360" s="4">
        <v>43604</v>
      </c>
      <c r="AT1360" s="4">
        <v>0.26313657407407409</v>
      </c>
      <c r="AU1360" s="4" t="s">
        <v>74</v>
      </c>
      <c r="AV1360" s="4" t="s">
        <v>75</v>
      </c>
      <c r="AW1360" s="4">
        <v>33.700000000000003</v>
      </c>
      <c r="AX1360" s="4" t="s">
        <v>72</v>
      </c>
      <c r="AY1360" s="4" t="s">
        <v>73</v>
      </c>
    </row>
    <row r="1361" spans="36:51" x14ac:dyDescent="0.3">
      <c r="AJ1361" s="33" t="str">
        <f t="shared" si="227"/>
        <v/>
      </c>
      <c r="AK1361" s="33" t="str">
        <f t="shared" si="228"/>
        <v/>
      </c>
      <c r="AL1361" s="33" t="str">
        <f t="shared" si="229"/>
        <v/>
      </c>
      <c r="AM1361" s="33" t="str">
        <f t="shared" si="230"/>
        <v/>
      </c>
      <c r="AN1361" s="33" t="str">
        <f t="shared" si="231"/>
        <v/>
      </c>
      <c r="AO1361" s="33" t="str">
        <f t="shared" si="232"/>
        <v/>
      </c>
      <c r="AP1361" s="33" t="str">
        <f t="shared" si="233"/>
        <v/>
      </c>
      <c r="AQ1361" s="33">
        <f t="shared" si="234"/>
        <v>34</v>
      </c>
      <c r="AR1361" s="33" t="str">
        <f t="shared" si="235"/>
        <v/>
      </c>
      <c r="AS1361" s="4">
        <v>43604</v>
      </c>
      <c r="AT1361" s="4">
        <v>0.26313657407407409</v>
      </c>
      <c r="AU1361" s="4" t="s">
        <v>74</v>
      </c>
      <c r="AV1361" s="4" t="s">
        <v>76</v>
      </c>
      <c r="AW1361" s="4">
        <v>34</v>
      </c>
      <c r="AX1361" s="4" t="s">
        <v>72</v>
      </c>
      <c r="AY1361" s="4" t="s">
        <v>73</v>
      </c>
    </row>
    <row r="1362" spans="36:51" x14ac:dyDescent="0.3">
      <c r="AJ1362" s="33">
        <f t="shared" si="227"/>
        <v>15736.248</v>
      </c>
      <c r="AK1362" s="33" t="str">
        <f t="shared" si="228"/>
        <v/>
      </c>
      <c r="AL1362" s="33" t="str">
        <f t="shared" si="229"/>
        <v/>
      </c>
      <c r="AM1362" s="33" t="str">
        <f t="shared" si="230"/>
        <v/>
      </c>
      <c r="AN1362" s="33" t="str">
        <f t="shared" si="231"/>
        <v/>
      </c>
      <c r="AO1362" s="33" t="str">
        <f t="shared" si="232"/>
        <v/>
      </c>
      <c r="AP1362" s="33" t="str">
        <f t="shared" si="233"/>
        <v/>
      </c>
      <c r="AQ1362" s="33" t="str">
        <f t="shared" si="234"/>
        <v/>
      </c>
      <c r="AR1362" s="33" t="str">
        <f t="shared" si="235"/>
        <v/>
      </c>
      <c r="AS1362" s="4">
        <v>43604</v>
      </c>
      <c r="AT1362" s="4">
        <v>0.26317129629629626</v>
      </c>
      <c r="AU1362" s="4" t="s">
        <v>59</v>
      </c>
      <c r="AV1362" s="4" t="s">
        <v>60</v>
      </c>
      <c r="AW1362" s="4">
        <v>15736.248</v>
      </c>
    </row>
    <row r="1363" spans="36:51" x14ac:dyDescent="0.3">
      <c r="AJ1363" s="33" t="str">
        <f t="shared" si="227"/>
        <v/>
      </c>
      <c r="AK1363" s="33">
        <f t="shared" si="228"/>
        <v>116117.715</v>
      </c>
      <c r="AL1363" s="33" t="str">
        <f t="shared" si="229"/>
        <v/>
      </c>
      <c r="AM1363" s="33" t="str">
        <f t="shared" si="230"/>
        <v/>
      </c>
      <c r="AN1363" s="33" t="str">
        <f t="shared" si="231"/>
        <v/>
      </c>
      <c r="AO1363" s="33" t="str">
        <f t="shared" si="232"/>
        <v/>
      </c>
      <c r="AP1363" s="33" t="str">
        <f t="shared" si="233"/>
        <v/>
      </c>
      <c r="AQ1363" s="33" t="str">
        <f t="shared" si="234"/>
        <v/>
      </c>
      <c r="AR1363" s="33" t="str">
        <f t="shared" si="235"/>
        <v/>
      </c>
      <c r="AS1363" s="4">
        <v>43604</v>
      </c>
      <c r="AT1363" s="4">
        <v>0.26317129629629626</v>
      </c>
      <c r="AU1363" s="4" t="s">
        <v>59</v>
      </c>
      <c r="AV1363" s="4" t="s">
        <v>61</v>
      </c>
      <c r="AW1363" s="4">
        <v>116117.715</v>
      </c>
    </row>
    <row r="1364" spans="36:51" x14ac:dyDescent="0.3">
      <c r="AJ1364" s="33" t="str">
        <f t="shared" si="227"/>
        <v/>
      </c>
      <c r="AK1364" s="33" t="str">
        <f t="shared" si="228"/>
        <v/>
      </c>
      <c r="AL1364" s="33" t="str">
        <f t="shared" si="229"/>
        <v/>
      </c>
      <c r="AM1364" s="33" t="str">
        <f t="shared" si="230"/>
        <v/>
      </c>
      <c r="AN1364" s="33" t="str">
        <f t="shared" si="231"/>
        <v/>
      </c>
      <c r="AO1364" s="33">
        <f t="shared" si="232"/>
        <v>12</v>
      </c>
      <c r="AP1364" s="33" t="str">
        <f t="shared" si="233"/>
        <v/>
      </c>
      <c r="AQ1364" s="33" t="str">
        <f t="shared" si="234"/>
        <v/>
      </c>
      <c r="AR1364" s="33" t="str">
        <f t="shared" si="235"/>
        <v/>
      </c>
      <c r="AS1364" s="4">
        <v>43604</v>
      </c>
      <c r="AT1364" s="4">
        <v>0.26317129629629626</v>
      </c>
      <c r="AU1364" s="4" t="s">
        <v>62</v>
      </c>
      <c r="AV1364" s="4" t="s">
        <v>63</v>
      </c>
      <c r="AW1364" s="4">
        <v>12</v>
      </c>
    </row>
    <row r="1365" spans="36:51" x14ac:dyDescent="0.3">
      <c r="AJ1365" s="33" t="str">
        <f t="shared" si="227"/>
        <v/>
      </c>
      <c r="AK1365" s="33" t="str">
        <f t="shared" si="228"/>
        <v/>
      </c>
      <c r="AL1365" s="33">
        <f t="shared" si="229"/>
        <v>27361.01</v>
      </c>
      <c r="AM1365" s="33" t="str">
        <f t="shared" si="230"/>
        <v/>
      </c>
      <c r="AN1365" s="33" t="str">
        <f t="shared" si="231"/>
        <v/>
      </c>
      <c r="AO1365" s="33" t="str">
        <f t="shared" si="232"/>
        <v/>
      </c>
      <c r="AP1365" s="33" t="str">
        <f t="shared" si="233"/>
        <v/>
      </c>
      <c r="AQ1365" s="33" t="str">
        <f t="shared" si="234"/>
        <v/>
      </c>
      <c r="AR1365" s="33" t="str">
        <f t="shared" si="235"/>
        <v/>
      </c>
      <c r="AS1365" s="4">
        <v>43604</v>
      </c>
      <c r="AT1365" s="4">
        <v>0.26317129629629626</v>
      </c>
      <c r="AU1365" s="4" t="s">
        <v>64</v>
      </c>
      <c r="AV1365" s="4" t="s">
        <v>65</v>
      </c>
      <c r="AW1365" s="4">
        <v>27361.01</v>
      </c>
    </row>
    <row r="1366" spans="36:51" x14ac:dyDescent="0.3">
      <c r="AJ1366" s="33" t="str">
        <f t="shared" si="227"/>
        <v/>
      </c>
      <c r="AK1366" s="33" t="str">
        <f t="shared" si="228"/>
        <v/>
      </c>
      <c r="AL1366" s="33" t="str">
        <f t="shared" si="229"/>
        <v/>
      </c>
      <c r="AM1366" s="33">
        <f t="shared" si="230"/>
        <v>37916.536</v>
      </c>
      <c r="AN1366" s="33" t="str">
        <f t="shared" si="231"/>
        <v/>
      </c>
      <c r="AO1366" s="33" t="str">
        <f t="shared" si="232"/>
        <v/>
      </c>
      <c r="AP1366" s="33" t="str">
        <f t="shared" si="233"/>
        <v/>
      </c>
      <c r="AQ1366" s="33" t="str">
        <f t="shared" si="234"/>
        <v/>
      </c>
      <c r="AR1366" s="33" t="str">
        <f t="shared" si="235"/>
        <v/>
      </c>
      <c r="AS1366" s="4">
        <v>43604</v>
      </c>
      <c r="AT1366" s="4">
        <v>0.26317129629629626</v>
      </c>
      <c r="AU1366" s="4" t="s">
        <v>64</v>
      </c>
      <c r="AV1366" s="4" t="s">
        <v>66</v>
      </c>
      <c r="AW1366" s="4" t="s">
        <v>67</v>
      </c>
      <c r="AX1366" s="4">
        <v>37916.536</v>
      </c>
    </row>
    <row r="1367" spans="36:51" x14ac:dyDescent="0.3">
      <c r="AJ1367" s="33" t="str">
        <f t="shared" si="227"/>
        <v/>
      </c>
      <c r="AK1367" s="33" t="str">
        <f t="shared" si="228"/>
        <v/>
      </c>
      <c r="AL1367" s="33" t="str">
        <f t="shared" si="229"/>
        <v/>
      </c>
      <c r="AM1367" s="33" t="str">
        <f t="shared" si="230"/>
        <v/>
      </c>
      <c r="AN1367" s="33">
        <f t="shared" si="231"/>
        <v>0</v>
      </c>
      <c r="AO1367" s="33" t="str">
        <f t="shared" si="232"/>
        <v/>
      </c>
      <c r="AP1367" s="33" t="str">
        <f t="shared" si="233"/>
        <v/>
      </c>
      <c r="AQ1367" s="33" t="str">
        <f t="shared" si="234"/>
        <v/>
      </c>
      <c r="AR1367" s="33" t="str">
        <f t="shared" si="235"/>
        <v/>
      </c>
      <c r="AS1367" s="4">
        <v>43604</v>
      </c>
      <c r="AT1367" s="4">
        <v>0.26317129629629626</v>
      </c>
      <c r="AU1367" s="4" t="s">
        <v>64</v>
      </c>
      <c r="AV1367" s="4" t="s">
        <v>68</v>
      </c>
      <c r="AW1367" s="4">
        <v>0</v>
      </c>
    </row>
    <row r="1368" spans="36:51" x14ac:dyDescent="0.3">
      <c r="AJ1368" s="33">
        <f t="shared" si="227"/>
        <v>15736.248</v>
      </c>
      <c r="AK1368" s="33" t="str">
        <f t="shared" si="228"/>
        <v/>
      </c>
      <c r="AL1368" s="33" t="str">
        <f t="shared" si="229"/>
        <v/>
      </c>
      <c r="AM1368" s="33" t="str">
        <f t="shared" si="230"/>
        <v/>
      </c>
      <c r="AN1368" s="33" t="str">
        <f t="shared" si="231"/>
        <v/>
      </c>
      <c r="AO1368" s="33" t="str">
        <f t="shared" si="232"/>
        <v/>
      </c>
      <c r="AP1368" s="33" t="str">
        <f t="shared" si="233"/>
        <v/>
      </c>
      <c r="AQ1368" s="33" t="str">
        <f t="shared" si="234"/>
        <v/>
      </c>
      <c r="AR1368" s="33" t="str">
        <f t="shared" si="235"/>
        <v/>
      </c>
      <c r="AS1368" s="4">
        <v>43604</v>
      </c>
      <c r="AT1368" s="4">
        <v>0.26456018518518515</v>
      </c>
      <c r="AU1368" s="4" t="s">
        <v>59</v>
      </c>
      <c r="AV1368" s="4" t="s">
        <v>60</v>
      </c>
      <c r="AW1368" s="4">
        <v>15736.248</v>
      </c>
    </row>
    <row r="1369" spans="36:51" x14ac:dyDescent="0.3">
      <c r="AJ1369" s="33" t="str">
        <f t="shared" si="227"/>
        <v/>
      </c>
      <c r="AK1369" s="33">
        <f t="shared" si="228"/>
        <v>116117.715</v>
      </c>
      <c r="AL1369" s="33" t="str">
        <f t="shared" si="229"/>
        <v/>
      </c>
      <c r="AM1369" s="33" t="str">
        <f t="shared" si="230"/>
        <v/>
      </c>
      <c r="AN1369" s="33" t="str">
        <f t="shared" si="231"/>
        <v/>
      </c>
      <c r="AO1369" s="33" t="str">
        <f t="shared" si="232"/>
        <v/>
      </c>
      <c r="AP1369" s="33" t="str">
        <f t="shared" si="233"/>
        <v/>
      </c>
      <c r="AQ1369" s="33" t="str">
        <f t="shared" si="234"/>
        <v/>
      </c>
      <c r="AR1369" s="33" t="str">
        <f t="shared" si="235"/>
        <v/>
      </c>
      <c r="AS1369" s="4">
        <v>43604</v>
      </c>
      <c r="AT1369" s="4">
        <v>0.26456018518518515</v>
      </c>
      <c r="AU1369" s="4" t="s">
        <v>59</v>
      </c>
      <c r="AV1369" s="4" t="s">
        <v>61</v>
      </c>
      <c r="AW1369" s="4">
        <v>116117.715</v>
      </c>
    </row>
    <row r="1370" spans="36:51" x14ac:dyDescent="0.3">
      <c r="AJ1370" s="33" t="str">
        <f t="shared" si="227"/>
        <v/>
      </c>
      <c r="AK1370" s="33" t="str">
        <f t="shared" si="228"/>
        <v/>
      </c>
      <c r="AL1370" s="33" t="str">
        <f t="shared" si="229"/>
        <v/>
      </c>
      <c r="AM1370" s="33" t="str">
        <f t="shared" si="230"/>
        <v/>
      </c>
      <c r="AN1370" s="33" t="str">
        <f t="shared" si="231"/>
        <v/>
      </c>
      <c r="AO1370" s="33">
        <f t="shared" si="232"/>
        <v>12</v>
      </c>
      <c r="AP1370" s="33" t="str">
        <f t="shared" si="233"/>
        <v/>
      </c>
      <c r="AQ1370" s="33" t="str">
        <f t="shared" si="234"/>
        <v/>
      </c>
      <c r="AR1370" s="33" t="str">
        <f t="shared" si="235"/>
        <v/>
      </c>
      <c r="AS1370" s="4">
        <v>43604</v>
      </c>
      <c r="AT1370" s="4">
        <v>0.26456018518518515</v>
      </c>
      <c r="AU1370" s="4" t="s">
        <v>62</v>
      </c>
      <c r="AV1370" s="4" t="s">
        <v>63</v>
      </c>
      <c r="AW1370" s="4">
        <v>12</v>
      </c>
    </row>
    <row r="1371" spans="36:51" x14ac:dyDescent="0.3">
      <c r="AJ1371" s="33" t="str">
        <f t="shared" si="227"/>
        <v/>
      </c>
      <c r="AK1371" s="33" t="str">
        <f t="shared" si="228"/>
        <v/>
      </c>
      <c r="AL1371" s="33">
        <f t="shared" si="229"/>
        <v>27361.01</v>
      </c>
      <c r="AM1371" s="33" t="str">
        <f t="shared" si="230"/>
        <v/>
      </c>
      <c r="AN1371" s="33" t="str">
        <f t="shared" si="231"/>
        <v/>
      </c>
      <c r="AO1371" s="33" t="str">
        <f t="shared" si="232"/>
        <v/>
      </c>
      <c r="AP1371" s="33" t="str">
        <f t="shared" si="233"/>
        <v/>
      </c>
      <c r="AQ1371" s="33" t="str">
        <f t="shared" si="234"/>
        <v/>
      </c>
      <c r="AR1371" s="33" t="str">
        <f t="shared" si="235"/>
        <v/>
      </c>
      <c r="AS1371" s="4">
        <v>43604</v>
      </c>
      <c r="AT1371" s="4">
        <v>0.26456018518518515</v>
      </c>
      <c r="AU1371" s="4" t="s">
        <v>64</v>
      </c>
      <c r="AV1371" s="4" t="s">
        <v>65</v>
      </c>
      <c r="AW1371" s="4">
        <v>27361.01</v>
      </c>
    </row>
    <row r="1372" spans="36:51" x14ac:dyDescent="0.3">
      <c r="AJ1372" s="33" t="str">
        <f t="shared" si="227"/>
        <v/>
      </c>
      <c r="AK1372" s="33" t="str">
        <f t="shared" si="228"/>
        <v/>
      </c>
      <c r="AL1372" s="33" t="str">
        <f t="shared" si="229"/>
        <v/>
      </c>
      <c r="AM1372" s="33">
        <f t="shared" si="230"/>
        <v>37916.536</v>
      </c>
      <c r="AN1372" s="33" t="str">
        <f t="shared" si="231"/>
        <v/>
      </c>
      <c r="AO1372" s="33" t="str">
        <f t="shared" si="232"/>
        <v/>
      </c>
      <c r="AP1372" s="33" t="str">
        <f t="shared" si="233"/>
        <v/>
      </c>
      <c r="AQ1372" s="33" t="str">
        <f t="shared" si="234"/>
        <v/>
      </c>
      <c r="AR1372" s="33" t="str">
        <f t="shared" si="235"/>
        <v/>
      </c>
      <c r="AS1372" s="4">
        <v>43604</v>
      </c>
      <c r="AT1372" s="4">
        <v>0.26456018518518515</v>
      </c>
      <c r="AU1372" s="4" t="s">
        <v>64</v>
      </c>
      <c r="AV1372" s="4" t="s">
        <v>66</v>
      </c>
      <c r="AW1372" s="4" t="s">
        <v>67</v>
      </c>
      <c r="AX1372" s="4">
        <v>37916.536</v>
      </c>
    </row>
    <row r="1373" spans="36:51" x14ac:dyDescent="0.3">
      <c r="AJ1373" s="33" t="str">
        <f t="shared" si="227"/>
        <v/>
      </c>
      <c r="AK1373" s="33" t="str">
        <f t="shared" si="228"/>
        <v/>
      </c>
      <c r="AL1373" s="33" t="str">
        <f t="shared" si="229"/>
        <v/>
      </c>
      <c r="AM1373" s="33" t="str">
        <f t="shared" si="230"/>
        <v/>
      </c>
      <c r="AN1373" s="33">
        <f t="shared" si="231"/>
        <v>0</v>
      </c>
      <c r="AO1373" s="33" t="str">
        <f t="shared" si="232"/>
        <v/>
      </c>
      <c r="AP1373" s="33" t="str">
        <f t="shared" si="233"/>
        <v/>
      </c>
      <c r="AQ1373" s="33" t="str">
        <f t="shared" si="234"/>
        <v/>
      </c>
      <c r="AR1373" s="33" t="str">
        <f t="shared" si="235"/>
        <v/>
      </c>
      <c r="AS1373" s="4">
        <v>43604</v>
      </c>
      <c r="AT1373" s="4">
        <v>0.26456018518518515</v>
      </c>
      <c r="AU1373" s="4" t="s">
        <v>64</v>
      </c>
      <c r="AV1373" s="4" t="s">
        <v>68</v>
      </c>
      <c r="AW1373" s="4">
        <v>0</v>
      </c>
    </row>
    <row r="1374" spans="36:51" x14ac:dyDescent="0.3">
      <c r="AJ1374" s="33">
        <f t="shared" si="227"/>
        <v>15736.276</v>
      </c>
      <c r="AK1374" s="33" t="str">
        <f t="shared" si="228"/>
        <v/>
      </c>
      <c r="AL1374" s="33" t="str">
        <f t="shared" si="229"/>
        <v/>
      </c>
      <c r="AM1374" s="33" t="str">
        <f t="shared" si="230"/>
        <v/>
      </c>
      <c r="AN1374" s="33" t="str">
        <f t="shared" si="231"/>
        <v/>
      </c>
      <c r="AO1374" s="33" t="str">
        <f t="shared" si="232"/>
        <v/>
      </c>
      <c r="AP1374" s="33" t="str">
        <f t="shared" si="233"/>
        <v/>
      </c>
      <c r="AQ1374" s="33" t="str">
        <f t="shared" si="234"/>
        <v/>
      </c>
      <c r="AR1374" s="33" t="str">
        <f t="shared" si="235"/>
        <v/>
      </c>
      <c r="AS1374" s="4">
        <v>43604</v>
      </c>
      <c r="AT1374" s="4">
        <v>0.26594907407407409</v>
      </c>
      <c r="AU1374" s="4" t="s">
        <v>59</v>
      </c>
      <c r="AV1374" s="4" t="s">
        <v>60</v>
      </c>
      <c r="AW1374" s="4">
        <v>15736.276</v>
      </c>
    </row>
    <row r="1375" spans="36:51" x14ac:dyDescent="0.3">
      <c r="AJ1375" s="33" t="str">
        <f t="shared" si="227"/>
        <v/>
      </c>
      <c r="AK1375" s="33">
        <f t="shared" si="228"/>
        <v>116117.715</v>
      </c>
      <c r="AL1375" s="33" t="str">
        <f t="shared" si="229"/>
        <v/>
      </c>
      <c r="AM1375" s="33" t="str">
        <f t="shared" si="230"/>
        <v/>
      </c>
      <c r="AN1375" s="33" t="str">
        <f t="shared" si="231"/>
        <v/>
      </c>
      <c r="AO1375" s="33" t="str">
        <f t="shared" si="232"/>
        <v/>
      </c>
      <c r="AP1375" s="33" t="str">
        <f t="shared" si="233"/>
        <v/>
      </c>
      <c r="AQ1375" s="33" t="str">
        <f t="shared" si="234"/>
        <v/>
      </c>
      <c r="AR1375" s="33" t="str">
        <f t="shared" si="235"/>
        <v/>
      </c>
      <c r="AS1375" s="4">
        <v>43604</v>
      </c>
      <c r="AT1375" s="4">
        <v>0.26594907407407409</v>
      </c>
      <c r="AU1375" s="4" t="s">
        <v>59</v>
      </c>
      <c r="AV1375" s="4" t="s">
        <v>61</v>
      </c>
      <c r="AW1375" s="4">
        <v>116117.715</v>
      </c>
    </row>
    <row r="1376" spans="36:51" x14ac:dyDescent="0.3">
      <c r="AJ1376" s="33" t="str">
        <f t="shared" si="227"/>
        <v/>
      </c>
      <c r="AK1376" s="33" t="str">
        <f t="shared" si="228"/>
        <v/>
      </c>
      <c r="AL1376" s="33" t="str">
        <f t="shared" si="229"/>
        <v/>
      </c>
      <c r="AM1376" s="33" t="str">
        <f t="shared" si="230"/>
        <v/>
      </c>
      <c r="AN1376" s="33" t="str">
        <f t="shared" si="231"/>
        <v/>
      </c>
      <c r="AO1376" s="33">
        <f t="shared" si="232"/>
        <v>12</v>
      </c>
      <c r="AP1376" s="33" t="str">
        <f t="shared" si="233"/>
        <v/>
      </c>
      <c r="AQ1376" s="33" t="str">
        <f t="shared" si="234"/>
        <v/>
      </c>
      <c r="AR1376" s="33" t="str">
        <f t="shared" si="235"/>
        <v/>
      </c>
      <c r="AS1376" s="4">
        <v>43604</v>
      </c>
      <c r="AT1376" s="4">
        <v>0.26594907407407409</v>
      </c>
      <c r="AU1376" s="4" t="s">
        <v>62</v>
      </c>
      <c r="AV1376" s="4" t="s">
        <v>63</v>
      </c>
      <c r="AW1376" s="4">
        <v>12</v>
      </c>
    </row>
    <row r="1377" spans="36:52" x14ac:dyDescent="0.3">
      <c r="AJ1377" s="33" t="str">
        <f t="shared" si="227"/>
        <v/>
      </c>
      <c r="AK1377" s="33" t="str">
        <f t="shared" si="228"/>
        <v/>
      </c>
      <c r="AL1377" s="33">
        <f t="shared" si="229"/>
        <v>27361.01</v>
      </c>
      <c r="AM1377" s="33" t="str">
        <f t="shared" si="230"/>
        <v/>
      </c>
      <c r="AN1377" s="33" t="str">
        <f t="shared" si="231"/>
        <v/>
      </c>
      <c r="AO1377" s="33" t="str">
        <f t="shared" si="232"/>
        <v/>
      </c>
      <c r="AP1377" s="33" t="str">
        <f t="shared" si="233"/>
        <v/>
      </c>
      <c r="AQ1377" s="33" t="str">
        <f t="shared" si="234"/>
        <v/>
      </c>
      <c r="AR1377" s="33" t="str">
        <f t="shared" si="235"/>
        <v/>
      </c>
      <c r="AS1377" s="4">
        <v>43604</v>
      </c>
      <c r="AT1377" s="4">
        <v>0.26594907407407409</v>
      </c>
      <c r="AU1377" s="4" t="s">
        <v>64</v>
      </c>
      <c r="AV1377" s="4" t="s">
        <v>65</v>
      </c>
      <c r="AW1377" s="4">
        <v>27361.01</v>
      </c>
    </row>
    <row r="1378" spans="36:52" x14ac:dyDescent="0.3">
      <c r="AJ1378" s="33" t="str">
        <f t="shared" si="227"/>
        <v/>
      </c>
      <c r="AK1378" s="33" t="str">
        <f t="shared" si="228"/>
        <v/>
      </c>
      <c r="AL1378" s="33" t="str">
        <f t="shared" si="229"/>
        <v/>
      </c>
      <c r="AM1378" s="33">
        <f t="shared" si="230"/>
        <v>37916.536</v>
      </c>
      <c r="AN1378" s="33" t="str">
        <f t="shared" si="231"/>
        <v/>
      </c>
      <c r="AO1378" s="33" t="str">
        <f t="shared" si="232"/>
        <v/>
      </c>
      <c r="AP1378" s="33" t="str">
        <f t="shared" si="233"/>
        <v/>
      </c>
      <c r="AQ1378" s="33" t="str">
        <f t="shared" si="234"/>
        <v/>
      </c>
      <c r="AR1378" s="33" t="str">
        <f t="shared" si="235"/>
        <v/>
      </c>
      <c r="AS1378" s="4">
        <v>43604</v>
      </c>
      <c r="AT1378" s="4">
        <v>0.26594907407407409</v>
      </c>
      <c r="AU1378" s="4" t="s">
        <v>64</v>
      </c>
      <c r="AV1378" s="4" t="s">
        <v>66</v>
      </c>
      <c r="AW1378" s="4" t="s">
        <v>67</v>
      </c>
      <c r="AX1378" s="4">
        <v>37916.536</v>
      </c>
    </row>
    <row r="1379" spans="36:52" x14ac:dyDescent="0.3">
      <c r="AJ1379" s="33" t="str">
        <f t="shared" si="227"/>
        <v/>
      </c>
      <c r="AK1379" s="33" t="str">
        <f t="shared" si="228"/>
        <v/>
      </c>
      <c r="AL1379" s="33" t="str">
        <f t="shared" si="229"/>
        <v/>
      </c>
      <c r="AM1379" s="33" t="str">
        <f t="shared" si="230"/>
        <v/>
      </c>
      <c r="AN1379" s="33">
        <f t="shared" si="231"/>
        <v>0</v>
      </c>
      <c r="AO1379" s="33" t="str">
        <f t="shared" si="232"/>
        <v/>
      </c>
      <c r="AP1379" s="33" t="str">
        <f t="shared" si="233"/>
        <v/>
      </c>
      <c r="AQ1379" s="33" t="str">
        <f t="shared" si="234"/>
        <v/>
      </c>
      <c r="AR1379" s="33" t="str">
        <f t="shared" si="235"/>
        <v/>
      </c>
      <c r="AS1379" s="4">
        <v>43604</v>
      </c>
      <c r="AT1379" s="4">
        <v>0.26594907407407409</v>
      </c>
      <c r="AU1379" s="4" t="s">
        <v>64</v>
      </c>
      <c r="AV1379" s="4" t="s">
        <v>68</v>
      </c>
      <c r="AW1379" s="4">
        <v>0</v>
      </c>
    </row>
    <row r="1380" spans="36:52" x14ac:dyDescent="0.3">
      <c r="AJ1380" s="33" t="str">
        <f t="shared" si="227"/>
        <v/>
      </c>
      <c r="AK1380" s="33" t="str">
        <f t="shared" si="228"/>
        <v/>
      </c>
      <c r="AL1380" s="33" t="str">
        <f t="shared" si="229"/>
        <v/>
      </c>
      <c r="AM1380" s="33" t="str">
        <f t="shared" si="230"/>
        <v/>
      </c>
      <c r="AN1380" s="33" t="str">
        <f t="shared" si="231"/>
        <v/>
      </c>
      <c r="AO1380" s="33" t="str">
        <f t="shared" si="232"/>
        <v/>
      </c>
      <c r="AP1380" s="33">
        <f t="shared" si="233"/>
        <v>0.22500000000000001</v>
      </c>
      <c r="AQ1380" s="33" t="str">
        <f t="shared" si="234"/>
        <v/>
      </c>
      <c r="AR1380" s="33" t="str">
        <f t="shared" si="235"/>
        <v/>
      </c>
      <c r="AS1380" s="4">
        <v>43604</v>
      </c>
      <c r="AT1380" s="4">
        <v>0.2666087962962963</v>
      </c>
      <c r="AU1380" s="4" t="s">
        <v>70</v>
      </c>
      <c r="AV1380" s="4" t="s">
        <v>71</v>
      </c>
      <c r="AW1380" s="4">
        <v>43604</v>
      </c>
      <c r="AX1380" s="4">
        <v>0.22500000000000001</v>
      </c>
      <c r="AY1380" s="4" t="s">
        <v>72</v>
      </c>
      <c r="AZ1380" s="4" t="s">
        <v>73</v>
      </c>
    </row>
    <row r="1381" spans="36:52" x14ac:dyDescent="0.3">
      <c r="AJ1381" s="33" t="str">
        <f t="shared" si="227"/>
        <v/>
      </c>
      <c r="AK1381" s="33" t="str">
        <f t="shared" si="228"/>
        <v/>
      </c>
      <c r="AL1381" s="33" t="str">
        <f t="shared" si="229"/>
        <v/>
      </c>
      <c r="AM1381" s="33" t="str">
        <f t="shared" si="230"/>
        <v/>
      </c>
      <c r="AN1381" s="33" t="str">
        <f t="shared" si="231"/>
        <v/>
      </c>
      <c r="AO1381" s="33" t="str">
        <f t="shared" si="232"/>
        <v/>
      </c>
      <c r="AP1381" s="33" t="str">
        <f t="shared" si="233"/>
        <v/>
      </c>
      <c r="AQ1381" s="33" t="str">
        <f t="shared" si="234"/>
        <v/>
      </c>
      <c r="AR1381" s="33">
        <f t="shared" si="235"/>
        <v>33.700000000000003</v>
      </c>
      <c r="AS1381" s="4">
        <v>43604</v>
      </c>
      <c r="AT1381" s="4">
        <v>0.2666087962962963</v>
      </c>
      <c r="AU1381" s="4" t="s">
        <v>74</v>
      </c>
      <c r="AV1381" s="4" t="s">
        <v>75</v>
      </c>
      <c r="AW1381" s="4">
        <v>33.700000000000003</v>
      </c>
      <c r="AX1381" s="4" t="s">
        <v>72</v>
      </c>
      <c r="AY1381" s="4" t="s">
        <v>73</v>
      </c>
    </row>
    <row r="1382" spans="36:52" x14ac:dyDescent="0.3">
      <c r="AJ1382" s="33" t="str">
        <f t="shared" si="227"/>
        <v/>
      </c>
      <c r="AK1382" s="33" t="str">
        <f t="shared" si="228"/>
        <v/>
      </c>
      <c r="AL1382" s="33" t="str">
        <f t="shared" si="229"/>
        <v/>
      </c>
      <c r="AM1382" s="33" t="str">
        <f t="shared" si="230"/>
        <v/>
      </c>
      <c r="AN1382" s="33" t="str">
        <f t="shared" si="231"/>
        <v/>
      </c>
      <c r="AO1382" s="33" t="str">
        <f t="shared" si="232"/>
        <v/>
      </c>
      <c r="AP1382" s="33" t="str">
        <f t="shared" si="233"/>
        <v/>
      </c>
      <c r="AQ1382" s="33">
        <f t="shared" si="234"/>
        <v>34</v>
      </c>
      <c r="AR1382" s="33" t="str">
        <f t="shared" si="235"/>
        <v/>
      </c>
      <c r="AS1382" s="4">
        <v>43604</v>
      </c>
      <c r="AT1382" s="4">
        <v>0.2666087962962963</v>
      </c>
      <c r="AU1382" s="4" t="s">
        <v>74</v>
      </c>
      <c r="AV1382" s="4" t="s">
        <v>76</v>
      </c>
      <c r="AW1382" s="4">
        <v>34</v>
      </c>
      <c r="AX1382" s="4" t="s">
        <v>72</v>
      </c>
      <c r="AY1382" s="4" t="s">
        <v>73</v>
      </c>
    </row>
    <row r="1383" spans="36:52" x14ac:dyDescent="0.3">
      <c r="AJ1383" s="33">
        <f t="shared" si="227"/>
        <v>15736.276</v>
      </c>
      <c r="AK1383" s="33" t="str">
        <f t="shared" si="228"/>
        <v/>
      </c>
      <c r="AL1383" s="33" t="str">
        <f t="shared" si="229"/>
        <v/>
      </c>
      <c r="AM1383" s="33" t="str">
        <f t="shared" si="230"/>
        <v/>
      </c>
      <c r="AN1383" s="33" t="str">
        <f t="shared" si="231"/>
        <v/>
      </c>
      <c r="AO1383" s="33" t="str">
        <f t="shared" si="232"/>
        <v/>
      </c>
      <c r="AP1383" s="33" t="str">
        <f t="shared" si="233"/>
        <v/>
      </c>
      <c r="AQ1383" s="33" t="str">
        <f t="shared" si="234"/>
        <v/>
      </c>
      <c r="AR1383" s="33" t="str">
        <f t="shared" si="235"/>
        <v/>
      </c>
      <c r="AS1383" s="4">
        <v>43604</v>
      </c>
      <c r="AT1383" s="4">
        <v>0.26733796296296297</v>
      </c>
      <c r="AU1383" s="4" t="s">
        <v>59</v>
      </c>
      <c r="AV1383" s="4" t="s">
        <v>60</v>
      </c>
      <c r="AW1383" s="4">
        <v>15736.276</v>
      </c>
    </row>
    <row r="1384" spans="36:52" x14ac:dyDescent="0.3">
      <c r="AJ1384" s="33" t="str">
        <f t="shared" si="227"/>
        <v/>
      </c>
      <c r="AK1384" s="33">
        <f t="shared" si="228"/>
        <v>116117.715</v>
      </c>
      <c r="AL1384" s="33" t="str">
        <f t="shared" si="229"/>
        <v/>
      </c>
      <c r="AM1384" s="33" t="str">
        <f t="shared" si="230"/>
        <v/>
      </c>
      <c r="AN1384" s="33" t="str">
        <f t="shared" si="231"/>
        <v/>
      </c>
      <c r="AO1384" s="33" t="str">
        <f t="shared" si="232"/>
        <v/>
      </c>
      <c r="AP1384" s="33" t="str">
        <f t="shared" si="233"/>
        <v/>
      </c>
      <c r="AQ1384" s="33" t="str">
        <f t="shared" si="234"/>
        <v/>
      </c>
      <c r="AR1384" s="33" t="str">
        <f t="shared" si="235"/>
        <v/>
      </c>
      <c r="AS1384" s="4">
        <v>43604</v>
      </c>
      <c r="AT1384" s="4">
        <v>0.26733796296296297</v>
      </c>
      <c r="AU1384" s="4" t="s">
        <v>59</v>
      </c>
      <c r="AV1384" s="4" t="s">
        <v>61</v>
      </c>
      <c r="AW1384" s="4">
        <v>116117.715</v>
      </c>
    </row>
    <row r="1385" spans="36:52" x14ac:dyDescent="0.3">
      <c r="AJ1385" s="33" t="str">
        <f t="shared" si="227"/>
        <v/>
      </c>
      <c r="AK1385" s="33" t="str">
        <f t="shared" si="228"/>
        <v/>
      </c>
      <c r="AL1385" s="33" t="str">
        <f t="shared" si="229"/>
        <v/>
      </c>
      <c r="AM1385" s="33" t="str">
        <f t="shared" si="230"/>
        <v/>
      </c>
      <c r="AN1385" s="33" t="str">
        <f t="shared" si="231"/>
        <v/>
      </c>
      <c r="AO1385" s="33">
        <f t="shared" si="232"/>
        <v>12</v>
      </c>
      <c r="AP1385" s="33" t="str">
        <f t="shared" si="233"/>
        <v/>
      </c>
      <c r="AQ1385" s="33" t="str">
        <f t="shared" si="234"/>
        <v/>
      </c>
      <c r="AR1385" s="33" t="str">
        <f t="shared" si="235"/>
        <v/>
      </c>
      <c r="AS1385" s="4">
        <v>43604</v>
      </c>
      <c r="AT1385" s="4">
        <v>0.26733796296296297</v>
      </c>
      <c r="AU1385" s="4" t="s">
        <v>62</v>
      </c>
      <c r="AV1385" s="4" t="s">
        <v>63</v>
      </c>
      <c r="AW1385" s="4">
        <v>12</v>
      </c>
    </row>
    <row r="1386" spans="36:52" x14ac:dyDescent="0.3">
      <c r="AJ1386" s="33" t="str">
        <f t="shared" si="227"/>
        <v/>
      </c>
      <c r="AK1386" s="33" t="str">
        <f t="shared" si="228"/>
        <v/>
      </c>
      <c r="AL1386" s="33">
        <f t="shared" si="229"/>
        <v>27361.01</v>
      </c>
      <c r="AM1386" s="33" t="str">
        <f t="shared" si="230"/>
        <v/>
      </c>
      <c r="AN1386" s="33" t="str">
        <f t="shared" si="231"/>
        <v/>
      </c>
      <c r="AO1386" s="33" t="str">
        <f t="shared" si="232"/>
        <v/>
      </c>
      <c r="AP1386" s="33" t="str">
        <f t="shared" si="233"/>
        <v/>
      </c>
      <c r="AQ1386" s="33" t="str">
        <f t="shared" si="234"/>
        <v/>
      </c>
      <c r="AR1386" s="33" t="str">
        <f t="shared" si="235"/>
        <v/>
      </c>
      <c r="AS1386" s="4">
        <v>43604</v>
      </c>
      <c r="AT1386" s="4">
        <v>0.26733796296296297</v>
      </c>
      <c r="AU1386" s="4" t="s">
        <v>64</v>
      </c>
      <c r="AV1386" s="4" t="s">
        <v>65</v>
      </c>
      <c r="AW1386" s="4">
        <v>27361.01</v>
      </c>
    </row>
    <row r="1387" spans="36:52" x14ac:dyDescent="0.3">
      <c r="AJ1387" s="33" t="str">
        <f t="shared" si="227"/>
        <v/>
      </c>
      <c r="AK1387" s="33" t="str">
        <f t="shared" si="228"/>
        <v/>
      </c>
      <c r="AL1387" s="33" t="str">
        <f t="shared" si="229"/>
        <v/>
      </c>
      <c r="AM1387" s="33">
        <f t="shared" si="230"/>
        <v>37916.536</v>
      </c>
      <c r="AN1387" s="33" t="str">
        <f t="shared" si="231"/>
        <v/>
      </c>
      <c r="AO1387" s="33" t="str">
        <f t="shared" si="232"/>
        <v/>
      </c>
      <c r="AP1387" s="33" t="str">
        <f t="shared" si="233"/>
        <v/>
      </c>
      <c r="AQ1387" s="33" t="str">
        <f t="shared" si="234"/>
        <v/>
      </c>
      <c r="AR1387" s="33" t="str">
        <f t="shared" si="235"/>
        <v/>
      </c>
      <c r="AS1387" s="4">
        <v>43604</v>
      </c>
      <c r="AT1387" s="4">
        <v>0.26733796296296297</v>
      </c>
      <c r="AU1387" s="4" t="s">
        <v>64</v>
      </c>
      <c r="AV1387" s="4" t="s">
        <v>66</v>
      </c>
      <c r="AW1387" s="4" t="s">
        <v>67</v>
      </c>
      <c r="AX1387" s="4">
        <v>37916.536</v>
      </c>
    </row>
    <row r="1388" spans="36:52" x14ac:dyDescent="0.3">
      <c r="AJ1388" s="33" t="str">
        <f t="shared" si="227"/>
        <v/>
      </c>
      <c r="AK1388" s="33" t="str">
        <f t="shared" si="228"/>
        <v/>
      </c>
      <c r="AL1388" s="33" t="str">
        <f t="shared" si="229"/>
        <v/>
      </c>
      <c r="AM1388" s="33" t="str">
        <f t="shared" si="230"/>
        <v/>
      </c>
      <c r="AN1388" s="33">
        <f t="shared" si="231"/>
        <v>0</v>
      </c>
      <c r="AO1388" s="33" t="str">
        <f t="shared" si="232"/>
        <v/>
      </c>
      <c r="AP1388" s="33" t="str">
        <f t="shared" si="233"/>
        <v/>
      </c>
      <c r="AQ1388" s="33" t="str">
        <f t="shared" si="234"/>
        <v/>
      </c>
      <c r="AR1388" s="33" t="str">
        <f t="shared" si="235"/>
        <v/>
      </c>
      <c r="AS1388" s="4">
        <v>43604</v>
      </c>
      <c r="AT1388" s="4">
        <v>0.26733796296296297</v>
      </c>
      <c r="AU1388" s="4" t="s">
        <v>64</v>
      </c>
      <c r="AV1388" s="4" t="s">
        <v>68</v>
      </c>
      <c r="AW1388" s="4">
        <v>0</v>
      </c>
    </row>
    <row r="1389" spans="36:52" x14ac:dyDescent="0.3">
      <c r="AJ1389" s="33">
        <f t="shared" si="227"/>
        <v>15736.290999999999</v>
      </c>
      <c r="AK1389" s="33" t="str">
        <f t="shared" si="228"/>
        <v/>
      </c>
      <c r="AL1389" s="33" t="str">
        <f t="shared" si="229"/>
        <v/>
      </c>
      <c r="AM1389" s="33" t="str">
        <f t="shared" si="230"/>
        <v/>
      </c>
      <c r="AN1389" s="33" t="str">
        <f t="shared" si="231"/>
        <v/>
      </c>
      <c r="AO1389" s="33" t="str">
        <f t="shared" si="232"/>
        <v/>
      </c>
      <c r="AP1389" s="33" t="str">
        <f t="shared" si="233"/>
        <v/>
      </c>
      <c r="AQ1389" s="33" t="str">
        <f t="shared" si="234"/>
        <v/>
      </c>
      <c r="AR1389" s="33" t="str">
        <f t="shared" si="235"/>
        <v/>
      </c>
      <c r="AS1389" s="4">
        <v>43604</v>
      </c>
      <c r="AT1389" s="4">
        <v>0.26872685185185186</v>
      </c>
      <c r="AU1389" s="4" t="s">
        <v>59</v>
      </c>
      <c r="AV1389" s="4" t="s">
        <v>60</v>
      </c>
      <c r="AW1389" s="4">
        <v>15736.290999999999</v>
      </c>
    </row>
    <row r="1390" spans="36:52" x14ac:dyDescent="0.3">
      <c r="AJ1390" s="33" t="str">
        <f t="shared" si="227"/>
        <v/>
      </c>
      <c r="AK1390" s="33">
        <f t="shared" si="228"/>
        <v>116117.715</v>
      </c>
      <c r="AL1390" s="33" t="str">
        <f t="shared" si="229"/>
        <v/>
      </c>
      <c r="AM1390" s="33" t="str">
        <f t="shared" si="230"/>
        <v/>
      </c>
      <c r="AN1390" s="33" t="str">
        <f t="shared" si="231"/>
        <v/>
      </c>
      <c r="AO1390" s="33" t="str">
        <f t="shared" si="232"/>
        <v/>
      </c>
      <c r="AP1390" s="33" t="str">
        <f t="shared" si="233"/>
        <v/>
      </c>
      <c r="AQ1390" s="33" t="str">
        <f t="shared" si="234"/>
        <v/>
      </c>
      <c r="AR1390" s="33" t="str">
        <f t="shared" si="235"/>
        <v/>
      </c>
      <c r="AS1390" s="4">
        <v>43604</v>
      </c>
      <c r="AT1390" s="4">
        <v>0.26872685185185186</v>
      </c>
      <c r="AU1390" s="4" t="s">
        <v>59</v>
      </c>
      <c r="AV1390" s="4" t="s">
        <v>61</v>
      </c>
      <c r="AW1390" s="4">
        <v>116117.715</v>
      </c>
    </row>
    <row r="1391" spans="36:52" x14ac:dyDescent="0.3">
      <c r="AJ1391" s="33" t="str">
        <f t="shared" si="227"/>
        <v/>
      </c>
      <c r="AK1391" s="33" t="str">
        <f t="shared" si="228"/>
        <v/>
      </c>
      <c r="AL1391" s="33" t="str">
        <f t="shared" si="229"/>
        <v/>
      </c>
      <c r="AM1391" s="33" t="str">
        <f t="shared" si="230"/>
        <v/>
      </c>
      <c r="AN1391" s="33" t="str">
        <f t="shared" si="231"/>
        <v/>
      </c>
      <c r="AO1391" s="33">
        <f t="shared" si="232"/>
        <v>12</v>
      </c>
      <c r="AP1391" s="33" t="str">
        <f t="shared" si="233"/>
        <v/>
      </c>
      <c r="AQ1391" s="33" t="str">
        <f t="shared" si="234"/>
        <v/>
      </c>
      <c r="AR1391" s="33" t="str">
        <f t="shared" si="235"/>
        <v/>
      </c>
      <c r="AS1391" s="4">
        <v>43604</v>
      </c>
      <c r="AT1391" s="4">
        <v>0.26872685185185186</v>
      </c>
      <c r="AU1391" s="4" t="s">
        <v>62</v>
      </c>
      <c r="AV1391" s="4" t="s">
        <v>63</v>
      </c>
      <c r="AW1391" s="4">
        <v>12</v>
      </c>
    </row>
    <row r="1392" spans="36:52" x14ac:dyDescent="0.3">
      <c r="AJ1392" s="33" t="str">
        <f t="shared" si="227"/>
        <v/>
      </c>
      <c r="AK1392" s="33" t="str">
        <f t="shared" si="228"/>
        <v/>
      </c>
      <c r="AL1392" s="33">
        <f t="shared" si="229"/>
        <v>13827.181</v>
      </c>
      <c r="AM1392" s="33" t="str">
        <f t="shared" si="230"/>
        <v/>
      </c>
      <c r="AN1392" s="33" t="str">
        <f t="shared" si="231"/>
        <v/>
      </c>
      <c r="AO1392" s="33" t="str">
        <f t="shared" si="232"/>
        <v/>
      </c>
      <c r="AP1392" s="33" t="str">
        <f t="shared" si="233"/>
        <v/>
      </c>
      <c r="AQ1392" s="33" t="str">
        <f t="shared" si="234"/>
        <v/>
      </c>
      <c r="AR1392" s="33" t="str">
        <f t="shared" si="235"/>
        <v/>
      </c>
      <c r="AS1392" s="4">
        <v>43604</v>
      </c>
      <c r="AT1392" s="4">
        <v>0.26872685185185186</v>
      </c>
      <c r="AU1392" s="4" t="s">
        <v>64</v>
      </c>
      <c r="AV1392" s="4" t="s">
        <v>65</v>
      </c>
      <c r="AW1392" s="4">
        <v>13827.181</v>
      </c>
    </row>
    <row r="1393" spans="36:52" x14ac:dyDescent="0.3">
      <c r="AJ1393" s="33" t="str">
        <f t="shared" si="227"/>
        <v/>
      </c>
      <c r="AK1393" s="33" t="str">
        <f t="shared" si="228"/>
        <v/>
      </c>
      <c r="AL1393" s="33" t="str">
        <f t="shared" si="229"/>
        <v/>
      </c>
      <c r="AM1393" s="33">
        <f t="shared" si="230"/>
        <v>37916.536</v>
      </c>
      <c r="AN1393" s="33" t="str">
        <f t="shared" si="231"/>
        <v/>
      </c>
      <c r="AO1393" s="33" t="str">
        <f t="shared" si="232"/>
        <v/>
      </c>
      <c r="AP1393" s="33" t="str">
        <f t="shared" si="233"/>
        <v/>
      </c>
      <c r="AQ1393" s="33" t="str">
        <f t="shared" si="234"/>
        <v/>
      </c>
      <c r="AR1393" s="33" t="str">
        <f t="shared" si="235"/>
        <v/>
      </c>
      <c r="AS1393" s="4">
        <v>43604</v>
      </c>
      <c r="AT1393" s="4">
        <v>0.26872685185185186</v>
      </c>
      <c r="AU1393" s="4" t="s">
        <v>64</v>
      </c>
      <c r="AV1393" s="4" t="s">
        <v>66</v>
      </c>
      <c r="AW1393" s="4" t="s">
        <v>67</v>
      </c>
      <c r="AX1393" s="4">
        <v>37916.536</v>
      </c>
    </row>
    <row r="1394" spans="36:52" x14ac:dyDescent="0.3">
      <c r="AJ1394" s="33" t="str">
        <f t="shared" si="227"/>
        <v/>
      </c>
      <c r="AK1394" s="33" t="str">
        <f t="shared" si="228"/>
        <v/>
      </c>
      <c r="AL1394" s="33" t="str">
        <f t="shared" si="229"/>
        <v/>
      </c>
      <c r="AM1394" s="33" t="str">
        <f t="shared" si="230"/>
        <v/>
      </c>
      <c r="AN1394" s="33">
        <f t="shared" si="231"/>
        <v>0</v>
      </c>
      <c r="AO1394" s="33" t="str">
        <f t="shared" si="232"/>
        <v/>
      </c>
      <c r="AP1394" s="33" t="str">
        <f t="shared" si="233"/>
        <v/>
      </c>
      <c r="AQ1394" s="33" t="str">
        <f t="shared" si="234"/>
        <v/>
      </c>
      <c r="AR1394" s="33" t="str">
        <f t="shared" si="235"/>
        <v/>
      </c>
      <c r="AS1394" s="4">
        <v>43604</v>
      </c>
      <c r="AT1394" s="4">
        <v>0.26872685185185186</v>
      </c>
      <c r="AU1394" s="4" t="s">
        <v>64</v>
      </c>
      <c r="AV1394" s="4" t="s">
        <v>68</v>
      </c>
      <c r="AW1394" s="4">
        <v>0</v>
      </c>
    </row>
    <row r="1395" spans="36:52" x14ac:dyDescent="0.3">
      <c r="AJ1395" s="33" t="str">
        <f t="shared" si="227"/>
        <v/>
      </c>
      <c r="AK1395" s="33" t="str">
        <f t="shared" si="228"/>
        <v/>
      </c>
      <c r="AL1395" s="33" t="str">
        <f t="shared" si="229"/>
        <v/>
      </c>
      <c r="AM1395" s="33" t="str">
        <f t="shared" si="230"/>
        <v/>
      </c>
      <c r="AN1395" s="33" t="str">
        <f t="shared" si="231"/>
        <v/>
      </c>
      <c r="AO1395" s="33" t="str">
        <f t="shared" si="232"/>
        <v/>
      </c>
      <c r="AP1395" s="33">
        <f t="shared" si="233"/>
        <v>0.22500000000000001</v>
      </c>
      <c r="AQ1395" s="33" t="str">
        <f t="shared" si="234"/>
        <v/>
      </c>
      <c r="AR1395" s="33" t="str">
        <f t="shared" si="235"/>
        <v/>
      </c>
      <c r="AS1395" s="4">
        <v>43604</v>
      </c>
      <c r="AT1395" s="4">
        <v>0.27008101851851851</v>
      </c>
      <c r="AU1395" s="4" t="s">
        <v>70</v>
      </c>
      <c r="AV1395" s="4" t="s">
        <v>71</v>
      </c>
      <c r="AW1395" s="4">
        <v>43604</v>
      </c>
      <c r="AX1395" s="4">
        <v>0.22500000000000001</v>
      </c>
      <c r="AY1395" s="4" t="s">
        <v>72</v>
      </c>
      <c r="AZ1395" s="4" t="s">
        <v>73</v>
      </c>
    </row>
    <row r="1396" spans="36:52" x14ac:dyDescent="0.3">
      <c r="AJ1396" s="33" t="str">
        <f t="shared" si="227"/>
        <v/>
      </c>
      <c r="AK1396" s="33" t="str">
        <f t="shared" si="228"/>
        <v/>
      </c>
      <c r="AL1396" s="33" t="str">
        <f t="shared" si="229"/>
        <v/>
      </c>
      <c r="AM1396" s="33" t="str">
        <f t="shared" si="230"/>
        <v/>
      </c>
      <c r="AN1396" s="33" t="str">
        <f t="shared" si="231"/>
        <v/>
      </c>
      <c r="AO1396" s="33" t="str">
        <f t="shared" si="232"/>
        <v/>
      </c>
      <c r="AP1396" s="33" t="str">
        <f t="shared" si="233"/>
        <v/>
      </c>
      <c r="AQ1396" s="33" t="str">
        <f t="shared" si="234"/>
        <v/>
      </c>
      <c r="AR1396" s="33">
        <f t="shared" si="235"/>
        <v>33.700000000000003</v>
      </c>
      <c r="AS1396" s="4">
        <v>43604</v>
      </c>
      <c r="AT1396" s="4">
        <v>0.27008101851851851</v>
      </c>
      <c r="AU1396" s="4" t="s">
        <v>74</v>
      </c>
      <c r="AV1396" s="4" t="s">
        <v>75</v>
      </c>
      <c r="AW1396" s="4">
        <v>33.700000000000003</v>
      </c>
      <c r="AX1396" s="4" t="s">
        <v>72</v>
      </c>
      <c r="AY1396" s="4" t="s">
        <v>73</v>
      </c>
    </row>
    <row r="1397" spans="36:52" x14ac:dyDescent="0.3">
      <c r="AJ1397" s="33" t="str">
        <f t="shared" si="227"/>
        <v/>
      </c>
      <c r="AK1397" s="33" t="str">
        <f t="shared" si="228"/>
        <v/>
      </c>
      <c r="AL1397" s="33" t="str">
        <f t="shared" si="229"/>
        <v/>
      </c>
      <c r="AM1397" s="33" t="str">
        <f t="shared" si="230"/>
        <v/>
      </c>
      <c r="AN1397" s="33" t="str">
        <f t="shared" si="231"/>
        <v/>
      </c>
      <c r="AO1397" s="33" t="str">
        <f t="shared" si="232"/>
        <v/>
      </c>
      <c r="AP1397" s="33" t="str">
        <f t="shared" si="233"/>
        <v/>
      </c>
      <c r="AQ1397" s="33">
        <f t="shared" si="234"/>
        <v>34</v>
      </c>
      <c r="AR1397" s="33" t="str">
        <f t="shared" si="235"/>
        <v/>
      </c>
      <c r="AS1397" s="4">
        <v>43604</v>
      </c>
      <c r="AT1397" s="4">
        <v>0.27008101851851851</v>
      </c>
      <c r="AU1397" s="4" t="s">
        <v>74</v>
      </c>
      <c r="AV1397" s="4" t="s">
        <v>76</v>
      </c>
      <c r="AW1397" s="4">
        <v>34</v>
      </c>
      <c r="AX1397" s="4" t="s">
        <v>72</v>
      </c>
      <c r="AY1397" s="4" t="s">
        <v>73</v>
      </c>
    </row>
    <row r="1398" spans="36:52" x14ac:dyDescent="0.3">
      <c r="AJ1398" s="33">
        <f t="shared" si="227"/>
        <v>15736.290999999999</v>
      </c>
      <c r="AK1398" s="33" t="str">
        <f t="shared" si="228"/>
        <v/>
      </c>
      <c r="AL1398" s="33" t="str">
        <f t="shared" si="229"/>
        <v/>
      </c>
      <c r="AM1398" s="33" t="str">
        <f t="shared" si="230"/>
        <v/>
      </c>
      <c r="AN1398" s="33" t="str">
        <f t="shared" si="231"/>
        <v/>
      </c>
      <c r="AO1398" s="33" t="str">
        <f t="shared" si="232"/>
        <v/>
      </c>
      <c r="AP1398" s="33" t="str">
        <f t="shared" si="233"/>
        <v/>
      </c>
      <c r="AQ1398" s="33" t="str">
        <f t="shared" si="234"/>
        <v/>
      </c>
      <c r="AR1398" s="33" t="str">
        <f t="shared" si="235"/>
        <v/>
      </c>
      <c r="AS1398" s="4">
        <v>43604</v>
      </c>
      <c r="AT1398" s="4">
        <v>0.27011574074074074</v>
      </c>
      <c r="AU1398" s="4" t="s">
        <v>59</v>
      </c>
      <c r="AV1398" s="4" t="s">
        <v>60</v>
      </c>
      <c r="AW1398" s="4">
        <v>15736.290999999999</v>
      </c>
    </row>
    <row r="1399" spans="36:52" x14ac:dyDescent="0.3">
      <c r="AJ1399" s="33" t="str">
        <f t="shared" si="227"/>
        <v/>
      </c>
      <c r="AK1399" s="33">
        <f t="shared" si="228"/>
        <v>116117.715</v>
      </c>
      <c r="AL1399" s="33" t="str">
        <f t="shared" si="229"/>
        <v/>
      </c>
      <c r="AM1399" s="33" t="str">
        <f t="shared" si="230"/>
        <v/>
      </c>
      <c r="AN1399" s="33" t="str">
        <f t="shared" si="231"/>
        <v/>
      </c>
      <c r="AO1399" s="33" t="str">
        <f t="shared" si="232"/>
        <v/>
      </c>
      <c r="AP1399" s="33" t="str">
        <f t="shared" si="233"/>
        <v/>
      </c>
      <c r="AQ1399" s="33" t="str">
        <f t="shared" si="234"/>
        <v/>
      </c>
      <c r="AR1399" s="33" t="str">
        <f t="shared" si="235"/>
        <v/>
      </c>
      <c r="AS1399" s="4">
        <v>43604</v>
      </c>
      <c r="AT1399" s="4">
        <v>0.27011574074074074</v>
      </c>
      <c r="AU1399" s="4" t="s">
        <v>59</v>
      </c>
      <c r="AV1399" s="4" t="s">
        <v>61</v>
      </c>
      <c r="AW1399" s="4">
        <v>116117.715</v>
      </c>
    </row>
    <row r="1400" spans="36:52" x14ac:dyDescent="0.3">
      <c r="AJ1400" s="33" t="str">
        <f t="shared" si="227"/>
        <v/>
      </c>
      <c r="AK1400" s="33" t="str">
        <f t="shared" si="228"/>
        <v/>
      </c>
      <c r="AL1400" s="33" t="str">
        <f t="shared" si="229"/>
        <v/>
      </c>
      <c r="AM1400" s="33" t="str">
        <f t="shared" si="230"/>
        <v/>
      </c>
      <c r="AN1400" s="33" t="str">
        <f t="shared" si="231"/>
        <v/>
      </c>
      <c r="AO1400" s="33">
        <f t="shared" si="232"/>
        <v>12</v>
      </c>
      <c r="AP1400" s="33" t="str">
        <f t="shared" si="233"/>
        <v/>
      </c>
      <c r="AQ1400" s="33" t="str">
        <f t="shared" si="234"/>
        <v/>
      </c>
      <c r="AR1400" s="33" t="str">
        <f t="shared" si="235"/>
        <v/>
      </c>
      <c r="AS1400" s="4">
        <v>43604</v>
      </c>
      <c r="AT1400" s="4">
        <v>0.27011574074074074</v>
      </c>
      <c r="AU1400" s="4" t="s">
        <v>62</v>
      </c>
      <c r="AV1400" s="4" t="s">
        <v>63</v>
      </c>
      <c r="AW1400" s="4">
        <v>12</v>
      </c>
    </row>
    <row r="1401" spans="36:52" x14ac:dyDescent="0.3">
      <c r="AJ1401" s="33" t="str">
        <f t="shared" si="227"/>
        <v/>
      </c>
      <c r="AK1401" s="33" t="str">
        <f t="shared" si="228"/>
        <v/>
      </c>
      <c r="AL1401" s="33">
        <f t="shared" si="229"/>
        <v>273</v>
      </c>
      <c r="AM1401" s="33" t="str">
        <f t="shared" si="230"/>
        <v/>
      </c>
      <c r="AN1401" s="33" t="str">
        <f t="shared" si="231"/>
        <v/>
      </c>
      <c r="AO1401" s="33" t="str">
        <f t="shared" si="232"/>
        <v/>
      </c>
      <c r="AP1401" s="33" t="str">
        <f t="shared" si="233"/>
        <v/>
      </c>
      <c r="AQ1401" s="33" t="str">
        <f t="shared" si="234"/>
        <v/>
      </c>
      <c r="AR1401" s="33" t="str">
        <f t="shared" si="235"/>
        <v/>
      </c>
      <c r="AS1401" s="4">
        <v>43604</v>
      </c>
      <c r="AT1401" s="4">
        <v>0.27011574074074074</v>
      </c>
      <c r="AU1401" s="4" t="s">
        <v>64</v>
      </c>
      <c r="AV1401" s="4" t="s">
        <v>65</v>
      </c>
      <c r="AW1401" s="4">
        <v>273</v>
      </c>
    </row>
    <row r="1402" spans="36:52" x14ac:dyDescent="0.3">
      <c r="AJ1402" s="33" t="str">
        <f t="shared" si="227"/>
        <v/>
      </c>
      <c r="AK1402" s="33" t="str">
        <f t="shared" si="228"/>
        <v/>
      </c>
      <c r="AL1402" s="33" t="str">
        <f t="shared" si="229"/>
        <v/>
      </c>
      <c r="AM1402" s="33">
        <f t="shared" si="230"/>
        <v>37916.536</v>
      </c>
      <c r="AN1402" s="33" t="str">
        <f t="shared" si="231"/>
        <v/>
      </c>
      <c r="AO1402" s="33" t="str">
        <f t="shared" si="232"/>
        <v/>
      </c>
      <c r="AP1402" s="33" t="str">
        <f t="shared" si="233"/>
        <v/>
      </c>
      <c r="AQ1402" s="33" t="str">
        <f t="shared" si="234"/>
        <v/>
      </c>
      <c r="AR1402" s="33" t="str">
        <f t="shared" si="235"/>
        <v/>
      </c>
      <c r="AS1402" s="4">
        <v>43604</v>
      </c>
      <c r="AT1402" s="4">
        <v>0.27011574074074074</v>
      </c>
      <c r="AU1402" s="4" t="s">
        <v>64</v>
      </c>
      <c r="AV1402" s="4" t="s">
        <v>66</v>
      </c>
      <c r="AW1402" s="4" t="s">
        <v>67</v>
      </c>
      <c r="AX1402" s="4">
        <v>37916.536</v>
      </c>
    </row>
    <row r="1403" spans="36:52" x14ac:dyDescent="0.3">
      <c r="AJ1403" s="33" t="str">
        <f t="shared" si="227"/>
        <v/>
      </c>
      <c r="AK1403" s="33" t="str">
        <f t="shared" si="228"/>
        <v/>
      </c>
      <c r="AL1403" s="33" t="str">
        <f t="shared" si="229"/>
        <v/>
      </c>
      <c r="AM1403" s="33" t="str">
        <f t="shared" si="230"/>
        <v/>
      </c>
      <c r="AN1403" s="33">
        <f t="shared" si="231"/>
        <v>0</v>
      </c>
      <c r="AO1403" s="33" t="str">
        <f t="shared" si="232"/>
        <v/>
      </c>
      <c r="AP1403" s="33" t="str">
        <f t="shared" si="233"/>
        <v/>
      </c>
      <c r="AQ1403" s="33" t="str">
        <f t="shared" si="234"/>
        <v/>
      </c>
      <c r="AR1403" s="33" t="str">
        <f t="shared" si="235"/>
        <v/>
      </c>
      <c r="AS1403" s="4">
        <v>43604</v>
      </c>
      <c r="AT1403" s="4">
        <v>0.27011574074074074</v>
      </c>
      <c r="AU1403" s="4" t="s">
        <v>64</v>
      </c>
      <c r="AV1403" s="4" t="s">
        <v>68</v>
      </c>
      <c r="AW1403" s="4">
        <v>0</v>
      </c>
    </row>
    <row r="1404" spans="36:52" x14ac:dyDescent="0.3">
      <c r="AJ1404" s="33">
        <f t="shared" si="227"/>
        <v>15736.290999999999</v>
      </c>
      <c r="AK1404" s="33" t="str">
        <f t="shared" si="228"/>
        <v/>
      </c>
      <c r="AL1404" s="33" t="str">
        <f t="shared" si="229"/>
        <v/>
      </c>
      <c r="AM1404" s="33" t="str">
        <f t="shared" si="230"/>
        <v/>
      </c>
      <c r="AN1404" s="33" t="str">
        <f t="shared" si="231"/>
        <v/>
      </c>
      <c r="AO1404" s="33" t="str">
        <f t="shared" si="232"/>
        <v/>
      </c>
      <c r="AP1404" s="33" t="str">
        <f t="shared" si="233"/>
        <v/>
      </c>
      <c r="AQ1404" s="33" t="str">
        <f t="shared" si="234"/>
        <v/>
      </c>
      <c r="AR1404" s="33" t="str">
        <f t="shared" si="235"/>
        <v/>
      </c>
      <c r="AS1404" s="4">
        <v>43604</v>
      </c>
      <c r="AT1404" s="4">
        <v>0.27150462962962962</v>
      </c>
      <c r="AU1404" s="4" t="s">
        <v>59</v>
      </c>
      <c r="AV1404" s="4" t="s">
        <v>60</v>
      </c>
      <c r="AW1404" s="4">
        <v>15736.290999999999</v>
      </c>
    </row>
    <row r="1405" spans="36:52" x14ac:dyDescent="0.3">
      <c r="AJ1405" s="33" t="str">
        <f t="shared" si="227"/>
        <v/>
      </c>
      <c r="AK1405" s="33">
        <f t="shared" si="228"/>
        <v>116117.715</v>
      </c>
      <c r="AL1405" s="33" t="str">
        <f t="shared" si="229"/>
        <v/>
      </c>
      <c r="AM1405" s="33" t="str">
        <f t="shared" si="230"/>
        <v/>
      </c>
      <c r="AN1405" s="33" t="str">
        <f t="shared" si="231"/>
        <v/>
      </c>
      <c r="AO1405" s="33" t="str">
        <f t="shared" si="232"/>
        <v/>
      </c>
      <c r="AP1405" s="33" t="str">
        <f t="shared" si="233"/>
        <v/>
      </c>
      <c r="AQ1405" s="33" t="str">
        <f t="shared" si="234"/>
        <v/>
      </c>
      <c r="AR1405" s="33" t="str">
        <f t="shared" si="235"/>
        <v/>
      </c>
      <c r="AS1405" s="4">
        <v>43604</v>
      </c>
      <c r="AT1405" s="4">
        <v>0.27150462962962962</v>
      </c>
      <c r="AU1405" s="4" t="s">
        <v>59</v>
      </c>
      <c r="AV1405" s="4" t="s">
        <v>61</v>
      </c>
      <c r="AW1405" s="4">
        <v>116117.715</v>
      </c>
    </row>
    <row r="1406" spans="36:52" x14ac:dyDescent="0.3">
      <c r="AJ1406" s="33" t="str">
        <f t="shared" si="227"/>
        <v/>
      </c>
      <c r="AK1406" s="33" t="str">
        <f t="shared" si="228"/>
        <v/>
      </c>
      <c r="AL1406" s="33" t="str">
        <f t="shared" si="229"/>
        <v/>
      </c>
      <c r="AM1406" s="33" t="str">
        <f t="shared" si="230"/>
        <v/>
      </c>
      <c r="AN1406" s="33" t="str">
        <f t="shared" si="231"/>
        <v/>
      </c>
      <c r="AO1406" s="33">
        <f t="shared" si="232"/>
        <v>12</v>
      </c>
      <c r="AP1406" s="33" t="str">
        <f t="shared" si="233"/>
        <v/>
      </c>
      <c r="AQ1406" s="33" t="str">
        <f t="shared" si="234"/>
        <v/>
      </c>
      <c r="AR1406" s="33" t="str">
        <f t="shared" si="235"/>
        <v/>
      </c>
      <c r="AS1406" s="4">
        <v>43604</v>
      </c>
      <c r="AT1406" s="4">
        <v>0.27150462962962962</v>
      </c>
      <c r="AU1406" s="4" t="s">
        <v>62</v>
      </c>
      <c r="AV1406" s="4" t="s">
        <v>63</v>
      </c>
      <c r="AW1406" s="4">
        <v>12</v>
      </c>
    </row>
    <row r="1407" spans="36:52" x14ac:dyDescent="0.3">
      <c r="AJ1407" s="33" t="str">
        <f t="shared" si="227"/>
        <v/>
      </c>
      <c r="AK1407" s="33" t="str">
        <f t="shared" si="228"/>
        <v/>
      </c>
      <c r="AL1407" s="33">
        <f t="shared" si="229"/>
        <v>273</v>
      </c>
      <c r="AM1407" s="33" t="str">
        <f t="shared" si="230"/>
        <v/>
      </c>
      <c r="AN1407" s="33" t="str">
        <f t="shared" si="231"/>
        <v/>
      </c>
      <c r="AO1407" s="33" t="str">
        <f t="shared" si="232"/>
        <v/>
      </c>
      <c r="AP1407" s="33" t="str">
        <f t="shared" si="233"/>
        <v/>
      </c>
      <c r="AQ1407" s="33" t="str">
        <f t="shared" si="234"/>
        <v/>
      </c>
      <c r="AR1407" s="33" t="str">
        <f t="shared" si="235"/>
        <v/>
      </c>
      <c r="AS1407" s="4">
        <v>43604</v>
      </c>
      <c r="AT1407" s="4">
        <v>0.27150462962962962</v>
      </c>
      <c r="AU1407" s="4" t="s">
        <v>64</v>
      </c>
      <c r="AV1407" s="4" t="s">
        <v>65</v>
      </c>
      <c r="AW1407" s="4">
        <v>273</v>
      </c>
    </row>
    <row r="1408" spans="36:52" x14ac:dyDescent="0.3">
      <c r="AJ1408" s="33" t="str">
        <f t="shared" si="227"/>
        <v/>
      </c>
      <c r="AK1408" s="33" t="str">
        <f t="shared" si="228"/>
        <v/>
      </c>
      <c r="AL1408" s="33" t="str">
        <f t="shared" si="229"/>
        <v/>
      </c>
      <c r="AM1408" s="33">
        <f t="shared" si="230"/>
        <v>37916.536</v>
      </c>
      <c r="AN1408" s="33" t="str">
        <f t="shared" si="231"/>
        <v/>
      </c>
      <c r="AO1408" s="33" t="str">
        <f t="shared" si="232"/>
        <v/>
      </c>
      <c r="AP1408" s="33" t="str">
        <f t="shared" si="233"/>
        <v/>
      </c>
      <c r="AQ1408" s="33" t="str">
        <f t="shared" si="234"/>
        <v/>
      </c>
      <c r="AR1408" s="33" t="str">
        <f t="shared" si="235"/>
        <v/>
      </c>
      <c r="AS1408" s="4">
        <v>43604</v>
      </c>
      <c r="AT1408" s="4">
        <v>0.27150462962962962</v>
      </c>
      <c r="AU1408" s="4" t="s">
        <v>64</v>
      </c>
      <c r="AV1408" s="4" t="s">
        <v>66</v>
      </c>
      <c r="AW1408" s="4" t="s">
        <v>67</v>
      </c>
      <c r="AX1408" s="4">
        <v>37916.536</v>
      </c>
    </row>
    <row r="1409" spans="36:52" x14ac:dyDescent="0.3">
      <c r="AJ1409" s="33" t="str">
        <f t="shared" si="227"/>
        <v/>
      </c>
      <c r="AK1409" s="33" t="str">
        <f t="shared" si="228"/>
        <v/>
      </c>
      <c r="AL1409" s="33" t="str">
        <f t="shared" si="229"/>
        <v/>
      </c>
      <c r="AM1409" s="33" t="str">
        <f t="shared" si="230"/>
        <v/>
      </c>
      <c r="AN1409" s="33">
        <f t="shared" si="231"/>
        <v>0</v>
      </c>
      <c r="AO1409" s="33" t="str">
        <f t="shared" si="232"/>
        <v/>
      </c>
      <c r="AP1409" s="33" t="str">
        <f t="shared" si="233"/>
        <v/>
      </c>
      <c r="AQ1409" s="33" t="str">
        <f t="shared" si="234"/>
        <v/>
      </c>
      <c r="AR1409" s="33" t="str">
        <f t="shared" si="235"/>
        <v/>
      </c>
      <c r="AS1409" s="4">
        <v>43604</v>
      </c>
      <c r="AT1409" s="4">
        <v>0.27150462962962962</v>
      </c>
      <c r="AU1409" s="4" t="s">
        <v>64</v>
      </c>
      <c r="AV1409" s="4" t="s">
        <v>68</v>
      </c>
      <c r="AW1409" s="4">
        <v>0</v>
      </c>
    </row>
    <row r="1410" spans="36:52" x14ac:dyDescent="0.3">
      <c r="AJ1410" s="33">
        <f t="shared" si="227"/>
        <v>15736.306</v>
      </c>
      <c r="AK1410" s="33" t="str">
        <f t="shared" si="228"/>
        <v/>
      </c>
      <c r="AL1410" s="33" t="str">
        <f t="shared" si="229"/>
        <v/>
      </c>
      <c r="AM1410" s="33" t="str">
        <f t="shared" si="230"/>
        <v/>
      </c>
      <c r="AN1410" s="33" t="str">
        <f t="shared" si="231"/>
        <v/>
      </c>
      <c r="AO1410" s="33" t="str">
        <f t="shared" si="232"/>
        <v/>
      </c>
      <c r="AP1410" s="33" t="str">
        <f t="shared" si="233"/>
        <v/>
      </c>
      <c r="AQ1410" s="33" t="str">
        <f t="shared" si="234"/>
        <v/>
      </c>
      <c r="AR1410" s="33" t="str">
        <f t="shared" si="235"/>
        <v/>
      </c>
      <c r="AS1410" s="4">
        <v>43604</v>
      </c>
      <c r="AT1410" s="4">
        <v>0.27289351851851851</v>
      </c>
      <c r="AU1410" s="4" t="s">
        <v>59</v>
      </c>
      <c r="AV1410" s="4" t="s">
        <v>60</v>
      </c>
      <c r="AW1410" s="4">
        <v>15736.306</v>
      </c>
    </row>
    <row r="1411" spans="36:52" x14ac:dyDescent="0.3">
      <c r="AJ1411" s="33" t="str">
        <f t="shared" si="227"/>
        <v/>
      </c>
      <c r="AK1411" s="33">
        <f t="shared" si="228"/>
        <v>116117.715</v>
      </c>
      <c r="AL1411" s="33" t="str">
        <f t="shared" si="229"/>
        <v/>
      </c>
      <c r="AM1411" s="33" t="str">
        <f t="shared" si="230"/>
        <v/>
      </c>
      <c r="AN1411" s="33" t="str">
        <f t="shared" si="231"/>
        <v/>
      </c>
      <c r="AO1411" s="33" t="str">
        <f t="shared" si="232"/>
        <v/>
      </c>
      <c r="AP1411" s="33" t="str">
        <f t="shared" si="233"/>
        <v/>
      </c>
      <c r="AQ1411" s="33" t="str">
        <f t="shared" si="234"/>
        <v/>
      </c>
      <c r="AR1411" s="33" t="str">
        <f t="shared" si="235"/>
        <v/>
      </c>
      <c r="AS1411" s="4">
        <v>43604</v>
      </c>
      <c r="AT1411" s="4">
        <v>0.27289351851851851</v>
      </c>
      <c r="AU1411" s="4" t="s">
        <v>59</v>
      </c>
      <c r="AV1411" s="4" t="s">
        <v>61</v>
      </c>
      <c r="AW1411" s="4">
        <v>116117.715</v>
      </c>
    </row>
    <row r="1412" spans="36:52" x14ac:dyDescent="0.3">
      <c r="AJ1412" s="33" t="str">
        <f t="shared" si="227"/>
        <v/>
      </c>
      <c r="AK1412" s="33" t="str">
        <f t="shared" si="228"/>
        <v/>
      </c>
      <c r="AL1412" s="33" t="str">
        <f t="shared" si="229"/>
        <v/>
      </c>
      <c r="AM1412" s="33" t="str">
        <f t="shared" si="230"/>
        <v/>
      </c>
      <c r="AN1412" s="33" t="str">
        <f t="shared" si="231"/>
        <v/>
      </c>
      <c r="AO1412" s="33">
        <f t="shared" si="232"/>
        <v>12</v>
      </c>
      <c r="AP1412" s="33" t="str">
        <f t="shared" si="233"/>
        <v/>
      </c>
      <c r="AQ1412" s="33" t="str">
        <f t="shared" si="234"/>
        <v/>
      </c>
      <c r="AR1412" s="33" t="str">
        <f t="shared" si="235"/>
        <v/>
      </c>
      <c r="AS1412" s="4">
        <v>43604</v>
      </c>
      <c r="AT1412" s="4">
        <v>0.27289351851851851</v>
      </c>
      <c r="AU1412" s="4" t="s">
        <v>62</v>
      </c>
      <c r="AV1412" s="4" t="s">
        <v>63</v>
      </c>
      <c r="AW1412" s="4">
        <v>12</v>
      </c>
    </row>
    <row r="1413" spans="36:52" x14ac:dyDescent="0.3">
      <c r="AJ1413" s="33" t="str">
        <f t="shared" si="227"/>
        <v/>
      </c>
      <c r="AK1413" s="33" t="str">
        <f t="shared" si="228"/>
        <v/>
      </c>
      <c r="AL1413" s="33">
        <f t="shared" si="229"/>
        <v>13813.351000000001</v>
      </c>
      <c r="AM1413" s="33" t="str">
        <f t="shared" si="230"/>
        <v/>
      </c>
      <c r="AN1413" s="33" t="str">
        <f t="shared" si="231"/>
        <v/>
      </c>
      <c r="AO1413" s="33" t="str">
        <f t="shared" si="232"/>
        <v/>
      </c>
      <c r="AP1413" s="33" t="str">
        <f t="shared" si="233"/>
        <v/>
      </c>
      <c r="AQ1413" s="33" t="str">
        <f t="shared" si="234"/>
        <v/>
      </c>
      <c r="AR1413" s="33" t="str">
        <f t="shared" si="235"/>
        <v/>
      </c>
      <c r="AS1413" s="4">
        <v>43604</v>
      </c>
      <c r="AT1413" s="4">
        <v>0.27289351851851851</v>
      </c>
      <c r="AU1413" s="4" t="s">
        <v>64</v>
      </c>
      <c r="AV1413" s="4" t="s">
        <v>65</v>
      </c>
      <c r="AW1413" s="4">
        <v>13813.351000000001</v>
      </c>
    </row>
    <row r="1414" spans="36:52" x14ac:dyDescent="0.3">
      <c r="AJ1414" s="33" t="str">
        <f t="shared" si="227"/>
        <v/>
      </c>
      <c r="AK1414" s="33" t="str">
        <f t="shared" si="228"/>
        <v/>
      </c>
      <c r="AL1414" s="33" t="str">
        <f t="shared" si="229"/>
        <v/>
      </c>
      <c r="AM1414" s="33">
        <f t="shared" si="230"/>
        <v>37916.536</v>
      </c>
      <c r="AN1414" s="33" t="str">
        <f t="shared" si="231"/>
        <v/>
      </c>
      <c r="AO1414" s="33" t="str">
        <f t="shared" si="232"/>
        <v/>
      </c>
      <c r="AP1414" s="33" t="str">
        <f t="shared" si="233"/>
        <v/>
      </c>
      <c r="AQ1414" s="33" t="str">
        <f t="shared" si="234"/>
        <v/>
      </c>
      <c r="AR1414" s="33" t="str">
        <f t="shared" si="235"/>
        <v/>
      </c>
      <c r="AS1414" s="4">
        <v>43604</v>
      </c>
      <c r="AT1414" s="4">
        <v>0.27289351851851851</v>
      </c>
      <c r="AU1414" s="4" t="s">
        <v>64</v>
      </c>
      <c r="AV1414" s="4" t="s">
        <v>66</v>
      </c>
      <c r="AW1414" s="4" t="s">
        <v>67</v>
      </c>
      <c r="AX1414" s="4">
        <v>37916.536</v>
      </c>
    </row>
    <row r="1415" spans="36:52" x14ac:dyDescent="0.3">
      <c r="AJ1415" s="33" t="str">
        <f t="shared" si="227"/>
        <v/>
      </c>
      <c r="AK1415" s="33" t="str">
        <f t="shared" si="228"/>
        <v/>
      </c>
      <c r="AL1415" s="33" t="str">
        <f t="shared" si="229"/>
        <v/>
      </c>
      <c r="AM1415" s="33" t="str">
        <f t="shared" si="230"/>
        <v/>
      </c>
      <c r="AN1415" s="33">
        <f t="shared" si="231"/>
        <v>0</v>
      </c>
      <c r="AO1415" s="33" t="str">
        <f t="shared" si="232"/>
        <v/>
      </c>
      <c r="AP1415" s="33" t="str">
        <f t="shared" si="233"/>
        <v/>
      </c>
      <c r="AQ1415" s="33" t="str">
        <f t="shared" si="234"/>
        <v/>
      </c>
      <c r="AR1415" s="33" t="str">
        <f t="shared" si="235"/>
        <v/>
      </c>
      <c r="AS1415" s="4">
        <v>43604</v>
      </c>
      <c r="AT1415" s="4">
        <v>0.27289351851851851</v>
      </c>
      <c r="AU1415" s="4" t="s">
        <v>64</v>
      </c>
      <c r="AV1415" s="4" t="s">
        <v>68</v>
      </c>
      <c r="AW1415" s="4">
        <v>0</v>
      </c>
    </row>
    <row r="1416" spans="36:52" x14ac:dyDescent="0.3">
      <c r="AJ1416" s="33" t="str">
        <f t="shared" si="227"/>
        <v/>
      </c>
      <c r="AK1416" s="33" t="str">
        <f t="shared" si="228"/>
        <v/>
      </c>
      <c r="AL1416" s="33" t="str">
        <f t="shared" si="229"/>
        <v/>
      </c>
      <c r="AM1416" s="33" t="str">
        <f t="shared" si="230"/>
        <v/>
      </c>
      <c r="AN1416" s="33" t="str">
        <f t="shared" si="231"/>
        <v/>
      </c>
      <c r="AO1416" s="33" t="str">
        <f t="shared" si="232"/>
        <v/>
      </c>
      <c r="AP1416" s="33">
        <f t="shared" si="233"/>
        <v>0.22500000000000001</v>
      </c>
      <c r="AQ1416" s="33" t="str">
        <f t="shared" si="234"/>
        <v/>
      </c>
      <c r="AR1416" s="33" t="str">
        <f t="shared" si="235"/>
        <v/>
      </c>
      <c r="AS1416" s="4">
        <v>43604</v>
      </c>
      <c r="AT1416" s="4">
        <v>0.27355324074074078</v>
      </c>
      <c r="AU1416" s="4" t="s">
        <v>70</v>
      </c>
      <c r="AV1416" s="4" t="s">
        <v>71</v>
      </c>
      <c r="AW1416" s="4">
        <v>43604</v>
      </c>
      <c r="AX1416" s="4">
        <v>0.22500000000000001</v>
      </c>
      <c r="AY1416" s="4" t="s">
        <v>72</v>
      </c>
      <c r="AZ1416" s="4" t="s">
        <v>73</v>
      </c>
    </row>
    <row r="1417" spans="36:52" x14ac:dyDescent="0.3">
      <c r="AJ1417" s="33" t="str">
        <f t="shared" si="227"/>
        <v/>
      </c>
      <c r="AK1417" s="33" t="str">
        <f t="shared" si="228"/>
        <v/>
      </c>
      <c r="AL1417" s="33" t="str">
        <f t="shared" si="229"/>
        <v/>
      </c>
      <c r="AM1417" s="33" t="str">
        <f t="shared" si="230"/>
        <v/>
      </c>
      <c r="AN1417" s="33" t="str">
        <f t="shared" si="231"/>
        <v/>
      </c>
      <c r="AO1417" s="33" t="str">
        <f t="shared" si="232"/>
        <v/>
      </c>
      <c r="AP1417" s="33" t="str">
        <f t="shared" si="233"/>
        <v/>
      </c>
      <c r="AQ1417" s="33" t="str">
        <f t="shared" si="234"/>
        <v/>
      </c>
      <c r="AR1417" s="33">
        <f t="shared" si="235"/>
        <v>33.700000000000003</v>
      </c>
      <c r="AS1417" s="4">
        <v>43604</v>
      </c>
      <c r="AT1417" s="4">
        <v>0.27355324074074078</v>
      </c>
      <c r="AU1417" s="4" t="s">
        <v>74</v>
      </c>
      <c r="AV1417" s="4" t="s">
        <v>75</v>
      </c>
      <c r="AW1417" s="4">
        <v>33.700000000000003</v>
      </c>
      <c r="AX1417" s="4" t="s">
        <v>72</v>
      </c>
      <c r="AY1417" s="4" t="s">
        <v>73</v>
      </c>
    </row>
    <row r="1418" spans="36:52" x14ac:dyDescent="0.3">
      <c r="AJ1418" s="33" t="str">
        <f t="shared" si="227"/>
        <v/>
      </c>
      <c r="AK1418" s="33" t="str">
        <f t="shared" si="228"/>
        <v/>
      </c>
      <c r="AL1418" s="33" t="str">
        <f t="shared" si="229"/>
        <v/>
      </c>
      <c r="AM1418" s="33" t="str">
        <f t="shared" si="230"/>
        <v/>
      </c>
      <c r="AN1418" s="33" t="str">
        <f t="shared" si="231"/>
        <v/>
      </c>
      <c r="AO1418" s="33" t="str">
        <f t="shared" si="232"/>
        <v/>
      </c>
      <c r="AP1418" s="33" t="str">
        <f t="shared" si="233"/>
        <v/>
      </c>
      <c r="AQ1418" s="33">
        <f t="shared" si="234"/>
        <v>34</v>
      </c>
      <c r="AR1418" s="33" t="str">
        <f t="shared" si="235"/>
        <v/>
      </c>
      <c r="AS1418" s="4">
        <v>43604</v>
      </c>
      <c r="AT1418" s="4">
        <v>0.27355324074074078</v>
      </c>
      <c r="AU1418" s="4" t="s">
        <v>74</v>
      </c>
      <c r="AV1418" s="4" t="s">
        <v>76</v>
      </c>
      <c r="AW1418" s="4">
        <v>34</v>
      </c>
      <c r="AX1418" s="4" t="s">
        <v>72</v>
      </c>
      <c r="AY1418" s="4" t="s">
        <v>73</v>
      </c>
    </row>
    <row r="1419" spans="36:52" x14ac:dyDescent="0.3">
      <c r="AJ1419" s="33">
        <f t="shared" si="227"/>
        <v>15736.306</v>
      </c>
      <c r="AK1419" s="33" t="str">
        <f t="shared" si="228"/>
        <v/>
      </c>
      <c r="AL1419" s="33" t="str">
        <f t="shared" si="229"/>
        <v/>
      </c>
      <c r="AM1419" s="33" t="str">
        <f t="shared" si="230"/>
        <v/>
      </c>
      <c r="AN1419" s="33" t="str">
        <f t="shared" si="231"/>
        <v/>
      </c>
      <c r="AO1419" s="33" t="str">
        <f t="shared" si="232"/>
        <v/>
      </c>
      <c r="AP1419" s="33" t="str">
        <f t="shared" si="233"/>
        <v/>
      </c>
      <c r="AQ1419" s="33" t="str">
        <f t="shared" si="234"/>
        <v/>
      </c>
      <c r="AR1419" s="33" t="str">
        <f t="shared" si="235"/>
        <v/>
      </c>
      <c r="AS1419" s="4">
        <v>43604</v>
      </c>
      <c r="AT1419" s="4">
        <v>0.27428240740740745</v>
      </c>
      <c r="AU1419" s="4" t="s">
        <v>59</v>
      </c>
      <c r="AV1419" s="4" t="s">
        <v>60</v>
      </c>
      <c r="AW1419" s="4">
        <v>15736.306</v>
      </c>
    </row>
    <row r="1420" spans="36:52" x14ac:dyDescent="0.3">
      <c r="AJ1420" s="33" t="str">
        <f t="shared" ref="AJ1420:AJ1483" si="236">IF(AV1420="ht",AW1420,"")</f>
        <v/>
      </c>
      <c r="AK1420" s="33">
        <f t="shared" ref="AK1420:AK1483" si="237">IF($AV1420="nt",$AW1420,"")</f>
        <v>116117.715</v>
      </c>
      <c r="AL1420" s="33" t="str">
        <f t="shared" ref="AL1420:AL1483" si="238">IF($AV1420="esp",$AW1420,"")</f>
        <v/>
      </c>
      <c r="AM1420" s="33" t="str">
        <f t="shared" ref="AM1420:AM1483" si="239">IF($AV1420="Ges",$AX1420,"")</f>
        <v/>
      </c>
      <c r="AN1420" s="33" t="str">
        <f t="shared" ref="AN1420:AN1483" si="240">IF($AV1420="tag",$AW1420,"")</f>
        <v/>
      </c>
      <c r="AO1420" s="33" t="str">
        <f t="shared" ref="AO1420:AO1483" si="241">IF($AV1420="vhs",$AW1420,"")</f>
        <v/>
      </c>
      <c r="AP1420" s="33" t="str">
        <f t="shared" ref="AP1420:AP1483" si="242">IF($AV1420="szeit",$AX1420,"")</f>
        <v/>
      </c>
      <c r="AQ1420" s="33" t="str">
        <f t="shared" ref="AQ1420:AQ1483" si="243">IF($AV1420="v06",$AW1420,"")</f>
        <v/>
      </c>
      <c r="AR1420" s="33" t="str">
        <f t="shared" ref="AR1420:AR1483" si="244">IF($AV1420="v22",$AW1420,"")</f>
        <v/>
      </c>
      <c r="AS1420" s="4">
        <v>43604</v>
      </c>
      <c r="AT1420" s="4">
        <v>0.27428240740740745</v>
      </c>
      <c r="AU1420" s="4" t="s">
        <v>59</v>
      </c>
      <c r="AV1420" s="4" t="s">
        <v>61</v>
      </c>
      <c r="AW1420" s="4">
        <v>116117.715</v>
      </c>
    </row>
    <row r="1421" spans="36:52" x14ac:dyDescent="0.3">
      <c r="AJ1421" s="33" t="str">
        <f t="shared" si="236"/>
        <v/>
      </c>
      <c r="AK1421" s="33" t="str">
        <f t="shared" si="237"/>
        <v/>
      </c>
      <c r="AL1421" s="33" t="str">
        <f t="shared" si="238"/>
        <v/>
      </c>
      <c r="AM1421" s="33" t="str">
        <f t="shared" si="239"/>
        <v/>
      </c>
      <c r="AN1421" s="33" t="str">
        <f t="shared" si="240"/>
        <v/>
      </c>
      <c r="AO1421" s="33">
        <f t="shared" si="241"/>
        <v>12</v>
      </c>
      <c r="AP1421" s="33" t="str">
        <f t="shared" si="242"/>
        <v/>
      </c>
      <c r="AQ1421" s="33" t="str">
        <f t="shared" si="243"/>
        <v/>
      </c>
      <c r="AR1421" s="33" t="str">
        <f t="shared" si="244"/>
        <v/>
      </c>
      <c r="AS1421" s="4">
        <v>43604</v>
      </c>
      <c r="AT1421" s="4">
        <v>0.27428240740740745</v>
      </c>
      <c r="AU1421" s="4" t="s">
        <v>62</v>
      </c>
      <c r="AV1421" s="4" t="s">
        <v>63</v>
      </c>
      <c r="AW1421" s="4">
        <v>12</v>
      </c>
    </row>
    <row r="1422" spans="36:52" x14ac:dyDescent="0.3">
      <c r="AJ1422" s="33" t="str">
        <f t="shared" si="236"/>
        <v/>
      </c>
      <c r="AK1422" s="33" t="str">
        <f t="shared" si="237"/>
        <v/>
      </c>
      <c r="AL1422" s="33" t="str">
        <f t="shared" si="238"/>
        <v/>
      </c>
      <c r="AM1422" s="33">
        <f t="shared" si="239"/>
        <v>37916.536</v>
      </c>
      <c r="AN1422" s="33" t="str">
        <f t="shared" si="240"/>
        <v/>
      </c>
      <c r="AO1422" s="33" t="str">
        <f t="shared" si="241"/>
        <v/>
      </c>
      <c r="AP1422" s="33" t="str">
        <f t="shared" si="242"/>
        <v/>
      </c>
      <c r="AQ1422" s="33" t="str">
        <f t="shared" si="243"/>
        <v/>
      </c>
      <c r="AR1422" s="33" t="str">
        <f t="shared" si="244"/>
        <v/>
      </c>
      <c r="AS1422" s="4">
        <v>43604</v>
      </c>
      <c r="AT1422" s="4">
        <v>0.27428240740740745</v>
      </c>
      <c r="AU1422" s="4" t="s">
        <v>64</v>
      </c>
      <c r="AV1422" s="4" t="s">
        <v>66</v>
      </c>
      <c r="AW1422" s="4" t="s">
        <v>67</v>
      </c>
      <c r="AX1422" s="4">
        <v>37916.536</v>
      </c>
    </row>
    <row r="1423" spans="36:52" x14ac:dyDescent="0.3">
      <c r="AJ1423" s="33" t="str">
        <f t="shared" si="236"/>
        <v/>
      </c>
      <c r="AK1423" s="33" t="str">
        <f t="shared" si="237"/>
        <v/>
      </c>
      <c r="AL1423" s="33" t="str">
        <f t="shared" si="238"/>
        <v/>
      </c>
      <c r="AM1423" s="33" t="str">
        <f t="shared" si="239"/>
        <v/>
      </c>
      <c r="AN1423" s="33">
        <f t="shared" si="240"/>
        <v>0</v>
      </c>
      <c r="AO1423" s="33" t="str">
        <f t="shared" si="241"/>
        <v/>
      </c>
      <c r="AP1423" s="33" t="str">
        <f t="shared" si="242"/>
        <v/>
      </c>
      <c r="AQ1423" s="33" t="str">
        <f t="shared" si="243"/>
        <v/>
      </c>
      <c r="AR1423" s="33" t="str">
        <f t="shared" si="244"/>
        <v/>
      </c>
      <c r="AS1423" s="4">
        <v>43604</v>
      </c>
      <c r="AT1423" s="4">
        <v>0.27428240740740745</v>
      </c>
      <c r="AU1423" s="4" t="s">
        <v>64</v>
      </c>
      <c r="AV1423" s="4" t="s">
        <v>68</v>
      </c>
      <c r="AW1423" s="4">
        <v>0</v>
      </c>
    </row>
    <row r="1424" spans="36:52" x14ac:dyDescent="0.3">
      <c r="AJ1424" s="33">
        <f t="shared" si="236"/>
        <v>15736.321</v>
      </c>
      <c r="AK1424" s="33" t="str">
        <f t="shared" si="237"/>
        <v/>
      </c>
      <c r="AL1424" s="33" t="str">
        <f t="shared" si="238"/>
        <v/>
      </c>
      <c r="AM1424" s="33" t="str">
        <f t="shared" si="239"/>
        <v/>
      </c>
      <c r="AN1424" s="33" t="str">
        <f t="shared" si="240"/>
        <v/>
      </c>
      <c r="AO1424" s="33" t="str">
        <f t="shared" si="241"/>
        <v/>
      </c>
      <c r="AP1424" s="33" t="str">
        <f t="shared" si="242"/>
        <v/>
      </c>
      <c r="AQ1424" s="33" t="str">
        <f t="shared" si="243"/>
        <v/>
      </c>
      <c r="AR1424" s="33" t="str">
        <f t="shared" si="244"/>
        <v/>
      </c>
      <c r="AS1424" s="4">
        <v>43604</v>
      </c>
      <c r="AT1424" s="4">
        <v>0.27567129629629633</v>
      </c>
      <c r="AU1424" s="4" t="s">
        <v>59</v>
      </c>
      <c r="AV1424" s="4" t="s">
        <v>60</v>
      </c>
      <c r="AW1424" s="4">
        <v>15736.321</v>
      </c>
    </row>
    <row r="1425" spans="36:52" x14ac:dyDescent="0.3">
      <c r="AJ1425" s="33" t="str">
        <f t="shared" si="236"/>
        <v/>
      </c>
      <c r="AK1425" s="33">
        <f t="shared" si="237"/>
        <v>116117.715</v>
      </c>
      <c r="AL1425" s="33" t="str">
        <f t="shared" si="238"/>
        <v/>
      </c>
      <c r="AM1425" s="33" t="str">
        <f t="shared" si="239"/>
        <v/>
      </c>
      <c r="AN1425" s="33" t="str">
        <f t="shared" si="240"/>
        <v/>
      </c>
      <c r="AO1425" s="33" t="str">
        <f t="shared" si="241"/>
        <v/>
      </c>
      <c r="AP1425" s="33" t="str">
        <f t="shared" si="242"/>
        <v/>
      </c>
      <c r="AQ1425" s="33" t="str">
        <f t="shared" si="243"/>
        <v/>
      </c>
      <c r="AR1425" s="33" t="str">
        <f t="shared" si="244"/>
        <v/>
      </c>
      <c r="AS1425" s="4">
        <v>43604</v>
      </c>
      <c r="AT1425" s="4">
        <v>0.27567129629629633</v>
      </c>
      <c r="AU1425" s="4" t="s">
        <v>59</v>
      </c>
      <c r="AV1425" s="4" t="s">
        <v>61</v>
      </c>
      <c r="AW1425" s="4">
        <v>116117.715</v>
      </c>
    </row>
    <row r="1426" spans="36:52" x14ac:dyDescent="0.3">
      <c r="AJ1426" s="33" t="str">
        <f t="shared" si="236"/>
        <v/>
      </c>
      <c r="AK1426" s="33" t="str">
        <f t="shared" si="237"/>
        <v/>
      </c>
      <c r="AL1426" s="33" t="str">
        <f t="shared" si="238"/>
        <v/>
      </c>
      <c r="AM1426" s="33" t="str">
        <f t="shared" si="239"/>
        <v/>
      </c>
      <c r="AN1426" s="33" t="str">
        <f t="shared" si="240"/>
        <v/>
      </c>
      <c r="AO1426" s="33">
        <f t="shared" si="241"/>
        <v>12</v>
      </c>
      <c r="AP1426" s="33" t="str">
        <f t="shared" si="242"/>
        <v/>
      </c>
      <c r="AQ1426" s="33" t="str">
        <f t="shared" si="243"/>
        <v/>
      </c>
      <c r="AR1426" s="33" t="str">
        <f t="shared" si="244"/>
        <v/>
      </c>
      <c r="AS1426" s="4">
        <v>43604</v>
      </c>
      <c r="AT1426" s="4">
        <v>0.27567129629629633</v>
      </c>
      <c r="AU1426" s="4" t="s">
        <v>62</v>
      </c>
      <c r="AV1426" s="4" t="s">
        <v>63</v>
      </c>
      <c r="AW1426" s="4">
        <v>12</v>
      </c>
    </row>
    <row r="1427" spans="36:52" x14ac:dyDescent="0.3">
      <c r="AJ1427" s="33" t="str">
        <f t="shared" si="236"/>
        <v/>
      </c>
      <c r="AK1427" s="33" t="str">
        <f t="shared" si="237"/>
        <v/>
      </c>
      <c r="AL1427" s="33">
        <f t="shared" si="238"/>
        <v>27343.406999999999</v>
      </c>
      <c r="AM1427" s="33" t="str">
        <f t="shared" si="239"/>
        <v/>
      </c>
      <c r="AN1427" s="33" t="str">
        <f t="shared" si="240"/>
        <v/>
      </c>
      <c r="AO1427" s="33" t="str">
        <f t="shared" si="241"/>
        <v/>
      </c>
      <c r="AP1427" s="33" t="str">
        <f t="shared" si="242"/>
        <v/>
      </c>
      <c r="AQ1427" s="33" t="str">
        <f t="shared" si="243"/>
        <v/>
      </c>
      <c r="AR1427" s="33" t="str">
        <f t="shared" si="244"/>
        <v/>
      </c>
      <c r="AS1427" s="4">
        <v>43604</v>
      </c>
      <c r="AT1427" s="4">
        <v>0.27567129629629633</v>
      </c>
      <c r="AU1427" s="4" t="s">
        <v>64</v>
      </c>
      <c r="AV1427" s="4" t="s">
        <v>65</v>
      </c>
      <c r="AW1427" s="4">
        <v>27343.406999999999</v>
      </c>
    </row>
    <row r="1428" spans="36:52" x14ac:dyDescent="0.3">
      <c r="AJ1428" s="33" t="str">
        <f t="shared" si="236"/>
        <v/>
      </c>
      <c r="AK1428" s="33" t="str">
        <f t="shared" si="237"/>
        <v/>
      </c>
      <c r="AL1428" s="33" t="str">
        <f t="shared" si="238"/>
        <v/>
      </c>
      <c r="AM1428" s="33">
        <f t="shared" si="239"/>
        <v>37916.536</v>
      </c>
      <c r="AN1428" s="33" t="str">
        <f t="shared" si="240"/>
        <v/>
      </c>
      <c r="AO1428" s="33" t="str">
        <f t="shared" si="241"/>
        <v/>
      </c>
      <c r="AP1428" s="33" t="str">
        <f t="shared" si="242"/>
        <v/>
      </c>
      <c r="AQ1428" s="33" t="str">
        <f t="shared" si="243"/>
        <v/>
      </c>
      <c r="AR1428" s="33" t="str">
        <f t="shared" si="244"/>
        <v/>
      </c>
      <c r="AS1428" s="4">
        <v>43604</v>
      </c>
      <c r="AT1428" s="4">
        <v>0.27567129629629633</v>
      </c>
      <c r="AU1428" s="4" t="s">
        <v>64</v>
      </c>
      <c r="AV1428" s="4" t="s">
        <v>66</v>
      </c>
      <c r="AW1428" s="4" t="s">
        <v>67</v>
      </c>
      <c r="AX1428" s="4">
        <v>37916.536</v>
      </c>
    </row>
    <row r="1429" spans="36:52" x14ac:dyDescent="0.3">
      <c r="AJ1429" s="33" t="str">
        <f t="shared" si="236"/>
        <v/>
      </c>
      <c r="AK1429" s="33" t="str">
        <f t="shared" si="237"/>
        <v/>
      </c>
      <c r="AL1429" s="33" t="str">
        <f t="shared" si="238"/>
        <v/>
      </c>
      <c r="AM1429" s="33" t="str">
        <f t="shared" si="239"/>
        <v/>
      </c>
      <c r="AN1429" s="33">
        <f t="shared" si="240"/>
        <v>0</v>
      </c>
      <c r="AO1429" s="33" t="str">
        <f t="shared" si="241"/>
        <v/>
      </c>
      <c r="AP1429" s="33" t="str">
        <f t="shared" si="242"/>
        <v/>
      </c>
      <c r="AQ1429" s="33" t="str">
        <f t="shared" si="243"/>
        <v/>
      </c>
      <c r="AR1429" s="33" t="str">
        <f t="shared" si="244"/>
        <v/>
      </c>
      <c r="AS1429" s="4">
        <v>43604</v>
      </c>
      <c r="AT1429" s="4">
        <v>0.27567129629629633</v>
      </c>
      <c r="AU1429" s="4" t="s">
        <v>64</v>
      </c>
      <c r="AV1429" s="4" t="s">
        <v>68</v>
      </c>
      <c r="AW1429" s="4">
        <v>0</v>
      </c>
    </row>
    <row r="1430" spans="36:52" x14ac:dyDescent="0.3">
      <c r="AJ1430" s="33" t="str">
        <f t="shared" si="236"/>
        <v/>
      </c>
      <c r="AK1430" s="33" t="str">
        <f t="shared" si="237"/>
        <v/>
      </c>
      <c r="AL1430" s="33" t="str">
        <f t="shared" si="238"/>
        <v/>
      </c>
      <c r="AM1430" s="33" t="str">
        <f t="shared" si="239"/>
        <v/>
      </c>
      <c r="AN1430" s="33" t="str">
        <f t="shared" si="240"/>
        <v/>
      </c>
      <c r="AO1430" s="33" t="str">
        <f t="shared" si="241"/>
        <v/>
      </c>
      <c r="AP1430" s="33">
        <f t="shared" si="242"/>
        <v>0.22500000000000001</v>
      </c>
      <c r="AQ1430" s="33" t="str">
        <f t="shared" si="243"/>
        <v/>
      </c>
      <c r="AR1430" s="33" t="str">
        <f t="shared" si="244"/>
        <v/>
      </c>
      <c r="AS1430" s="4">
        <v>43604</v>
      </c>
      <c r="AT1430" s="4">
        <v>0.27702546296296299</v>
      </c>
      <c r="AU1430" s="4" t="s">
        <v>70</v>
      </c>
      <c r="AV1430" s="4" t="s">
        <v>71</v>
      </c>
      <c r="AW1430" s="4">
        <v>43604</v>
      </c>
      <c r="AX1430" s="4">
        <v>0.22500000000000001</v>
      </c>
      <c r="AY1430" s="4" t="s">
        <v>72</v>
      </c>
      <c r="AZ1430" s="4" t="s">
        <v>73</v>
      </c>
    </row>
    <row r="1431" spans="36:52" x14ac:dyDescent="0.3">
      <c r="AJ1431" s="33" t="str">
        <f t="shared" si="236"/>
        <v/>
      </c>
      <c r="AK1431" s="33" t="str">
        <f t="shared" si="237"/>
        <v/>
      </c>
      <c r="AL1431" s="33" t="str">
        <f t="shared" si="238"/>
        <v/>
      </c>
      <c r="AM1431" s="33" t="str">
        <f t="shared" si="239"/>
        <v/>
      </c>
      <c r="AN1431" s="33" t="str">
        <f t="shared" si="240"/>
        <v/>
      </c>
      <c r="AO1431" s="33" t="str">
        <f t="shared" si="241"/>
        <v/>
      </c>
      <c r="AP1431" s="33" t="str">
        <f t="shared" si="242"/>
        <v/>
      </c>
      <c r="AQ1431" s="33" t="str">
        <f t="shared" si="243"/>
        <v/>
      </c>
      <c r="AR1431" s="33">
        <f t="shared" si="244"/>
        <v>33.700000000000003</v>
      </c>
      <c r="AS1431" s="4">
        <v>43604</v>
      </c>
      <c r="AT1431" s="4">
        <v>0.27702546296296299</v>
      </c>
      <c r="AU1431" s="4" t="s">
        <v>74</v>
      </c>
      <c r="AV1431" s="4" t="s">
        <v>75</v>
      </c>
      <c r="AW1431" s="4">
        <v>33.700000000000003</v>
      </c>
      <c r="AX1431" s="4" t="s">
        <v>72</v>
      </c>
      <c r="AY1431" s="4" t="s">
        <v>73</v>
      </c>
    </row>
    <row r="1432" spans="36:52" x14ac:dyDescent="0.3">
      <c r="AJ1432" s="33" t="str">
        <f t="shared" si="236"/>
        <v/>
      </c>
      <c r="AK1432" s="33" t="str">
        <f t="shared" si="237"/>
        <v/>
      </c>
      <c r="AL1432" s="33" t="str">
        <f t="shared" si="238"/>
        <v/>
      </c>
      <c r="AM1432" s="33" t="str">
        <f t="shared" si="239"/>
        <v/>
      </c>
      <c r="AN1432" s="33" t="str">
        <f t="shared" si="240"/>
        <v/>
      </c>
      <c r="AO1432" s="33" t="str">
        <f t="shared" si="241"/>
        <v/>
      </c>
      <c r="AP1432" s="33" t="str">
        <f t="shared" si="242"/>
        <v/>
      </c>
      <c r="AQ1432" s="33">
        <f t="shared" si="243"/>
        <v>34</v>
      </c>
      <c r="AR1432" s="33" t="str">
        <f t="shared" si="244"/>
        <v/>
      </c>
      <c r="AS1432" s="4">
        <v>43604</v>
      </c>
      <c r="AT1432" s="4">
        <v>0.27702546296296299</v>
      </c>
      <c r="AU1432" s="4" t="s">
        <v>74</v>
      </c>
      <c r="AV1432" s="4" t="s">
        <v>76</v>
      </c>
      <c r="AW1432" s="4">
        <v>34</v>
      </c>
      <c r="AX1432" s="4" t="s">
        <v>72</v>
      </c>
      <c r="AY1432" s="4" t="s">
        <v>73</v>
      </c>
    </row>
    <row r="1433" spans="36:52" x14ac:dyDescent="0.3">
      <c r="AJ1433" s="33">
        <f t="shared" si="236"/>
        <v>15736.321</v>
      </c>
      <c r="AK1433" s="33" t="str">
        <f t="shared" si="237"/>
        <v/>
      </c>
      <c r="AL1433" s="33" t="str">
        <f t="shared" si="238"/>
        <v/>
      </c>
      <c r="AM1433" s="33" t="str">
        <f t="shared" si="239"/>
        <v/>
      </c>
      <c r="AN1433" s="33" t="str">
        <f t="shared" si="240"/>
        <v/>
      </c>
      <c r="AO1433" s="33" t="str">
        <f t="shared" si="241"/>
        <v/>
      </c>
      <c r="AP1433" s="33" t="str">
        <f t="shared" si="242"/>
        <v/>
      </c>
      <c r="AQ1433" s="33" t="str">
        <f t="shared" si="243"/>
        <v/>
      </c>
      <c r="AR1433" s="33" t="str">
        <f t="shared" si="244"/>
        <v/>
      </c>
      <c r="AS1433" s="4">
        <v>43604</v>
      </c>
      <c r="AT1433" s="4">
        <v>0.27706018518518521</v>
      </c>
      <c r="AU1433" s="4" t="s">
        <v>59</v>
      </c>
      <c r="AV1433" s="4" t="s">
        <v>60</v>
      </c>
      <c r="AW1433" s="4">
        <v>15736.321</v>
      </c>
    </row>
    <row r="1434" spans="36:52" x14ac:dyDescent="0.3">
      <c r="AJ1434" s="33" t="str">
        <f t="shared" si="236"/>
        <v/>
      </c>
      <c r="AK1434" s="33">
        <f t="shared" si="237"/>
        <v>116117.715</v>
      </c>
      <c r="AL1434" s="33" t="str">
        <f t="shared" si="238"/>
        <v/>
      </c>
      <c r="AM1434" s="33" t="str">
        <f t="shared" si="239"/>
        <v/>
      </c>
      <c r="AN1434" s="33" t="str">
        <f t="shared" si="240"/>
        <v/>
      </c>
      <c r="AO1434" s="33" t="str">
        <f t="shared" si="241"/>
        <v/>
      </c>
      <c r="AP1434" s="33" t="str">
        <f t="shared" si="242"/>
        <v/>
      </c>
      <c r="AQ1434" s="33" t="str">
        <f t="shared" si="243"/>
        <v/>
      </c>
      <c r="AR1434" s="33" t="str">
        <f t="shared" si="244"/>
        <v/>
      </c>
      <c r="AS1434" s="4">
        <v>43604</v>
      </c>
      <c r="AT1434" s="4">
        <v>0.27706018518518521</v>
      </c>
      <c r="AU1434" s="4" t="s">
        <v>59</v>
      </c>
      <c r="AV1434" s="4" t="s">
        <v>61</v>
      </c>
      <c r="AW1434" s="4">
        <v>116117.715</v>
      </c>
    </row>
    <row r="1435" spans="36:52" x14ac:dyDescent="0.3">
      <c r="AJ1435" s="33" t="str">
        <f t="shared" si="236"/>
        <v/>
      </c>
      <c r="AK1435" s="33" t="str">
        <f t="shared" si="237"/>
        <v/>
      </c>
      <c r="AL1435" s="33" t="str">
        <f t="shared" si="238"/>
        <v/>
      </c>
      <c r="AM1435" s="33" t="str">
        <f t="shared" si="239"/>
        <v/>
      </c>
      <c r="AN1435" s="33" t="str">
        <f t="shared" si="240"/>
        <v/>
      </c>
      <c r="AO1435" s="33">
        <f t="shared" si="241"/>
        <v>12</v>
      </c>
      <c r="AP1435" s="33" t="str">
        <f t="shared" si="242"/>
        <v/>
      </c>
      <c r="AQ1435" s="33" t="str">
        <f t="shared" si="243"/>
        <v/>
      </c>
      <c r="AR1435" s="33" t="str">
        <f t="shared" si="244"/>
        <v/>
      </c>
      <c r="AS1435" s="4">
        <v>43604</v>
      </c>
      <c r="AT1435" s="4">
        <v>0.27706018518518521</v>
      </c>
      <c r="AU1435" s="4" t="s">
        <v>62</v>
      </c>
      <c r="AV1435" s="4" t="s">
        <v>63</v>
      </c>
      <c r="AW1435" s="4">
        <v>12</v>
      </c>
    </row>
    <row r="1436" spans="36:52" x14ac:dyDescent="0.3">
      <c r="AJ1436" s="33" t="str">
        <f t="shared" si="236"/>
        <v/>
      </c>
      <c r="AK1436" s="33" t="str">
        <f t="shared" si="237"/>
        <v/>
      </c>
      <c r="AL1436" s="33">
        <f t="shared" si="238"/>
        <v>27361.01</v>
      </c>
      <c r="AM1436" s="33" t="str">
        <f t="shared" si="239"/>
        <v/>
      </c>
      <c r="AN1436" s="33" t="str">
        <f t="shared" si="240"/>
        <v/>
      </c>
      <c r="AO1436" s="33" t="str">
        <f t="shared" si="241"/>
        <v/>
      </c>
      <c r="AP1436" s="33" t="str">
        <f t="shared" si="242"/>
        <v/>
      </c>
      <c r="AQ1436" s="33" t="str">
        <f t="shared" si="243"/>
        <v/>
      </c>
      <c r="AR1436" s="33" t="str">
        <f t="shared" si="244"/>
        <v/>
      </c>
      <c r="AS1436" s="4">
        <v>43604</v>
      </c>
      <c r="AT1436" s="4">
        <v>0.27706018518518521</v>
      </c>
      <c r="AU1436" s="4" t="s">
        <v>64</v>
      </c>
      <c r="AV1436" s="4" t="s">
        <v>65</v>
      </c>
      <c r="AW1436" s="4">
        <v>27361.01</v>
      </c>
    </row>
    <row r="1437" spans="36:52" x14ac:dyDescent="0.3">
      <c r="AJ1437" s="33" t="str">
        <f t="shared" si="236"/>
        <v/>
      </c>
      <c r="AK1437" s="33" t="str">
        <f t="shared" si="237"/>
        <v/>
      </c>
      <c r="AL1437" s="33" t="str">
        <f t="shared" si="238"/>
        <v/>
      </c>
      <c r="AM1437" s="33">
        <f t="shared" si="239"/>
        <v>37916.536</v>
      </c>
      <c r="AN1437" s="33" t="str">
        <f t="shared" si="240"/>
        <v/>
      </c>
      <c r="AO1437" s="33" t="str">
        <f t="shared" si="241"/>
        <v/>
      </c>
      <c r="AP1437" s="33" t="str">
        <f t="shared" si="242"/>
        <v/>
      </c>
      <c r="AQ1437" s="33" t="str">
        <f t="shared" si="243"/>
        <v/>
      </c>
      <c r="AR1437" s="33" t="str">
        <f t="shared" si="244"/>
        <v/>
      </c>
      <c r="AS1437" s="4">
        <v>43604</v>
      </c>
      <c r="AT1437" s="4">
        <v>0.27706018518518521</v>
      </c>
      <c r="AU1437" s="4" t="s">
        <v>64</v>
      </c>
      <c r="AV1437" s="4" t="s">
        <v>66</v>
      </c>
      <c r="AW1437" s="4" t="s">
        <v>67</v>
      </c>
      <c r="AX1437" s="4">
        <v>37916.536</v>
      </c>
    </row>
    <row r="1438" spans="36:52" x14ac:dyDescent="0.3">
      <c r="AJ1438" s="33" t="str">
        <f t="shared" si="236"/>
        <v/>
      </c>
      <c r="AK1438" s="33" t="str">
        <f t="shared" si="237"/>
        <v/>
      </c>
      <c r="AL1438" s="33" t="str">
        <f t="shared" si="238"/>
        <v/>
      </c>
      <c r="AM1438" s="33" t="str">
        <f t="shared" si="239"/>
        <v/>
      </c>
      <c r="AN1438" s="33">
        <f t="shared" si="240"/>
        <v>0</v>
      </c>
      <c r="AO1438" s="33" t="str">
        <f t="shared" si="241"/>
        <v/>
      </c>
      <c r="AP1438" s="33" t="str">
        <f t="shared" si="242"/>
        <v/>
      </c>
      <c r="AQ1438" s="33" t="str">
        <f t="shared" si="243"/>
        <v/>
      </c>
      <c r="AR1438" s="33" t="str">
        <f t="shared" si="244"/>
        <v/>
      </c>
      <c r="AS1438" s="4">
        <v>43604</v>
      </c>
      <c r="AT1438" s="4">
        <v>0.27706018518518521</v>
      </c>
      <c r="AU1438" s="4" t="s">
        <v>64</v>
      </c>
      <c r="AV1438" s="4" t="s">
        <v>68</v>
      </c>
      <c r="AW1438" s="4">
        <v>0</v>
      </c>
    </row>
    <row r="1439" spans="36:52" x14ac:dyDescent="0.3">
      <c r="AJ1439" s="33">
        <f t="shared" si="236"/>
        <v>15736.321</v>
      </c>
      <c r="AK1439" s="33" t="str">
        <f t="shared" si="237"/>
        <v/>
      </c>
      <c r="AL1439" s="33" t="str">
        <f t="shared" si="238"/>
        <v/>
      </c>
      <c r="AM1439" s="33" t="str">
        <f t="shared" si="239"/>
        <v/>
      </c>
      <c r="AN1439" s="33" t="str">
        <f t="shared" si="240"/>
        <v/>
      </c>
      <c r="AO1439" s="33" t="str">
        <f t="shared" si="241"/>
        <v/>
      </c>
      <c r="AP1439" s="33" t="str">
        <f t="shared" si="242"/>
        <v/>
      </c>
      <c r="AQ1439" s="33" t="str">
        <f t="shared" si="243"/>
        <v/>
      </c>
      <c r="AR1439" s="33" t="str">
        <f t="shared" si="244"/>
        <v/>
      </c>
      <c r="AS1439" s="4">
        <v>43604</v>
      </c>
      <c r="AT1439" s="4">
        <v>0.2784490740740741</v>
      </c>
      <c r="AU1439" s="4" t="s">
        <v>59</v>
      </c>
      <c r="AV1439" s="4" t="s">
        <v>60</v>
      </c>
      <c r="AW1439" s="4">
        <v>15736.321</v>
      </c>
    </row>
    <row r="1440" spans="36:52" x14ac:dyDescent="0.3">
      <c r="AJ1440" s="33" t="str">
        <f t="shared" si="236"/>
        <v/>
      </c>
      <c r="AK1440" s="33">
        <f t="shared" si="237"/>
        <v>116117.715</v>
      </c>
      <c r="AL1440" s="33" t="str">
        <f t="shared" si="238"/>
        <v/>
      </c>
      <c r="AM1440" s="33" t="str">
        <f t="shared" si="239"/>
        <v/>
      </c>
      <c r="AN1440" s="33" t="str">
        <f t="shared" si="240"/>
        <v/>
      </c>
      <c r="AO1440" s="33" t="str">
        <f t="shared" si="241"/>
        <v/>
      </c>
      <c r="AP1440" s="33" t="str">
        <f t="shared" si="242"/>
        <v/>
      </c>
      <c r="AQ1440" s="33" t="str">
        <f t="shared" si="243"/>
        <v/>
      </c>
      <c r="AR1440" s="33" t="str">
        <f t="shared" si="244"/>
        <v/>
      </c>
      <c r="AS1440" s="4">
        <v>43604</v>
      </c>
      <c r="AT1440" s="4">
        <v>0.2784490740740741</v>
      </c>
      <c r="AU1440" s="4" t="s">
        <v>59</v>
      </c>
      <c r="AV1440" s="4" t="s">
        <v>61</v>
      </c>
      <c r="AW1440" s="4">
        <v>116117.715</v>
      </c>
    </row>
    <row r="1441" spans="36:52" x14ac:dyDescent="0.3">
      <c r="AJ1441" s="33" t="str">
        <f t="shared" si="236"/>
        <v/>
      </c>
      <c r="AK1441" s="33" t="str">
        <f t="shared" si="237"/>
        <v/>
      </c>
      <c r="AL1441" s="33" t="str">
        <f t="shared" si="238"/>
        <v/>
      </c>
      <c r="AM1441" s="33" t="str">
        <f t="shared" si="239"/>
        <v/>
      </c>
      <c r="AN1441" s="33" t="str">
        <f t="shared" si="240"/>
        <v/>
      </c>
      <c r="AO1441" s="33">
        <f t="shared" si="241"/>
        <v>12</v>
      </c>
      <c r="AP1441" s="33" t="str">
        <f t="shared" si="242"/>
        <v/>
      </c>
      <c r="AQ1441" s="33" t="str">
        <f t="shared" si="243"/>
        <v/>
      </c>
      <c r="AR1441" s="33" t="str">
        <f t="shared" si="244"/>
        <v/>
      </c>
      <c r="AS1441" s="4">
        <v>43604</v>
      </c>
      <c r="AT1441" s="4">
        <v>0.2784490740740741</v>
      </c>
      <c r="AU1441" s="4" t="s">
        <v>62</v>
      </c>
      <c r="AV1441" s="4" t="s">
        <v>63</v>
      </c>
      <c r="AW1441" s="4">
        <v>12</v>
      </c>
    </row>
    <row r="1442" spans="36:52" x14ac:dyDescent="0.3">
      <c r="AJ1442" s="33" t="str">
        <f t="shared" si="236"/>
        <v/>
      </c>
      <c r="AK1442" s="33" t="str">
        <f t="shared" si="237"/>
        <v/>
      </c>
      <c r="AL1442" s="33">
        <f t="shared" si="238"/>
        <v>27361.01</v>
      </c>
      <c r="AM1442" s="33" t="str">
        <f t="shared" si="239"/>
        <v/>
      </c>
      <c r="AN1442" s="33" t="str">
        <f t="shared" si="240"/>
        <v/>
      </c>
      <c r="AO1442" s="33" t="str">
        <f t="shared" si="241"/>
        <v/>
      </c>
      <c r="AP1442" s="33" t="str">
        <f t="shared" si="242"/>
        <v/>
      </c>
      <c r="AQ1442" s="33" t="str">
        <f t="shared" si="243"/>
        <v/>
      </c>
      <c r="AR1442" s="33" t="str">
        <f t="shared" si="244"/>
        <v/>
      </c>
      <c r="AS1442" s="4">
        <v>43604</v>
      </c>
      <c r="AT1442" s="4">
        <v>0.2784490740740741</v>
      </c>
      <c r="AU1442" s="4" t="s">
        <v>64</v>
      </c>
      <c r="AV1442" s="4" t="s">
        <v>65</v>
      </c>
      <c r="AW1442" s="4">
        <v>27361.01</v>
      </c>
    </row>
    <row r="1443" spans="36:52" x14ac:dyDescent="0.3">
      <c r="AJ1443" s="33" t="str">
        <f t="shared" si="236"/>
        <v/>
      </c>
      <c r="AK1443" s="33" t="str">
        <f t="shared" si="237"/>
        <v/>
      </c>
      <c r="AL1443" s="33" t="str">
        <f t="shared" si="238"/>
        <v/>
      </c>
      <c r="AM1443" s="33">
        <f t="shared" si="239"/>
        <v>37916.536</v>
      </c>
      <c r="AN1443" s="33" t="str">
        <f t="shared" si="240"/>
        <v/>
      </c>
      <c r="AO1443" s="33" t="str">
        <f t="shared" si="241"/>
        <v/>
      </c>
      <c r="AP1443" s="33" t="str">
        <f t="shared" si="242"/>
        <v/>
      </c>
      <c r="AQ1443" s="33" t="str">
        <f t="shared" si="243"/>
        <v/>
      </c>
      <c r="AR1443" s="33" t="str">
        <f t="shared" si="244"/>
        <v/>
      </c>
      <c r="AS1443" s="4">
        <v>43604</v>
      </c>
      <c r="AT1443" s="4">
        <v>0.2784490740740741</v>
      </c>
      <c r="AU1443" s="4" t="s">
        <v>64</v>
      </c>
      <c r="AV1443" s="4" t="s">
        <v>66</v>
      </c>
      <c r="AW1443" s="4" t="s">
        <v>67</v>
      </c>
      <c r="AX1443" s="4">
        <v>37916.536</v>
      </c>
    </row>
    <row r="1444" spans="36:52" x14ac:dyDescent="0.3">
      <c r="AJ1444" s="33" t="str">
        <f t="shared" si="236"/>
        <v/>
      </c>
      <c r="AK1444" s="33" t="str">
        <f t="shared" si="237"/>
        <v/>
      </c>
      <c r="AL1444" s="33" t="str">
        <f t="shared" si="238"/>
        <v/>
      </c>
      <c r="AM1444" s="33" t="str">
        <f t="shared" si="239"/>
        <v/>
      </c>
      <c r="AN1444" s="33">
        <f t="shared" si="240"/>
        <v>0</v>
      </c>
      <c r="AO1444" s="33" t="str">
        <f t="shared" si="241"/>
        <v/>
      </c>
      <c r="AP1444" s="33" t="str">
        <f t="shared" si="242"/>
        <v/>
      </c>
      <c r="AQ1444" s="33" t="str">
        <f t="shared" si="243"/>
        <v/>
      </c>
      <c r="AR1444" s="33" t="str">
        <f t="shared" si="244"/>
        <v/>
      </c>
      <c r="AS1444" s="4">
        <v>43604</v>
      </c>
      <c r="AT1444" s="4">
        <v>0.2784490740740741</v>
      </c>
      <c r="AU1444" s="4" t="s">
        <v>64</v>
      </c>
      <c r="AV1444" s="4" t="s">
        <v>68</v>
      </c>
      <c r="AW1444" s="4">
        <v>0</v>
      </c>
    </row>
    <row r="1445" spans="36:52" x14ac:dyDescent="0.3">
      <c r="AJ1445" s="33">
        <f t="shared" si="236"/>
        <v>15736.335999999999</v>
      </c>
      <c r="AK1445" s="33" t="str">
        <f t="shared" si="237"/>
        <v/>
      </c>
      <c r="AL1445" s="33" t="str">
        <f t="shared" si="238"/>
        <v/>
      </c>
      <c r="AM1445" s="33" t="str">
        <f t="shared" si="239"/>
        <v/>
      </c>
      <c r="AN1445" s="33" t="str">
        <f t="shared" si="240"/>
        <v/>
      </c>
      <c r="AO1445" s="33" t="str">
        <f t="shared" si="241"/>
        <v/>
      </c>
      <c r="AP1445" s="33" t="str">
        <f t="shared" si="242"/>
        <v/>
      </c>
      <c r="AQ1445" s="33" t="str">
        <f t="shared" si="243"/>
        <v/>
      </c>
      <c r="AR1445" s="33" t="str">
        <f t="shared" si="244"/>
        <v/>
      </c>
      <c r="AS1445" s="4">
        <v>43604</v>
      </c>
      <c r="AT1445" s="4">
        <v>0.27983796296296298</v>
      </c>
      <c r="AU1445" s="4" t="s">
        <v>59</v>
      </c>
      <c r="AV1445" s="4" t="s">
        <v>60</v>
      </c>
      <c r="AW1445" s="4">
        <v>15736.335999999999</v>
      </c>
    </row>
    <row r="1446" spans="36:52" x14ac:dyDescent="0.3">
      <c r="AJ1446" s="33" t="str">
        <f t="shared" si="236"/>
        <v/>
      </c>
      <c r="AK1446" s="33">
        <f t="shared" si="237"/>
        <v>116117.715</v>
      </c>
      <c r="AL1446" s="33" t="str">
        <f t="shared" si="238"/>
        <v/>
      </c>
      <c r="AM1446" s="33" t="str">
        <f t="shared" si="239"/>
        <v/>
      </c>
      <c r="AN1446" s="33" t="str">
        <f t="shared" si="240"/>
        <v/>
      </c>
      <c r="AO1446" s="33" t="str">
        <f t="shared" si="241"/>
        <v/>
      </c>
      <c r="AP1446" s="33" t="str">
        <f t="shared" si="242"/>
        <v/>
      </c>
      <c r="AQ1446" s="33" t="str">
        <f t="shared" si="243"/>
        <v/>
      </c>
      <c r="AR1446" s="33" t="str">
        <f t="shared" si="244"/>
        <v/>
      </c>
      <c r="AS1446" s="4">
        <v>43604</v>
      </c>
      <c r="AT1446" s="4">
        <v>0.27983796296296298</v>
      </c>
      <c r="AU1446" s="4" t="s">
        <v>59</v>
      </c>
      <c r="AV1446" s="4" t="s">
        <v>61</v>
      </c>
      <c r="AW1446" s="4">
        <v>116117.715</v>
      </c>
    </row>
    <row r="1447" spans="36:52" x14ac:dyDescent="0.3">
      <c r="AJ1447" s="33" t="str">
        <f t="shared" si="236"/>
        <v/>
      </c>
      <c r="AK1447" s="33" t="str">
        <f t="shared" si="237"/>
        <v/>
      </c>
      <c r="AL1447" s="33" t="str">
        <f t="shared" si="238"/>
        <v/>
      </c>
      <c r="AM1447" s="33" t="str">
        <f t="shared" si="239"/>
        <v/>
      </c>
      <c r="AN1447" s="33" t="str">
        <f t="shared" si="240"/>
        <v/>
      </c>
      <c r="AO1447" s="33">
        <f t="shared" si="241"/>
        <v>12</v>
      </c>
      <c r="AP1447" s="33" t="str">
        <f t="shared" si="242"/>
        <v/>
      </c>
      <c r="AQ1447" s="33" t="str">
        <f t="shared" si="243"/>
        <v/>
      </c>
      <c r="AR1447" s="33" t="str">
        <f t="shared" si="244"/>
        <v/>
      </c>
      <c r="AS1447" s="4">
        <v>43604</v>
      </c>
      <c r="AT1447" s="4">
        <v>0.27983796296296298</v>
      </c>
      <c r="AU1447" s="4" t="s">
        <v>62</v>
      </c>
      <c r="AV1447" s="4" t="s">
        <v>63</v>
      </c>
      <c r="AW1447" s="4">
        <v>12</v>
      </c>
    </row>
    <row r="1448" spans="36:52" x14ac:dyDescent="0.3">
      <c r="AJ1448" s="33" t="str">
        <f t="shared" si="236"/>
        <v/>
      </c>
      <c r="AK1448" s="33" t="str">
        <f t="shared" si="237"/>
        <v/>
      </c>
      <c r="AL1448" s="33">
        <f t="shared" si="238"/>
        <v>27361.01</v>
      </c>
      <c r="AM1448" s="33" t="str">
        <f t="shared" si="239"/>
        <v/>
      </c>
      <c r="AN1448" s="33" t="str">
        <f t="shared" si="240"/>
        <v/>
      </c>
      <c r="AO1448" s="33" t="str">
        <f t="shared" si="241"/>
        <v/>
      </c>
      <c r="AP1448" s="33" t="str">
        <f t="shared" si="242"/>
        <v/>
      </c>
      <c r="AQ1448" s="33" t="str">
        <f t="shared" si="243"/>
        <v/>
      </c>
      <c r="AR1448" s="33" t="str">
        <f t="shared" si="244"/>
        <v/>
      </c>
      <c r="AS1448" s="4">
        <v>43604</v>
      </c>
      <c r="AT1448" s="4">
        <v>0.27983796296296298</v>
      </c>
      <c r="AU1448" s="4" t="s">
        <v>64</v>
      </c>
      <c r="AV1448" s="4" t="s">
        <v>65</v>
      </c>
      <c r="AW1448" s="4">
        <v>27361.01</v>
      </c>
    </row>
    <row r="1449" spans="36:52" x14ac:dyDescent="0.3">
      <c r="AJ1449" s="33" t="str">
        <f t="shared" si="236"/>
        <v/>
      </c>
      <c r="AK1449" s="33" t="str">
        <f t="shared" si="237"/>
        <v/>
      </c>
      <c r="AL1449" s="33" t="str">
        <f t="shared" si="238"/>
        <v/>
      </c>
      <c r="AM1449" s="33">
        <f t="shared" si="239"/>
        <v>37916.536</v>
      </c>
      <c r="AN1449" s="33" t="str">
        <f t="shared" si="240"/>
        <v/>
      </c>
      <c r="AO1449" s="33" t="str">
        <f t="shared" si="241"/>
        <v/>
      </c>
      <c r="AP1449" s="33" t="str">
        <f t="shared" si="242"/>
        <v/>
      </c>
      <c r="AQ1449" s="33" t="str">
        <f t="shared" si="243"/>
        <v/>
      </c>
      <c r="AR1449" s="33" t="str">
        <f t="shared" si="244"/>
        <v/>
      </c>
      <c r="AS1449" s="4">
        <v>43604</v>
      </c>
      <c r="AT1449" s="4">
        <v>0.27983796296296298</v>
      </c>
      <c r="AU1449" s="4" t="s">
        <v>64</v>
      </c>
      <c r="AV1449" s="4" t="s">
        <v>66</v>
      </c>
      <c r="AW1449" s="4" t="s">
        <v>67</v>
      </c>
      <c r="AX1449" s="4">
        <v>37916.536</v>
      </c>
    </row>
    <row r="1450" spans="36:52" x14ac:dyDescent="0.3">
      <c r="AJ1450" s="33" t="str">
        <f t="shared" si="236"/>
        <v/>
      </c>
      <c r="AK1450" s="33" t="str">
        <f t="shared" si="237"/>
        <v/>
      </c>
      <c r="AL1450" s="33" t="str">
        <f t="shared" si="238"/>
        <v/>
      </c>
      <c r="AM1450" s="33" t="str">
        <f t="shared" si="239"/>
        <v/>
      </c>
      <c r="AN1450" s="33">
        <f t="shared" si="240"/>
        <v>0</v>
      </c>
      <c r="AO1450" s="33" t="str">
        <f t="shared" si="241"/>
        <v/>
      </c>
      <c r="AP1450" s="33" t="str">
        <f t="shared" si="242"/>
        <v/>
      </c>
      <c r="AQ1450" s="33" t="str">
        <f t="shared" si="243"/>
        <v/>
      </c>
      <c r="AR1450" s="33" t="str">
        <f t="shared" si="244"/>
        <v/>
      </c>
      <c r="AS1450" s="4">
        <v>43604</v>
      </c>
      <c r="AT1450" s="4">
        <v>0.27983796296296298</v>
      </c>
      <c r="AU1450" s="4" t="s">
        <v>64</v>
      </c>
      <c r="AV1450" s="4" t="s">
        <v>68</v>
      </c>
      <c r="AW1450" s="4">
        <v>0</v>
      </c>
    </row>
    <row r="1451" spans="36:52" x14ac:dyDescent="0.3">
      <c r="AJ1451" s="33" t="str">
        <f t="shared" si="236"/>
        <v/>
      </c>
      <c r="AK1451" s="33" t="str">
        <f t="shared" si="237"/>
        <v/>
      </c>
      <c r="AL1451" s="33" t="str">
        <f t="shared" si="238"/>
        <v/>
      </c>
      <c r="AM1451" s="33" t="str">
        <f t="shared" si="239"/>
        <v/>
      </c>
      <c r="AN1451" s="33" t="str">
        <f t="shared" si="240"/>
        <v/>
      </c>
      <c r="AO1451" s="33" t="str">
        <f t="shared" si="241"/>
        <v/>
      </c>
      <c r="AP1451" s="33">
        <f t="shared" si="242"/>
        <v>0.22500000000000001</v>
      </c>
      <c r="AQ1451" s="33" t="str">
        <f t="shared" si="243"/>
        <v/>
      </c>
      <c r="AR1451" s="33" t="str">
        <f t="shared" si="244"/>
        <v/>
      </c>
      <c r="AS1451" s="4">
        <v>43604</v>
      </c>
      <c r="AT1451" s="4">
        <v>0.2804976851851852</v>
      </c>
      <c r="AU1451" s="4" t="s">
        <v>70</v>
      </c>
      <c r="AV1451" s="4" t="s">
        <v>71</v>
      </c>
      <c r="AW1451" s="4">
        <v>43604</v>
      </c>
      <c r="AX1451" s="4">
        <v>0.22500000000000001</v>
      </c>
      <c r="AY1451" s="4" t="s">
        <v>72</v>
      </c>
      <c r="AZ1451" s="4" t="s">
        <v>73</v>
      </c>
    </row>
    <row r="1452" spans="36:52" x14ac:dyDescent="0.3">
      <c r="AJ1452" s="33" t="str">
        <f t="shared" si="236"/>
        <v/>
      </c>
      <c r="AK1452" s="33" t="str">
        <f t="shared" si="237"/>
        <v/>
      </c>
      <c r="AL1452" s="33" t="str">
        <f t="shared" si="238"/>
        <v/>
      </c>
      <c r="AM1452" s="33" t="str">
        <f t="shared" si="239"/>
        <v/>
      </c>
      <c r="AN1452" s="33" t="str">
        <f t="shared" si="240"/>
        <v/>
      </c>
      <c r="AO1452" s="33" t="str">
        <f t="shared" si="241"/>
        <v/>
      </c>
      <c r="AP1452" s="33" t="str">
        <f t="shared" si="242"/>
        <v/>
      </c>
      <c r="AQ1452" s="33" t="str">
        <f t="shared" si="243"/>
        <v/>
      </c>
      <c r="AR1452" s="33">
        <f t="shared" si="244"/>
        <v>33.700000000000003</v>
      </c>
      <c r="AS1452" s="4">
        <v>43604</v>
      </c>
      <c r="AT1452" s="4">
        <v>0.2804976851851852</v>
      </c>
      <c r="AU1452" s="4" t="s">
        <v>74</v>
      </c>
      <c r="AV1452" s="4" t="s">
        <v>75</v>
      </c>
      <c r="AW1452" s="4">
        <v>33.700000000000003</v>
      </c>
      <c r="AX1452" s="4" t="s">
        <v>72</v>
      </c>
      <c r="AY1452" s="4" t="s">
        <v>73</v>
      </c>
    </row>
    <row r="1453" spans="36:52" x14ac:dyDescent="0.3">
      <c r="AJ1453" s="33" t="str">
        <f t="shared" si="236"/>
        <v/>
      </c>
      <c r="AK1453" s="33" t="str">
        <f t="shared" si="237"/>
        <v/>
      </c>
      <c r="AL1453" s="33" t="str">
        <f t="shared" si="238"/>
        <v/>
      </c>
      <c r="AM1453" s="33" t="str">
        <f t="shared" si="239"/>
        <v/>
      </c>
      <c r="AN1453" s="33" t="str">
        <f t="shared" si="240"/>
        <v/>
      </c>
      <c r="AO1453" s="33" t="str">
        <f t="shared" si="241"/>
        <v/>
      </c>
      <c r="AP1453" s="33" t="str">
        <f t="shared" si="242"/>
        <v/>
      </c>
      <c r="AQ1453" s="33">
        <f t="shared" si="243"/>
        <v>34</v>
      </c>
      <c r="AR1453" s="33" t="str">
        <f t="shared" si="244"/>
        <v/>
      </c>
      <c r="AS1453" s="4">
        <v>43604</v>
      </c>
      <c r="AT1453" s="4">
        <v>0.2804976851851852</v>
      </c>
      <c r="AU1453" s="4" t="s">
        <v>74</v>
      </c>
      <c r="AV1453" s="4" t="s">
        <v>76</v>
      </c>
      <c r="AW1453" s="4">
        <v>34</v>
      </c>
      <c r="AX1453" s="4" t="s">
        <v>72</v>
      </c>
      <c r="AY1453" s="4" t="s">
        <v>73</v>
      </c>
    </row>
    <row r="1454" spans="36:52" x14ac:dyDescent="0.3">
      <c r="AJ1454" s="33">
        <f t="shared" si="236"/>
        <v>15736.335999999999</v>
      </c>
      <c r="AK1454" s="33" t="str">
        <f t="shared" si="237"/>
        <v/>
      </c>
      <c r="AL1454" s="33" t="str">
        <f t="shared" si="238"/>
        <v/>
      </c>
      <c r="AM1454" s="33" t="str">
        <f t="shared" si="239"/>
        <v/>
      </c>
      <c r="AN1454" s="33" t="str">
        <f t="shared" si="240"/>
        <v/>
      </c>
      <c r="AO1454" s="33" t="str">
        <f t="shared" si="241"/>
        <v/>
      </c>
      <c r="AP1454" s="33" t="str">
        <f t="shared" si="242"/>
        <v/>
      </c>
      <c r="AQ1454" s="33" t="str">
        <f t="shared" si="243"/>
        <v/>
      </c>
      <c r="AR1454" s="33" t="str">
        <f t="shared" si="244"/>
        <v/>
      </c>
      <c r="AS1454" s="4">
        <v>43604</v>
      </c>
      <c r="AT1454" s="4">
        <v>0.28122685185185187</v>
      </c>
      <c r="AU1454" s="4" t="s">
        <v>59</v>
      </c>
      <c r="AV1454" s="4" t="s">
        <v>60</v>
      </c>
      <c r="AW1454" s="4">
        <v>15736.335999999999</v>
      </c>
    </row>
    <row r="1455" spans="36:52" x14ac:dyDescent="0.3">
      <c r="AJ1455" s="33" t="str">
        <f t="shared" si="236"/>
        <v/>
      </c>
      <c r="AK1455" s="33">
        <f t="shared" si="237"/>
        <v>116117.715</v>
      </c>
      <c r="AL1455" s="33" t="str">
        <f t="shared" si="238"/>
        <v/>
      </c>
      <c r="AM1455" s="33" t="str">
        <f t="shared" si="239"/>
        <v/>
      </c>
      <c r="AN1455" s="33" t="str">
        <f t="shared" si="240"/>
        <v/>
      </c>
      <c r="AO1455" s="33" t="str">
        <f t="shared" si="241"/>
        <v/>
      </c>
      <c r="AP1455" s="33" t="str">
        <f t="shared" si="242"/>
        <v/>
      </c>
      <c r="AQ1455" s="33" t="str">
        <f t="shared" si="243"/>
        <v/>
      </c>
      <c r="AR1455" s="33" t="str">
        <f t="shared" si="244"/>
        <v/>
      </c>
      <c r="AS1455" s="4">
        <v>43604</v>
      </c>
      <c r="AT1455" s="4">
        <v>0.28122685185185187</v>
      </c>
      <c r="AU1455" s="4" t="s">
        <v>59</v>
      </c>
      <c r="AV1455" s="4" t="s">
        <v>61</v>
      </c>
      <c r="AW1455" s="4">
        <v>116117.715</v>
      </c>
    </row>
    <row r="1456" spans="36:52" x14ac:dyDescent="0.3">
      <c r="AJ1456" s="33" t="str">
        <f t="shared" si="236"/>
        <v/>
      </c>
      <c r="AK1456" s="33" t="str">
        <f t="shared" si="237"/>
        <v/>
      </c>
      <c r="AL1456" s="33" t="str">
        <f t="shared" si="238"/>
        <v/>
      </c>
      <c r="AM1456" s="33" t="str">
        <f t="shared" si="239"/>
        <v/>
      </c>
      <c r="AN1456" s="33" t="str">
        <f t="shared" si="240"/>
        <v/>
      </c>
      <c r="AO1456" s="33">
        <f t="shared" si="241"/>
        <v>12</v>
      </c>
      <c r="AP1456" s="33" t="str">
        <f t="shared" si="242"/>
        <v/>
      </c>
      <c r="AQ1456" s="33" t="str">
        <f t="shared" si="243"/>
        <v/>
      </c>
      <c r="AR1456" s="33" t="str">
        <f t="shared" si="244"/>
        <v/>
      </c>
      <c r="AS1456" s="4">
        <v>43604</v>
      </c>
      <c r="AT1456" s="4">
        <v>0.28122685185185187</v>
      </c>
      <c r="AU1456" s="4" t="s">
        <v>62</v>
      </c>
      <c r="AV1456" s="4" t="s">
        <v>63</v>
      </c>
      <c r="AW1456" s="4">
        <v>12</v>
      </c>
    </row>
    <row r="1457" spans="36:52" x14ac:dyDescent="0.3">
      <c r="AJ1457" s="33" t="str">
        <f t="shared" si="236"/>
        <v/>
      </c>
      <c r="AK1457" s="33" t="str">
        <f t="shared" si="237"/>
        <v/>
      </c>
      <c r="AL1457" s="33">
        <f t="shared" si="238"/>
        <v>27361.01</v>
      </c>
      <c r="AM1457" s="33" t="str">
        <f t="shared" si="239"/>
        <v/>
      </c>
      <c r="AN1457" s="33" t="str">
        <f t="shared" si="240"/>
        <v/>
      </c>
      <c r="AO1457" s="33" t="str">
        <f t="shared" si="241"/>
        <v/>
      </c>
      <c r="AP1457" s="33" t="str">
        <f t="shared" si="242"/>
        <v/>
      </c>
      <c r="AQ1457" s="33" t="str">
        <f t="shared" si="243"/>
        <v/>
      </c>
      <c r="AR1457" s="33" t="str">
        <f t="shared" si="244"/>
        <v/>
      </c>
      <c r="AS1457" s="4">
        <v>43604</v>
      </c>
      <c r="AT1457" s="4">
        <v>0.28122685185185187</v>
      </c>
      <c r="AU1457" s="4" t="s">
        <v>64</v>
      </c>
      <c r="AV1457" s="4" t="s">
        <v>65</v>
      </c>
      <c r="AW1457" s="4">
        <v>27361.01</v>
      </c>
    </row>
    <row r="1458" spans="36:52" x14ac:dyDescent="0.3">
      <c r="AJ1458" s="33" t="str">
        <f t="shared" si="236"/>
        <v/>
      </c>
      <c r="AK1458" s="33" t="str">
        <f t="shared" si="237"/>
        <v/>
      </c>
      <c r="AL1458" s="33" t="str">
        <f t="shared" si="238"/>
        <v/>
      </c>
      <c r="AM1458" s="33">
        <f t="shared" si="239"/>
        <v>37916.536</v>
      </c>
      <c r="AN1458" s="33" t="str">
        <f t="shared" si="240"/>
        <v/>
      </c>
      <c r="AO1458" s="33" t="str">
        <f t="shared" si="241"/>
        <v/>
      </c>
      <c r="AP1458" s="33" t="str">
        <f t="shared" si="242"/>
        <v/>
      </c>
      <c r="AQ1458" s="33" t="str">
        <f t="shared" si="243"/>
        <v/>
      </c>
      <c r="AR1458" s="33" t="str">
        <f t="shared" si="244"/>
        <v/>
      </c>
      <c r="AS1458" s="4">
        <v>43604</v>
      </c>
      <c r="AT1458" s="4">
        <v>0.28122685185185187</v>
      </c>
      <c r="AU1458" s="4" t="s">
        <v>64</v>
      </c>
      <c r="AV1458" s="4" t="s">
        <v>66</v>
      </c>
      <c r="AW1458" s="4" t="s">
        <v>67</v>
      </c>
      <c r="AX1458" s="4">
        <v>37916.536</v>
      </c>
    </row>
    <row r="1459" spans="36:52" x14ac:dyDescent="0.3">
      <c r="AJ1459" s="33" t="str">
        <f t="shared" si="236"/>
        <v/>
      </c>
      <c r="AK1459" s="33" t="str">
        <f t="shared" si="237"/>
        <v/>
      </c>
      <c r="AL1459" s="33" t="str">
        <f t="shared" si="238"/>
        <v/>
      </c>
      <c r="AM1459" s="33" t="str">
        <f t="shared" si="239"/>
        <v/>
      </c>
      <c r="AN1459" s="33">
        <f t="shared" si="240"/>
        <v>0</v>
      </c>
      <c r="AO1459" s="33" t="str">
        <f t="shared" si="241"/>
        <v/>
      </c>
      <c r="AP1459" s="33" t="str">
        <f t="shared" si="242"/>
        <v/>
      </c>
      <c r="AQ1459" s="33" t="str">
        <f t="shared" si="243"/>
        <v/>
      </c>
      <c r="AR1459" s="33" t="str">
        <f t="shared" si="244"/>
        <v/>
      </c>
      <c r="AS1459" s="4">
        <v>43604</v>
      </c>
      <c r="AT1459" s="4">
        <v>0.28122685185185187</v>
      </c>
      <c r="AU1459" s="4" t="s">
        <v>64</v>
      </c>
      <c r="AV1459" s="4" t="s">
        <v>68</v>
      </c>
      <c r="AW1459" s="4">
        <v>0</v>
      </c>
    </row>
    <row r="1460" spans="36:52" x14ac:dyDescent="0.3">
      <c r="AJ1460" s="33">
        <f t="shared" si="236"/>
        <v>15736.351000000001</v>
      </c>
      <c r="AK1460" s="33" t="str">
        <f t="shared" si="237"/>
        <v/>
      </c>
      <c r="AL1460" s="33" t="str">
        <f t="shared" si="238"/>
        <v/>
      </c>
      <c r="AM1460" s="33" t="str">
        <f t="shared" si="239"/>
        <v/>
      </c>
      <c r="AN1460" s="33" t="str">
        <f t="shared" si="240"/>
        <v/>
      </c>
      <c r="AO1460" s="33" t="str">
        <f t="shared" si="241"/>
        <v/>
      </c>
      <c r="AP1460" s="33" t="str">
        <f t="shared" si="242"/>
        <v/>
      </c>
      <c r="AQ1460" s="33" t="str">
        <f t="shared" si="243"/>
        <v/>
      </c>
      <c r="AR1460" s="33" t="str">
        <f t="shared" si="244"/>
        <v/>
      </c>
      <c r="AS1460" s="4">
        <v>43604</v>
      </c>
      <c r="AT1460" s="4">
        <v>0.28261574074074075</v>
      </c>
      <c r="AU1460" s="4" t="s">
        <v>59</v>
      </c>
      <c r="AV1460" s="4" t="s">
        <v>60</v>
      </c>
      <c r="AW1460" s="4">
        <v>15736.351000000001</v>
      </c>
    </row>
    <row r="1461" spans="36:52" x14ac:dyDescent="0.3">
      <c r="AJ1461" s="33" t="str">
        <f t="shared" si="236"/>
        <v/>
      </c>
      <c r="AK1461" s="33">
        <f t="shared" si="237"/>
        <v>116117.715</v>
      </c>
      <c r="AL1461" s="33" t="str">
        <f t="shared" si="238"/>
        <v/>
      </c>
      <c r="AM1461" s="33" t="str">
        <f t="shared" si="239"/>
        <v/>
      </c>
      <c r="AN1461" s="33" t="str">
        <f t="shared" si="240"/>
        <v/>
      </c>
      <c r="AO1461" s="33" t="str">
        <f t="shared" si="241"/>
        <v/>
      </c>
      <c r="AP1461" s="33" t="str">
        <f t="shared" si="242"/>
        <v/>
      </c>
      <c r="AQ1461" s="33" t="str">
        <f t="shared" si="243"/>
        <v/>
      </c>
      <c r="AR1461" s="33" t="str">
        <f t="shared" si="244"/>
        <v/>
      </c>
      <c r="AS1461" s="4">
        <v>43604</v>
      </c>
      <c r="AT1461" s="4">
        <v>0.28261574074074075</v>
      </c>
      <c r="AU1461" s="4" t="s">
        <v>59</v>
      </c>
      <c r="AV1461" s="4" t="s">
        <v>61</v>
      </c>
      <c r="AW1461" s="4">
        <v>116117.715</v>
      </c>
    </row>
    <row r="1462" spans="36:52" x14ac:dyDescent="0.3">
      <c r="AJ1462" s="33" t="str">
        <f t="shared" si="236"/>
        <v/>
      </c>
      <c r="AK1462" s="33" t="str">
        <f t="shared" si="237"/>
        <v/>
      </c>
      <c r="AL1462" s="33" t="str">
        <f t="shared" si="238"/>
        <v/>
      </c>
      <c r="AM1462" s="33" t="str">
        <f t="shared" si="239"/>
        <v/>
      </c>
      <c r="AN1462" s="33" t="str">
        <f t="shared" si="240"/>
        <v/>
      </c>
      <c r="AO1462" s="33">
        <f t="shared" si="241"/>
        <v>12</v>
      </c>
      <c r="AP1462" s="33" t="str">
        <f t="shared" si="242"/>
        <v/>
      </c>
      <c r="AQ1462" s="33" t="str">
        <f t="shared" si="243"/>
        <v/>
      </c>
      <c r="AR1462" s="33" t="str">
        <f t="shared" si="244"/>
        <v/>
      </c>
      <c r="AS1462" s="4">
        <v>43604</v>
      </c>
      <c r="AT1462" s="4">
        <v>0.28261574074074075</v>
      </c>
      <c r="AU1462" s="4" t="s">
        <v>62</v>
      </c>
      <c r="AV1462" s="4" t="s">
        <v>63</v>
      </c>
      <c r="AW1462" s="4">
        <v>12</v>
      </c>
    </row>
    <row r="1463" spans="36:52" x14ac:dyDescent="0.3">
      <c r="AJ1463" s="33" t="str">
        <f t="shared" si="236"/>
        <v/>
      </c>
      <c r="AK1463" s="33" t="str">
        <f t="shared" si="237"/>
        <v/>
      </c>
      <c r="AL1463" s="33">
        <f t="shared" si="238"/>
        <v>27361.01</v>
      </c>
      <c r="AM1463" s="33" t="str">
        <f t="shared" si="239"/>
        <v/>
      </c>
      <c r="AN1463" s="33" t="str">
        <f t="shared" si="240"/>
        <v/>
      </c>
      <c r="AO1463" s="33" t="str">
        <f t="shared" si="241"/>
        <v/>
      </c>
      <c r="AP1463" s="33" t="str">
        <f t="shared" si="242"/>
        <v/>
      </c>
      <c r="AQ1463" s="33" t="str">
        <f t="shared" si="243"/>
        <v/>
      </c>
      <c r="AR1463" s="33" t="str">
        <f t="shared" si="244"/>
        <v/>
      </c>
      <c r="AS1463" s="4">
        <v>43604</v>
      </c>
      <c r="AT1463" s="4">
        <v>0.28261574074074075</v>
      </c>
      <c r="AU1463" s="4" t="s">
        <v>64</v>
      </c>
      <c r="AV1463" s="4" t="s">
        <v>65</v>
      </c>
      <c r="AW1463" s="4">
        <v>27361.01</v>
      </c>
    </row>
    <row r="1464" spans="36:52" x14ac:dyDescent="0.3">
      <c r="AJ1464" s="33" t="str">
        <f t="shared" si="236"/>
        <v/>
      </c>
      <c r="AK1464" s="33" t="str">
        <f t="shared" si="237"/>
        <v/>
      </c>
      <c r="AL1464" s="33" t="str">
        <f t="shared" si="238"/>
        <v/>
      </c>
      <c r="AM1464" s="33">
        <f t="shared" si="239"/>
        <v>37916.536</v>
      </c>
      <c r="AN1464" s="33" t="str">
        <f t="shared" si="240"/>
        <v/>
      </c>
      <c r="AO1464" s="33" t="str">
        <f t="shared" si="241"/>
        <v/>
      </c>
      <c r="AP1464" s="33" t="str">
        <f t="shared" si="242"/>
        <v/>
      </c>
      <c r="AQ1464" s="33" t="str">
        <f t="shared" si="243"/>
        <v/>
      </c>
      <c r="AR1464" s="33" t="str">
        <f t="shared" si="244"/>
        <v/>
      </c>
      <c r="AS1464" s="4">
        <v>43604</v>
      </c>
      <c r="AT1464" s="4">
        <v>0.28261574074074075</v>
      </c>
      <c r="AU1464" s="4" t="s">
        <v>64</v>
      </c>
      <c r="AV1464" s="4" t="s">
        <v>66</v>
      </c>
      <c r="AW1464" s="4" t="s">
        <v>67</v>
      </c>
      <c r="AX1464" s="4">
        <v>37916.536</v>
      </c>
    </row>
    <row r="1465" spans="36:52" x14ac:dyDescent="0.3">
      <c r="AJ1465" s="33" t="str">
        <f t="shared" si="236"/>
        <v/>
      </c>
      <c r="AK1465" s="33" t="str">
        <f t="shared" si="237"/>
        <v/>
      </c>
      <c r="AL1465" s="33" t="str">
        <f t="shared" si="238"/>
        <v/>
      </c>
      <c r="AM1465" s="33" t="str">
        <f t="shared" si="239"/>
        <v/>
      </c>
      <c r="AN1465" s="33">
        <f t="shared" si="240"/>
        <v>0</v>
      </c>
      <c r="AO1465" s="33" t="str">
        <f t="shared" si="241"/>
        <v/>
      </c>
      <c r="AP1465" s="33" t="str">
        <f t="shared" si="242"/>
        <v/>
      </c>
      <c r="AQ1465" s="33" t="str">
        <f t="shared" si="243"/>
        <v/>
      </c>
      <c r="AR1465" s="33" t="str">
        <f t="shared" si="244"/>
        <v/>
      </c>
      <c r="AS1465" s="4">
        <v>43604</v>
      </c>
      <c r="AT1465" s="4">
        <v>0.28261574074074075</v>
      </c>
      <c r="AU1465" s="4" t="s">
        <v>64</v>
      </c>
      <c r="AV1465" s="4" t="s">
        <v>68</v>
      </c>
      <c r="AW1465" s="4">
        <v>0</v>
      </c>
    </row>
    <row r="1466" spans="36:52" x14ac:dyDescent="0.3">
      <c r="AJ1466" s="33" t="str">
        <f t="shared" si="236"/>
        <v/>
      </c>
      <c r="AK1466" s="33" t="str">
        <f t="shared" si="237"/>
        <v/>
      </c>
      <c r="AL1466" s="33" t="str">
        <f t="shared" si="238"/>
        <v/>
      </c>
      <c r="AM1466" s="33" t="str">
        <f t="shared" si="239"/>
        <v/>
      </c>
      <c r="AN1466" s="33" t="str">
        <f t="shared" si="240"/>
        <v/>
      </c>
      <c r="AO1466" s="33" t="str">
        <f t="shared" si="241"/>
        <v/>
      </c>
      <c r="AP1466" s="33">
        <f t="shared" si="242"/>
        <v>0.22500000000000001</v>
      </c>
      <c r="AQ1466" s="33" t="str">
        <f t="shared" si="243"/>
        <v/>
      </c>
      <c r="AR1466" s="33" t="str">
        <f t="shared" si="244"/>
        <v/>
      </c>
      <c r="AS1466" s="4">
        <v>43604</v>
      </c>
      <c r="AT1466" s="4">
        <v>0.28396990740740741</v>
      </c>
      <c r="AU1466" s="4" t="s">
        <v>70</v>
      </c>
      <c r="AV1466" s="4" t="s">
        <v>71</v>
      </c>
      <c r="AW1466" s="4">
        <v>43604</v>
      </c>
      <c r="AX1466" s="4">
        <v>0.22500000000000001</v>
      </c>
      <c r="AY1466" s="4" t="s">
        <v>72</v>
      </c>
      <c r="AZ1466" s="4" t="s">
        <v>73</v>
      </c>
    </row>
    <row r="1467" spans="36:52" x14ac:dyDescent="0.3">
      <c r="AJ1467" s="33" t="str">
        <f t="shared" si="236"/>
        <v/>
      </c>
      <c r="AK1467" s="33" t="str">
        <f t="shared" si="237"/>
        <v/>
      </c>
      <c r="AL1467" s="33" t="str">
        <f t="shared" si="238"/>
        <v/>
      </c>
      <c r="AM1467" s="33" t="str">
        <f t="shared" si="239"/>
        <v/>
      </c>
      <c r="AN1467" s="33" t="str">
        <f t="shared" si="240"/>
        <v/>
      </c>
      <c r="AO1467" s="33" t="str">
        <f t="shared" si="241"/>
        <v/>
      </c>
      <c r="AP1467" s="33" t="str">
        <f t="shared" si="242"/>
        <v/>
      </c>
      <c r="AQ1467" s="33" t="str">
        <f t="shared" si="243"/>
        <v/>
      </c>
      <c r="AR1467" s="33">
        <f t="shared" si="244"/>
        <v>33.700000000000003</v>
      </c>
      <c r="AS1467" s="4">
        <v>43604</v>
      </c>
      <c r="AT1467" s="4">
        <v>0.28396990740740741</v>
      </c>
      <c r="AU1467" s="4" t="s">
        <v>74</v>
      </c>
      <c r="AV1467" s="4" t="s">
        <v>75</v>
      </c>
      <c r="AW1467" s="4">
        <v>33.700000000000003</v>
      </c>
      <c r="AX1467" s="4" t="s">
        <v>72</v>
      </c>
      <c r="AY1467" s="4" t="s">
        <v>73</v>
      </c>
    </row>
    <row r="1468" spans="36:52" x14ac:dyDescent="0.3">
      <c r="AJ1468" s="33" t="str">
        <f t="shared" si="236"/>
        <v/>
      </c>
      <c r="AK1468" s="33" t="str">
        <f t="shared" si="237"/>
        <v/>
      </c>
      <c r="AL1468" s="33" t="str">
        <f t="shared" si="238"/>
        <v/>
      </c>
      <c r="AM1468" s="33" t="str">
        <f t="shared" si="239"/>
        <v/>
      </c>
      <c r="AN1468" s="33" t="str">
        <f t="shared" si="240"/>
        <v/>
      </c>
      <c r="AO1468" s="33" t="str">
        <f t="shared" si="241"/>
        <v/>
      </c>
      <c r="AP1468" s="33" t="str">
        <f t="shared" si="242"/>
        <v/>
      </c>
      <c r="AQ1468" s="33">
        <f t="shared" si="243"/>
        <v>34</v>
      </c>
      <c r="AR1468" s="33" t="str">
        <f t="shared" si="244"/>
        <v/>
      </c>
      <c r="AS1468" s="4">
        <v>43604</v>
      </c>
      <c r="AT1468" s="4">
        <v>0.28396990740740741</v>
      </c>
      <c r="AU1468" s="4" t="s">
        <v>74</v>
      </c>
      <c r="AV1468" s="4" t="s">
        <v>76</v>
      </c>
      <c r="AW1468" s="4">
        <v>34</v>
      </c>
      <c r="AX1468" s="4" t="s">
        <v>72</v>
      </c>
      <c r="AY1468" s="4" t="s">
        <v>73</v>
      </c>
    </row>
    <row r="1469" spans="36:52" x14ac:dyDescent="0.3">
      <c r="AJ1469" s="33">
        <f t="shared" si="236"/>
        <v>15736.351000000001</v>
      </c>
      <c r="AK1469" s="33" t="str">
        <f t="shared" si="237"/>
        <v/>
      </c>
      <c r="AL1469" s="33" t="str">
        <f t="shared" si="238"/>
        <v/>
      </c>
      <c r="AM1469" s="33" t="str">
        <f t="shared" si="239"/>
        <v/>
      </c>
      <c r="AN1469" s="33" t="str">
        <f t="shared" si="240"/>
        <v/>
      </c>
      <c r="AO1469" s="33" t="str">
        <f t="shared" si="241"/>
        <v/>
      </c>
      <c r="AP1469" s="33" t="str">
        <f t="shared" si="242"/>
        <v/>
      </c>
      <c r="AQ1469" s="33" t="str">
        <f t="shared" si="243"/>
        <v/>
      </c>
      <c r="AR1469" s="33" t="str">
        <f t="shared" si="244"/>
        <v/>
      </c>
      <c r="AS1469" s="4">
        <v>43604</v>
      </c>
      <c r="AT1469" s="4">
        <v>0.28400462962962963</v>
      </c>
      <c r="AU1469" s="4" t="s">
        <v>59</v>
      </c>
      <c r="AV1469" s="4" t="s">
        <v>60</v>
      </c>
      <c r="AW1469" s="4">
        <v>15736.351000000001</v>
      </c>
    </row>
    <row r="1470" spans="36:52" x14ac:dyDescent="0.3">
      <c r="AJ1470" s="33" t="str">
        <f t="shared" si="236"/>
        <v/>
      </c>
      <c r="AK1470" s="33">
        <f t="shared" si="237"/>
        <v>116117.715</v>
      </c>
      <c r="AL1470" s="33" t="str">
        <f t="shared" si="238"/>
        <v/>
      </c>
      <c r="AM1470" s="33" t="str">
        <f t="shared" si="239"/>
        <v/>
      </c>
      <c r="AN1470" s="33" t="str">
        <f t="shared" si="240"/>
        <v/>
      </c>
      <c r="AO1470" s="33" t="str">
        <f t="shared" si="241"/>
        <v/>
      </c>
      <c r="AP1470" s="33" t="str">
        <f t="shared" si="242"/>
        <v/>
      </c>
      <c r="AQ1470" s="33" t="str">
        <f t="shared" si="243"/>
        <v/>
      </c>
      <c r="AR1470" s="33" t="str">
        <f t="shared" si="244"/>
        <v/>
      </c>
      <c r="AS1470" s="4">
        <v>43604</v>
      </c>
      <c r="AT1470" s="4">
        <v>0.28400462962962963</v>
      </c>
      <c r="AU1470" s="4" t="s">
        <v>59</v>
      </c>
      <c r="AV1470" s="4" t="s">
        <v>61</v>
      </c>
      <c r="AW1470" s="4">
        <v>116117.715</v>
      </c>
    </row>
    <row r="1471" spans="36:52" x14ac:dyDescent="0.3">
      <c r="AJ1471" s="33" t="str">
        <f t="shared" si="236"/>
        <v/>
      </c>
      <c r="AK1471" s="33" t="str">
        <f t="shared" si="237"/>
        <v/>
      </c>
      <c r="AL1471" s="33" t="str">
        <f t="shared" si="238"/>
        <v/>
      </c>
      <c r="AM1471" s="33" t="str">
        <f t="shared" si="239"/>
        <v/>
      </c>
      <c r="AN1471" s="33" t="str">
        <f t="shared" si="240"/>
        <v/>
      </c>
      <c r="AO1471" s="33">
        <f t="shared" si="241"/>
        <v>12</v>
      </c>
      <c r="AP1471" s="33" t="str">
        <f t="shared" si="242"/>
        <v/>
      </c>
      <c r="AQ1471" s="33" t="str">
        <f t="shared" si="243"/>
        <v/>
      </c>
      <c r="AR1471" s="33" t="str">
        <f t="shared" si="244"/>
        <v/>
      </c>
      <c r="AS1471" s="4">
        <v>43604</v>
      </c>
      <c r="AT1471" s="4">
        <v>0.28400462962962963</v>
      </c>
      <c r="AU1471" s="4" t="s">
        <v>62</v>
      </c>
      <c r="AV1471" s="4" t="s">
        <v>63</v>
      </c>
      <c r="AW1471" s="4">
        <v>12</v>
      </c>
    </row>
    <row r="1472" spans="36:52" x14ac:dyDescent="0.3">
      <c r="AJ1472" s="33" t="str">
        <f t="shared" si="236"/>
        <v/>
      </c>
      <c r="AK1472" s="33" t="str">
        <f t="shared" si="237"/>
        <v/>
      </c>
      <c r="AL1472" s="33">
        <f t="shared" si="238"/>
        <v>27361.01</v>
      </c>
      <c r="AM1472" s="33" t="str">
        <f t="shared" si="239"/>
        <v/>
      </c>
      <c r="AN1472" s="33" t="str">
        <f t="shared" si="240"/>
        <v/>
      </c>
      <c r="AO1472" s="33" t="str">
        <f t="shared" si="241"/>
        <v/>
      </c>
      <c r="AP1472" s="33" t="str">
        <f t="shared" si="242"/>
        <v/>
      </c>
      <c r="AQ1472" s="33" t="str">
        <f t="shared" si="243"/>
        <v/>
      </c>
      <c r="AR1472" s="33" t="str">
        <f t="shared" si="244"/>
        <v/>
      </c>
      <c r="AS1472" s="4">
        <v>43604</v>
      </c>
      <c r="AT1472" s="4">
        <v>0.28400462962962963</v>
      </c>
      <c r="AU1472" s="4" t="s">
        <v>64</v>
      </c>
      <c r="AV1472" s="4" t="s">
        <v>65</v>
      </c>
      <c r="AW1472" s="4">
        <v>27361.01</v>
      </c>
    </row>
    <row r="1473" spans="36:52" x14ac:dyDescent="0.3">
      <c r="AJ1473" s="33" t="str">
        <f t="shared" si="236"/>
        <v/>
      </c>
      <c r="AK1473" s="33" t="str">
        <f t="shared" si="237"/>
        <v/>
      </c>
      <c r="AL1473" s="33" t="str">
        <f t="shared" si="238"/>
        <v/>
      </c>
      <c r="AM1473" s="33">
        <f t="shared" si="239"/>
        <v>37916.536</v>
      </c>
      <c r="AN1473" s="33" t="str">
        <f t="shared" si="240"/>
        <v/>
      </c>
      <c r="AO1473" s="33" t="str">
        <f t="shared" si="241"/>
        <v/>
      </c>
      <c r="AP1473" s="33" t="str">
        <f t="shared" si="242"/>
        <v/>
      </c>
      <c r="AQ1473" s="33" t="str">
        <f t="shared" si="243"/>
        <v/>
      </c>
      <c r="AR1473" s="33" t="str">
        <f t="shared" si="244"/>
        <v/>
      </c>
      <c r="AS1473" s="4">
        <v>43604</v>
      </c>
      <c r="AT1473" s="4">
        <v>0.28400462962962963</v>
      </c>
      <c r="AU1473" s="4" t="s">
        <v>64</v>
      </c>
      <c r="AV1473" s="4" t="s">
        <v>66</v>
      </c>
      <c r="AW1473" s="4" t="s">
        <v>67</v>
      </c>
      <c r="AX1473" s="4">
        <v>37916.536</v>
      </c>
    </row>
    <row r="1474" spans="36:52" x14ac:dyDescent="0.3">
      <c r="AJ1474" s="33" t="str">
        <f t="shared" si="236"/>
        <v/>
      </c>
      <c r="AK1474" s="33" t="str">
        <f t="shared" si="237"/>
        <v/>
      </c>
      <c r="AL1474" s="33" t="str">
        <f t="shared" si="238"/>
        <v/>
      </c>
      <c r="AM1474" s="33" t="str">
        <f t="shared" si="239"/>
        <v/>
      </c>
      <c r="AN1474" s="33">
        <f t="shared" si="240"/>
        <v>0</v>
      </c>
      <c r="AO1474" s="33" t="str">
        <f t="shared" si="241"/>
        <v/>
      </c>
      <c r="AP1474" s="33" t="str">
        <f t="shared" si="242"/>
        <v/>
      </c>
      <c r="AQ1474" s="33" t="str">
        <f t="shared" si="243"/>
        <v/>
      </c>
      <c r="AR1474" s="33" t="str">
        <f t="shared" si="244"/>
        <v/>
      </c>
      <c r="AS1474" s="4">
        <v>43604</v>
      </c>
      <c r="AT1474" s="4">
        <v>0.28400462962962963</v>
      </c>
      <c r="AU1474" s="4" t="s">
        <v>64</v>
      </c>
      <c r="AV1474" s="4" t="s">
        <v>68</v>
      </c>
      <c r="AW1474" s="4">
        <v>0</v>
      </c>
    </row>
    <row r="1475" spans="36:52" x14ac:dyDescent="0.3">
      <c r="AJ1475" s="33">
        <f t="shared" si="236"/>
        <v>15736.351000000001</v>
      </c>
      <c r="AK1475" s="33" t="str">
        <f t="shared" si="237"/>
        <v/>
      </c>
      <c r="AL1475" s="33" t="str">
        <f t="shared" si="238"/>
        <v/>
      </c>
      <c r="AM1475" s="33" t="str">
        <f t="shared" si="239"/>
        <v/>
      </c>
      <c r="AN1475" s="33" t="str">
        <f t="shared" si="240"/>
        <v/>
      </c>
      <c r="AO1475" s="33" t="str">
        <f t="shared" si="241"/>
        <v/>
      </c>
      <c r="AP1475" s="33" t="str">
        <f t="shared" si="242"/>
        <v/>
      </c>
      <c r="AQ1475" s="33" t="str">
        <f t="shared" si="243"/>
        <v/>
      </c>
      <c r="AR1475" s="33" t="str">
        <f t="shared" si="244"/>
        <v/>
      </c>
      <c r="AS1475" s="4">
        <v>43604</v>
      </c>
      <c r="AT1475" s="4">
        <v>0.28539351851851852</v>
      </c>
      <c r="AU1475" s="4" t="s">
        <v>59</v>
      </c>
      <c r="AV1475" s="4" t="s">
        <v>60</v>
      </c>
      <c r="AW1475" s="4">
        <v>15736.351000000001</v>
      </c>
    </row>
    <row r="1476" spans="36:52" x14ac:dyDescent="0.3">
      <c r="AJ1476" s="33" t="str">
        <f t="shared" si="236"/>
        <v/>
      </c>
      <c r="AK1476" s="33">
        <f t="shared" si="237"/>
        <v>116117.715</v>
      </c>
      <c r="AL1476" s="33" t="str">
        <f t="shared" si="238"/>
        <v/>
      </c>
      <c r="AM1476" s="33" t="str">
        <f t="shared" si="239"/>
        <v/>
      </c>
      <c r="AN1476" s="33" t="str">
        <f t="shared" si="240"/>
        <v/>
      </c>
      <c r="AO1476" s="33" t="str">
        <f t="shared" si="241"/>
        <v/>
      </c>
      <c r="AP1476" s="33" t="str">
        <f t="shared" si="242"/>
        <v/>
      </c>
      <c r="AQ1476" s="33" t="str">
        <f t="shared" si="243"/>
        <v/>
      </c>
      <c r="AR1476" s="33" t="str">
        <f t="shared" si="244"/>
        <v/>
      </c>
      <c r="AS1476" s="4">
        <v>43604</v>
      </c>
      <c r="AT1476" s="4">
        <v>0.28539351851851852</v>
      </c>
      <c r="AU1476" s="4" t="s">
        <v>59</v>
      </c>
      <c r="AV1476" s="4" t="s">
        <v>61</v>
      </c>
      <c r="AW1476" s="4">
        <v>116117.715</v>
      </c>
    </row>
    <row r="1477" spans="36:52" x14ac:dyDescent="0.3">
      <c r="AJ1477" s="33" t="str">
        <f t="shared" si="236"/>
        <v/>
      </c>
      <c r="AK1477" s="33" t="str">
        <f t="shared" si="237"/>
        <v/>
      </c>
      <c r="AL1477" s="33" t="str">
        <f t="shared" si="238"/>
        <v/>
      </c>
      <c r="AM1477" s="33" t="str">
        <f t="shared" si="239"/>
        <v/>
      </c>
      <c r="AN1477" s="33" t="str">
        <f t="shared" si="240"/>
        <v/>
      </c>
      <c r="AO1477" s="33">
        <f t="shared" si="241"/>
        <v>12</v>
      </c>
      <c r="AP1477" s="33" t="str">
        <f t="shared" si="242"/>
        <v/>
      </c>
      <c r="AQ1477" s="33" t="str">
        <f t="shared" si="243"/>
        <v/>
      </c>
      <c r="AR1477" s="33" t="str">
        <f t="shared" si="244"/>
        <v/>
      </c>
      <c r="AS1477" s="4">
        <v>43604</v>
      </c>
      <c r="AT1477" s="4">
        <v>0.28539351851851852</v>
      </c>
      <c r="AU1477" s="4" t="s">
        <v>62</v>
      </c>
      <c r="AV1477" s="4" t="s">
        <v>63</v>
      </c>
      <c r="AW1477" s="4">
        <v>12</v>
      </c>
    </row>
    <row r="1478" spans="36:52" x14ac:dyDescent="0.3">
      <c r="AJ1478" s="33" t="str">
        <f t="shared" si="236"/>
        <v/>
      </c>
      <c r="AK1478" s="33" t="str">
        <f t="shared" si="237"/>
        <v/>
      </c>
      <c r="AL1478" s="33">
        <f t="shared" si="238"/>
        <v>27361.01</v>
      </c>
      <c r="AM1478" s="33" t="str">
        <f t="shared" si="239"/>
        <v/>
      </c>
      <c r="AN1478" s="33" t="str">
        <f t="shared" si="240"/>
        <v/>
      </c>
      <c r="AO1478" s="33" t="str">
        <f t="shared" si="241"/>
        <v/>
      </c>
      <c r="AP1478" s="33" t="str">
        <f t="shared" si="242"/>
        <v/>
      </c>
      <c r="AQ1478" s="33" t="str">
        <f t="shared" si="243"/>
        <v/>
      </c>
      <c r="AR1478" s="33" t="str">
        <f t="shared" si="244"/>
        <v/>
      </c>
      <c r="AS1478" s="4">
        <v>43604</v>
      </c>
      <c r="AT1478" s="4">
        <v>0.28539351851851852</v>
      </c>
      <c r="AU1478" s="4" t="s">
        <v>64</v>
      </c>
      <c r="AV1478" s="4" t="s">
        <v>65</v>
      </c>
      <c r="AW1478" s="4">
        <v>27361.01</v>
      </c>
    </row>
    <row r="1479" spans="36:52" x14ac:dyDescent="0.3">
      <c r="AJ1479" s="33" t="str">
        <f t="shared" si="236"/>
        <v/>
      </c>
      <c r="AK1479" s="33" t="str">
        <f t="shared" si="237"/>
        <v/>
      </c>
      <c r="AL1479" s="33" t="str">
        <f t="shared" si="238"/>
        <v/>
      </c>
      <c r="AM1479" s="33">
        <f t="shared" si="239"/>
        <v>37916.536</v>
      </c>
      <c r="AN1479" s="33" t="str">
        <f t="shared" si="240"/>
        <v/>
      </c>
      <c r="AO1479" s="33" t="str">
        <f t="shared" si="241"/>
        <v/>
      </c>
      <c r="AP1479" s="33" t="str">
        <f t="shared" si="242"/>
        <v/>
      </c>
      <c r="AQ1479" s="33" t="str">
        <f t="shared" si="243"/>
        <v/>
      </c>
      <c r="AR1479" s="33" t="str">
        <f t="shared" si="244"/>
        <v/>
      </c>
      <c r="AS1479" s="4">
        <v>43604</v>
      </c>
      <c r="AT1479" s="4">
        <v>0.28539351851851852</v>
      </c>
      <c r="AU1479" s="4" t="s">
        <v>64</v>
      </c>
      <c r="AV1479" s="4" t="s">
        <v>66</v>
      </c>
      <c r="AW1479" s="4" t="s">
        <v>67</v>
      </c>
      <c r="AX1479" s="4">
        <v>37916.536</v>
      </c>
    </row>
    <row r="1480" spans="36:52" x14ac:dyDescent="0.3">
      <c r="AJ1480" s="33" t="str">
        <f t="shared" si="236"/>
        <v/>
      </c>
      <c r="AK1480" s="33" t="str">
        <f t="shared" si="237"/>
        <v/>
      </c>
      <c r="AL1480" s="33" t="str">
        <f t="shared" si="238"/>
        <v/>
      </c>
      <c r="AM1480" s="33" t="str">
        <f t="shared" si="239"/>
        <v/>
      </c>
      <c r="AN1480" s="33">
        <f t="shared" si="240"/>
        <v>0</v>
      </c>
      <c r="AO1480" s="33" t="str">
        <f t="shared" si="241"/>
        <v/>
      </c>
      <c r="AP1480" s="33" t="str">
        <f t="shared" si="242"/>
        <v/>
      </c>
      <c r="AQ1480" s="33" t="str">
        <f t="shared" si="243"/>
        <v/>
      </c>
      <c r="AR1480" s="33" t="str">
        <f t="shared" si="244"/>
        <v/>
      </c>
      <c r="AS1480" s="4">
        <v>43604</v>
      </c>
      <c r="AT1480" s="4">
        <v>0.28539351851851852</v>
      </c>
      <c r="AU1480" s="4" t="s">
        <v>64</v>
      </c>
      <c r="AV1480" s="4" t="s">
        <v>68</v>
      </c>
      <c r="AW1480" s="4">
        <v>0</v>
      </c>
    </row>
    <row r="1481" spans="36:52" x14ac:dyDescent="0.3">
      <c r="AJ1481" s="33">
        <f t="shared" si="236"/>
        <v>15736.366</v>
      </c>
      <c r="AK1481" s="33" t="str">
        <f t="shared" si="237"/>
        <v/>
      </c>
      <c r="AL1481" s="33" t="str">
        <f t="shared" si="238"/>
        <v/>
      </c>
      <c r="AM1481" s="33" t="str">
        <f t="shared" si="239"/>
        <v/>
      </c>
      <c r="AN1481" s="33" t="str">
        <f t="shared" si="240"/>
        <v/>
      </c>
      <c r="AO1481" s="33" t="str">
        <f t="shared" si="241"/>
        <v/>
      </c>
      <c r="AP1481" s="33" t="str">
        <f t="shared" si="242"/>
        <v/>
      </c>
      <c r="AQ1481" s="33" t="str">
        <f t="shared" si="243"/>
        <v/>
      </c>
      <c r="AR1481" s="33" t="str">
        <f t="shared" si="244"/>
        <v/>
      </c>
      <c r="AS1481" s="4">
        <v>43604</v>
      </c>
      <c r="AT1481" s="4">
        <v>0.2867824074074074</v>
      </c>
      <c r="AU1481" s="4" t="s">
        <v>59</v>
      </c>
      <c r="AV1481" s="4" t="s">
        <v>60</v>
      </c>
      <c r="AW1481" s="4">
        <v>15736.366</v>
      </c>
    </row>
    <row r="1482" spans="36:52" x14ac:dyDescent="0.3">
      <c r="AJ1482" s="33" t="str">
        <f t="shared" si="236"/>
        <v/>
      </c>
      <c r="AK1482" s="33">
        <f t="shared" si="237"/>
        <v>116117.715</v>
      </c>
      <c r="AL1482" s="33" t="str">
        <f t="shared" si="238"/>
        <v/>
      </c>
      <c r="AM1482" s="33" t="str">
        <f t="shared" si="239"/>
        <v/>
      </c>
      <c r="AN1482" s="33" t="str">
        <f t="shared" si="240"/>
        <v/>
      </c>
      <c r="AO1482" s="33" t="str">
        <f t="shared" si="241"/>
        <v/>
      </c>
      <c r="AP1482" s="33" t="str">
        <f t="shared" si="242"/>
        <v/>
      </c>
      <c r="AQ1482" s="33" t="str">
        <f t="shared" si="243"/>
        <v/>
      </c>
      <c r="AR1482" s="33" t="str">
        <f t="shared" si="244"/>
        <v/>
      </c>
      <c r="AS1482" s="4">
        <v>43604</v>
      </c>
      <c r="AT1482" s="4">
        <v>0.2867824074074074</v>
      </c>
      <c r="AU1482" s="4" t="s">
        <v>59</v>
      </c>
      <c r="AV1482" s="4" t="s">
        <v>61</v>
      </c>
      <c r="AW1482" s="4">
        <v>116117.715</v>
      </c>
    </row>
    <row r="1483" spans="36:52" x14ac:dyDescent="0.3">
      <c r="AJ1483" s="33" t="str">
        <f t="shared" si="236"/>
        <v/>
      </c>
      <c r="AK1483" s="33" t="str">
        <f t="shared" si="237"/>
        <v/>
      </c>
      <c r="AL1483" s="33" t="str">
        <f t="shared" si="238"/>
        <v/>
      </c>
      <c r="AM1483" s="33" t="str">
        <f t="shared" si="239"/>
        <v/>
      </c>
      <c r="AN1483" s="33" t="str">
        <f t="shared" si="240"/>
        <v/>
      </c>
      <c r="AO1483" s="33">
        <f t="shared" si="241"/>
        <v>12</v>
      </c>
      <c r="AP1483" s="33" t="str">
        <f t="shared" si="242"/>
        <v/>
      </c>
      <c r="AQ1483" s="33" t="str">
        <f t="shared" si="243"/>
        <v/>
      </c>
      <c r="AR1483" s="33" t="str">
        <f t="shared" si="244"/>
        <v/>
      </c>
      <c r="AS1483" s="4">
        <v>43604</v>
      </c>
      <c r="AT1483" s="4">
        <v>0.2867824074074074</v>
      </c>
      <c r="AU1483" s="4" t="s">
        <v>62</v>
      </c>
      <c r="AV1483" s="4" t="s">
        <v>63</v>
      </c>
      <c r="AW1483" s="4">
        <v>12</v>
      </c>
    </row>
    <row r="1484" spans="36:52" x14ac:dyDescent="0.3">
      <c r="AJ1484" s="33" t="str">
        <f t="shared" ref="AJ1484:AJ1547" si="245">IF(AV1484="ht",AW1484,"")</f>
        <v/>
      </c>
      <c r="AK1484" s="33" t="str">
        <f t="shared" ref="AK1484:AK1547" si="246">IF($AV1484="nt",$AW1484,"")</f>
        <v/>
      </c>
      <c r="AL1484" s="33">
        <f t="shared" ref="AL1484:AL1547" si="247">IF($AV1484="esp",$AW1484,"")</f>
        <v>27361.01</v>
      </c>
      <c r="AM1484" s="33" t="str">
        <f t="shared" ref="AM1484:AM1547" si="248">IF($AV1484="Ges",$AX1484,"")</f>
        <v/>
      </c>
      <c r="AN1484" s="33" t="str">
        <f t="shared" ref="AN1484:AN1547" si="249">IF($AV1484="tag",$AW1484,"")</f>
        <v/>
      </c>
      <c r="AO1484" s="33" t="str">
        <f t="shared" ref="AO1484:AO1547" si="250">IF($AV1484="vhs",$AW1484,"")</f>
        <v/>
      </c>
      <c r="AP1484" s="33" t="str">
        <f t="shared" ref="AP1484:AP1547" si="251">IF($AV1484="szeit",$AX1484,"")</f>
        <v/>
      </c>
      <c r="AQ1484" s="33" t="str">
        <f t="shared" ref="AQ1484:AQ1547" si="252">IF($AV1484="v06",$AW1484,"")</f>
        <v/>
      </c>
      <c r="AR1484" s="33" t="str">
        <f t="shared" ref="AR1484:AR1547" si="253">IF($AV1484="v22",$AW1484,"")</f>
        <v/>
      </c>
      <c r="AS1484" s="4">
        <v>43604</v>
      </c>
      <c r="AT1484" s="4">
        <v>0.2867824074074074</v>
      </c>
      <c r="AU1484" s="4" t="s">
        <v>64</v>
      </c>
      <c r="AV1484" s="4" t="s">
        <v>65</v>
      </c>
      <c r="AW1484" s="4">
        <v>27361.01</v>
      </c>
    </row>
    <row r="1485" spans="36:52" x14ac:dyDescent="0.3">
      <c r="AJ1485" s="33" t="str">
        <f t="shared" si="245"/>
        <v/>
      </c>
      <c r="AK1485" s="33" t="str">
        <f t="shared" si="246"/>
        <v/>
      </c>
      <c r="AL1485" s="33" t="str">
        <f t="shared" si="247"/>
        <v/>
      </c>
      <c r="AM1485" s="33">
        <f t="shared" si="248"/>
        <v>37916.536</v>
      </c>
      <c r="AN1485" s="33" t="str">
        <f t="shared" si="249"/>
        <v/>
      </c>
      <c r="AO1485" s="33" t="str">
        <f t="shared" si="250"/>
        <v/>
      </c>
      <c r="AP1485" s="33" t="str">
        <f t="shared" si="251"/>
        <v/>
      </c>
      <c r="AQ1485" s="33" t="str">
        <f t="shared" si="252"/>
        <v/>
      </c>
      <c r="AR1485" s="33" t="str">
        <f t="shared" si="253"/>
        <v/>
      </c>
      <c r="AS1485" s="4">
        <v>43604</v>
      </c>
      <c r="AT1485" s="4">
        <v>0.2867824074074074</v>
      </c>
      <c r="AU1485" s="4" t="s">
        <v>64</v>
      </c>
      <c r="AV1485" s="4" t="s">
        <v>66</v>
      </c>
      <c r="AW1485" s="4" t="s">
        <v>67</v>
      </c>
      <c r="AX1485" s="4">
        <v>37916.536</v>
      </c>
    </row>
    <row r="1486" spans="36:52" x14ac:dyDescent="0.3">
      <c r="AJ1486" s="33" t="str">
        <f t="shared" si="245"/>
        <v/>
      </c>
      <c r="AK1486" s="33" t="str">
        <f t="shared" si="246"/>
        <v/>
      </c>
      <c r="AL1486" s="33" t="str">
        <f t="shared" si="247"/>
        <v/>
      </c>
      <c r="AM1486" s="33" t="str">
        <f t="shared" si="248"/>
        <v/>
      </c>
      <c r="AN1486" s="33">
        <f t="shared" si="249"/>
        <v>0</v>
      </c>
      <c r="AO1486" s="33" t="str">
        <f t="shared" si="250"/>
        <v/>
      </c>
      <c r="AP1486" s="33" t="str">
        <f t="shared" si="251"/>
        <v/>
      </c>
      <c r="AQ1486" s="33" t="str">
        <f t="shared" si="252"/>
        <v/>
      </c>
      <c r="AR1486" s="33" t="str">
        <f t="shared" si="253"/>
        <v/>
      </c>
      <c r="AS1486" s="4">
        <v>43604</v>
      </c>
      <c r="AT1486" s="4">
        <v>0.2867824074074074</v>
      </c>
      <c r="AU1486" s="4" t="s">
        <v>64</v>
      </c>
      <c r="AV1486" s="4" t="s">
        <v>68</v>
      </c>
      <c r="AW1486" s="4">
        <v>0</v>
      </c>
    </row>
    <row r="1487" spans="36:52" x14ac:dyDescent="0.3">
      <c r="AJ1487" s="33" t="str">
        <f t="shared" si="245"/>
        <v/>
      </c>
      <c r="AK1487" s="33" t="str">
        <f t="shared" si="246"/>
        <v/>
      </c>
      <c r="AL1487" s="33" t="str">
        <f t="shared" si="247"/>
        <v/>
      </c>
      <c r="AM1487" s="33" t="str">
        <f t="shared" si="248"/>
        <v/>
      </c>
      <c r="AN1487" s="33" t="str">
        <f t="shared" si="249"/>
        <v/>
      </c>
      <c r="AO1487" s="33" t="str">
        <f t="shared" si="250"/>
        <v/>
      </c>
      <c r="AP1487" s="33">
        <f t="shared" si="251"/>
        <v>0.22500000000000001</v>
      </c>
      <c r="AQ1487" s="33" t="str">
        <f t="shared" si="252"/>
        <v/>
      </c>
      <c r="AR1487" s="33" t="str">
        <f t="shared" si="253"/>
        <v/>
      </c>
      <c r="AS1487" s="4">
        <v>43604</v>
      </c>
      <c r="AT1487" s="4">
        <v>0.28744212962962962</v>
      </c>
      <c r="AU1487" s="4" t="s">
        <v>70</v>
      </c>
      <c r="AV1487" s="4" t="s">
        <v>71</v>
      </c>
      <c r="AW1487" s="4">
        <v>43604</v>
      </c>
      <c r="AX1487" s="4">
        <v>0.22500000000000001</v>
      </c>
      <c r="AY1487" s="4" t="s">
        <v>72</v>
      </c>
      <c r="AZ1487" s="4" t="s">
        <v>73</v>
      </c>
    </row>
    <row r="1488" spans="36:52" x14ac:dyDescent="0.3">
      <c r="AJ1488" s="33" t="str">
        <f t="shared" si="245"/>
        <v/>
      </c>
      <c r="AK1488" s="33" t="str">
        <f t="shared" si="246"/>
        <v/>
      </c>
      <c r="AL1488" s="33" t="str">
        <f t="shared" si="247"/>
        <v/>
      </c>
      <c r="AM1488" s="33" t="str">
        <f t="shared" si="248"/>
        <v/>
      </c>
      <c r="AN1488" s="33" t="str">
        <f t="shared" si="249"/>
        <v/>
      </c>
      <c r="AO1488" s="33" t="str">
        <f t="shared" si="250"/>
        <v/>
      </c>
      <c r="AP1488" s="33" t="str">
        <f t="shared" si="251"/>
        <v/>
      </c>
      <c r="AQ1488" s="33" t="str">
        <f t="shared" si="252"/>
        <v/>
      </c>
      <c r="AR1488" s="33">
        <f t="shared" si="253"/>
        <v>33.700000000000003</v>
      </c>
      <c r="AS1488" s="4">
        <v>43604</v>
      </c>
      <c r="AT1488" s="4">
        <v>0.28744212962962962</v>
      </c>
      <c r="AU1488" s="4" t="s">
        <v>74</v>
      </c>
      <c r="AV1488" s="4" t="s">
        <v>75</v>
      </c>
      <c r="AW1488" s="4">
        <v>33.700000000000003</v>
      </c>
      <c r="AX1488" s="4" t="s">
        <v>72</v>
      </c>
      <c r="AY1488" s="4" t="s">
        <v>73</v>
      </c>
    </row>
    <row r="1489" spans="36:52" x14ac:dyDescent="0.3">
      <c r="AJ1489" s="33" t="str">
        <f t="shared" si="245"/>
        <v/>
      </c>
      <c r="AK1489" s="33" t="str">
        <f t="shared" si="246"/>
        <v/>
      </c>
      <c r="AL1489" s="33" t="str">
        <f t="shared" si="247"/>
        <v/>
      </c>
      <c r="AM1489" s="33" t="str">
        <f t="shared" si="248"/>
        <v/>
      </c>
      <c r="AN1489" s="33" t="str">
        <f t="shared" si="249"/>
        <v/>
      </c>
      <c r="AO1489" s="33" t="str">
        <f t="shared" si="250"/>
        <v/>
      </c>
      <c r="AP1489" s="33" t="str">
        <f t="shared" si="251"/>
        <v/>
      </c>
      <c r="AQ1489" s="33">
        <f t="shared" si="252"/>
        <v>34</v>
      </c>
      <c r="AR1489" s="33" t="str">
        <f t="shared" si="253"/>
        <v/>
      </c>
      <c r="AS1489" s="4">
        <v>43604</v>
      </c>
      <c r="AT1489" s="4">
        <v>0.28744212962962962</v>
      </c>
      <c r="AU1489" s="4" t="s">
        <v>74</v>
      </c>
      <c r="AV1489" s="4" t="s">
        <v>76</v>
      </c>
      <c r="AW1489" s="4">
        <v>34</v>
      </c>
      <c r="AX1489" s="4" t="s">
        <v>72</v>
      </c>
      <c r="AY1489" s="4" t="s">
        <v>73</v>
      </c>
    </row>
    <row r="1490" spans="36:52" x14ac:dyDescent="0.3">
      <c r="AJ1490" s="33">
        <f t="shared" si="245"/>
        <v>15736.366</v>
      </c>
      <c r="AK1490" s="33" t="str">
        <f t="shared" si="246"/>
        <v/>
      </c>
      <c r="AL1490" s="33" t="str">
        <f t="shared" si="247"/>
        <v/>
      </c>
      <c r="AM1490" s="33" t="str">
        <f t="shared" si="248"/>
        <v/>
      </c>
      <c r="AN1490" s="33" t="str">
        <f t="shared" si="249"/>
        <v/>
      </c>
      <c r="AO1490" s="33" t="str">
        <f t="shared" si="250"/>
        <v/>
      </c>
      <c r="AP1490" s="33" t="str">
        <f t="shared" si="251"/>
        <v/>
      </c>
      <c r="AQ1490" s="33" t="str">
        <f t="shared" si="252"/>
        <v/>
      </c>
      <c r="AR1490" s="33" t="str">
        <f t="shared" si="253"/>
        <v/>
      </c>
      <c r="AS1490" s="4">
        <v>43604</v>
      </c>
      <c r="AT1490" s="4">
        <v>0.28817129629629629</v>
      </c>
      <c r="AU1490" s="4" t="s">
        <v>59</v>
      </c>
      <c r="AV1490" s="4" t="s">
        <v>60</v>
      </c>
      <c r="AW1490" s="4">
        <v>15736.366</v>
      </c>
    </row>
    <row r="1491" spans="36:52" x14ac:dyDescent="0.3">
      <c r="AJ1491" s="33" t="str">
        <f t="shared" si="245"/>
        <v/>
      </c>
      <c r="AK1491" s="33">
        <f t="shared" si="246"/>
        <v>116117.715</v>
      </c>
      <c r="AL1491" s="33" t="str">
        <f t="shared" si="247"/>
        <v/>
      </c>
      <c r="AM1491" s="33" t="str">
        <f t="shared" si="248"/>
        <v/>
      </c>
      <c r="AN1491" s="33" t="str">
        <f t="shared" si="249"/>
        <v/>
      </c>
      <c r="AO1491" s="33" t="str">
        <f t="shared" si="250"/>
        <v/>
      </c>
      <c r="AP1491" s="33" t="str">
        <f t="shared" si="251"/>
        <v/>
      </c>
      <c r="AQ1491" s="33" t="str">
        <f t="shared" si="252"/>
        <v/>
      </c>
      <c r="AR1491" s="33" t="str">
        <f t="shared" si="253"/>
        <v/>
      </c>
      <c r="AS1491" s="4">
        <v>43604</v>
      </c>
      <c r="AT1491" s="4">
        <v>0.28817129629629629</v>
      </c>
      <c r="AU1491" s="4" t="s">
        <v>59</v>
      </c>
      <c r="AV1491" s="4" t="s">
        <v>61</v>
      </c>
      <c r="AW1491" s="4">
        <v>116117.715</v>
      </c>
    </row>
    <row r="1492" spans="36:52" x14ac:dyDescent="0.3">
      <c r="AJ1492" s="33" t="str">
        <f t="shared" si="245"/>
        <v/>
      </c>
      <c r="AK1492" s="33" t="str">
        <f t="shared" si="246"/>
        <v/>
      </c>
      <c r="AL1492" s="33" t="str">
        <f t="shared" si="247"/>
        <v/>
      </c>
      <c r="AM1492" s="33" t="str">
        <f t="shared" si="248"/>
        <v/>
      </c>
      <c r="AN1492" s="33" t="str">
        <f t="shared" si="249"/>
        <v/>
      </c>
      <c r="AO1492" s="33">
        <f t="shared" si="250"/>
        <v>12</v>
      </c>
      <c r="AP1492" s="33" t="str">
        <f t="shared" si="251"/>
        <v/>
      </c>
      <c r="AQ1492" s="33" t="str">
        <f t="shared" si="252"/>
        <v/>
      </c>
      <c r="AR1492" s="33" t="str">
        <f t="shared" si="253"/>
        <v/>
      </c>
      <c r="AS1492" s="4">
        <v>43604</v>
      </c>
      <c r="AT1492" s="4">
        <v>0.28817129629629629</v>
      </c>
      <c r="AU1492" s="4" t="s">
        <v>62</v>
      </c>
      <c r="AV1492" s="4" t="s">
        <v>63</v>
      </c>
      <c r="AW1492" s="4">
        <v>12</v>
      </c>
    </row>
    <row r="1493" spans="36:52" x14ac:dyDescent="0.3">
      <c r="AJ1493" s="33" t="str">
        <f t="shared" si="245"/>
        <v/>
      </c>
      <c r="AK1493" s="33" t="str">
        <f t="shared" si="246"/>
        <v/>
      </c>
      <c r="AL1493" s="33">
        <f t="shared" si="247"/>
        <v>27361.01</v>
      </c>
      <c r="AM1493" s="33" t="str">
        <f t="shared" si="248"/>
        <v/>
      </c>
      <c r="AN1493" s="33" t="str">
        <f t="shared" si="249"/>
        <v/>
      </c>
      <c r="AO1493" s="33" t="str">
        <f t="shared" si="250"/>
        <v/>
      </c>
      <c r="AP1493" s="33" t="str">
        <f t="shared" si="251"/>
        <v/>
      </c>
      <c r="AQ1493" s="33" t="str">
        <f t="shared" si="252"/>
        <v/>
      </c>
      <c r="AR1493" s="33" t="str">
        <f t="shared" si="253"/>
        <v/>
      </c>
      <c r="AS1493" s="4">
        <v>43604</v>
      </c>
      <c r="AT1493" s="4">
        <v>0.28817129629629629</v>
      </c>
      <c r="AU1493" s="4" t="s">
        <v>64</v>
      </c>
      <c r="AV1493" s="4" t="s">
        <v>65</v>
      </c>
      <c r="AW1493" s="4">
        <v>27361.01</v>
      </c>
    </row>
    <row r="1494" spans="36:52" x14ac:dyDescent="0.3">
      <c r="AJ1494" s="33" t="str">
        <f t="shared" si="245"/>
        <v/>
      </c>
      <c r="AK1494" s="33" t="str">
        <f t="shared" si="246"/>
        <v/>
      </c>
      <c r="AL1494" s="33" t="str">
        <f t="shared" si="247"/>
        <v/>
      </c>
      <c r="AM1494" s="33">
        <f t="shared" si="248"/>
        <v>37916.536999999997</v>
      </c>
      <c r="AN1494" s="33" t="str">
        <f t="shared" si="249"/>
        <v/>
      </c>
      <c r="AO1494" s="33" t="str">
        <f t="shared" si="250"/>
        <v/>
      </c>
      <c r="AP1494" s="33" t="str">
        <f t="shared" si="251"/>
        <v/>
      </c>
      <c r="AQ1494" s="33" t="str">
        <f t="shared" si="252"/>
        <v/>
      </c>
      <c r="AR1494" s="33" t="str">
        <f t="shared" si="253"/>
        <v/>
      </c>
      <c r="AS1494" s="4">
        <v>43604</v>
      </c>
      <c r="AT1494" s="4">
        <v>0.28817129629629629</v>
      </c>
      <c r="AU1494" s="4" t="s">
        <v>64</v>
      </c>
      <c r="AV1494" s="4" t="s">
        <v>66</v>
      </c>
      <c r="AW1494" s="4" t="s">
        <v>67</v>
      </c>
      <c r="AX1494" s="4">
        <v>37916.536999999997</v>
      </c>
    </row>
    <row r="1495" spans="36:52" x14ac:dyDescent="0.3">
      <c r="AJ1495" s="33" t="str">
        <f t="shared" si="245"/>
        <v/>
      </c>
      <c r="AK1495" s="33" t="str">
        <f t="shared" si="246"/>
        <v/>
      </c>
      <c r="AL1495" s="33" t="str">
        <f t="shared" si="247"/>
        <v/>
      </c>
      <c r="AM1495" s="33" t="str">
        <f t="shared" si="248"/>
        <v/>
      </c>
      <c r="AN1495" s="33">
        <f t="shared" si="249"/>
        <v>1E-3</v>
      </c>
      <c r="AO1495" s="33" t="str">
        <f t="shared" si="250"/>
        <v/>
      </c>
      <c r="AP1495" s="33" t="str">
        <f t="shared" si="251"/>
        <v/>
      </c>
      <c r="AQ1495" s="33" t="str">
        <f t="shared" si="252"/>
        <v/>
      </c>
      <c r="AR1495" s="33" t="str">
        <f t="shared" si="253"/>
        <v/>
      </c>
      <c r="AS1495" s="4">
        <v>43604</v>
      </c>
      <c r="AT1495" s="4">
        <v>0.28817129629629629</v>
      </c>
      <c r="AU1495" s="4" t="s">
        <v>64</v>
      </c>
      <c r="AV1495" s="4" t="s">
        <v>68</v>
      </c>
      <c r="AW1495" s="4">
        <v>1E-3</v>
      </c>
    </row>
    <row r="1496" spans="36:52" x14ac:dyDescent="0.3">
      <c r="AJ1496" s="33">
        <f t="shared" si="245"/>
        <v>15736.379000000001</v>
      </c>
      <c r="AK1496" s="33" t="str">
        <f t="shared" si="246"/>
        <v/>
      </c>
      <c r="AL1496" s="33" t="str">
        <f t="shared" si="247"/>
        <v/>
      </c>
      <c r="AM1496" s="33" t="str">
        <f t="shared" si="248"/>
        <v/>
      </c>
      <c r="AN1496" s="33" t="str">
        <f t="shared" si="249"/>
        <v/>
      </c>
      <c r="AO1496" s="33" t="str">
        <f t="shared" si="250"/>
        <v/>
      </c>
      <c r="AP1496" s="33" t="str">
        <f t="shared" si="251"/>
        <v/>
      </c>
      <c r="AQ1496" s="33" t="str">
        <f t="shared" si="252"/>
        <v/>
      </c>
      <c r="AR1496" s="33" t="str">
        <f t="shared" si="253"/>
        <v/>
      </c>
      <c r="AS1496" s="4">
        <v>43604</v>
      </c>
      <c r="AT1496" s="4">
        <v>0.28956018518518517</v>
      </c>
      <c r="AU1496" s="4" t="s">
        <v>59</v>
      </c>
      <c r="AV1496" s="4" t="s">
        <v>60</v>
      </c>
      <c r="AW1496" s="4">
        <v>15736.379000000001</v>
      </c>
    </row>
    <row r="1497" spans="36:52" x14ac:dyDescent="0.3">
      <c r="AJ1497" s="33" t="str">
        <f t="shared" si="245"/>
        <v/>
      </c>
      <c r="AK1497" s="33">
        <f t="shared" si="246"/>
        <v>116117.715</v>
      </c>
      <c r="AL1497" s="33" t="str">
        <f t="shared" si="247"/>
        <v/>
      </c>
      <c r="AM1497" s="33" t="str">
        <f t="shared" si="248"/>
        <v/>
      </c>
      <c r="AN1497" s="33" t="str">
        <f t="shared" si="249"/>
        <v/>
      </c>
      <c r="AO1497" s="33" t="str">
        <f t="shared" si="250"/>
        <v/>
      </c>
      <c r="AP1497" s="33" t="str">
        <f t="shared" si="251"/>
        <v/>
      </c>
      <c r="AQ1497" s="33" t="str">
        <f t="shared" si="252"/>
        <v/>
      </c>
      <c r="AR1497" s="33" t="str">
        <f t="shared" si="253"/>
        <v/>
      </c>
      <c r="AS1497" s="4">
        <v>43604</v>
      </c>
      <c r="AT1497" s="4">
        <v>0.28956018518518517</v>
      </c>
      <c r="AU1497" s="4" t="s">
        <v>59</v>
      </c>
      <c r="AV1497" s="4" t="s">
        <v>61</v>
      </c>
      <c r="AW1497" s="4">
        <v>116117.715</v>
      </c>
    </row>
    <row r="1498" spans="36:52" x14ac:dyDescent="0.3">
      <c r="AJ1498" s="33" t="str">
        <f t="shared" si="245"/>
        <v/>
      </c>
      <c r="AK1498" s="33" t="str">
        <f t="shared" si="246"/>
        <v/>
      </c>
      <c r="AL1498" s="33" t="str">
        <f t="shared" si="247"/>
        <v/>
      </c>
      <c r="AM1498" s="33" t="str">
        <f t="shared" si="248"/>
        <v/>
      </c>
      <c r="AN1498" s="33" t="str">
        <f t="shared" si="249"/>
        <v/>
      </c>
      <c r="AO1498" s="33">
        <f t="shared" si="250"/>
        <v>12</v>
      </c>
      <c r="AP1498" s="33" t="str">
        <f t="shared" si="251"/>
        <v/>
      </c>
      <c r="AQ1498" s="33" t="str">
        <f t="shared" si="252"/>
        <v/>
      </c>
      <c r="AR1498" s="33" t="str">
        <f t="shared" si="253"/>
        <v/>
      </c>
      <c r="AS1498" s="4">
        <v>43604</v>
      </c>
      <c r="AT1498" s="4">
        <v>0.28956018518518517</v>
      </c>
      <c r="AU1498" s="4" t="s">
        <v>62</v>
      </c>
      <c r="AV1498" s="4" t="s">
        <v>63</v>
      </c>
      <c r="AW1498" s="4">
        <v>12</v>
      </c>
    </row>
    <row r="1499" spans="36:52" x14ac:dyDescent="0.3">
      <c r="AJ1499" s="33" t="str">
        <f t="shared" si="245"/>
        <v/>
      </c>
      <c r="AK1499" s="33" t="str">
        <f t="shared" si="246"/>
        <v/>
      </c>
      <c r="AL1499" s="33">
        <f t="shared" si="247"/>
        <v>27361.01</v>
      </c>
      <c r="AM1499" s="33" t="str">
        <f t="shared" si="248"/>
        <v/>
      </c>
      <c r="AN1499" s="33" t="str">
        <f t="shared" si="249"/>
        <v/>
      </c>
      <c r="AO1499" s="33" t="str">
        <f t="shared" si="250"/>
        <v/>
      </c>
      <c r="AP1499" s="33" t="str">
        <f t="shared" si="251"/>
        <v/>
      </c>
      <c r="AQ1499" s="33" t="str">
        <f t="shared" si="252"/>
        <v/>
      </c>
      <c r="AR1499" s="33" t="str">
        <f t="shared" si="253"/>
        <v/>
      </c>
      <c r="AS1499" s="4">
        <v>43604</v>
      </c>
      <c r="AT1499" s="4">
        <v>0.28956018518518517</v>
      </c>
      <c r="AU1499" s="4" t="s">
        <v>64</v>
      </c>
      <c r="AV1499" s="4" t="s">
        <v>65</v>
      </c>
      <c r="AW1499" s="4">
        <v>27361.01</v>
      </c>
    </row>
    <row r="1500" spans="36:52" x14ac:dyDescent="0.3">
      <c r="AJ1500" s="33" t="str">
        <f t="shared" si="245"/>
        <v/>
      </c>
      <c r="AK1500" s="33" t="str">
        <f t="shared" si="246"/>
        <v/>
      </c>
      <c r="AL1500" s="33" t="str">
        <f t="shared" si="247"/>
        <v/>
      </c>
      <c r="AM1500" s="33">
        <f t="shared" si="248"/>
        <v>37916.536999999997</v>
      </c>
      <c r="AN1500" s="33" t="str">
        <f t="shared" si="249"/>
        <v/>
      </c>
      <c r="AO1500" s="33" t="str">
        <f t="shared" si="250"/>
        <v/>
      </c>
      <c r="AP1500" s="33" t="str">
        <f t="shared" si="251"/>
        <v/>
      </c>
      <c r="AQ1500" s="33" t="str">
        <f t="shared" si="252"/>
        <v/>
      </c>
      <c r="AR1500" s="33" t="str">
        <f t="shared" si="253"/>
        <v/>
      </c>
      <c r="AS1500" s="4">
        <v>43604</v>
      </c>
      <c r="AT1500" s="4">
        <v>0.28956018518518517</v>
      </c>
      <c r="AU1500" s="4" t="s">
        <v>64</v>
      </c>
      <c r="AV1500" s="4" t="s">
        <v>66</v>
      </c>
      <c r="AW1500" s="4" t="s">
        <v>67</v>
      </c>
      <c r="AX1500" s="4">
        <v>37916.536999999997</v>
      </c>
    </row>
    <row r="1501" spans="36:52" x14ac:dyDescent="0.3">
      <c r="AJ1501" s="33" t="str">
        <f t="shared" si="245"/>
        <v/>
      </c>
      <c r="AK1501" s="33" t="str">
        <f t="shared" si="246"/>
        <v/>
      </c>
      <c r="AL1501" s="33" t="str">
        <f t="shared" si="247"/>
        <v/>
      </c>
      <c r="AM1501" s="33" t="str">
        <f t="shared" si="248"/>
        <v/>
      </c>
      <c r="AN1501" s="33">
        <f t="shared" si="249"/>
        <v>1E-3</v>
      </c>
      <c r="AO1501" s="33" t="str">
        <f t="shared" si="250"/>
        <v/>
      </c>
      <c r="AP1501" s="33" t="str">
        <f t="shared" si="251"/>
        <v/>
      </c>
      <c r="AQ1501" s="33" t="str">
        <f t="shared" si="252"/>
        <v/>
      </c>
      <c r="AR1501" s="33" t="str">
        <f t="shared" si="253"/>
        <v/>
      </c>
      <c r="AS1501" s="4">
        <v>43604</v>
      </c>
      <c r="AT1501" s="4">
        <v>0.28956018518518517</v>
      </c>
      <c r="AU1501" s="4" t="s">
        <v>64</v>
      </c>
      <c r="AV1501" s="4" t="s">
        <v>68</v>
      </c>
      <c r="AW1501" s="4">
        <v>1E-3</v>
      </c>
    </row>
    <row r="1502" spans="36:52" x14ac:dyDescent="0.3">
      <c r="AJ1502" s="33" t="str">
        <f t="shared" si="245"/>
        <v/>
      </c>
      <c r="AK1502" s="33" t="str">
        <f t="shared" si="246"/>
        <v/>
      </c>
      <c r="AL1502" s="33" t="str">
        <f t="shared" si="247"/>
        <v/>
      </c>
      <c r="AM1502" s="33" t="str">
        <f t="shared" si="248"/>
        <v/>
      </c>
      <c r="AN1502" s="33" t="str">
        <f t="shared" si="249"/>
        <v/>
      </c>
      <c r="AO1502" s="33" t="str">
        <f t="shared" si="250"/>
        <v/>
      </c>
      <c r="AP1502" s="33">
        <f t="shared" si="251"/>
        <v>0.22500000000000001</v>
      </c>
      <c r="AQ1502" s="33" t="str">
        <f t="shared" si="252"/>
        <v/>
      </c>
      <c r="AR1502" s="33" t="str">
        <f t="shared" si="253"/>
        <v/>
      </c>
      <c r="AS1502" s="4">
        <v>43604</v>
      </c>
      <c r="AT1502" s="4">
        <v>0.29091435185185183</v>
      </c>
      <c r="AU1502" s="4" t="s">
        <v>70</v>
      </c>
      <c r="AV1502" s="4" t="s">
        <v>71</v>
      </c>
      <c r="AW1502" s="4">
        <v>43604</v>
      </c>
      <c r="AX1502" s="4">
        <v>0.22500000000000001</v>
      </c>
      <c r="AY1502" s="4" t="s">
        <v>72</v>
      </c>
      <c r="AZ1502" s="4" t="s">
        <v>73</v>
      </c>
    </row>
    <row r="1503" spans="36:52" x14ac:dyDescent="0.3">
      <c r="AJ1503" s="33" t="str">
        <f t="shared" si="245"/>
        <v/>
      </c>
      <c r="AK1503" s="33" t="str">
        <f t="shared" si="246"/>
        <v/>
      </c>
      <c r="AL1503" s="33" t="str">
        <f t="shared" si="247"/>
        <v/>
      </c>
      <c r="AM1503" s="33" t="str">
        <f t="shared" si="248"/>
        <v/>
      </c>
      <c r="AN1503" s="33" t="str">
        <f t="shared" si="249"/>
        <v/>
      </c>
      <c r="AO1503" s="33" t="str">
        <f t="shared" si="250"/>
        <v/>
      </c>
      <c r="AP1503" s="33" t="str">
        <f t="shared" si="251"/>
        <v/>
      </c>
      <c r="AQ1503" s="33" t="str">
        <f t="shared" si="252"/>
        <v/>
      </c>
      <c r="AR1503" s="33">
        <f t="shared" si="253"/>
        <v>33.700000000000003</v>
      </c>
      <c r="AS1503" s="4">
        <v>43604</v>
      </c>
      <c r="AT1503" s="4">
        <v>0.29091435185185183</v>
      </c>
      <c r="AU1503" s="4" t="s">
        <v>74</v>
      </c>
      <c r="AV1503" s="4" t="s">
        <v>75</v>
      </c>
      <c r="AW1503" s="4">
        <v>33.700000000000003</v>
      </c>
      <c r="AX1503" s="4" t="s">
        <v>72</v>
      </c>
      <c r="AY1503" s="4" t="s">
        <v>73</v>
      </c>
    </row>
    <row r="1504" spans="36:52" x14ac:dyDescent="0.3">
      <c r="AJ1504" s="33" t="str">
        <f t="shared" si="245"/>
        <v/>
      </c>
      <c r="AK1504" s="33" t="str">
        <f t="shared" si="246"/>
        <v/>
      </c>
      <c r="AL1504" s="33" t="str">
        <f t="shared" si="247"/>
        <v/>
      </c>
      <c r="AM1504" s="33" t="str">
        <f t="shared" si="248"/>
        <v/>
      </c>
      <c r="AN1504" s="33" t="str">
        <f t="shared" si="249"/>
        <v/>
      </c>
      <c r="AO1504" s="33" t="str">
        <f t="shared" si="250"/>
        <v/>
      </c>
      <c r="AP1504" s="33" t="str">
        <f t="shared" si="251"/>
        <v/>
      </c>
      <c r="AQ1504" s="33">
        <f t="shared" si="252"/>
        <v>34</v>
      </c>
      <c r="AR1504" s="33" t="str">
        <f t="shared" si="253"/>
        <v/>
      </c>
      <c r="AS1504" s="4">
        <v>43604</v>
      </c>
      <c r="AT1504" s="4">
        <v>0.29091435185185183</v>
      </c>
      <c r="AU1504" s="4" t="s">
        <v>74</v>
      </c>
      <c r="AV1504" s="4" t="s">
        <v>76</v>
      </c>
      <c r="AW1504" s="4">
        <v>34</v>
      </c>
      <c r="AX1504" s="4" t="s">
        <v>72</v>
      </c>
      <c r="AY1504" s="4" t="s">
        <v>73</v>
      </c>
    </row>
    <row r="1505" spans="36:50" x14ac:dyDescent="0.3">
      <c r="AJ1505" s="33">
        <f t="shared" si="245"/>
        <v>15736.379000000001</v>
      </c>
      <c r="AK1505" s="33" t="str">
        <f t="shared" si="246"/>
        <v/>
      </c>
      <c r="AL1505" s="33" t="str">
        <f t="shared" si="247"/>
        <v/>
      </c>
      <c r="AM1505" s="33" t="str">
        <f t="shared" si="248"/>
        <v/>
      </c>
      <c r="AN1505" s="33" t="str">
        <f t="shared" si="249"/>
        <v/>
      </c>
      <c r="AO1505" s="33" t="str">
        <f t="shared" si="250"/>
        <v/>
      </c>
      <c r="AP1505" s="33" t="str">
        <f t="shared" si="251"/>
        <v/>
      </c>
      <c r="AQ1505" s="33" t="str">
        <f t="shared" si="252"/>
        <v/>
      </c>
      <c r="AR1505" s="33" t="str">
        <f t="shared" si="253"/>
        <v/>
      </c>
      <c r="AS1505" s="4">
        <v>43604</v>
      </c>
      <c r="AT1505" s="4">
        <v>0.29094907407407405</v>
      </c>
      <c r="AU1505" s="4" t="s">
        <v>59</v>
      </c>
      <c r="AV1505" s="4" t="s">
        <v>60</v>
      </c>
      <c r="AW1505" s="4">
        <v>15736.379000000001</v>
      </c>
    </row>
    <row r="1506" spans="36:50" x14ac:dyDescent="0.3">
      <c r="AJ1506" s="33" t="str">
        <f t="shared" si="245"/>
        <v/>
      </c>
      <c r="AK1506" s="33">
        <f t="shared" si="246"/>
        <v>116117.715</v>
      </c>
      <c r="AL1506" s="33" t="str">
        <f t="shared" si="247"/>
        <v/>
      </c>
      <c r="AM1506" s="33" t="str">
        <f t="shared" si="248"/>
        <v/>
      </c>
      <c r="AN1506" s="33" t="str">
        <f t="shared" si="249"/>
        <v/>
      </c>
      <c r="AO1506" s="33" t="str">
        <f t="shared" si="250"/>
        <v/>
      </c>
      <c r="AP1506" s="33" t="str">
        <f t="shared" si="251"/>
        <v/>
      </c>
      <c r="AQ1506" s="33" t="str">
        <f t="shared" si="252"/>
        <v/>
      </c>
      <c r="AR1506" s="33" t="str">
        <f t="shared" si="253"/>
        <v/>
      </c>
      <c r="AS1506" s="4">
        <v>43604</v>
      </c>
      <c r="AT1506" s="4">
        <v>0.29094907407407405</v>
      </c>
      <c r="AU1506" s="4" t="s">
        <v>59</v>
      </c>
      <c r="AV1506" s="4" t="s">
        <v>61</v>
      </c>
      <c r="AW1506" s="4">
        <v>116117.715</v>
      </c>
    </row>
    <row r="1507" spans="36:50" x14ac:dyDescent="0.3">
      <c r="AJ1507" s="33" t="str">
        <f t="shared" si="245"/>
        <v/>
      </c>
      <c r="AK1507" s="33" t="str">
        <f t="shared" si="246"/>
        <v/>
      </c>
      <c r="AL1507" s="33" t="str">
        <f t="shared" si="247"/>
        <v/>
      </c>
      <c r="AM1507" s="33" t="str">
        <f t="shared" si="248"/>
        <v/>
      </c>
      <c r="AN1507" s="33" t="str">
        <f t="shared" si="249"/>
        <v/>
      </c>
      <c r="AO1507" s="33">
        <f t="shared" si="250"/>
        <v>12</v>
      </c>
      <c r="AP1507" s="33" t="str">
        <f t="shared" si="251"/>
        <v/>
      </c>
      <c r="AQ1507" s="33" t="str">
        <f t="shared" si="252"/>
        <v/>
      </c>
      <c r="AR1507" s="33" t="str">
        <f t="shared" si="253"/>
        <v/>
      </c>
      <c r="AS1507" s="4">
        <v>43604</v>
      </c>
      <c r="AT1507" s="4">
        <v>0.29094907407407405</v>
      </c>
      <c r="AU1507" s="4" t="s">
        <v>62</v>
      </c>
      <c r="AV1507" s="4" t="s">
        <v>63</v>
      </c>
      <c r="AW1507" s="4">
        <v>12</v>
      </c>
    </row>
    <row r="1508" spans="36:50" x14ac:dyDescent="0.3">
      <c r="AJ1508" s="33" t="str">
        <f t="shared" si="245"/>
        <v/>
      </c>
      <c r="AK1508" s="33" t="str">
        <f t="shared" si="246"/>
        <v/>
      </c>
      <c r="AL1508" s="33">
        <f t="shared" si="247"/>
        <v>27361.01</v>
      </c>
      <c r="AM1508" s="33" t="str">
        <f t="shared" si="248"/>
        <v/>
      </c>
      <c r="AN1508" s="33" t="str">
        <f t="shared" si="249"/>
        <v/>
      </c>
      <c r="AO1508" s="33" t="str">
        <f t="shared" si="250"/>
        <v/>
      </c>
      <c r="AP1508" s="33" t="str">
        <f t="shared" si="251"/>
        <v/>
      </c>
      <c r="AQ1508" s="33" t="str">
        <f t="shared" si="252"/>
        <v/>
      </c>
      <c r="AR1508" s="33" t="str">
        <f t="shared" si="253"/>
        <v/>
      </c>
      <c r="AS1508" s="4">
        <v>43604</v>
      </c>
      <c r="AT1508" s="4">
        <v>0.29094907407407405</v>
      </c>
      <c r="AU1508" s="4" t="s">
        <v>64</v>
      </c>
      <c r="AV1508" s="4" t="s">
        <v>65</v>
      </c>
      <c r="AW1508" s="4">
        <v>27361.01</v>
      </c>
    </row>
    <row r="1509" spans="36:50" x14ac:dyDescent="0.3">
      <c r="AJ1509" s="33" t="str">
        <f t="shared" si="245"/>
        <v/>
      </c>
      <c r="AK1509" s="33" t="str">
        <f t="shared" si="246"/>
        <v/>
      </c>
      <c r="AL1509" s="33" t="str">
        <f t="shared" si="247"/>
        <v/>
      </c>
      <c r="AM1509" s="33">
        <f t="shared" si="248"/>
        <v>37916.536999999997</v>
      </c>
      <c r="AN1509" s="33" t="str">
        <f t="shared" si="249"/>
        <v/>
      </c>
      <c r="AO1509" s="33" t="str">
        <f t="shared" si="250"/>
        <v/>
      </c>
      <c r="AP1509" s="33" t="str">
        <f t="shared" si="251"/>
        <v/>
      </c>
      <c r="AQ1509" s="33" t="str">
        <f t="shared" si="252"/>
        <v/>
      </c>
      <c r="AR1509" s="33" t="str">
        <f t="shared" si="253"/>
        <v/>
      </c>
      <c r="AS1509" s="4">
        <v>43604</v>
      </c>
      <c r="AT1509" s="4">
        <v>0.29094907407407405</v>
      </c>
      <c r="AU1509" s="4" t="s">
        <v>64</v>
      </c>
      <c r="AV1509" s="4" t="s">
        <v>66</v>
      </c>
      <c r="AW1509" s="4" t="s">
        <v>67</v>
      </c>
      <c r="AX1509" s="4">
        <v>37916.536999999997</v>
      </c>
    </row>
    <row r="1510" spans="36:50" x14ac:dyDescent="0.3">
      <c r="AJ1510" s="33" t="str">
        <f t="shared" si="245"/>
        <v/>
      </c>
      <c r="AK1510" s="33" t="str">
        <f t="shared" si="246"/>
        <v/>
      </c>
      <c r="AL1510" s="33" t="str">
        <f t="shared" si="247"/>
        <v/>
      </c>
      <c r="AM1510" s="33" t="str">
        <f t="shared" si="248"/>
        <v/>
      </c>
      <c r="AN1510" s="33">
        <f t="shared" si="249"/>
        <v>1E-3</v>
      </c>
      <c r="AO1510" s="33" t="str">
        <f t="shared" si="250"/>
        <v/>
      </c>
      <c r="AP1510" s="33" t="str">
        <f t="shared" si="251"/>
        <v/>
      </c>
      <c r="AQ1510" s="33" t="str">
        <f t="shared" si="252"/>
        <v/>
      </c>
      <c r="AR1510" s="33" t="str">
        <f t="shared" si="253"/>
        <v/>
      </c>
      <c r="AS1510" s="4">
        <v>43604</v>
      </c>
      <c r="AT1510" s="4">
        <v>0.29094907407407405</v>
      </c>
      <c r="AU1510" s="4" t="s">
        <v>64</v>
      </c>
      <c r="AV1510" s="4" t="s">
        <v>68</v>
      </c>
      <c r="AW1510" s="4">
        <v>1E-3</v>
      </c>
    </row>
    <row r="1511" spans="36:50" x14ac:dyDescent="0.3">
      <c r="AJ1511" s="33">
        <f t="shared" si="245"/>
        <v>15736.379000000001</v>
      </c>
      <c r="AK1511" s="33" t="str">
        <f t="shared" si="246"/>
        <v/>
      </c>
      <c r="AL1511" s="33" t="str">
        <f t="shared" si="247"/>
        <v/>
      </c>
      <c r="AM1511" s="33" t="str">
        <f t="shared" si="248"/>
        <v/>
      </c>
      <c r="AN1511" s="33" t="str">
        <f t="shared" si="249"/>
        <v/>
      </c>
      <c r="AO1511" s="33" t="str">
        <f t="shared" si="250"/>
        <v/>
      </c>
      <c r="AP1511" s="33" t="str">
        <f t="shared" si="251"/>
        <v/>
      </c>
      <c r="AQ1511" s="33" t="str">
        <f t="shared" si="252"/>
        <v/>
      </c>
      <c r="AR1511" s="33" t="str">
        <f t="shared" si="253"/>
        <v/>
      </c>
      <c r="AS1511" s="4">
        <v>43604</v>
      </c>
      <c r="AT1511" s="4">
        <v>0.29233796296296294</v>
      </c>
      <c r="AU1511" s="4" t="s">
        <v>59</v>
      </c>
      <c r="AV1511" s="4" t="s">
        <v>60</v>
      </c>
      <c r="AW1511" s="4">
        <v>15736.379000000001</v>
      </c>
    </row>
    <row r="1512" spans="36:50" x14ac:dyDescent="0.3">
      <c r="AJ1512" s="33" t="str">
        <f t="shared" si="245"/>
        <v/>
      </c>
      <c r="AK1512" s="33">
        <f t="shared" si="246"/>
        <v>116117.715</v>
      </c>
      <c r="AL1512" s="33" t="str">
        <f t="shared" si="247"/>
        <v/>
      </c>
      <c r="AM1512" s="33" t="str">
        <f t="shared" si="248"/>
        <v/>
      </c>
      <c r="AN1512" s="33" t="str">
        <f t="shared" si="249"/>
        <v/>
      </c>
      <c r="AO1512" s="33" t="str">
        <f t="shared" si="250"/>
        <v/>
      </c>
      <c r="AP1512" s="33" t="str">
        <f t="shared" si="251"/>
        <v/>
      </c>
      <c r="AQ1512" s="33" t="str">
        <f t="shared" si="252"/>
        <v/>
      </c>
      <c r="AR1512" s="33" t="str">
        <f t="shared" si="253"/>
        <v/>
      </c>
      <c r="AS1512" s="4">
        <v>43604</v>
      </c>
      <c r="AT1512" s="4">
        <v>0.29233796296296294</v>
      </c>
      <c r="AU1512" s="4" t="s">
        <v>59</v>
      </c>
      <c r="AV1512" s="4" t="s">
        <v>61</v>
      </c>
      <c r="AW1512" s="4">
        <v>116117.715</v>
      </c>
    </row>
    <row r="1513" spans="36:50" x14ac:dyDescent="0.3">
      <c r="AJ1513" s="33" t="str">
        <f t="shared" si="245"/>
        <v/>
      </c>
      <c r="AK1513" s="33" t="str">
        <f t="shared" si="246"/>
        <v/>
      </c>
      <c r="AL1513" s="33" t="str">
        <f t="shared" si="247"/>
        <v/>
      </c>
      <c r="AM1513" s="33" t="str">
        <f t="shared" si="248"/>
        <v/>
      </c>
      <c r="AN1513" s="33" t="str">
        <f t="shared" si="249"/>
        <v/>
      </c>
      <c r="AO1513" s="33">
        <f t="shared" si="250"/>
        <v>12</v>
      </c>
      <c r="AP1513" s="33" t="str">
        <f t="shared" si="251"/>
        <v/>
      </c>
      <c r="AQ1513" s="33" t="str">
        <f t="shared" si="252"/>
        <v/>
      </c>
      <c r="AR1513" s="33" t="str">
        <f t="shared" si="253"/>
        <v/>
      </c>
      <c r="AS1513" s="4">
        <v>43604</v>
      </c>
      <c r="AT1513" s="4">
        <v>0.29233796296296294</v>
      </c>
      <c r="AU1513" s="4" t="s">
        <v>62</v>
      </c>
      <c r="AV1513" s="4" t="s">
        <v>63</v>
      </c>
      <c r="AW1513" s="4">
        <v>12</v>
      </c>
    </row>
    <row r="1514" spans="36:50" x14ac:dyDescent="0.3">
      <c r="AJ1514" s="33" t="str">
        <f t="shared" si="245"/>
        <v/>
      </c>
      <c r="AK1514" s="33" t="str">
        <f t="shared" si="246"/>
        <v/>
      </c>
      <c r="AL1514" s="33">
        <f t="shared" si="247"/>
        <v>27361.01</v>
      </c>
      <c r="AM1514" s="33" t="str">
        <f t="shared" si="248"/>
        <v/>
      </c>
      <c r="AN1514" s="33" t="str">
        <f t="shared" si="249"/>
        <v/>
      </c>
      <c r="AO1514" s="33" t="str">
        <f t="shared" si="250"/>
        <v/>
      </c>
      <c r="AP1514" s="33" t="str">
        <f t="shared" si="251"/>
        <v/>
      </c>
      <c r="AQ1514" s="33" t="str">
        <f t="shared" si="252"/>
        <v/>
      </c>
      <c r="AR1514" s="33" t="str">
        <f t="shared" si="253"/>
        <v/>
      </c>
      <c r="AS1514" s="4">
        <v>43604</v>
      </c>
      <c r="AT1514" s="4">
        <v>0.29233796296296294</v>
      </c>
      <c r="AU1514" s="4" t="s">
        <v>64</v>
      </c>
      <c r="AV1514" s="4" t="s">
        <v>65</v>
      </c>
      <c r="AW1514" s="4">
        <v>27361.01</v>
      </c>
    </row>
    <row r="1515" spans="36:50" x14ac:dyDescent="0.3">
      <c r="AJ1515" s="33" t="str">
        <f t="shared" si="245"/>
        <v/>
      </c>
      <c r="AK1515" s="33" t="str">
        <f t="shared" si="246"/>
        <v/>
      </c>
      <c r="AL1515" s="33" t="str">
        <f t="shared" si="247"/>
        <v/>
      </c>
      <c r="AM1515" s="33">
        <f t="shared" si="248"/>
        <v>37916.538999999997</v>
      </c>
      <c r="AN1515" s="33" t="str">
        <f t="shared" si="249"/>
        <v/>
      </c>
      <c r="AO1515" s="33" t="str">
        <f t="shared" si="250"/>
        <v/>
      </c>
      <c r="AP1515" s="33" t="str">
        <f t="shared" si="251"/>
        <v/>
      </c>
      <c r="AQ1515" s="33" t="str">
        <f t="shared" si="252"/>
        <v/>
      </c>
      <c r="AR1515" s="33" t="str">
        <f t="shared" si="253"/>
        <v/>
      </c>
      <c r="AS1515" s="4">
        <v>43604</v>
      </c>
      <c r="AT1515" s="4">
        <v>0.29233796296296294</v>
      </c>
      <c r="AU1515" s="4" t="s">
        <v>64</v>
      </c>
      <c r="AV1515" s="4" t="s">
        <v>66</v>
      </c>
      <c r="AW1515" s="4" t="s">
        <v>67</v>
      </c>
      <c r="AX1515" s="4">
        <v>37916.538999999997</v>
      </c>
    </row>
    <row r="1516" spans="36:50" x14ac:dyDescent="0.3">
      <c r="AJ1516" s="33" t="str">
        <f t="shared" si="245"/>
        <v/>
      </c>
      <c r="AK1516" s="33" t="str">
        <f t="shared" si="246"/>
        <v/>
      </c>
      <c r="AL1516" s="33" t="str">
        <f t="shared" si="247"/>
        <v/>
      </c>
      <c r="AM1516" s="33" t="str">
        <f t="shared" si="248"/>
        <v/>
      </c>
      <c r="AN1516" s="33">
        <f t="shared" si="249"/>
        <v>3.0000000000000001E-3</v>
      </c>
      <c r="AO1516" s="33" t="str">
        <f t="shared" si="250"/>
        <v/>
      </c>
      <c r="AP1516" s="33" t="str">
        <f t="shared" si="251"/>
        <v/>
      </c>
      <c r="AQ1516" s="33" t="str">
        <f t="shared" si="252"/>
        <v/>
      </c>
      <c r="AR1516" s="33" t="str">
        <f t="shared" si="253"/>
        <v/>
      </c>
      <c r="AS1516" s="4">
        <v>43604</v>
      </c>
      <c r="AT1516" s="4">
        <v>0.29233796296296294</v>
      </c>
      <c r="AU1516" s="4" t="s">
        <v>64</v>
      </c>
      <c r="AV1516" s="4" t="s">
        <v>68</v>
      </c>
      <c r="AW1516" s="4">
        <v>3.0000000000000001E-3</v>
      </c>
    </row>
    <row r="1517" spans="36:50" x14ac:dyDescent="0.3">
      <c r="AJ1517" s="33">
        <f t="shared" si="245"/>
        <v>15736.393</v>
      </c>
      <c r="AK1517" s="33" t="str">
        <f t="shared" si="246"/>
        <v/>
      </c>
      <c r="AL1517" s="33" t="str">
        <f t="shared" si="247"/>
        <v/>
      </c>
      <c r="AM1517" s="33" t="str">
        <f t="shared" si="248"/>
        <v/>
      </c>
      <c r="AN1517" s="33" t="str">
        <f t="shared" si="249"/>
        <v/>
      </c>
      <c r="AO1517" s="33" t="str">
        <f t="shared" si="250"/>
        <v/>
      </c>
      <c r="AP1517" s="33" t="str">
        <f t="shared" si="251"/>
        <v/>
      </c>
      <c r="AQ1517" s="33" t="str">
        <f t="shared" si="252"/>
        <v/>
      </c>
      <c r="AR1517" s="33" t="str">
        <f t="shared" si="253"/>
        <v/>
      </c>
      <c r="AS1517" s="4">
        <v>43604</v>
      </c>
      <c r="AT1517" s="4">
        <v>0.29372685185185182</v>
      </c>
      <c r="AU1517" s="4" t="s">
        <v>59</v>
      </c>
      <c r="AV1517" s="4" t="s">
        <v>60</v>
      </c>
      <c r="AW1517" s="4">
        <v>15736.393</v>
      </c>
    </row>
    <row r="1518" spans="36:50" x14ac:dyDescent="0.3">
      <c r="AJ1518" s="33" t="str">
        <f t="shared" si="245"/>
        <v/>
      </c>
      <c r="AK1518" s="33">
        <f t="shared" si="246"/>
        <v>116117.715</v>
      </c>
      <c r="AL1518" s="33" t="str">
        <f t="shared" si="247"/>
        <v/>
      </c>
      <c r="AM1518" s="33" t="str">
        <f t="shared" si="248"/>
        <v/>
      </c>
      <c r="AN1518" s="33" t="str">
        <f t="shared" si="249"/>
        <v/>
      </c>
      <c r="AO1518" s="33" t="str">
        <f t="shared" si="250"/>
        <v/>
      </c>
      <c r="AP1518" s="33" t="str">
        <f t="shared" si="251"/>
        <v/>
      </c>
      <c r="AQ1518" s="33" t="str">
        <f t="shared" si="252"/>
        <v/>
      </c>
      <c r="AR1518" s="33" t="str">
        <f t="shared" si="253"/>
        <v/>
      </c>
      <c r="AS1518" s="4">
        <v>43604</v>
      </c>
      <c r="AT1518" s="4">
        <v>0.29372685185185182</v>
      </c>
      <c r="AU1518" s="4" t="s">
        <v>59</v>
      </c>
      <c r="AV1518" s="4" t="s">
        <v>61</v>
      </c>
      <c r="AW1518" s="4">
        <v>116117.715</v>
      </c>
    </row>
    <row r="1519" spans="36:50" x14ac:dyDescent="0.3">
      <c r="AJ1519" s="33" t="str">
        <f t="shared" si="245"/>
        <v/>
      </c>
      <c r="AK1519" s="33" t="str">
        <f t="shared" si="246"/>
        <v/>
      </c>
      <c r="AL1519" s="33" t="str">
        <f t="shared" si="247"/>
        <v/>
      </c>
      <c r="AM1519" s="33" t="str">
        <f t="shared" si="248"/>
        <v/>
      </c>
      <c r="AN1519" s="33" t="str">
        <f t="shared" si="249"/>
        <v/>
      </c>
      <c r="AO1519" s="33">
        <f t="shared" si="250"/>
        <v>12</v>
      </c>
      <c r="AP1519" s="33" t="str">
        <f t="shared" si="251"/>
        <v/>
      </c>
      <c r="AQ1519" s="33" t="str">
        <f t="shared" si="252"/>
        <v/>
      </c>
      <c r="AR1519" s="33" t="str">
        <f t="shared" si="253"/>
        <v/>
      </c>
      <c r="AS1519" s="4">
        <v>43604</v>
      </c>
      <c r="AT1519" s="4">
        <v>0.29372685185185182</v>
      </c>
      <c r="AU1519" s="4" t="s">
        <v>62</v>
      </c>
      <c r="AV1519" s="4" t="s">
        <v>63</v>
      </c>
      <c r="AW1519" s="4">
        <v>12</v>
      </c>
    </row>
    <row r="1520" spans="36:50" x14ac:dyDescent="0.3">
      <c r="AJ1520" s="33" t="str">
        <f t="shared" si="245"/>
        <v/>
      </c>
      <c r="AK1520" s="33" t="str">
        <f t="shared" si="246"/>
        <v/>
      </c>
      <c r="AL1520" s="33">
        <f t="shared" si="247"/>
        <v>27361.01</v>
      </c>
      <c r="AM1520" s="33" t="str">
        <f t="shared" si="248"/>
        <v/>
      </c>
      <c r="AN1520" s="33" t="str">
        <f t="shared" si="249"/>
        <v/>
      </c>
      <c r="AO1520" s="33" t="str">
        <f t="shared" si="250"/>
        <v/>
      </c>
      <c r="AP1520" s="33" t="str">
        <f t="shared" si="251"/>
        <v/>
      </c>
      <c r="AQ1520" s="33" t="str">
        <f t="shared" si="252"/>
        <v/>
      </c>
      <c r="AR1520" s="33" t="str">
        <f t="shared" si="253"/>
        <v/>
      </c>
      <c r="AS1520" s="4">
        <v>43604</v>
      </c>
      <c r="AT1520" s="4">
        <v>0.29372685185185182</v>
      </c>
      <c r="AU1520" s="4" t="s">
        <v>64</v>
      </c>
      <c r="AV1520" s="4" t="s">
        <v>65</v>
      </c>
      <c r="AW1520" s="4">
        <v>27361.01</v>
      </c>
    </row>
    <row r="1521" spans="36:52" x14ac:dyDescent="0.3">
      <c r="AJ1521" s="33" t="str">
        <f t="shared" si="245"/>
        <v/>
      </c>
      <c r="AK1521" s="33" t="str">
        <f t="shared" si="246"/>
        <v/>
      </c>
      <c r="AL1521" s="33" t="str">
        <f t="shared" si="247"/>
        <v/>
      </c>
      <c r="AM1521" s="33">
        <f t="shared" si="248"/>
        <v>37916.538999999997</v>
      </c>
      <c r="AN1521" s="33" t="str">
        <f t="shared" si="249"/>
        <v/>
      </c>
      <c r="AO1521" s="33" t="str">
        <f t="shared" si="250"/>
        <v/>
      </c>
      <c r="AP1521" s="33" t="str">
        <f t="shared" si="251"/>
        <v/>
      </c>
      <c r="AQ1521" s="33" t="str">
        <f t="shared" si="252"/>
        <v/>
      </c>
      <c r="AR1521" s="33" t="str">
        <f t="shared" si="253"/>
        <v/>
      </c>
      <c r="AS1521" s="4">
        <v>43604</v>
      </c>
      <c r="AT1521" s="4">
        <v>0.29372685185185182</v>
      </c>
      <c r="AU1521" s="4" t="s">
        <v>64</v>
      </c>
      <c r="AV1521" s="4" t="s">
        <v>66</v>
      </c>
      <c r="AW1521" s="4" t="s">
        <v>67</v>
      </c>
      <c r="AX1521" s="4">
        <v>37916.538999999997</v>
      </c>
    </row>
    <row r="1522" spans="36:52" x14ac:dyDescent="0.3">
      <c r="AJ1522" s="33" t="str">
        <f t="shared" si="245"/>
        <v/>
      </c>
      <c r="AK1522" s="33" t="str">
        <f t="shared" si="246"/>
        <v/>
      </c>
      <c r="AL1522" s="33" t="str">
        <f t="shared" si="247"/>
        <v/>
      </c>
      <c r="AM1522" s="33" t="str">
        <f t="shared" si="248"/>
        <v/>
      </c>
      <c r="AN1522" s="33">
        <f t="shared" si="249"/>
        <v>3.0000000000000001E-3</v>
      </c>
      <c r="AO1522" s="33" t="str">
        <f t="shared" si="250"/>
        <v/>
      </c>
      <c r="AP1522" s="33" t="str">
        <f t="shared" si="251"/>
        <v/>
      </c>
      <c r="AQ1522" s="33" t="str">
        <f t="shared" si="252"/>
        <v/>
      </c>
      <c r="AR1522" s="33" t="str">
        <f t="shared" si="253"/>
        <v/>
      </c>
      <c r="AS1522" s="4">
        <v>43604</v>
      </c>
      <c r="AT1522" s="4">
        <v>0.29372685185185182</v>
      </c>
      <c r="AU1522" s="4" t="s">
        <v>64</v>
      </c>
      <c r="AV1522" s="4" t="s">
        <v>68</v>
      </c>
      <c r="AW1522" s="4">
        <v>3.0000000000000001E-3</v>
      </c>
    </row>
    <row r="1523" spans="36:52" x14ac:dyDescent="0.3">
      <c r="AJ1523" s="33" t="str">
        <f t="shared" si="245"/>
        <v/>
      </c>
      <c r="AK1523" s="33" t="str">
        <f t="shared" si="246"/>
        <v/>
      </c>
      <c r="AL1523" s="33" t="str">
        <f t="shared" si="247"/>
        <v/>
      </c>
      <c r="AM1523" s="33" t="str">
        <f t="shared" si="248"/>
        <v/>
      </c>
      <c r="AN1523" s="33" t="str">
        <f t="shared" si="249"/>
        <v/>
      </c>
      <c r="AO1523" s="33" t="str">
        <f t="shared" si="250"/>
        <v/>
      </c>
      <c r="AP1523" s="33">
        <f t="shared" si="251"/>
        <v>0.22500000000000001</v>
      </c>
      <c r="AQ1523" s="33" t="str">
        <f t="shared" si="252"/>
        <v/>
      </c>
      <c r="AR1523" s="33" t="str">
        <f t="shared" si="253"/>
        <v/>
      </c>
      <c r="AS1523" s="4">
        <v>43604</v>
      </c>
      <c r="AT1523" s="4">
        <v>0.29438657407407409</v>
      </c>
      <c r="AU1523" s="4" t="s">
        <v>70</v>
      </c>
      <c r="AV1523" s="4" t="s">
        <v>71</v>
      </c>
      <c r="AW1523" s="4">
        <v>43604</v>
      </c>
      <c r="AX1523" s="4">
        <v>0.22500000000000001</v>
      </c>
      <c r="AY1523" s="4" t="s">
        <v>72</v>
      </c>
      <c r="AZ1523" s="4" t="s">
        <v>73</v>
      </c>
    </row>
    <row r="1524" spans="36:52" x14ac:dyDescent="0.3">
      <c r="AJ1524" s="33" t="str">
        <f t="shared" si="245"/>
        <v/>
      </c>
      <c r="AK1524" s="33" t="str">
        <f t="shared" si="246"/>
        <v/>
      </c>
      <c r="AL1524" s="33" t="str">
        <f t="shared" si="247"/>
        <v/>
      </c>
      <c r="AM1524" s="33" t="str">
        <f t="shared" si="248"/>
        <v/>
      </c>
      <c r="AN1524" s="33" t="str">
        <f t="shared" si="249"/>
        <v/>
      </c>
      <c r="AO1524" s="33" t="str">
        <f t="shared" si="250"/>
        <v/>
      </c>
      <c r="AP1524" s="33" t="str">
        <f t="shared" si="251"/>
        <v/>
      </c>
      <c r="AQ1524" s="33" t="str">
        <f t="shared" si="252"/>
        <v/>
      </c>
      <c r="AR1524" s="33">
        <f t="shared" si="253"/>
        <v>33.700000000000003</v>
      </c>
      <c r="AS1524" s="4">
        <v>43604</v>
      </c>
      <c r="AT1524" s="4">
        <v>0.29438657407407409</v>
      </c>
      <c r="AU1524" s="4" t="s">
        <v>74</v>
      </c>
      <c r="AV1524" s="4" t="s">
        <v>75</v>
      </c>
      <c r="AW1524" s="4">
        <v>33.700000000000003</v>
      </c>
      <c r="AX1524" s="4" t="s">
        <v>72</v>
      </c>
      <c r="AY1524" s="4" t="s">
        <v>73</v>
      </c>
    </row>
    <row r="1525" spans="36:52" x14ac:dyDescent="0.3">
      <c r="AJ1525" s="33" t="str">
        <f t="shared" si="245"/>
        <v/>
      </c>
      <c r="AK1525" s="33" t="str">
        <f t="shared" si="246"/>
        <v/>
      </c>
      <c r="AL1525" s="33" t="str">
        <f t="shared" si="247"/>
        <v/>
      </c>
      <c r="AM1525" s="33" t="str">
        <f t="shared" si="248"/>
        <v/>
      </c>
      <c r="AN1525" s="33" t="str">
        <f t="shared" si="249"/>
        <v/>
      </c>
      <c r="AO1525" s="33" t="str">
        <f t="shared" si="250"/>
        <v/>
      </c>
      <c r="AP1525" s="33" t="str">
        <f t="shared" si="251"/>
        <v/>
      </c>
      <c r="AQ1525" s="33">
        <f t="shared" si="252"/>
        <v>34</v>
      </c>
      <c r="AR1525" s="33" t="str">
        <f t="shared" si="253"/>
        <v/>
      </c>
      <c r="AS1525" s="4">
        <v>43604</v>
      </c>
      <c r="AT1525" s="4">
        <v>0.29438657407407409</v>
      </c>
      <c r="AU1525" s="4" t="s">
        <v>74</v>
      </c>
      <c r="AV1525" s="4" t="s">
        <v>76</v>
      </c>
      <c r="AW1525" s="4">
        <v>34</v>
      </c>
      <c r="AX1525" s="4" t="s">
        <v>72</v>
      </c>
      <c r="AY1525" s="4" t="s">
        <v>73</v>
      </c>
    </row>
    <row r="1526" spans="36:52" x14ac:dyDescent="0.3">
      <c r="AJ1526" s="33">
        <f t="shared" si="245"/>
        <v>15736.393</v>
      </c>
      <c r="AK1526" s="33" t="str">
        <f t="shared" si="246"/>
        <v/>
      </c>
      <c r="AL1526" s="33" t="str">
        <f t="shared" si="247"/>
        <v/>
      </c>
      <c r="AM1526" s="33" t="str">
        <f t="shared" si="248"/>
        <v/>
      </c>
      <c r="AN1526" s="33" t="str">
        <f t="shared" si="249"/>
        <v/>
      </c>
      <c r="AO1526" s="33" t="str">
        <f t="shared" si="250"/>
        <v/>
      </c>
      <c r="AP1526" s="33" t="str">
        <f t="shared" si="251"/>
        <v/>
      </c>
      <c r="AQ1526" s="33" t="str">
        <f t="shared" si="252"/>
        <v/>
      </c>
      <c r="AR1526" s="33" t="str">
        <f t="shared" si="253"/>
        <v/>
      </c>
      <c r="AS1526" s="4">
        <v>43604</v>
      </c>
      <c r="AT1526" s="4">
        <v>0.29511574074074071</v>
      </c>
      <c r="AU1526" s="4" t="s">
        <v>59</v>
      </c>
      <c r="AV1526" s="4" t="s">
        <v>60</v>
      </c>
      <c r="AW1526" s="4">
        <v>15736.393</v>
      </c>
    </row>
    <row r="1527" spans="36:52" x14ac:dyDescent="0.3">
      <c r="AJ1527" s="33" t="str">
        <f t="shared" si="245"/>
        <v/>
      </c>
      <c r="AK1527" s="33">
        <f t="shared" si="246"/>
        <v>116117.715</v>
      </c>
      <c r="AL1527" s="33" t="str">
        <f t="shared" si="247"/>
        <v/>
      </c>
      <c r="AM1527" s="33" t="str">
        <f t="shared" si="248"/>
        <v/>
      </c>
      <c r="AN1527" s="33" t="str">
        <f t="shared" si="249"/>
        <v/>
      </c>
      <c r="AO1527" s="33" t="str">
        <f t="shared" si="250"/>
        <v/>
      </c>
      <c r="AP1527" s="33" t="str">
        <f t="shared" si="251"/>
        <v/>
      </c>
      <c r="AQ1527" s="33" t="str">
        <f t="shared" si="252"/>
        <v/>
      </c>
      <c r="AR1527" s="33" t="str">
        <f t="shared" si="253"/>
        <v/>
      </c>
      <c r="AS1527" s="4">
        <v>43604</v>
      </c>
      <c r="AT1527" s="4">
        <v>0.29511574074074071</v>
      </c>
      <c r="AU1527" s="4" t="s">
        <v>59</v>
      </c>
      <c r="AV1527" s="4" t="s">
        <v>61</v>
      </c>
      <c r="AW1527" s="4">
        <v>116117.715</v>
      </c>
    </row>
    <row r="1528" spans="36:52" x14ac:dyDescent="0.3">
      <c r="AJ1528" s="33" t="str">
        <f t="shared" si="245"/>
        <v/>
      </c>
      <c r="AK1528" s="33" t="str">
        <f t="shared" si="246"/>
        <v/>
      </c>
      <c r="AL1528" s="33" t="str">
        <f t="shared" si="247"/>
        <v/>
      </c>
      <c r="AM1528" s="33" t="str">
        <f t="shared" si="248"/>
        <v/>
      </c>
      <c r="AN1528" s="33" t="str">
        <f t="shared" si="249"/>
        <v/>
      </c>
      <c r="AO1528" s="33">
        <f t="shared" si="250"/>
        <v>12</v>
      </c>
      <c r="AP1528" s="33" t="str">
        <f t="shared" si="251"/>
        <v/>
      </c>
      <c r="AQ1528" s="33" t="str">
        <f t="shared" si="252"/>
        <v/>
      </c>
      <c r="AR1528" s="33" t="str">
        <f t="shared" si="253"/>
        <v/>
      </c>
      <c r="AS1528" s="4">
        <v>43604</v>
      </c>
      <c r="AT1528" s="4">
        <v>0.29511574074074071</v>
      </c>
      <c r="AU1528" s="4" t="s">
        <v>62</v>
      </c>
      <c r="AV1528" s="4" t="s">
        <v>63</v>
      </c>
      <c r="AW1528" s="4">
        <v>12</v>
      </c>
    </row>
    <row r="1529" spans="36:52" x14ac:dyDescent="0.3">
      <c r="AJ1529" s="33" t="str">
        <f t="shared" si="245"/>
        <v/>
      </c>
      <c r="AK1529" s="33" t="str">
        <f t="shared" si="246"/>
        <v/>
      </c>
      <c r="AL1529" s="33">
        <f t="shared" si="247"/>
        <v>27361.01</v>
      </c>
      <c r="AM1529" s="33" t="str">
        <f t="shared" si="248"/>
        <v/>
      </c>
      <c r="AN1529" s="33" t="str">
        <f t="shared" si="249"/>
        <v/>
      </c>
      <c r="AO1529" s="33" t="str">
        <f t="shared" si="250"/>
        <v/>
      </c>
      <c r="AP1529" s="33" t="str">
        <f t="shared" si="251"/>
        <v/>
      </c>
      <c r="AQ1529" s="33" t="str">
        <f t="shared" si="252"/>
        <v/>
      </c>
      <c r="AR1529" s="33" t="str">
        <f t="shared" si="253"/>
        <v/>
      </c>
      <c r="AS1529" s="4">
        <v>43604</v>
      </c>
      <c r="AT1529" s="4">
        <v>0.29511574074074071</v>
      </c>
      <c r="AU1529" s="4" t="s">
        <v>64</v>
      </c>
      <c r="AV1529" s="4" t="s">
        <v>65</v>
      </c>
      <c r="AW1529" s="4">
        <v>27361.01</v>
      </c>
    </row>
    <row r="1530" spans="36:52" x14ac:dyDescent="0.3">
      <c r="AJ1530" s="33" t="str">
        <f t="shared" si="245"/>
        <v/>
      </c>
      <c r="AK1530" s="33" t="str">
        <f t="shared" si="246"/>
        <v/>
      </c>
      <c r="AL1530" s="33" t="str">
        <f t="shared" si="247"/>
        <v/>
      </c>
      <c r="AM1530" s="33">
        <f t="shared" si="248"/>
        <v>37916.540999999997</v>
      </c>
      <c r="AN1530" s="33" t="str">
        <f t="shared" si="249"/>
        <v/>
      </c>
      <c r="AO1530" s="33" t="str">
        <f t="shared" si="250"/>
        <v/>
      </c>
      <c r="AP1530" s="33" t="str">
        <f t="shared" si="251"/>
        <v/>
      </c>
      <c r="AQ1530" s="33" t="str">
        <f t="shared" si="252"/>
        <v/>
      </c>
      <c r="AR1530" s="33" t="str">
        <f t="shared" si="253"/>
        <v/>
      </c>
      <c r="AS1530" s="4">
        <v>43604</v>
      </c>
      <c r="AT1530" s="4">
        <v>0.29511574074074071</v>
      </c>
      <c r="AU1530" s="4" t="s">
        <v>64</v>
      </c>
      <c r="AV1530" s="4" t="s">
        <v>66</v>
      </c>
      <c r="AW1530" s="4" t="s">
        <v>67</v>
      </c>
      <c r="AX1530" s="4">
        <v>37916.540999999997</v>
      </c>
    </row>
    <row r="1531" spans="36:52" x14ac:dyDescent="0.3">
      <c r="AJ1531" s="33" t="str">
        <f t="shared" si="245"/>
        <v/>
      </c>
      <c r="AK1531" s="33" t="str">
        <f t="shared" si="246"/>
        <v/>
      </c>
      <c r="AL1531" s="33" t="str">
        <f t="shared" si="247"/>
        <v/>
      </c>
      <c r="AM1531" s="33" t="str">
        <f t="shared" si="248"/>
        <v/>
      </c>
      <c r="AN1531" s="33">
        <f t="shared" si="249"/>
        <v>5.0000000000000001E-3</v>
      </c>
      <c r="AO1531" s="33" t="str">
        <f t="shared" si="250"/>
        <v/>
      </c>
      <c r="AP1531" s="33" t="str">
        <f t="shared" si="251"/>
        <v/>
      </c>
      <c r="AQ1531" s="33" t="str">
        <f t="shared" si="252"/>
        <v/>
      </c>
      <c r="AR1531" s="33" t="str">
        <f t="shared" si="253"/>
        <v/>
      </c>
      <c r="AS1531" s="4">
        <v>43604</v>
      </c>
      <c r="AT1531" s="4">
        <v>0.29511574074074071</v>
      </c>
      <c r="AU1531" s="4" t="s">
        <v>64</v>
      </c>
      <c r="AV1531" s="4" t="s">
        <v>68</v>
      </c>
      <c r="AW1531" s="4">
        <v>5.0000000000000001E-3</v>
      </c>
    </row>
    <row r="1532" spans="36:52" x14ac:dyDescent="0.3">
      <c r="AJ1532" s="33">
        <f t="shared" si="245"/>
        <v>15736.405000000001</v>
      </c>
      <c r="AK1532" s="33" t="str">
        <f t="shared" si="246"/>
        <v/>
      </c>
      <c r="AL1532" s="33" t="str">
        <f t="shared" si="247"/>
        <v/>
      </c>
      <c r="AM1532" s="33" t="str">
        <f t="shared" si="248"/>
        <v/>
      </c>
      <c r="AN1532" s="33" t="str">
        <f t="shared" si="249"/>
        <v/>
      </c>
      <c r="AO1532" s="33" t="str">
        <f t="shared" si="250"/>
        <v/>
      </c>
      <c r="AP1532" s="33" t="str">
        <f t="shared" si="251"/>
        <v/>
      </c>
      <c r="AQ1532" s="33" t="str">
        <f t="shared" si="252"/>
        <v/>
      </c>
      <c r="AR1532" s="33" t="str">
        <f t="shared" si="253"/>
        <v/>
      </c>
      <c r="AS1532" s="4">
        <v>43604</v>
      </c>
      <c r="AT1532" s="4">
        <v>0.29650462962962965</v>
      </c>
      <c r="AU1532" s="4" t="s">
        <v>59</v>
      </c>
      <c r="AV1532" s="4" t="s">
        <v>60</v>
      </c>
      <c r="AW1532" s="4">
        <v>15736.405000000001</v>
      </c>
    </row>
    <row r="1533" spans="36:52" x14ac:dyDescent="0.3">
      <c r="AJ1533" s="33" t="str">
        <f t="shared" si="245"/>
        <v/>
      </c>
      <c r="AK1533" s="33">
        <f t="shared" si="246"/>
        <v>116117.715</v>
      </c>
      <c r="AL1533" s="33" t="str">
        <f t="shared" si="247"/>
        <v/>
      </c>
      <c r="AM1533" s="33" t="str">
        <f t="shared" si="248"/>
        <v/>
      </c>
      <c r="AN1533" s="33" t="str">
        <f t="shared" si="249"/>
        <v/>
      </c>
      <c r="AO1533" s="33" t="str">
        <f t="shared" si="250"/>
        <v/>
      </c>
      <c r="AP1533" s="33" t="str">
        <f t="shared" si="251"/>
        <v/>
      </c>
      <c r="AQ1533" s="33" t="str">
        <f t="shared" si="252"/>
        <v/>
      </c>
      <c r="AR1533" s="33" t="str">
        <f t="shared" si="253"/>
        <v/>
      </c>
      <c r="AS1533" s="4">
        <v>43604</v>
      </c>
      <c r="AT1533" s="4">
        <v>0.29650462962962965</v>
      </c>
      <c r="AU1533" s="4" t="s">
        <v>59</v>
      </c>
      <c r="AV1533" s="4" t="s">
        <v>61</v>
      </c>
      <c r="AW1533" s="4">
        <v>116117.715</v>
      </c>
    </row>
    <row r="1534" spans="36:52" x14ac:dyDescent="0.3">
      <c r="AJ1534" s="33" t="str">
        <f t="shared" si="245"/>
        <v/>
      </c>
      <c r="AK1534" s="33" t="str">
        <f t="shared" si="246"/>
        <v/>
      </c>
      <c r="AL1534" s="33" t="str">
        <f t="shared" si="247"/>
        <v/>
      </c>
      <c r="AM1534" s="33" t="str">
        <f t="shared" si="248"/>
        <v/>
      </c>
      <c r="AN1534" s="33" t="str">
        <f t="shared" si="249"/>
        <v/>
      </c>
      <c r="AO1534" s="33">
        <f t="shared" si="250"/>
        <v>12</v>
      </c>
      <c r="AP1534" s="33" t="str">
        <f t="shared" si="251"/>
        <v/>
      </c>
      <c r="AQ1534" s="33" t="str">
        <f t="shared" si="252"/>
        <v/>
      </c>
      <c r="AR1534" s="33" t="str">
        <f t="shared" si="253"/>
        <v/>
      </c>
      <c r="AS1534" s="4">
        <v>43604</v>
      </c>
      <c r="AT1534" s="4">
        <v>0.29650462962962965</v>
      </c>
      <c r="AU1534" s="4" t="s">
        <v>62</v>
      </c>
      <c r="AV1534" s="4" t="s">
        <v>63</v>
      </c>
      <c r="AW1534" s="4">
        <v>12</v>
      </c>
    </row>
    <row r="1535" spans="36:52" x14ac:dyDescent="0.3">
      <c r="AJ1535" s="33" t="str">
        <f t="shared" si="245"/>
        <v/>
      </c>
      <c r="AK1535" s="33" t="str">
        <f t="shared" si="246"/>
        <v/>
      </c>
      <c r="AL1535" s="33">
        <f t="shared" si="247"/>
        <v>27361.01</v>
      </c>
      <c r="AM1535" s="33" t="str">
        <f t="shared" si="248"/>
        <v/>
      </c>
      <c r="AN1535" s="33" t="str">
        <f t="shared" si="249"/>
        <v/>
      </c>
      <c r="AO1535" s="33" t="str">
        <f t="shared" si="250"/>
        <v/>
      </c>
      <c r="AP1535" s="33" t="str">
        <f t="shared" si="251"/>
        <v/>
      </c>
      <c r="AQ1535" s="33" t="str">
        <f t="shared" si="252"/>
        <v/>
      </c>
      <c r="AR1535" s="33" t="str">
        <f t="shared" si="253"/>
        <v/>
      </c>
      <c r="AS1535" s="4">
        <v>43604</v>
      </c>
      <c r="AT1535" s="4">
        <v>0.29650462962962965</v>
      </c>
      <c r="AU1535" s="4" t="s">
        <v>64</v>
      </c>
      <c r="AV1535" s="4" t="s">
        <v>65</v>
      </c>
      <c r="AW1535" s="4">
        <v>27361.01</v>
      </c>
    </row>
    <row r="1536" spans="36:52" x14ac:dyDescent="0.3">
      <c r="AJ1536" s="33" t="str">
        <f t="shared" si="245"/>
        <v/>
      </c>
      <c r="AK1536" s="33" t="str">
        <f t="shared" si="246"/>
        <v/>
      </c>
      <c r="AL1536" s="33" t="str">
        <f t="shared" si="247"/>
        <v/>
      </c>
      <c r="AM1536" s="33">
        <f t="shared" si="248"/>
        <v>37916.540999999997</v>
      </c>
      <c r="AN1536" s="33" t="str">
        <f t="shared" si="249"/>
        <v/>
      </c>
      <c r="AO1536" s="33" t="str">
        <f t="shared" si="250"/>
        <v/>
      </c>
      <c r="AP1536" s="33" t="str">
        <f t="shared" si="251"/>
        <v/>
      </c>
      <c r="AQ1536" s="33" t="str">
        <f t="shared" si="252"/>
        <v/>
      </c>
      <c r="AR1536" s="33" t="str">
        <f t="shared" si="253"/>
        <v/>
      </c>
      <c r="AS1536" s="4">
        <v>43604</v>
      </c>
      <c r="AT1536" s="4">
        <v>0.29650462962962965</v>
      </c>
      <c r="AU1536" s="4" t="s">
        <v>64</v>
      </c>
      <c r="AV1536" s="4" t="s">
        <v>66</v>
      </c>
      <c r="AW1536" s="4" t="s">
        <v>67</v>
      </c>
      <c r="AX1536" s="4">
        <v>37916.540999999997</v>
      </c>
    </row>
    <row r="1537" spans="36:52" x14ac:dyDescent="0.3">
      <c r="AJ1537" s="33" t="str">
        <f t="shared" si="245"/>
        <v/>
      </c>
      <c r="AK1537" s="33" t="str">
        <f t="shared" si="246"/>
        <v/>
      </c>
      <c r="AL1537" s="33" t="str">
        <f t="shared" si="247"/>
        <v/>
      </c>
      <c r="AM1537" s="33" t="str">
        <f t="shared" si="248"/>
        <v/>
      </c>
      <c r="AN1537" s="33">
        <f t="shared" si="249"/>
        <v>5.0000000000000001E-3</v>
      </c>
      <c r="AO1537" s="33" t="str">
        <f t="shared" si="250"/>
        <v/>
      </c>
      <c r="AP1537" s="33" t="str">
        <f t="shared" si="251"/>
        <v/>
      </c>
      <c r="AQ1537" s="33" t="str">
        <f t="shared" si="252"/>
        <v/>
      </c>
      <c r="AR1537" s="33" t="str">
        <f t="shared" si="253"/>
        <v/>
      </c>
      <c r="AS1537" s="4">
        <v>43604</v>
      </c>
      <c r="AT1537" s="4">
        <v>0.29650462962962965</v>
      </c>
      <c r="AU1537" s="4" t="s">
        <v>64</v>
      </c>
      <c r="AV1537" s="4" t="s">
        <v>68</v>
      </c>
      <c r="AW1537" s="4">
        <v>5.0000000000000001E-3</v>
      </c>
    </row>
    <row r="1538" spans="36:52" x14ac:dyDescent="0.3">
      <c r="AJ1538" s="33" t="str">
        <f t="shared" si="245"/>
        <v/>
      </c>
      <c r="AK1538" s="33" t="str">
        <f t="shared" si="246"/>
        <v/>
      </c>
      <c r="AL1538" s="33" t="str">
        <f t="shared" si="247"/>
        <v/>
      </c>
      <c r="AM1538" s="33" t="str">
        <f t="shared" si="248"/>
        <v/>
      </c>
      <c r="AN1538" s="33" t="str">
        <f t="shared" si="249"/>
        <v/>
      </c>
      <c r="AO1538" s="33" t="str">
        <f t="shared" si="250"/>
        <v/>
      </c>
      <c r="AP1538" s="33">
        <f t="shared" si="251"/>
        <v>0.22500000000000001</v>
      </c>
      <c r="AQ1538" s="33" t="str">
        <f t="shared" si="252"/>
        <v/>
      </c>
      <c r="AR1538" s="33" t="str">
        <f t="shared" si="253"/>
        <v/>
      </c>
      <c r="AS1538" s="4">
        <v>43604</v>
      </c>
      <c r="AT1538" s="4">
        <v>0.2978587962962963</v>
      </c>
      <c r="AU1538" s="4" t="s">
        <v>70</v>
      </c>
      <c r="AV1538" s="4" t="s">
        <v>71</v>
      </c>
      <c r="AW1538" s="4">
        <v>43604</v>
      </c>
      <c r="AX1538" s="4">
        <v>0.22500000000000001</v>
      </c>
      <c r="AY1538" s="4" t="s">
        <v>72</v>
      </c>
      <c r="AZ1538" s="4" t="s">
        <v>73</v>
      </c>
    </row>
    <row r="1539" spans="36:52" x14ac:dyDescent="0.3">
      <c r="AJ1539" s="33" t="str">
        <f t="shared" si="245"/>
        <v/>
      </c>
      <c r="AK1539" s="33" t="str">
        <f t="shared" si="246"/>
        <v/>
      </c>
      <c r="AL1539" s="33" t="str">
        <f t="shared" si="247"/>
        <v/>
      </c>
      <c r="AM1539" s="33" t="str">
        <f t="shared" si="248"/>
        <v/>
      </c>
      <c r="AN1539" s="33" t="str">
        <f t="shared" si="249"/>
        <v/>
      </c>
      <c r="AO1539" s="33" t="str">
        <f t="shared" si="250"/>
        <v/>
      </c>
      <c r="AP1539" s="33" t="str">
        <f t="shared" si="251"/>
        <v/>
      </c>
      <c r="AQ1539" s="33" t="str">
        <f t="shared" si="252"/>
        <v/>
      </c>
      <c r="AR1539" s="33">
        <f t="shared" si="253"/>
        <v>33.700000000000003</v>
      </c>
      <c r="AS1539" s="4">
        <v>43604</v>
      </c>
      <c r="AT1539" s="4">
        <v>0.2978587962962963</v>
      </c>
      <c r="AU1539" s="4" t="s">
        <v>74</v>
      </c>
      <c r="AV1539" s="4" t="s">
        <v>75</v>
      </c>
      <c r="AW1539" s="4">
        <v>33.700000000000003</v>
      </c>
      <c r="AX1539" s="4" t="s">
        <v>72</v>
      </c>
      <c r="AY1539" s="4" t="s">
        <v>73</v>
      </c>
    </row>
    <row r="1540" spans="36:52" x14ac:dyDescent="0.3">
      <c r="AJ1540" s="33" t="str">
        <f t="shared" si="245"/>
        <v/>
      </c>
      <c r="AK1540" s="33" t="str">
        <f t="shared" si="246"/>
        <v/>
      </c>
      <c r="AL1540" s="33" t="str">
        <f t="shared" si="247"/>
        <v/>
      </c>
      <c r="AM1540" s="33" t="str">
        <f t="shared" si="248"/>
        <v/>
      </c>
      <c r="AN1540" s="33" t="str">
        <f t="shared" si="249"/>
        <v/>
      </c>
      <c r="AO1540" s="33" t="str">
        <f t="shared" si="250"/>
        <v/>
      </c>
      <c r="AP1540" s="33" t="str">
        <f t="shared" si="251"/>
        <v/>
      </c>
      <c r="AQ1540" s="33">
        <f t="shared" si="252"/>
        <v>34</v>
      </c>
      <c r="AR1540" s="33" t="str">
        <f t="shared" si="253"/>
        <v/>
      </c>
      <c r="AS1540" s="4">
        <v>43604</v>
      </c>
      <c r="AT1540" s="4">
        <v>0.2978587962962963</v>
      </c>
      <c r="AU1540" s="4" t="s">
        <v>74</v>
      </c>
      <c r="AV1540" s="4" t="s">
        <v>76</v>
      </c>
      <c r="AW1540" s="4">
        <v>34</v>
      </c>
      <c r="AX1540" s="4" t="s">
        <v>72</v>
      </c>
      <c r="AY1540" s="4" t="s">
        <v>73</v>
      </c>
    </row>
    <row r="1541" spans="36:52" x14ac:dyDescent="0.3">
      <c r="AJ1541" s="33">
        <f t="shared" si="245"/>
        <v>15736.405000000001</v>
      </c>
      <c r="AK1541" s="33" t="str">
        <f t="shared" si="246"/>
        <v/>
      </c>
      <c r="AL1541" s="33" t="str">
        <f t="shared" si="247"/>
        <v/>
      </c>
      <c r="AM1541" s="33" t="str">
        <f t="shared" si="248"/>
        <v/>
      </c>
      <c r="AN1541" s="33" t="str">
        <f t="shared" si="249"/>
        <v/>
      </c>
      <c r="AO1541" s="33" t="str">
        <f t="shared" si="250"/>
        <v/>
      </c>
      <c r="AP1541" s="33" t="str">
        <f t="shared" si="251"/>
        <v/>
      </c>
      <c r="AQ1541" s="33" t="str">
        <f t="shared" si="252"/>
        <v/>
      </c>
      <c r="AR1541" s="33" t="str">
        <f t="shared" si="253"/>
        <v/>
      </c>
      <c r="AS1541" s="4">
        <v>43604</v>
      </c>
      <c r="AT1541" s="4">
        <v>0.29789351851851853</v>
      </c>
      <c r="AU1541" s="4" t="s">
        <v>59</v>
      </c>
      <c r="AV1541" s="4" t="s">
        <v>60</v>
      </c>
      <c r="AW1541" s="4">
        <v>15736.405000000001</v>
      </c>
    </row>
    <row r="1542" spans="36:52" x14ac:dyDescent="0.3">
      <c r="AJ1542" s="33" t="str">
        <f t="shared" si="245"/>
        <v/>
      </c>
      <c r="AK1542" s="33">
        <f t="shared" si="246"/>
        <v>116117.715</v>
      </c>
      <c r="AL1542" s="33" t="str">
        <f t="shared" si="247"/>
        <v/>
      </c>
      <c r="AM1542" s="33" t="str">
        <f t="shared" si="248"/>
        <v/>
      </c>
      <c r="AN1542" s="33" t="str">
        <f t="shared" si="249"/>
        <v/>
      </c>
      <c r="AO1542" s="33" t="str">
        <f t="shared" si="250"/>
        <v/>
      </c>
      <c r="AP1542" s="33" t="str">
        <f t="shared" si="251"/>
        <v/>
      </c>
      <c r="AQ1542" s="33" t="str">
        <f t="shared" si="252"/>
        <v/>
      </c>
      <c r="AR1542" s="33" t="str">
        <f t="shared" si="253"/>
        <v/>
      </c>
      <c r="AS1542" s="4">
        <v>43604</v>
      </c>
      <c r="AT1542" s="4">
        <v>0.29789351851851853</v>
      </c>
      <c r="AU1542" s="4" t="s">
        <v>59</v>
      </c>
      <c r="AV1542" s="4" t="s">
        <v>61</v>
      </c>
      <c r="AW1542" s="4">
        <v>116117.715</v>
      </c>
    </row>
    <row r="1543" spans="36:52" x14ac:dyDescent="0.3">
      <c r="AJ1543" s="33" t="str">
        <f t="shared" si="245"/>
        <v/>
      </c>
      <c r="AK1543" s="33" t="str">
        <f t="shared" si="246"/>
        <v/>
      </c>
      <c r="AL1543" s="33" t="str">
        <f t="shared" si="247"/>
        <v/>
      </c>
      <c r="AM1543" s="33" t="str">
        <f t="shared" si="248"/>
        <v/>
      </c>
      <c r="AN1543" s="33" t="str">
        <f t="shared" si="249"/>
        <v/>
      </c>
      <c r="AO1543" s="33">
        <f t="shared" si="250"/>
        <v>12</v>
      </c>
      <c r="AP1543" s="33" t="str">
        <f t="shared" si="251"/>
        <v/>
      </c>
      <c r="AQ1543" s="33" t="str">
        <f t="shared" si="252"/>
        <v/>
      </c>
      <c r="AR1543" s="33" t="str">
        <f t="shared" si="253"/>
        <v/>
      </c>
      <c r="AS1543" s="4">
        <v>43604</v>
      </c>
      <c r="AT1543" s="4">
        <v>0.29789351851851853</v>
      </c>
      <c r="AU1543" s="4" t="s">
        <v>62</v>
      </c>
      <c r="AV1543" s="4" t="s">
        <v>63</v>
      </c>
      <c r="AW1543" s="4">
        <v>12</v>
      </c>
    </row>
    <row r="1544" spans="36:52" x14ac:dyDescent="0.3">
      <c r="AJ1544" s="33" t="str">
        <f t="shared" si="245"/>
        <v/>
      </c>
      <c r="AK1544" s="33" t="str">
        <f t="shared" si="246"/>
        <v/>
      </c>
      <c r="AL1544" s="33">
        <f t="shared" si="247"/>
        <v>27361.01</v>
      </c>
      <c r="AM1544" s="33" t="str">
        <f t="shared" si="248"/>
        <v/>
      </c>
      <c r="AN1544" s="33" t="str">
        <f t="shared" si="249"/>
        <v/>
      </c>
      <c r="AO1544" s="33" t="str">
        <f t="shared" si="250"/>
        <v/>
      </c>
      <c r="AP1544" s="33" t="str">
        <f t="shared" si="251"/>
        <v/>
      </c>
      <c r="AQ1544" s="33" t="str">
        <f t="shared" si="252"/>
        <v/>
      </c>
      <c r="AR1544" s="33" t="str">
        <f t="shared" si="253"/>
        <v/>
      </c>
      <c r="AS1544" s="4">
        <v>43604</v>
      </c>
      <c r="AT1544" s="4">
        <v>0.29789351851851853</v>
      </c>
      <c r="AU1544" s="4" t="s">
        <v>64</v>
      </c>
      <c r="AV1544" s="4" t="s">
        <v>65</v>
      </c>
      <c r="AW1544" s="4">
        <v>27361.01</v>
      </c>
    </row>
    <row r="1545" spans="36:52" x14ac:dyDescent="0.3">
      <c r="AJ1545" s="33" t="str">
        <f t="shared" si="245"/>
        <v/>
      </c>
      <c r="AK1545" s="33" t="str">
        <f t="shared" si="246"/>
        <v/>
      </c>
      <c r="AL1545" s="33" t="str">
        <f t="shared" si="247"/>
        <v/>
      </c>
      <c r="AM1545" s="33">
        <f t="shared" si="248"/>
        <v>37916.540999999997</v>
      </c>
      <c r="AN1545" s="33" t="str">
        <f t="shared" si="249"/>
        <v/>
      </c>
      <c r="AO1545" s="33" t="str">
        <f t="shared" si="250"/>
        <v/>
      </c>
      <c r="AP1545" s="33" t="str">
        <f t="shared" si="251"/>
        <v/>
      </c>
      <c r="AQ1545" s="33" t="str">
        <f t="shared" si="252"/>
        <v/>
      </c>
      <c r="AR1545" s="33" t="str">
        <f t="shared" si="253"/>
        <v/>
      </c>
      <c r="AS1545" s="4">
        <v>43604</v>
      </c>
      <c r="AT1545" s="4">
        <v>0.29789351851851853</v>
      </c>
      <c r="AU1545" s="4" t="s">
        <v>64</v>
      </c>
      <c r="AV1545" s="4" t="s">
        <v>66</v>
      </c>
      <c r="AW1545" s="4" t="s">
        <v>67</v>
      </c>
      <c r="AX1545" s="4">
        <v>37916.540999999997</v>
      </c>
    </row>
    <row r="1546" spans="36:52" x14ac:dyDescent="0.3">
      <c r="AJ1546" s="33" t="str">
        <f t="shared" si="245"/>
        <v/>
      </c>
      <c r="AK1546" s="33" t="str">
        <f t="shared" si="246"/>
        <v/>
      </c>
      <c r="AL1546" s="33" t="str">
        <f t="shared" si="247"/>
        <v/>
      </c>
      <c r="AM1546" s="33" t="str">
        <f t="shared" si="248"/>
        <v/>
      </c>
      <c r="AN1546" s="33">
        <f t="shared" si="249"/>
        <v>5.0000000000000001E-3</v>
      </c>
      <c r="AO1546" s="33" t="str">
        <f t="shared" si="250"/>
        <v/>
      </c>
      <c r="AP1546" s="33" t="str">
        <f t="shared" si="251"/>
        <v/>
      </c>
      <c r="AQ1546" s="33" t="str">
        <f t="shared" si="252"/>
        <v/>
      </c>
      <c r="AR1546" s="33" t="str">
        <f t="shared" si="253"/>
        <v/>
      </c>
      <c r="AS1546" s="4">
        <v>43604</v>
      </c>
      <c r="AT1546" s="4">
        <v>0.29789351851851853</v>
      </c>
      <c r="AU1546" s="4" t="s">
        <v>64</v>
      </c>
      <c r="AV1546" s="4" t="s">
        <v>68</v>
      </c>
      <c r="AW1546" s="4">
        <v>5.0000000000000001E-3</v>
      </c>
    </row>
    <row r="1547" spans="36:52" x14ac:dyDescent="0.3">
      <c r="AJ1547" s="33">
        <f t="shared" si="245"/>
        <v>15736.405000000001</v>
      </c>
      <c r="AK1547" s="33" t="str">
        <f t="shared" si="246"/>
        <v/>
      </c>
      <c r="AL1547" s="33" t="str">
        <f t="shared" si="247"/>
        <v/>
      </c>
      <c r="AM1547" s="33" t="str">
        <f t="shared" si="248"/>
        <v/>
      </c>
      <c r="AN1547" s="33" t="str">
        <f t="shared" si="249"/>
        <v/>
      </c>
      <c r="AO1547" s="33" t="str">
        <f t="shared" si="250"/>
        <v/>
      </c>
      <c r="AP1547" s="33" t="str">
        <f t="shared" si="251"/>
        <v/>
      </c>
      <c r="AQ1547" s="33" t="str">
        <f t="shared" si="252"/>
        <v/>
      </c>
      <c r="AR1547" s="33" t="str">
        <f t="shared" si="253"/>
        <v/>
      </c>
      <c r="AS1547" s="4">
        <v>43604</v>
      </c>
      <c r="AT1547" s="4">
        <v>0.29928240740740741</v>
      </c>
      <c r="AU1547" s="4" t="s">
        <v>59</v>
      </c>
      <c r="AV1547" s="4" t="s">
        <v>60</v>
      </c>
      <c r="AW1547" s="4">
        <v>15736.405000000001</v>
      </c>
    </row>
    <row r="1548" spans="36:52" x14ac:dyDescent="0.3">
      <c r="AJ1548" s="33" t="str">
        <f t="shared" ref="AJ1548:AJ1611" si="254">IF(AV1548="ht",AW1548,"")</f>
        <v/>
      </c>
      <c r="AK1548" s="33">
        <f t="shared" ref="AK1548:AK1611" si="255">IF($AV1548="nt",$AW1548,"")</f>
        <v>116117.715</v>
      </c>
      <c r="AL1548" s="33" t="str">
        <f t="shared" ref="AL1548:AL1611" si="256">IF($AV1548="esp",$AW1548,"")</f>
        <v/>
      </c>
      <c r="AM1548" s="33" t="str">
        <f t="shared" ref="AM1548:AM1611" si="257">IF($AV1548="Ges",$AX1548,"")</f>
        <v/>
      </c>
      <c r="AN1548" s="33" t="str">
        <f t="shared" ref="AN1548:AN1611" si="258">IF($AV1548="tag",$AW1548,"")</f>
        <v/>
      </c>
      <c r="AO1548" s="33" t="str">
        <f t="shared" ref="AO1548:AO1611" si="259">IF($AV1548="vhs",$AW1548,"")</f>
        <v/>
      </c>
      <c r="AP1548" s="33" t="str">
        <f t="shared" ref="AP1548:AP1611" si="260">IF($AV1548="szeit",$AX1548,"")</f>
        <v/>
      </c>
      <c r="AQ1548" s="33" t="str">
        <f t="shared" ref="AQ1548:AQ1611" si="261">IF($AV1548="v06",$AW1548,"")</f>
        <v/>
      </c>
      <c r="AR1548" s="33" t="str">
        <f t="shared" ref="AR1548:AR1611" si="262">IF($AV1548="v22",$AW1548,"")</f>
        <v/>
      </c>
      <c r="AS1548" s="4">
        <v>43604</v>
      </c>
      <c r="AT1548" s="4">
        <v>0.29928240740740741</v>
      </c>
      <c r="AU1548" s="4" t="s">
        <v>59</v>
      </c>
      <c r="AV1548" s="4" t="s">
        <v>61</v>
      </c>
      <c r="AW1548" s="4">
        <v>116117.715</v>
      </c>
    </row>
    <row r="1549" spans="36:52" x14ac:dyDescent="0.3">
      <c r="AJ1549" s="33" t="str">
        <f t="shared" si="254"/>
        <v/>
      </c>
      <c r="AK1549" s="33" t="str">
        <f t="shared" si="255"/>
        <v/>
      </c>
      <c r="AL1549" s="33" t="str">
        <f t="shared" si="256"/>
        <v/>
      </c>
      <c r="AM1549" s="33" t="str">
        <f t="shared" si="257"/>
        <v/>
      </c>
      <c r="AN1549" s="33" t="str">
        <f t="shared" si="258"/>
        <v/>
      </c>
      <c r="AO1549" s="33">
        <f t="shared" si="259"/>
        <v>12</v>
      </c>
      <c r="AP1549" s="33" t="str">
        <f t="shared" si="260"/>
        <v/>
      </c>
      <c r="AQ1549" s="33" t="str">
        <f t="shared" si="261"/>
        <v/>
      </c>
      <c r="AR1549" s="33" t="str">
        <f t="shared" si="262"/>
        <v/>
      </c>
      <c r="AS1549" s="4">
        <v>43604</v>
      </c>
      <c r="AT1549" s="4">
        <v>0.29928240740740741</v>
      </c>
      <c r="AU1549" s="4" t="s">
        <v>62</v>
      </c>
      <c r="AV1549" s="4" t="s">
        <v>63</v>
      </c>
      <c r="AW1549" s="4">
        <v>12</v>
      </c>
    </row>
    <row r="1550" spans="36:52" x14ac:dyDescent="0.3">
      <c r="AJ1550" s="33" t="str">
        <f t="shared" si="254"/>
        <v/>
      </c>
      <c r="AK1550" s="33" t="str">
        <f t="shared" si="255"/>
        <v/>
      </c>
      <c r="AL1550" s="33">
        <f t="shared" si="256"/>
        <v>27361.01</v>
      </c>
      <c r="AM1550" s="33" t="str">
        <f t="shared" si="257"/>
        <v/>
      </c>
      <c r="AN1550" s="33" t="str">
        <f t="shared" si="258"/>
        <v/>
      </c>
      <c r="AO1550" s="33" t="str">
        <f t="shared" si="259"/>
        <v/>
      </c>
      <c r="AP1550" s="33" t="str">
        <f t="shared" si="260"/>
        <v/>
      </c>
      <c r="AQ1550" s="33" t="str">
        <f t="shared" si="261"/>
        <v/>
      </c>
      <c r="AR1550" s="33" t="str">
        <f t="shared" si="262"/>
        <v/>
      </c>
      <c r="AS1550" s="4">
        <v>43604</v>
      </c>
      <c r="AT1550" s="4">
        <v>0.29928240740740741</v>
      </c>
      <c r="AU1550" s="4" t="s">
        <v>64</v>
      </c>
      <c r="AV1550" s="4" t="s">
        <v>65</v>
      </c>
      <c r="AW1550" s="4">
        <v>27361.01</v>
      </c>
    </row>
    <row r="1551" spans="36:52" x14ac:dyDescent="0.3">
      <c r="AJ1551" s="33" t="str">
        <f t="shared" si="254"/>
        <v/>
      </c>
      <c r="AK1551" s="33" t="str">
        <f t="shared" si="255"/>
        <v/>
      </c>
      <c r="AL1551" s="33" t="str">
        <f t="shared" si="256"/>
        <v/>
      </c>
      <c r="AM1551" s="33">
        <f t="shared" si="257"/>
        <v>37916.546000000002</v>
      </c>
      <c r="AN1551" s="33" t="str">
        <f t="shared" si="258"/>
        <v/>
      </c>
      <c r="AO1551" s="33" t="str">
        <f t="shared" si="259"/>
        <v/>
      </c>
      <c r="AP1551" s="33" t="str">
        <f t="shared" si="260"/>
        <v/>
      </c>
      <c r="AQ1551" s="33" t="str">
        <f t="shared" si="261"/>
        <v/>
      </c>
      <c r="AR1551" s="33" t="str">
        <f t="shared" si="262"/>
        <v/>
      </c>
      <c r="AS1551" s="4">
        <v>43604</v>
      </c>
      <c r="AT1551" s="4">
        <v>0.29928240740740741</v>
      </c>
      <c r="AU1551" s="4" t="s">
        <v>64</v>
      </c>
      <c r="AV1551" s="4" t="s">
        <v>66</v>
      </c>
      <c r="AW1551" s="4" t="s">
        <v>67</v>
      </c>
      <c r="AX1551" s="4">
        <v>37916.546000000002</v>
      </c>
    </row>
    <row r="1552" spans="36:52" x14ac:dyDescent="0.3">
      <c r="AJ1552" s="33" t="str">
        <f t="shared" si="254"/>
        <v/>
      </c>
      <c r="AK1552" s="33" t="str">
        <f t="shared" si="255"/>
        <v/>
      </c>
      <c r="AL1552" s="33" t="str">
        <f t="shared" si="256"/>
        <v/>
      </c>
      <c r="AM1552" s="33" t="str">
        <f t="shared" si="257"/>
        <v/>
      </c>
      <c r="AN1552" s="33">
        <f t="shared" si="258"/>
        <v>0.01</v>
      </c>
      <c r="AO1552" s="33" t="str">
        <f t="shared" si="259"/>
        <v/>
      </c>
      <c r="AP1552" s="33" t="str">
        <f t="shared" si="260"/>
        <v/>
      </c>
      <c r="AQ1552" s="33" t="str">
        <f t="shared" si="261"/>
        <v/>
      </c>
      <c r="AR1552" s="33" t="str">
        <f t="shared" si="262"/>
        <v/>
      </c>
      <c r="AS1552" s="4">
        <v>43604</v>
      </c>
      <c r="AT1552" s="4">
        <v>0.29928240740740741</v>
      </c>
      <c r="AU1552" s="4" t="s">
        <v>64</v>
      </c>
      <c r="AV1552" s="4" t="s">
        <v>68</v>
      </c>
      <c r="AW1552" s="4">
        <v>0.01</v>
      </c>
    </row>
    <row r="1553" spans="36:52" x14ac:dyDescent="0.3">
      <c r="AJ1553" s="33">
        <f t="shared" si="254"/>
        <v>15736.42</v>
      </c>
      <c r="AK1553" s="33" t="str">
        <f t="shared" si="255"/>
        <v/>
      </c>
      <c r="AL1553" s="33" t="str">
        <f t="shared" si="256"/>
        <v/>
      </c>
      <c r="AM1553" s="33" t="str">
        <f t="shared" si="257"/>
        <v/>
      </c>
      <c r="AN1553" s="33" t="str">
        <f t="shared" si="258"/>
        <v/>
      </c>
      <c r="AO1553" s="33" t="str">
        <f t="shared" si="259"/>
        <v/>
      </c>
      <c r="AP1553" s="33" t="str">
        <f t="shared" si="260"/>
        <v/>
      </c>
      <c r="AQ1553" s="33" t="str">
        <f t="shared" si="261"/>
        <v/>
      </c>
      <c r="AR1553" s="33" t="str">
        <f t="shared" si="262"/>
        <v/>
      </c>
      <c r="AS1553" s="4">
        <v>43604</v>
      </c>
      <c r="AT1553" s="4">
        <v>0.3006712962962963</v>
      </c>
      <c r="AU1553" s="4" t="s">
        <v>59</v>
      </c>
      <c r="AV1553" s="4" t="s">
        <v>60</v>
      </c>
      <c r="AW1553" s="4">
        <v>15736.42</v>
      </c>
    </row>
    <row r="1554" spans="36:52" x14ac:dyDescent="0.3">
      <c r="AJ1554" s="33" t="str">
        <f t="shared" si="254"/>
        <v/>
      </c>
      <c r="AK1554" s="33">
        <f t="shared" si="255"/>
        <v>116117.715</v>
      </c>
      <c r="AL1554" s="33" t="str">
        <f t="shared" si="256"/>
        <v/>
      </c>
      <c r="AM1554" s="33" t="str">
        <f t="shared" si="257"/>
        <v/>
      </c>
      <c r="AN1554" s="33" t="str">
        <f t="shared" si="258"/>
        <v/>
      </c>
      <c r="AO1554" s="33" t="str">
        <f t="shared" si="259"/>
        <v/>
      </c>
      <c r="AP1554" s="33" t="str">
        <f t="shared" si="260"/>
        <v/>
      </c>
      <c r="AQ1554" s="33" t="str">
        <f t="shared" si="261"/>
        <v/>
      </c>
      <c r="AR1554" s="33" t="str">
        <f t="shared" si="262"/>
        <v/>
      </c>
      <c r="AS1554" s="4">
        <v>43604</v>
      </c>
      <c r="AT1554" s="4">
        <v>0.3006712962962963</v>
      </c>
      <c r="AU1554" s="4" t="s">
        <v>59</v>
      </c>
      <c r="AV1554" s="4" t="s">
        <v>61</v>
      </c>
      <c r="AW1554" s="4">
        <v>116117.715</v>
      </c>
    </row>
    <row r="1555" spans="36:52" x14ac:dyDescent="0.3">
      <c r="AJ1555" s="33" t="str">
        <f t="shared" si="254"/>
        <v/>
      </c>
      <c r="AK1555" s="33" t="str">
        <f t="shared" si="255"/>
        <v/>
      </c>
      <c r="AL1555" s="33" t="str">
        <f t="shared" si="256"/>
        <v/>
      </c>
      <c r="AM1555" s="33" t="str">
        <f t="shared" si="257"/>
        <v/>
      </c>
      <c r="AN1555" s="33" t="str">
        <f t="shared" si="258"/>
        <v/>
      </c>
      <c r="AO1555" s="33">
        <f t="shared" si="259"/>
        <v>12</v>
      </c>
      <c r="AP1555" s="33" t="str">
        <f t="shared" si="260"/>
        <v/>
      </c>
      <c r="AQ1555" s="33" t="str">
        <f t="shared" si="261"/>
        <v/>
      </c>
      <c r="AR1555" s="33" t="str">
        <f t="shared" si="262"/>
        <v/>
      </c>
      <c r="AS1555" s="4">
        <v>43604</v>
      </c>
      <c r="AT1555" s="4">
        <v>0.3006712962962963</v>
      </c>
      <c r="AU1555" s="4" t="s">
        <v>62</v>
      </c>
      <c r="AV1555" s="4" t="s">
        <v>63</v>
      </c>
      <c r="AW1555" s="4">
        <v>12</v>
      </c>
    </row>
    <row r="1556" spans="36:52" x14ac:dyDescent="0.3">
      <c r="AJ1556" s="33" t="str">
        <f t="shared" si="254"/>
        <v/>
      </c>
      <c r="AK1556" s="33" t="str">
        <f t="shared" si="255"/>
        <v/>
      </c>
      <c r="AL1556" s="33">
        <f t="shared" si="256"/>
        <v>27361.01</v>
      </c>
      <c r="AM1556" s="33" t="str">
        <f t="shared" si="257"/>
        <v/>
      </c>
      <c r="AN1556" s="33" t="str">
        <f t="shared" si="258"/>
        <v/>
      </c>
      <c r="AO1556" s="33" t="str">
        <f t="shared" si="259"/>
        <v/>
      </c>
      <c r="AP1556" s="33" t="str">
        <f t="shared" si="260"/>
        <v/>
      </c>
      <c r="AQ1556" s="33" t="str">
        <f t="shared" si="261"/>
        <v/>
      </c>
      <c r="AR1556" s="33" t="str">
        <f t="shared" si="262"/>
        <v/>
      </c>
      <c r="AS1556" s="4">
        <v>43604</v>
      </c>
      <c r="AT1556" s="4">
        <v>0.3006712962962963</v>
      </c>
      <c r="AU1556" s="4" t="s">
        <v>64</v>
      </c>
      <c r="AV1556" s="4" t="s">
        <v>65</v>
      </c>
      <c r="AW1556" s="4">
        <v>27361.01</v>
      </c>
    </row>
    <row r="1557" spans="36:52" x14ac:dyDescent="0.3">
      <c r="AJ1557" s="33" t="str">
        <f t="shared" si="254"/>
        <v/>
      </c>
      <c r="AK1557" s="33" t="str">
        <f t="shared" si="255"/>
        <v/>
      </c>
      <c r="AL1557" s="33" t="str">
        <f t="shared" si="256"/>
        <v/>
      </c>
      <c r="AM1557" s="33">
        <f t="shared" si="257"/>
        <v>37916.546000000002</v>
      </c>
      <c r="AN1557" s="33" t="str">
        <f t="shared" si="258"/>
        <v/>
      </c>
      <c r="AO1557" s="33" t="str">
        <f t="shared" si="259"/>
        <v/>
      </c>
      <c r="AP1557" s="33" t="str">
        <f t="shared" si="260"/>
        <v/>
      </c>
      <c r="AQ1557" s="33" t="str">
        <f t="shared" si="261"/>
        <v/>
      </c>
      <c r="AR1557" s="33" t="str">
        <f t="shared" si="262"/>
        <v/>
      </c>
      <c r="AS1557" s="4">
        <v>43604</v>
      </c>
      <c r="AT1557" s="4">
        <v>0.3006712962962963</v>
      </c>
      <c r="AU1557" s="4" t="s">
        <v>64</v>
      </c>
      <c r="AV1557" s="4" t="s">
        <v>66</v>
      </c>
      <c r="AW1557" s="4" t="s">
        <v>67</v>
      </c>
      <c r="AX1557" s="4">
        <v>37916.546000000002</v>
      </c>
    </row>
    <row r="1558" spans="36:52" x14ac:dyDescent="0.3">
      <c r="AJ1558" s="33" t="str">
        <f t="shared" si="254"/>
        <v/>
      </c>
      <c r="AK1558" s="33" t="str">
        <f t="shared" si="255"/>
        <v/>
      </c>
      <c r="AL1558" s="33" t="str">
        <f t="shared" si="256"/>
        <v/>
      </c>
      <c r="AM1558" s="33" t="str">
        <f t="shared" si="257"/>
        <v/>
      </c>
      <c r="AN1558" s="33">
        <f t="shared" si="258"/>
        <v>0.01</v>
      </c>
      <c r="AO1558" s="33" t="str">
        <f t="shared" si="259"/>
        <v/>
      </c>
      <c r="AP1558" s="33" t="str">
        <f t="shared" si="260"/>
        <v/>
      </c>
      <c r="AQ1558" s="33" t="str">
        <f t="shared" si="261"/>
        <v/>
      </c>
      <c r="AR1558" s="33" t="str">
        <f t="shared" si="262"/>
        <v/>
      </c>
      <c r="AS1558" s="4">
        <v>43604</v>
      </c>
      <c r="AT1558" s="4">
        <v>0.3006712962962963</v>
      </c>
      <c r="AU1558" s="4" t="s">
        <v>64</v>
      </c>
      <c r="AV1558" s="4" t="s">
        <v>68</v>
      </c>
      <c r="AW1558" s="4">
        <v>0.01</v>
      </c>
    </row>
    <row r="1559" spans="36:52" x14ac:dyDescent="0.3">
      <c r="AJ1559" s="33" t="str">
        <f t="shared" si="254"/>
        <v/>
      </c>
      <c r="AK1559" s="33" t="str">
        <f t="shared" si="255"/>
        <v/>
      </c>
      <c r="AL1559" s="33" t="str">
        <f t="shared" si="256"/>
        <v/>
      </c>
      <c r="AM1559" s="33" t="str">
        <f t="shared" si="257"/>
        <v/>
      </c>
      <c r="AN1559" s="33" t="str">
        <f t="shared" si="258"/>
        <v/>
      </c>
      <c r="AO1559" s="33" t="str">
        <f t="shared" si="259"/>
        <v/>
      </c>
      <c r="AP1559" s="33">
        <f t="shared" si="260"/>
        <v>0.22500000000000001</v>
      </c>
      <c r="AQ1559" s="33" t="str">
        <f t="shared" si="261"/>
        <v/>
      </c>
      <c r="AR1559" s="33" t="str">
        <f t="shared" si="262"/>
        <v/>
      </c>
      <c r="AS1559" s="4">
        <v>43604</v>
      </c>
      <c r="AT1559" s="4">
        <v>0.30133101851851851</v>
      </c>
      <c r="AU1559" s="4" t="s">
        <v>70</v>
      </c>
      <c r="AV1559" s="4" t="s">
        <v>71</v>
      </c>
      <c r="AW1559" s="4">
        <v>43604</v>
      </c>
      <c r="AX1559" s="4">
        <v>0.22500000000000001</v>
      </c>
      <c r="AY1559" s="4" t="s">
        <v>72</v>
      </c>
      <c r="AZ1559" s="4" t="s">
        <v>73</v>
      </c>
    </row>
    <row r="1560" spans="36:52" x14ac:dyDescent="0.3">
      <c r="AJ1560" s="33" t="str">
        <f t="shared" si="254"/>
        <v/>
      </c>
      <c r="AK1560" s="33" t="str">
        <f t="shared" si="255"/>
        <v/>
      </c>
      <c r="AL1560" s="33" t="str">
        <f t="shared" si="256"/>
        <v/>
      </c>
      <c r="AM1560" s="33" t="str">
        <f t="shared" si="257"/>
        <v/>
      </c>
      <c r="AN1560" s="33" t="str">
        <f t="shared" si="258"/>
        <v/>
      </c>
      <c r="AO1560" s="33" t="str">
        <f t="shared" si="259"/>
        <v/>
      </c>
      <c r="AP1560" s="33" t="str">
        <f t="shared" si="260"/>
        <v/>
      </c>
      <c r="AQ1560" s="33" t="str">
        <f t="shared" si="261"/>
        <v/>
      </c>
      <c r="AR1560" s="33">
        <f t="shared" si="262"/>
        <v>33.700000000000003</v>
      </c>
      <c r="AS1560" s="4">
        <v>43604</v>
      </c>
      <c r="AT1560" s="4">
        <v>0.30133101851851851</v>
      </c>
      <c r="AU1560" s="4" t="s">
        <v>74</v>
      </c>
      <c r="AV1560" s="4" t="s">
        <v>75</v>
      </c>
      <c r="AW1560" s="4">
        <v>33.700000000000003</v>
      </c>
      <c r="AX1560" s="4" t="s">
        <v>72</v>
      </c>
      <c r="AY1560" s="4" t="s">
        <v>73</v>
      </c>
    </row>
    <row r="1561" spans="36:52" x14ac:dyDescent="0.3">
      <c r="AJ1561" s="33" t="str">
        <f t="shared" si="254"/>
        <v/>
      </c>
      <c r="AK1561" s="33" t="str">
        <f t="shared" si="255"/>
        <v/>
      </c>
      <c r="AL1561" s="33" t="str">
        <f t="shared" si="256"/>
        <v/>
      </c>
      <c r="AM1561" s="33" t="str">
        <f t="shared" si="257"/>
        <v/>
      </c>
      <c r="AN1561" s="33" t="str">
        <f t="shared" si="258"/>
        <v/>
      </c>
      <c r="AO1561" s="33" t="str">
        <f t="shared" si="259"/>
        <v/>
      </c>
      <c r="AP1561" s="33" t="str">
        <f t="shared" si="260"/>
        <v/>
      </c>
      <c r="AQ1561" s="33">
        <f t="shared" si="261"/>
        <v>34</v>
      </c>
      <c r="AR1561" s="33" t="str">
        <f t="shared" si="262"/>
        <v/>
      </c>
      <c r="AS1561" s="4">
        <v>43604</v>
      </c>
      <c r="AT1561" s="4">
        <v>0.30133101851851851</v>
      </c>
      <c r="AU1561" s="4" t="s">
        <v>74</v>
      </c>
      <c r="AV1561" s="4" t="s">
        <v>76</v>
      </c>
      <c r="AW1561" s="4">
        <v>34</v>
      </c>
      <c r="AX1561" s="4" t="s">
        <v>72</v>
      </c>
      <c r="AY1561" s="4" t="s">
        <v>73</v>
      </c>
    </row>
    <row r="1562" spans="36:52" x14ac:dyDescent="0.3">
      <c r="AJ1562" s="33">
        <f t="shared" si="254"/>
        <v>15736.42</v>
      </c>
      <c r="AK1562" s="33" t="str">
        <f t="shared" si="255"/>
        <v/>
      </c>
      <c r="AL1562" s="33" t="str">
        <f t="shared" si="256"/>
        <v/>
      </c>
      <c r="AM1562" s="33" t="str">
        <f t="shared" si="257"/>
        <v/>
      </c>
      <c r="AN1562" s="33" t="str">
        <f t="shared" si="258"/>
        <v/>
      </c>
      <c r="AO1562" s="33" t="str">
        <f t="shared" si="259"/>
        <v/>
      </c>
      <c r="AP1562" s="33" t="str">
        <f t="shared" si="260"/>
        <v/>
      </c>
      <c r="AQ1562" s="33" t="str">
        <f t="shared" si="261"/>
        <v/>
      </c>
      <c r="AR1562" s="33" t="str">
        <f t="shared" si="262"/>
        <v/>
      </c>
      <c r="AS1562" s="4">
        <v>43604</v>
      </c>
      <c r="AT1562" s="4">
        <v>0.30206018518518518</v>
      </c>
      <c r="AU1562" s="4" t="s">
        <v>59</v>
      </c>
      <c r="AV1562" s="4" t="s">
        <v>60</v>
      </c>
      <c r="AW1562" s="4">
        <v>15736.42</v>
      </c>
    </row>
    <row r="1563" spans="36:52" x14ac:dyDescent="0.3">
      <c r="AJ1563" s="33" t="str">
        <f t="shared" si="254"/>
        <v/>
      </c>
      <c r="AK1563" s="33">
        <f t="shared" si="255"/>
        <v>116117.715</v>
      </c>
      <c r="AL1563" s="33" t="str">
        <f t="shared" si="256"/>
        <v/>
      </c>
      <c r="AM1563" s="33" t="str">
        <f t="shared" si="257"/>
        <v/>
      </c>
      <c r="AN1563" s="33" t="str">
        <f t="shared" si="258"/>
        <v/>
      </c>
      <c r="AO1563" s="33" t="str">
        <f t="shared" si="259"/>
        <v/>
      </c>
      <c r="AP1563" s="33" t="str">
        <f t="shared" si="260"/>
        <v/>
      </c>
      <c r="AQ1563" s="33" t="str">
        <f t="shared" si="261"/>
        <v/>
      </c>
      <c r="AR1563" s="33" t="str">
        <f t="shared" si="262"/>
        <v/>
      </c>
      <c r="AS1563" s="4">
        <v>43604</v>
      </c>
      <c r="AT1563" s="4">
        <v>0.30206018518518518</v>
      </c>
      <c r="AU1563" s="4" t="s">
        <v>59</v>
      </c>
      <c r="AV1563" s="4" t="s">
        <v>61</v>
      </c>
      <c r="AW1563" s="4">
        <v>116117.715</v>
      </c>
    </row>
    <row r="1564" spans="36:52" x14ac:dyDescent="0.3">
      <c r="AJ1564" s="33" t="str">
        <f t="shared" si="254"/>
        <v/>
      </c>
      <c r="AK1564" s="33" t="str">
        <f t="shared" si="255"/>
        <v/>
      </c>
      <c r="AL1564" s="33" t="str">
        <f t="shared" si="256"/>
        <v/>
      </c>
      <c r="AM1564" s="33" t="str">
        <f t="shared" si="257"/>
        <v/>
      </c>
      <c r="AN1564" s="33" t="str">
        <f t="shared" si="258"/>
        <v/>
      </c>
      <c r="AO1564" s="33">
        <f t="shared" si="259"/>
        <v>12</v>
      </c>
      <c r="AP1564" s="33" t="str">
        <f t="shared" si="260"/>
        <v/>
      </c>
      <c r="AQ1564" s="33" t="str">
        <f t="shared" si="261"/>
        <v/>
      </c>
      <c r="AR1564" s="33" t="str">
        <f t="shared" si="262"/>
        <v/>
      </c>
      <c r="AS1564" s="4">
        <v>43604</v>
      </c>
      <c r="AT1564" s="4">
        <v>0.30206018518518518</v>
      </c>
      <c r="AU1564" s="4" t="s">
        <v>62</v>
      </c>
      <c r="AV1564" s="4" t="s">
        <v>63</v>
      </c>
      <c r="AW1564" s="4">
        <v>12</v>
      </c>
    </row>
    <row r="1565" spans="36:52" x14ac:dyDescent="0.3">
      <c r="AJ1565" s="33" t="str">
        <f t="shared" si="254"/>
        <v/>
      </c>
      <c r="AK1565" s="33" t="str">
        <f t="shared" si="255"/>
        <v/>
      </c>
      <c r="AL1565" s="33">
        <f t="shared" si="256"/>
        <v>27361.01</v>
      </c>
      <c r="AM1565" s="33" t="str">
        <f t="shared" si="257"/>
        <v/>
      </c>
      <c r="AN1565" s="33" t="str">
        <f t="shared" si="258"/>
        <v/>
      </c>
      <c r="AO1565" s="33" t="str">
        <f t="shared" si="259"/>
        <v/>
      </c>
      <c r="AP1565" s="33" t="str">
        <f t="shared" si="260"/>
        <v/>
      </c>
      <c r="AQ1565" s="33" t="str">
        <f t="shared" si="261"/>
        <v/>
      </c>
      <c r="AR1565" s="33" t="str">
        <f t="shared" si="262"/>
        <v/>
      </c>
      <c r="AS1565" s="4">
        <v>43604</v>
      </c>
      <c r="AT1565" s="4">
        <v>0.30206018518518518</v>
      </c>
      <c r="AU1565" s="4" t="s">
        <v>64</v>
      </c>
      <c r="AV1565" s="4" t="s">
        <v>65</v>
      </c>
      <c r="AW1565" s="4">
        <v>27361.01</v>
      </c>
    </row>
    <row r="1566" spans="36:52" x14ac:dyDescent="0.3">
      <c r="AJ1566" s="33" t="str">
        <f t="shared" si="254"/>
        <v/>
      </c>
      <c r="AK1566" s="33" t="str">
        <f t="shared" si="255"/>
        <v/>
      </c>
      <c r="AL1566" s="33" t="str">
        <f t="shared" si="256"/>
        <v/>
      </c>
      <c r="AM1566" s="33">
        <f t="shared" si="257"/>
        <v>37916.553</v>
      </c>
      <c r="AN1566" s="33" t="str">
        <f t="shared" si="258"/>
        <v/>
      </c>
      <c r="AO1566" s="33" t="str">
        <f t="shared" si="259"/>
        <v/>
      </c>
      <c r="AP1566" s="33" t="str">
        <f t="shared" si="260"/>
        <v/>
      </c>
      <c r="AQ1566" s="33" t="str">
        <f t="shared" si="261"/>
        <v/>
      </c>
      <c r="AR1566" s="33" t="str">
        <f t="shared" si="262"/>
        <v/>
      </c>
      <c r="AS1566" s="4">
        <v>43604</v>
      </c>
      <c r="AT1566" s="4">
        <v>0.30206018518518518</v>
      </c>
      <c r="AU1566" s="4" t="s">
        <v>64</v>
      </c>
      <c r="AV1566" s="4" t="s">
        <v>66</v>
      </c>
      <c r="AW1566" s="4" t="s">
        <v>67</v>
      </c>
      <c r="AX1566" s="4">
        <v>37916.553</v>
      </c>
    </row>
    <row r="1567" spans="36:52" x14ac:dyDescent="0.3">
      <c r="AJ1567" s="33" t="str">
        <f t="shared" si="254"/>
        <v/>
      </c>
      <c r="AK1567" s="33" t="str">
        <f t="shared" si="255"/>
        <v/>
      </c>
      <c r="AL1567" s="33" t="str">
        <f t="shared" si="256"/>
        <v/>
      </c>
      <c r="AM1567" s="33" t="str">
        <f t="shared" si="257"/>
        <v/>
      </c>
      <c r="AN1567" s="33">
        <f t="shared" si="258"/>
        <v>1.7000000000000001E-2</v>
      </c>
      <c r="AO1567" s="33" t="str">
        <f t="shared" si="259"/>
        <v/>
      </c>
      <c r="AP1567" s="33" t="str">
        <f t="shared" si="260"/>
        <v/>
      </c>
      <c r="AQ1567" s="33" t="str">
        <f t="shared" si="261"/>
        <v/>
      </c>
      <c r="AR1567" s="33" t="str">
        <f t="shared" si="262"/>
        <v/>
      </c>
      <c r="AS1567" s="4">
        <v>43604</v>
      </c>
      <c r="AT1567" s="4">
        <v>0.30206018518518518</v>
      </c>
      <c r="AU1567" s="4" t="s">
        <v>64</v>
      </c>
      <c r="AV1567" s="4" t="s">
        <v>68</v>
      </c>
      <c r="AW1567" s="4">
        <v>1.7000000000000001E-2</v>
      </c>
    </row>
    <row r="1568" spans="36:52" x14ac:dyDescent="0.3">
      <c r="AJ1568" s="33">
        <f t="shared" si="254"/>
        <v>15736.437</v>
      </c>
      <c r="AK1568" s="33" t="str">
        <f t="shared" si="255"/>
        <v/>
      </c>
      <c r="AL1568" s="33" t="str">
        <f t="shared" si="256"/>
        <v/>
      </c>
      <c r="AM1568" s="33" t="str">
        <f t="shared" si="257"/>
        <v/>
      </c>
      <c r="AN1568" s="33" t="str">
        <f t="shared" si="258"/>
        <v/>
      </c>
      <c r="AO1568" s="33" t="str">
        <f t="shared" si="259"/>
        <v/>
      </c>
      <c r="AP1568" s="33" t="str">
        <f t="shared" si="260"/>
        <v/>
      </c>
      <c r="AQ1568" s="33" t="str">
        <f t="shared" si="261"/>
        <v/>
      </c>
      <c r="AR1568" s="33" t="str">
        <f t="shared" si="262"/>
        <v/>
      </c>
      <c r="AS1568" s="4">
        <v>43604</v>
      </c>
      <c r="AT1568" s="4">
        <v>0.30344907407407407</v>
      </c>
      <c r="AU1568" s="4" t="s">
        <v>59</v>
      </c>
      <c r="AV1568" s="4" t="s">
        <v>60</v>
      </c>
      <c r="AW1568" s="4">
        <v>15736.437</v>
      </c>
    </row>
    <row r="1569" spans="36:52" x14ac:dyDescent="0.3">
      <c r="AJ1569" s="33" t="str">
        <f t="shared" si="254"/>
        <v/>
      </c>
      <c r="AK1569" s="33">
        <f t="shared" si="255"/>
        <v>116117.715</v>
      </c>
      <c r="AL1569" s="33" t="str">
        <f t="shared" si="256"/>
        <v/>
      </c>
      <c r="AM1569" s="33" t="str">
        <f t="shared" si="257"/>
        <v/>
      </c>
      <c r="AN1569" s="33" t="str">
        <f t="shared" si="258"/>
        <v/>
      </c>
      <c r="AO1569" s="33" t="str">
        <f t="shared" si="259"/>
        <v/>
      </c>
      <c r="AP1569" s="33" t="str">
        <f t="shared" si="260"/>
        <v/>
      </c>
      <c r="AQ1569" s="33" t="str">
        <f t="shared" si="261"/>
        <v/>
      </c>
      <c r="AR1569" s="33" t="str">
        <f t="shared" si="262"/>
        <v/>
      </c>
      <c r="AS1569" s="4">
        <v>43604</v>
      </c>
      <c r="AT1569" s="4">
        <v>0.30344907407407407</v>
      </c>
      <c r="AU1569" s="4" t="s">
        <v>59</v>
      </c>
      <c r="AV1569" s="4" t="s">
        <v>61</v>
      </c>
      <c r="AW1569" s="4">
        <v>116117.715</v>
      </c>
    </row>
    <row r="1570" spans="36:52" x14ac:dyDescent="0.3">
      <c r="AJ1570" s="33" t="str">
        <f t="shared" si="254"/>
        <v/>
      </c>
      <c r="AK1570" s="33" t="str">
        <f t="shared" si="255"/>
        <v/>
      </c>
      <c r="AL1570" s="33" t="str">
        <f t="shared" si="256"/>
        <v/>
      </c>
      <c r="AM1570" s="33" t="str">
        <f t="shared" si="257"/>
        <v/>
      </c>
      <c r="AN1570" s="33" t="str">
        <f t="shared" si="258"/>
        <v/>
      </c>
      <c r="AO1570" s="33">
        <f t="shared" si="259"/>
        <v>12</v>
      </c>
      <c r="AP1570" s="33" t="str">
        <f t="shared" si="260"/>
        <v/>
      </c>
      <c r="AQ1570" s="33" t="str">
        <f t="shared" si="261"/>
        <v/>
      </c>
      <c r="AR1570" s="33" t="str">
        <f t="shared" si="262"/>
        <v/>
      </c>
      <c r="AS1570" s="4">
        <v>43604</v>
      </c>
      <c r="AT1570" s="4">
        <v>0.30344907407407407</v>
      </c>
      <c r="AU1570" s="4" t="s">
        <v>62</v>
      </c>
      <c r="AV1570" s="4" t="s">
        <v>63</v>
      </c>
      <c r="AW1570" s="4">
        <v>12</v>
      </c>
    </row>
    <row r="1571" spans="36:52" x14ac:dyDescent="0.3">
      <c r="AJ1571" s="33" t="str">
        <f t="shared" si="254"/>
        <v/>
      </c>
      <c r="AK1571" s="33" t="str">
        <f t="shared" si="255"/>
        <v/>
      </c>
      <c r="AL1571" s="33">
        <f t="shared" si="256"/>
        <v>27361.01</v>
      </c>
      <c r="AM1571" s="33" t="str">
        <f t="shared" si="257"/>
        <v/>
      </c>
      <c r="AN1571" s="33" t="str">
        <f t="shared" si="258"/>
        <v/>
      </c>
      <c r="AO1571" s="33" t="str">
        <f t="shared" si="259"/>
        <v/>
      </c>
      <c r="AP1571" s="33" t="str">
        <f t="shared" si="260"/>
        <v/>
      </c>
      <c r="AQ1571" s="33" t="str">
        <f t="shared" si="261"/>
        <v/>
      </c>
      <c r="AR1571" s="33" t="str">
        <f t="shared" si="262"/>
        <v/>
      </c>
      <c r="AS1571" s="4">
        <v>43604</v>
      </c>
      <c r="AT1571" s="4">
        <v>0.30344907407407407</v>
      </c>
      <c r="AU1571" s="4" t="s">
        <v>64</v>
      </c>
      <c r="AV1571" s="4" t="s">
        <v>65</v>
      </c>
      <c r="AW1571" s="4">
        <v>27361.01</v>
      </c>
    </row>
    <row r="1572" spans="36:52" x14ac:dyDescent="0.3">
      <c r="AJ1572" s="33" t="str">
        <f t="shared" si="254"/>
        <v/>
      </c>
      <c r="AK1572" s="33" t="str">
        <f t="shared" si="255"/>
        <v/>
      </c>
      <c r="AL1572" s="33" t="str">
        <f t="shared" si="256"/>
        <v/>
      </c>
      <c r="AM1572" s="33">
        <f t="shared" si="257"/>
        <v>37916.553</v>
      </c>
      <c r="AN1572" s="33" t="str">
        <f t="shared" si="258"/>
        <v/>
      </c>
      <c r="AO1572" s="33" t="str">
        <f t="shared" si="259"/>
        <v/>
      </c>
      <c r="AP1572" s="33" t="str">
        <f t="shared" si="260"/>
        <v/>
      </c>
      <c r="AQ1572" s="33" t="str">
        <f t="shared" si="261"/>
        <v/>
      </c>
      <c r="AR1572" s="33" t="str">
        <f t="shared" si="262"/>
        <v/>
      </c>
      <c r="AS1572" s="4">
        <v>43604</v>
      </c>
      <c r="AT1572" s="4">
        <v>0.30344907407407407</v>
      </c>
      <c r="AU1572" s="4" t="s">
        <v>64</v>
      </c>
      <c r="AV1572" s="4" t="s">
        <v>66</v>
      </c>
      <c r="AW1572" s="4" t="s">
        <v>67</v>
      </c>
      <c r="AX1572" s="4">
        <v>37916.553</v>
      </c>
    </row>
    <row r="1573" spans="36:52" x14ac:dyDescent="0.3">
      <c r="AJ1573" s="33" t="str">
        <f t="shared" si="254"/>
        <v/>
      </c>
      <c r="AK1573" s="33" t="str">
        <f t="shared" si="255"/>
        <v/>
      </c>
      <c r="AL1573" s="33" t="str">
        <f t="shared" si="256"/>
        <v/>
      </c>
      <c r="AM1573" s="33" t="str">
        <f t="shared" si="257"/>
        <v/>
      </c>
      <c r="AN1573" s="33">
        <f t="shared" si="258"/>
        <v>1.7000000000000001E-2</v>
      </c>
      <c r="AO1573" s="33" t="str">
        <f t="shared" si="259"/>
        <v/>
      </c>
      <c r="AP1573" s="33" t="str">
        <f t="shared" si="260"/>
        <v/>
      </c>
      <c r="AQ1573" s="33" t="str">
        <f t="shared" si="261"/>
        <v/>
      </c>
      <c r="AR1573" s="33" t="str">
        <f t="shared" si="262"/>
        <v/>
      </c>
      <c r="AS1573" s="4">
        <v>43604</v>
      </c>
      <c r="AT1573" s="4">
        <v>0.30344907407407407</v>
      </c>
      <c r="AU1573" s="4" t="s">
        <v>64</v>
      </c>
      <c r="AV1573" s="4" t="s">
        <v>68</v>
      </c>
      <c r="AW1573" s="4">
        <v>1.7000000000000001E-2</v>
      </c>
    </row>
    <row r="1574" spans="36:52" x14ac:dyDescent="0.3">
      <c r="AJ1574" s="33" t="str">
        <f t="shared" si="254"/>
        <v/>
      </c>
      <c r="AK1574" s="33" t="str">
        <f t="shared" si="255"/>
        <v/>
      </c>
      <c r="AL1574" s="33" t="str">
        <f t="shared" si="256"/>
        <v/>
      </c>
      <c r="AM1574" s="33" t="str">
        <f t="shared" si="257"/>
        <v/>
      </c>
      <c r="AN1574" s="33" t="str">
        <f t="shared" si="258"/>
        <v/>
      </c>
      <c r="AO1574" s="33" t="str">
        <f t="shared" si="259"/>
        <v/>
      </c>
      <c r="AP1574" s="33">
        <f t="shared" si="260"/>
        <v>0.22500000000000001</v>
      </c>
      <c r="AQ1574" s="33" t="str">
        <f t="shared" si="261"/>
        <v/>
      </c>
      <c r="AR1574" s="33" t="str">
        <f t="shared" si="262"/>
        <v/>
      </c>
      <c r="AS1574" s="4">
        <v>43604</v>
      </c>
      <c r="AT1574" s="4">
        <v>0.30480324074074078</v>
      </c>
      <c r="AU1574" s="4" t="s">
        <v>70</v>
      </c>
      <c r="AV1574" s="4" t="s">
        <v>71</v>
      </c>
      <c r="AW1574" s="4">
        <v>43604</v>
      </c>
      <c r="AX1574" s="4">
        <v>0.22500000000000001</v>
      </c>
      <c r="AY1574" s="4" t="s">
        <v>72</v>
      </c>
      <c r="AZ1574" s="4" t="s">
        <v>73</v>
      </c>
    </row>
    <row r="1575" spans="36:52" x14ac:dyDescent="0.3">
      <c r="AJ1575" s="33" t="str">
        <f t="shared" si="254"/>
        <v/>
      </c>
      <c r="AK1575" s="33" t="str">
        <f t="shared" si="255"/>
        <v/>
      </c>
      <c r="AL1575" s="33" t="str">
        <f t="shared" si="256"/>
        <v/>
      </c>
      <c r="AM1575" s="33" t="str">
        <f t="shared" si="257"/>
        <v/>
      </c>
      <c r="AN1575" s="33" t="str">
        <f t="shared" si="258"/>
        <v/>
      </c>
      <c r="AO1575" s="33" t="str">
        <f t="shared" si="259"/>
        <v/>
      </c>
      <c r="AP1575" s="33" t="str">
        <f t="shared" si="260"/>
        <v/>
      </c>
      <c r="AQ1575" s="33" t="str">
        <f t="shared" si="261"/>
        <v/>
      </c>
      <c r="AR1575" s="33">
        <f t="shared" si="262"/>
        <v>33.700000000000003</v>
      </c>
      <c r="AS1575" s="4">
        <v>43604</v>
      </c>
      <c r="AT1575" s="4">
        <v>0.30480324074074078</v>
      </c>
      <c r="AU1575" s="4" t="s">
        <v>74</v>
      </c>
      <c r="AV1575" s="4" t="s">
        <v>75</v>
      </c>
      <c r="AW1575" s="4">
        <v>33.700000000000003</v>
      </c>
      <c r="AX1575" s="4" t="s">
        <v>72</v>
      </c>
      <c r="AY1575" s="4" t="s">
        <v>73</v>
      </c>
    </row>
    <row r="1576" spans="36:52" x14ac:dyDescent="0.3">
      <c r="AJ1576" s="33" t="str">
        <f t="shared" si="254"/>
        <v/>
      </c>
      <c r="AK1576" s="33" t="str">
        <f t="shared" si="255"/>
        <v/>
      </c>
      <c r="AL1576" s="33" t="str">
        <f t="shared" si="256"/>
        <v/>
      </c>
      <c r="AM1576" s="33" t="str">
        <f t="shared" si="257"/>
        <v/>
      </c>
      <c r="AN1576" s="33" t="str">
        <f t="shared" si="258"/>
        <v/>
      </c>
      <c r="AO1576" s="33" t="str">
        <f t="shared" si="259"/>
        <v/>
      </c>
      <c r="AP1576" s="33" t="str">
        <f t="shared" si="260"/>
        <v/>
      </c>
      <c r="AQ1576" s="33">
        <f t="shared" si="261"/>
        <v>34</v>
      </c>
      <c r="AR1576" s="33" t="str">
        <f t="shared" si="262"/>
        <v/>
      </c>
      <c r="AS1576" s="4">
        <v>43604</v>
      </c>
      <c r="AT1576" s="4">
        <v>0.30480324074074078</v>
      </c>
      <c r="AU1576" s="4" t="s">
        <v>74</v>
      </c>
      <c r="AV1576" s="4" t="s">
        <v>76</v>
      </c>
      <c r="AW1576" s="4">
        <v>34</v>
      </c>
      <c r="AX1576" s="4" t="s">
        <v>72</v>
      </c>
      <c r="AY1576" s="4" t="s">
        <v>73</v>
      </c>
    </row>
    <row r="1577" spans="36:52" x14ac:dyDescent="0.3">
      <c r="AJ1577" s="33">
        <f t="shared" si="254"/>
        <v>15736.437</v>
      </c>
      <c r="AK1577" s="33" t="str">
        <f t="shared" si="255"/>
        <v/>
      </c>
      <c r="AL1577" s="33" t="str">
        <f t="shared" si="256"/>
        <v/>
      </c>
      <c r="AM1577" s="33" t="str">
        <f t="shared" si="257"/>
        <v/>
      </c>
      <c r="AN1577" s="33" t="str">
        <f t="shared" si="258"/>
        <v/>
      </c>
      <c r="AO1577" s="33" t="str">
        <f t="shared" si="259"/>
        <v/>
      </c>
      <c r="AP1577" s="33" t="str">
        <f t="shared" si="260"/>
        <v/>
      </c>
      <c r="AQ1577" s="33" t="str">
        <f t="shared" si="261"/>
        <v/>
      </c>
      <c r="AR1577" s="33" t="str">
        <f t="shared" si="262"/>
        <v/>
      </c>
      <c r="AS1577" s="4">
        <v>43604</v>
      </c>
      <c r="AT1577" s="4">
        <v>0.30483796296296295</v>
      </c>
      <c r="AU1577" s="4" t="s">
        <v>59</v>
      </c>
      <c r="AV1577" s="4" t="s">
        <v>60</v>
      </c>
      <c r="AW1577" s="4">
        <v>15736.437</v>
      </c>
    </row>
    <row r="1578" spans="36:52" x14ac:dyDescent="0.3">
      <c r="AJ1578" s="33" t="str">
        <f t="shared" si="254"/>
        <v/>
      </c>
      <c r="AK1578" s="33">
        <f t="shared" si="255"/>
        <v>116117.715</v>
      </c>
      <c r="AL1578" s="33" t="str">
        <f t="shared" si="256"/>
        <v/>
      </c>
      <c r="AM1578" s="33" t="str">
        <f t="shared" si="257"/>
        <v/>
      </c>
      <c r="AN1578" s="33" t="str">
        <f t="shared" si="258"/>
        <v/>
      </c>
      <c r="AO1578" s="33" t="str">
        <f t="shared" si="259"/>
        <v/>
      </c>
      <c r="AP1578" s="33" t="str">
        <f t="shared" si="260"/>
        <v/>
      </c>
      <c r="AQ1578" s="33" t="str">
        <f t="shared" si="261"/>
        <v/>
      </c>
      <c r="AR1578" s="33" t="str">
        <f t="shared" si="262"/>
        <v/>
      </c>
      <c r="AS1578" s="4">
        <v>43604</v>
      </c>
      <c r="AT1578" s="4">
        <v>0.30483796296296295</v>
      </c>
      <c r="AU1578" s="4" t="s">
        <v>59</v>
      </c>
      <c r="AV1578" s="4" t="s">
        <v>61</v>
      </c>
      <c r="AW1578" s="4">
        <v>116117.715</v>
      </c>
    </row>
    <row r="1579" spans="36:52" x14ac:dyDescent="0.3">
      <c r="AJ1579" s="33" t="str">
        <f t="shared" si="254"/>
        <v/>
      </c>
      <c r="AK1579" s="33" t="str">
        <f t="shared" si="255"/>
        <v/>
      </c>
      <c r="AL1579" s="33" t="str">
        <f t="shared" si="256"/>
        <v/>
      </c>
      <c r="AM1579" s="33" t="str">
        <f t="shared" si="257"/>
        <v/>
      </c>
      <c r="AN1579" s="33" t="str">
        <f t="shared" si="258"/>
        <v/>
      </c>
      <c r="AO1579" s="33">
        <f t="shared" si="259"/>
        <v>12</v>
      </c>
      <c r="AP1579" s="33" t="str">
        <f t="shared" si="260"/>
        <v/>
      </c>
      <c r="AQ1579" s="33" t="str">
        <f t="shared" si="261"/>
        <v/>
      </c>
      <c r="AR1579" s="33" t="str">
        <f t="shared" si="262"/>
        <v/>
      </c>
      <c r="AS1579" s="4">
        <v>43604</v>
      </c>
      <c r="AT1579" s="4">
        <v>0.30483796296296295</v>
      </c>
      <c r="AU1579" s="4" t="s">
        <v>62</v>
      </c>
      <c r="AV1579" s="4" t="s">
        <v>63</v>
      </c>
      <c r="AW1579" s="4">
        <v>12</v>
      </c>
    </row>
    <row r="1580" spans="36:52" x14ac:dyDescent="0.3">
      <c r="AJ1580" s="33" t="str">
        <f t="shared" si="254"/>
        <v/>
      </c>
      <c r="AK1580" s="33" t="str">
        <f t="shared" si="255"/>
        <v/>
      </c>
      <c r="AL1580" s="33">
        <f t="shared" si="256"/>
        <v>27361.01</v>
      </c>
      <c r="AM1580" s="33" t="str">
        <f t="shared" si="257"/>
        <v/>
      </c>
      <c r="AN1580" s="33" t="str">
        <f t="shared" si="258"/>
        <v/>
      </c>
      <c r="AO1580" s="33" t="str">
        <f t="shared" si="259"/>
        <v/>
      </c>
      <c r="AP1580" s="33" t="str">
        <f t="shared" si="260"/>
        <v/>
      </c>
      <c r="AQ1580" s="33" t="str">
        <f t="shared" si="261"/>
        <v/>
      </c>
      <c r="AR1580" s="33" t="str">
        <f t="shared" si="262"/>
        <v/>
      </c>
      <c r="AS1580" s="4">
        <v>43604</v>
      </c>
      <c r="AT1580" s="4">
        <v>0.30483796296296295</v>
      </c>
      <c r="AU1580" s="4" t="s">
        <v>64</v>
      </c>
      <c r="AV1580" s="4" t="s">
        <v>65</v>
      </c>
      <c r="AW1580" s="4">
        <v>27361.01</v>
      </c>
    </row>
    <row r="1581" spans="36:52" x14ac:dyDescent="0.3">
      <c r="AJ1581" s="33" t="str">
        <f t="shared" si="254"/>
        <v/>
      </c>
      <c r="AK1581" s="33" t="str">
        <f t="shared" si="255"/>
        <v/>
      </c>
      <c r="AL1581" s="33" t="str">
        <f t="shared" si="256"/>
        <v/>
      </c>
      <c r="AM1581" s="33">
        <f t="shared" si="257"/>
        <v>37916.553</v>
      </c>
      <c r="AN1581" s="33" t="str">
        <f t="shared" si="258"/>
        <v/>
      </c>
      <c r="AO1581" s="33" t="str">
        <f t="shared" si="259"/>
        <v/>
      </c>
      <c r="AP1581" s="33" t="str">
        <f t="shared" si="260"/>
        <v/>
      </c>
      <c r="AQ1581" s="33" t="str">
        <f t="shared" si="261"/>
        <v/>
      </c>
      <c r="AR1581" s="33" t="str">
        <f t="shared" si="262"/>
        <v/>
      </c>
      <c r="AS1581" s="4">
        <v>43604</v>
      </c>
      <c r="AT1581" s="4">
        <v>0.30483796296296295</v>
      </c>
      <c r="AU1581" s="4" t="s">
        <v>64</v>
      </c>
      <c r="AV1581" s="4" t="s">
        <v>66</v>
      </c>
      <c r="AW1581" s="4" t="s">
        <v>67</v>
      </c>
      <c r="AX1581" s="4">
        <v>37916.553</v>
      </c>
    </row>
    <row r="1582" spans="36:52" x14ac:dyDescent="0.3">
      <c r="AJ1582" s="33" t="str">
        <f t="shared" si="254"/>
        <v/>
      </c>
      <c r="AK1582" s="33" t="str">
        <f t="shared" si="255"/>
        <v/>
      </c>
      <c r="AL1582" s="33" t="str">
        <f t="shared" si="256"/>
        <v/>
      </c>
      <c r="AM1582" s="33" t="str">
        <f t="shared" si="257"/>
        <v/>
      </c>
      <c r="AN1582" s="33">
        <f t="shared" si="258"/>
        <v>1.7000000000000001E-2</v>
      </c>
      <c r="AO1582" s="33" t="str">
        <f t="shared" si="259"/>
        <v/>
      </c>
      <c r="AP1582" s="33" t="str">
        <f t="shared" si="260"/>
        <v/>
      </c>
      <c r="AQ1582" s="33" t="str">
        <f t="shared" si="261"/>
        <v/>
      </c>
      <c r="AR1582" s="33" t="str">
        <f t="shared" si="262"/>
        <v/>
      </c>
      <c r="AS1582" s="4">
        <v>43604</v>
      </c>
      <c r="AT1582" s="4">
        <v>0.30483796296296295</v>
      </c>
      <c r="AU1582" s="4" t="s">
        <v>64</v>
      </c>
      <c r="AV1582" s="4" t="s">
        <v>68</v>
      </c>
      <c r="AW1582" s="4">
        <v>1.7000000000000001E-2</v>
      </c>
    </row>
    <row r="1583" spans="36:52" x14ac:dyDescent="0.3">
      <c r="AJ1583" s="33">
        <f t="shared" si="254"/>
        <v>15736.437</v>
      </c>
      <c r="AK1583" s="33" t="str">
        <f t="shared" si="255"/>
        <v/>
      </c>
      <c r="AL1583" s="33" t="str">
        <f t="shared" si="256"/>
        <v/>
      </c>
      <c r="AM1583" s="33" t="str">
        <f t="shared" si="257"/>
        <v/>
      </c>
      <c r="AN1583" s="33" t="str">
        <f t="shared" si="258"/>
        <v/>
      </c>
      <c r="AO1583" s="33" t="str">
        <f t="shared" si="259"/>
        <v/>
      </c>
      <c r="AP1583" s="33" t="str">
        <f t="shared" si="260"/>
        <v/>
      </c>
      <c r="AQ1583" s="33" t="str">
        <f t="shared" si="261"/>
        <v/>
      </c>
      <c r="AR1583" s="33" t="str">
        <f t="shared" si="262"/>
        <v/>
      </c>
      <c r="AS1583" s="4">
        <v>43604</v>
      </c>
      <c r="AT1583" s="4">
        <v>0.30622685185185183</v>
      </c>
      <c r="AU1583" s="4" t="s">
        <v>59</v>
      </c>
      <c r="AV1583" s="4" t="s">
        <v>60</v>
      </c>
      <c r="AW1583" s="4">
        <v>15736.437</v>
      </c>
    </row>
    <row r="1584" spans="36:52" x14ac:dyDescent="0.3">
      <c r="AJ1584" s="33" t="str">
        <f t="shared" si="254"/>
        <v/>
      </c>
      <c r="AK1584" s="33">
        <f t="shared" si="255"/>
        <v>116117.715</v>
      </c>
      <c r="AL1584" s="33" t="str">
        <f t="shared" si="256"/>
        <v/>
      </c>
      <c r="AM1584" s="33" t="str">
        <f t="shared" si="257"/>
        <v/>
      </c>
      <c r="AN1584" s="33" t="str">
        <f t="shared" si="258"/>
        <v/>
      </c>
      <c r="AO1584" s="33" t="str">
        <f t="shared" si="259"/>
        <v/>
      </c>
      <c r="AP1584" s="33" t="str">
        <f t="shared" si="260"/>
        <v/>
      </c>
      <c r="AQ1584" s="33" t="str">
        <f t="shared" si="261"/>
        <v/>
      </c>
      <c r="AR1584" s="33" t="str">
        <f t="shared" si="262"/>
        <v/>
      </c>
      <c r="AS1584" s="4">
        <v>43604</v>
      </c>
      <c r="AT1584" s="4">
        <v>0.30622685185185183</v>
      </c>
      <c r="AU1584" s="4" t="s">
        <v>59</v>
      </c>
      <c r="AV1584" s="4" t="s">
        <v>61</v>
      </c>
      <c r="AW1584" s="4">
        <v>116117.715</v>
      </c>
    </row>
    <row r="1585" spans="36:52" x14ac:dyDescent="0.3">
      <c r="AJ1585" s="33" t="str">
        <f t="shared" si="254"/>
        <v/>
      </c>
      <c r="AK1585" s="33" t="str">
        <f t="shared" si="255"/>
        <v/>
      </c>
      <c r="AL1585" s="33" t="str">
        <f t="shared" si="256"/>
        <v/>
      </c>
      <c r="AM1585" s="33" t="str">
        <f t="shared" si="257"/>
        <v/>
      </c>
      <c r="AN1585" s="33" t="str">
        <f t="shared" si="258"/>
        <v/>
      </c>
      <c r="AO1585" s="33">
        <f t="shared" si="259"/>
        <v>12</v>
      </c>
      <c r="AP1585" s="33" t="str">
        <f t="shared" si="260"/>
        <v/>
      </c>
      <c r="AQ1585" s="33" t="str">
        <f t="shared" si="261"/>
        <v/>
      </c>
      <c r="AR1585" s="33" t="str">
        <f t="shared" si="262"/>
        <v/>
      </c>
      <c r="AS1585" s="4">
        <v>43604</v>
      </c>
      <c r="AT1585" s="4">
        <v>0.30622685185185183</v>
      </c>
      <c r="AU1585" s="4" t="s">
        <v>62</v>
      </c>
      <c r="AV1585" s="4" t="s">
        <v>63</v>
      </c>
      <c r="AW1585" s="4">
        <v>12</v>
      </c>
    </row>
    <row r="1586" spans="36:52" x14ac:dyDescent="0.3">
      <c r="AJ1586" s="33" t="str">
        <f t="shared" si="254"/>
        <v/>
      </c>
      <c r="AK1586" s="33" t="str">
        <f t="shared" si="255"/>
        <v/>
      </c>
      <c r="AL1586" s="33">
        <f t="shared" si="256"/>
        <v>27361.01</v>
      </c>
      <c r="AM1586" s="33" t="str">
        <f t="shared" si="257"/>
        <v/>
      </c>
      <c r="AN1586" s="33" t="str">
        <f t="shared" si="258"/>
        <v/>
      </c>
      <c r="AO1586" s="33" t="str">
        <f t="shared" si="259"/>
        <v/>
      </c>
      <c r="AP1586" s="33" t="str">
        <f t="shared" si="260"/>
        <v/>
      </c>
      <c r="AQ1586" s="33" t="str">
        <f t="shared" si="261"/>
        <v/>
      </c>
      <c r="AR1586" s="33" t="str">
        <f t="shared" si="262"/>
        <v/>
      </c>
      <c r="AS1586" s="4">
        <v>43604</v>
      </c>
      <c r="AT1586" s="4">
        <v>0.30622685185185183</v>
      </c>
      <c r="AU1586" s="4" t="s">
        <v>64</v>
      </c>
      <c r="AV1586" s="4" t="s">
        <v>65</v>
      </c>
      <c r="AW1586" s="4">
        <v>27361.01</v>
      </c>
    </row>
    <row r="1587" spans="36:52" x14ac:dyDescent="0.3">
      <c r="AJ1587" s="33" t="str">
        <f t="shared" si="254"/>
        <v/>
      </c>
      <c r="AK1587" s="33" t="str">
        <f t="shared" si="255"/>
        <v/>
      </c>
      <c r="AL1587" s="33" t="str">
        <f t="shared" si="256"/>
        <v/>
      </c>
      <c r="AM1587" s="33">
        <f t="shared" si="257"/>
        <v>37916.561000000002</v>
      </c>
      <c r="AN1587" s="33" t="str">
        <f t="shared" si="258"/>
        <v/>
      </c>
      <c r="AO1587" s="33" t="str">
        <f t="shared" si="259"/>
        <v/>
      </c>
      <c r="AP1587" s="33" t="str">
        <f t="shared" si="260"/>
        <v/>
      </c>
      <c r="AQ1587" s="33" t="str">
        <f t="shared" si="261"/>
        <v/>
      </c>
      <c r="AR1587" s="33" t="str">
        <f t="shared" si="262"/>
        <v/>
      </c>
      <c r="AS1587" s="4">
        <v>43604</v>
      </c>
      <c r="AT1587" s="4">
        <v>0.30622685185185183</v>
      </c>
      <c r="AU1587" s="4" t="s">
        <v>64</v>
      </c>
      <c r="AV1587" s="4" t="s">
        <v>66</v>
      </c>
      <c r="AW1587" s="4" t="s">
        <v>67</v>
      </c>
      <c r="AX1587" s="4">
        <v>37916.561000000002</v>
      </c>
    </row>
    <row r="1588" spans="36:52" x14ac:dyDescent="0.3">
      <c r="AJ1588" s="33" t="str">
        <f t="shared" si="254"/>
        <v/>
      </c>
      <c r="AK1588" s="33" t="str">
        <f t="shared" si="255"/>
        <v/>
      </c>
      <c r="AL1588" s="33" t="str">
        <f t="shared" si="256"/>
        <v/>
      </c>
      <c r="AM1588" s="33" t="str">
        <f t="shared" si="257"/>
        <v/>
      </c>
      <c r="AN1588" s="33">
        <f t="shared" si="258"/>
        <v>2.5000000000000001E-2</v>
      </c>
      <c r="AO1588" s="33" t="str">
        <f t="shared" si="259"/>
        <v/>
      </c>
      <c r="AP1588" s="33" t="str">
        <f t="shared" si="260"/>
        <v/>
      </c>
      <c r="AQ1588" s="33" t="str">
        <f t="shared" si="261"/>
        <v/>
      </c>
      <c r="AR1588" s="33" t="str">
        <f t="shared" si="262"/>
        <v/>
      </c>
      <c r="AS1588" s="4">
        <v>43604</v>
      </c>
      <c r="AT1588" s="4">
        <v>0.30622685185185183</v>
      </c>
      <c r="AU1588" s="4" t="s">
        <v>64</v>
      </c>
      <c r="AV1588" s="4" t="s">
        <v>68</v>
      </c>
      <c r="AW1588" s="4">
        <v>2.5000000000000001E-2</v>
      </c>
    </row>
    <row r="1589" spans="36:52" x14ac:dyDescent="0.3">
      <c r="AJ1589" s="33">
        <f t="shared" si="254"/>
        <v>15736.459000000001</v>
      </c>
      <c r="AK1589" s="33" t="str">
        <f t="shared" si="255"/>
        <v/>
      </c>
      <c r="AL1589" s="33" t="str">
        <f t="shared" si="256"/>
        <v/>
      </c>
      <c r="AM1589" s="33" t="str">
        <f t="shared" si="257"/>
        <v/>
      </c>
      <c r="AN1589" s="33" t="str">
        <f t="shared" si="258"/>
        <v/>
      </c>
      <c r="AO1589" s="33" t="str">
        <f t="shared" si="259"/>
        <v/>
      </c>
      <c r="AP1589" s="33" t="str">
        <f t="shared" si="260"/>
        <v/>
      </c>
      <c r="AQ1589" s="33" t="str">
        <f t="shared" si="261"/>
        <v/>
      </c>
      <c r="AR1589" s="33" t="str">
        <f t="shared" si="262"/>
        <v/>
      </c>
      <c r="AS1589" s="4">
        <v>43604</v>
      </c>
      <c r="AT1589" s="4">
        <v>0.30761574074074077</v>
      </c>
      <c r="AU1589" s="4" t="s">
        <v>59</v>
      </c>
      <c r="AV1589" s="4" t="s">
        <v>60</v>
      </c>
      <c r="AW1589" s="4">
        <v>15736.459000000001</v>
      </c>
    </row>
    <row r="1590" spans="36:52" x14ac:dyDescent="0.3">
      <c r="AJ1590" s="33" t="str">
        <f t="shared" si="254"/>
        <v/>
      </c>
      <c r="AK1590" s="33">
        <f t="shared" si="255"/>
        <v>116117.715</v>
      </c>
      <c r="AL1590" s="33" t="str">
        <f t="shared" si="256"/>
        <v/>
      </c>
      <c r="AM1590" s="33" t="str">
        <f t="shared" si="257"/>
        <v/>
      </c>
      <c r="AN1590" s="33" t="str">
        <f t="shared" si="258"/>
        <v/>
      </c>
      <c r="AO1590" s="33" t="str">
        <f t="shared" si="259"/>
        <v/>
      </c>
      <c r="AP1590" s="33" t="str">
        <f t="shared" si="260"/>
        <v/>
      </c>
      <c r="AQ1590" s="33" t="str">
        <f t="shared" si="261"/>
        <v/>
      </c>
      <c r="AR1590" s="33" t="str">
        <f t="shared" si="262"/>
        <v/>
      </c>
      <c r="AS1590" s="4">
        <v>43604</v>
      </c>
      <c r="AT1590" s="4">
        <v>0.30761574074074077</v>
      </c>
      <c r="AU1590" s="4" t="s">
        <v>59</v>
      </c>
      <c r="AV1590" s="4" t="s">
        <v>61</v>
      </c>
      <c r="AW1590" s="4">
        <v>116117.715</v>
      </c>
    </row>
    <row r="1591" spans="36:52" x14ac:dyDescent="0.3">
      <c r="AJ1591" s="33" t="str">
        <f t="shared" si="254"/>
        <v/>
      </c>
      <c r="AK1591" s="33" t="str">
        <f t="shared" si="255"/>
        <v/>
      </c>
      <c r="AL1591" s="33" t="str">
        <f t="shared" si="256"/>
        <v/>
      </c>
      <c r="AM1591" s="33" t="str">
        <f t="shared" si="257"/>
        <v/>
      </c>
      <c r="AN1591" s="33" t="str">
        <f t="shared" si="258"/>
        <v/>
      </c>
      <c r="AO1591" s="33">
        <f t="shared" si="259"/>
        <v>12</v>
      </c>
      <c r="AP1591" s="33" t="str">
        <f t="shared" si="260"/>
        <v/>
      </c>
      <c r="AQ1591" s="33" t="str">
        <f t="shared" si="261"/>
        <v/>
      </c>
      <c r="AR1591" s="33" t="str">
        <f t="shared" si="262"/>
        <v/>
      </c>
      <c r="AS1591" s="4">
        <v>43604</v>
      </c>
      <c r="AT1591" s="4">
        <v>0.30761574074074077</v>
      </c>
      <c r="AU1591" s="4" t="s">
        <v>62</v>
      </c>
      <c r="AV1591" s="4" t="s">
        <v>63</v>
      </c>
      <c r="AW1591" s="4">
        <v>12</v>
      </c>
    </row>
    <row r="1592" spans="36:52" x14ac:dyDescent="0.3">
      <c r="AJ1592" s="33" t="str">
        <f t="shared" si="254"/>
        <v/>
      </c>
      <c r="AK1592" s="33" t="str">
        <f t="shared" si="255"/>
        <v/>
      </c>
      <c r="AL1592" s="33">
        <f t="shared" si="256"/>
        <v>27361.01</v>
      </c>
      <c r="AM1592" s="33" t="str">
        <f t="shared" si="257"/>
        <v/>
      </c>
      <c r="AN1592" s="33" t="str">
        <f t="shared" si="258"/>
        <v/>
      </c>
      <c r="AO1592" s="33" t="str">
        <f t="shared" si="259"/>
        <v/>
      </c>
      <c r="AP1592" s="33" t="str">
        <f t="shared" si="260"/>
        <v/>
      </c>
      <c r="AQ1592" s="33" t="str">
        <f t="shared" si="261"/>
        <v/>
      </c>
      <c r="AR1592" s="33" t="str">
        <f t="shared" si="262"/>
        <v/>
      </c>
      <c r="AS1592" s="4">
        <v>43604</v>
      </c>
      <c r="AT1592" s="4">
        <v>0.30761574074074077</v>
      </c>
      <c r="AU1592" s="4" t="s">
        <v>64</v>
      </c>
      <c r="AV1592" s="4" t="s">
        <v>65</v>
      </c>
      <c r="AW1592" s="4">
        <v>27361.01</v>
      </c>
    </row>
    <row r="1593" spans="36:52" x14ac:dyDescent="0.3">
      <c r="AJ1593" s="33" t="str">
        <f t="shared" si="254"/>
        <v/>
      </c>
      <c r="AK1593" s="33" t="str">
        <f t="shared" si="255"/>
        <v/>
      </c>
      <c r="AL1593" s="33" t="str">
        <f t="shared" si="256"/>
        <v/>
      </c>
      <c r="AM1593" s="33">
        <f t="shared" si="257"/>
        <v>37916.561000000002</v>
      </c>
      <c r="AN1593" s="33" t="str">
        <f t="shared" si="258"/>
        <v/>
      </c>
      <c r="AO1593" s="33" t="str">
        <f t="shared" si="259"/>
        <v/>
      </c>
      <c r="AP1593" s="33" t="str">
        <f t="shared" si="260"/>
        <v/>
      </c>
      <c r="AQ1593" s="33" t="str">
        <f t="shared" si="261"/>
        <v/>
      </c>
      <c r="AR1593" s="33" t="str">
        <f t="shared" si="262"/>
        <v/>
      </c>
      <c r="AS1593" s="4">
        <v>43604</v>
      </c>
      <c r="AT1593" s="4">
        <v>0.30761574074074077</v>
      </c>
      <c r="AU1593" s="4" t="s">
        <v>64</v>
      </c>
      <c r="AV1593" s="4" t="s">
        <v>66</v>
      </c>
      <c r="AW1593" s="4" t="s">
        <v>67</v>
      </c>
      <c r="AX1593" s="4">
        <v>37916.561000000002</v>
      </c>
    </row>
    <row r="1594" spans="36:52" x14ac:dyDescent="0.3">
      <c r="AJ1594" s="33" t="str">
        <f t="shared" si="254"/>
        <v/>
      </c>
      <c r="AK1594" s="33" t="str">
        <f t="shared" si="255"/>
        <v/>
      </c>
      <c r="AL1594" s="33" t="str">
        <f t="shared" si="256"/>
        <v/>
      </c>
      <c r="AM1594" s="33" t="str">
        <f t="shared" si="257"/>
        <v/>
      </c>
      <c r="AN1594" s="33">
        <f t="shared" si="258"/>
        <v>2.5000000000000001E-2</v>
      </c>
      <c r="AO1594" s="33" t="str">
        <f t="shared" si="259"/>
        <v/>
      </c>
      <c r="AP1594" s="33" t="str">
        <f t="shared" si="260"/>
        <v/>
      </c>
      <c r="AQ1594" s="33" t="str">
        <f t="shared" si="261"/>
        <v/>
      </c>
      <c r="AR1594" s="33" t="str">
        <f t="shared" si="262"/>
        <v/>
      </c>
      <c r="AS1594" s="4">
        <v>43604</v>
      </c>
      <c r="AT1594" s="4">
        <v>0.30761574074074077</v>
      </c>
      <c r="AU1594" s="4" t="s">
        <v>64</v>
      </c>
      <c r="AV1594" s="4" t="s">
        <v>68</v>
      </c>
      <c r="AW1594" s="4">
        <v>2.5000000000000001E-2</v>
      </c>
    </row>
    <row r="1595" spans="36:52" x14ac:dyDescent="0.3">
      <c r="AJ1595" s="33" t="str">
        <f t="shared" si="254"/>
        <v/>
      </c>
      <c r="AK1595" s="33" t="str">
        <f t="shared" si="255"/>
        <v/>
      </c>
      <c r="AL1595" s="33" t="str">
        <f t="shared" si="256"/>
        <v/>
      </c>
      <c r="AM1595" s="33" t="str">
        <f t="shared" si="257"/>
        <v/>
      </c>
      <c r="AN1595" s="33" t="str">
        <f t="shared" si="258"/>
        <v/>
      </c>
      <c r="AO1595" s="33" t="str">
        <f t="shared" si="259"/>
        <v/>
      </c>
      <c r="AP1595" s="33">
        <f t="shared" si="260"/>
        <v>0.22500000000000001</v>
      </c>
      <c r="AQ1595" s="33" t="str">
        <f t="shared" si="261"/>
        <v/>
      </c>
      <c r="AR1595" s="33" t="str">
        <f t="shared" si="262"/>
        <v/>
      </c>
      <c r="AS1595" s="4">
        <v>43604</v>
      </c>
      <c r="AT1595" s="4">
        <v>0.30827546296296299</v>
      </c>
      <c r="AU1595" s="4" t="s">
        <v>70</v>
      </c>
      <c r="AV1595" s="4" t="s">
        <v>71</v>
      </c>
      <c r="AW1595" s="4">
        <v>43604</v>
      </c>
      <c r="AX1595" s="4">
        <v>0.22500000000000001</v>
      </c>
      <c r="AY1595" s="4" t="s">
        <v>72</v>
      </c>
      <c r="AZ1595" s="4" t="s">
        <v>73</v>
      </c>
    </row>
    <row r="1596" spans="36:52" x14ac:dyDescent="0.3">
      <c r="AJ1596" s="33" t="str">
        <f t="shared" si="254"/>
        <v/>
      </c>
      <c r="AK1596" s="33" t="str">
        <f t="shared" si="255"/>
        <v/>
      </c>
      <c r="AL1596" s="33" t="str">
        <f t="shared" si="256"/>
        <v/>
      </c>
      <c r="AM1596" s="33" t="str">
        <f t="shared" si="257"/>
        <v/>
      </c>
      <c r="AN1596" s="33" t="str">
        <f t="shared" si="258"/>
        <v/>
      </c>
      <c r="AO1596" s="33" t="str">
        <f t="shared" si="259"/>
        <v/>
      </c>
      <c r="AP1596" s="33" t="str">
        <f t="shared" si="260"/>
        <v/>
      </c>
      <c r="AQ1596" s="33" t="str">
        <f t="shared" si="261"/>
        <v/>
      </c>
      <c r="AR1596" s="33">
        <f t="shared" si="262"/>
        <v>33.700000000000003</v>
      </c>
      <c r="AS1596" s="4">
        <v>43604</v>
      </c>
      <c r="AT1596" s="4">
        <v>0.30827546296296299</v>
      </c>
      <c r="AU1596" s="4" t="s">
        <v>74</v>
      </c>
      <c r="AV1596" s="4" t="s">
        <v>75</v>
      </c>
      <c r="AW1596" s="4">
        <v>33.700000000000003</v>
      </c>
      <c r="AX1596" s="4" t="s">
        <v>72</v>
      </c>
      <c r="AY1596" s="4" t="s">
        <v>73</v>
      </c>
    </row>
    <row r="1597" spans="36:52" x14ac:dyDescent="0.3">
      <c r="AJ1597" s="33" t="str">
        <f t="shared" si="254"/>
        <v/>
      </c>
      <c r="AK1597" s="33" t="str">
        <f t="shared" si="255"/>
        <v/>
      </c>
      <c r="AL1597" s="33" t="str">
        <f t="shared" si="256"/>
        <v/>
      </c>
      <c r="AM1597" s="33" t="str">
        <f t="shared" si="257"/>
        <v/>
      </c>
      <c r="AN1597" s="33" t="str">
        <f t="shared" si="258"/>
        <v/>
      </c>
      <c r="AO1597" s="33" t="str">
        <f t="shared" si="259"/>
        <v/>
      </c>
      <c r="AP1597" s="33" t="str">
        <f t="shared" si="260"/>
        <v/>
      </c>
      <c r="AQ1597" s="33">
        <f t="shared" si="261"/>
        <v>34</v>
      </c>
      <c r="AR1597" s="33" t="str">
        <f t="shared" si="262"/>
        <v/>
      </c>
      <c r="AS1597" s="4">
        <v>43604</v>
      </c>
      <c r="AT1597" s="4">
        <v>0.30827546296296299</v>
      </c>
      <c r="AU1597" s="4" t="s">
        <v>74</v>
      </c>
      <c r="AV1597" s="4" t="s">
        <v>76</v>
      </c>
      <c r="AW1597" s="4">
        <v>34</v>
      </c>
      <c r="AX1597" s="4" t="s">
        <v>72</v>
      </c>
      <c r="AY1597" s="4" t="s">
        <v>73</v>
      </c>
    </row>
    <row r="1598" spans="36:52" x14ac:dyDescent="0.3">
      <c r="AJ1598" s="33">
        <f t="shared" si="254"/>
        <v>15736.459000000001</v>
      </c>
      <c r="AK1598" s="33" t="str">
        <f t="shared" si="255"/>
        <v/>
      </c>
      <c r="AL1598" s="33" t="str">
        <f t="shared" si="256"/>
        <v/>
      </c>
      <c r="AM1598" s="33" t="str">
        <f t="shared" si="257"/>
        <v/>
      </c>
      <c r="AN1598" s="33" t="str">
        <f t="shared" si="258"/>
        <v/>
      </c>
      <c r="AO1598" s="33" t="str">
        <f t="shared" si="259"/>
        <v/>
      </c>
      <c r="AP1598" s="33" t="str">
        <f t="shared" si="260"/>
        <v/>
      </c>
      <c r="AQ1598" s="33" t="str">
        <f t="shared" si="261"/>
        <v/>
      </c>
      <c r="AR1598" s="33" t="str">
        <f t="shared" si="262"/>
        <v/>
      </c>
      <c r="AS1598" s="4">
        <v>43604</v>
      </c>
      <c r="AT1598" s="4">
        <v>0.30900462962962966</v>
      </c>
      <c r="AU1598" s="4" t="s">
        <v>59</v>
      </c>
      <c r="AV1598" s="4" t="s">
        <v>60</v>
      </c>
      <c r="AW1598" s="4">
        <v>15736.459000000001</v>
      </c>
    </row>
    <row r="1599" spans="36:52" x14ac:dyDescent="0.3">
      <c r="AJ1599" s="33" t="str">
        <f t="shared" si="254"/>
        <v/>
      </c>
      <c r="AK1599" s="33">
        <f t="shared" si="255"/>
        <v>116117.715</v>
      </c>
      <c r="AL1599" s="33" t="str">
        <f t="shared" si="256"/>
        <v/>
      </c>
      <c r="AM1599" s="33" t="str">
        <f t="shared" si="257"/>
        <v/>
      </c>
      <c r="AN1599" s="33" t="str">
        <f t="shared" si="258"/>
        <v/>
      </c>
      <c r="AO1599" s="33" t="str">
        <f t="shared" si="259"/>
        <v/>
      </c>
      <c r="AP1599" s="33" t="str">
        <f t="shared" si="260"/>
        <v/>
      </c>
      <c r="AQ1599" s="33" t="str">
        <f t="shared" si="261"/>
        <v/>
      </c>
      <c r="AR1599" s="33" t="str">
        <f t="shared" si="262"/>
        <v/>
      </c>
      <c r="AS1599" s="4">
        <v>43604</v>
      </c>
      <c r="AT1599" s="4">
        <v>0.30900462962962966</v>
      </c>
      <c r="AU1599" s="4" t="s">
        <v>59</v>
      </c>
      <c r="AV1599" s="4" t="s">
        <v>61</v>
      </c>
      <c r="AW1599" s="4">
        <v>116117.715</v>
      </c>
    </row>
    <row r="1600" spans="36:52" x14ac:dyDescent="0.3">
      <c r="AJ1600" s="33" t="str">
        <f t="shared" si="254"/>
        <v/>
      </c>
      <c r="AK1600" s="33" t="str">
        <f t="shared" si="255"/>
        <v/>
      </c>
      <c r="AL1600" s="33" t="str">
        <f t="shared" si="256"/>
        <v/>
      </c>
      <c r="AM1600" s="33" t="str">
        <f t="shared" si="257"/>
        <v/>
      </c>
      <c r="AN1600" s="33" t="str">
        <f t="shared" si="258"/>
        <v/>
      </c>
      <c r="AO1600" s="33">
        <f t="shared" si="259"/>
        <v>12</v>
      </c>
      <c r="AP1600" s="33" t="str">
        <f t="shared" si="260"/>
        <v/>
      </c>
      <c r="AQ1600" s="33" t="str">
        <f t="shared" si="261"/>
        <v/>
      </c>
      <c r="AR1600" s="33" t="str">
        <f t="shared" si="262"/>
        <v/>
      </c>
      <c r="AS1600" s="4">
        <v>43604</v>
      </c>
      <c r="AT1600" s="4">
        <v>0.30900462962962966</v>
      </c>
      <c r="AU1600" s="4" t="s">
        <v>62</v>
      </c>
      <c r="AV1600" s="4" t="s">
        <v>63</v>
      </c>
      <c r="AW1600" s="4">
        <v>12</v>
      </c>
    </row>
    <row r="1601" spans="36:52" x14ac:dyDescent="0.3">
      <c r="AJ1601" s="33" t="str">
        <f t="shared" si="254"/>
        <v/>
      </c>
      <c r="AK1601" s="33" t="str">
        <f t="shared" si="255"/>
        <v/>
      </c>
      <c r="AL1601" s="33">
        <f t="shared" si="256"/>
        <v>27361.01</v>
      </c>
      <c r="AM1601" s="33" t="str">
        <f t="shared" si="257"/>
        <v/>
      </c>
      <c r="AN1601" s="33" t="str">
        <f t="shared" si="258"/>
        <v/>
      </c>
      <c r="AO1601" s="33" t="str">
        <f t="shared" si="259"/>
        <v/>
      </c>
      <c r="AP1601" s="33" t="str">
        <f t="shared" si="260"/>
        <v/>
      </c>
      <c r="AQ1601" s="33" t="str">
        <f t="shared" si="261"/>
        <v/>
      </c>
      <c r="AR1601" s="33" t="str">
        <f t="shared" si="262"/>
        <v/>
      </c>
      <c r="AS1601" s="4">
        <v>43604</v>
      </c>
      <c r="AT1601" s="4">
        <v>0.30900462962962966</v>
      </c>
      <c r="AU1601" s="4" t="s">
        <v>64</v>
      </c>
      <c r="AV1601" s="4" t="s">
        <v>65</v>
      </c>
      <c r="AW1601" s="4">
        <v>27361.01</v>
      </c>
    </row>
    <row r="1602" spans="36:52" x14ac:dyDescent="0.3">
      <c r="AJ1602" s="33" t="str">
        <f t="shared" si="254"/>
        <v/>
      </c>
      <c r="AK1602" s="33" t="str">
        <f t="shared" si="255"/>
        <v/>
      </c>
      <c r="AL1602" s="33" t="str">
        <f t="shared" si="256"/>
        <v/>
      </c>
      <c r="AM1602" s="33">
        <f t="shared" si="257"/>
        <v>37916.571000000004</v>
      </c>
      <c r="AN1602" s="33" t="str">
        <f t="shared" si="258"/>
        <v/>
      </c>
      <c r="AO1602" s="33" t="str">
        <f t="shared" si="259"/>
        <v/>
      </c>
      <c r="AP1602" s="33" t="str">
        <f t="shared" si="260"/>
        <v/>
      </c>
      <c r="AQ1602" s="33" t="str">
        <f t="shared" si="261"/>
        <v/>
      </c>
      <c r="AR1602" s="33" t="str">
        <f t="shared" si="262"/>
        <v/>
      </c>
      <c r="AS1602" s="4">
        <v>43604</v>
      </c>
      <c r="AT1602" s="4">
        <v>0.30900462962962966</v>
      </c>
      <c r="AU1602" s="4" t="s">
        <v>64</v>
      </c>
      <c r="AV1602" s="4" t="s">
        <v>66</v>
      </c>
      <c r="AW1602" s="4" t="s">
        <v>67</v>
      </c>
      <c r="AX1602" s="4">
        <v>37916.571000000004</v>
      </c>
    </row>
    <row r="1603" spans="36:52" x14ac:dyDescent="0.3">
      <c r="AJ1603" s="33" t="str">
        <f t="shared" si="254"/>
        <v/>
      </c>
      <c r="AK1603" s="33" t="str">
        <f t="shared" si="255"/>
        <v/>
      </c>
      <c r="AL1603" s="33" t="str">
        <f t="shared" si="256"/>
        <v/>
      </c>
      <c r="AM1603" s="33" t="str">
        <f t="shared" si="257"/>
        <v/>
      </c>
      <c r="AN1603" s="33">
        <f t="shared" si="258"/>
        <v>3.5000000000000003E-2</v>
      </c>
      <c r="AO1603" s="33" t="str">
        <f t="shared" si="259"/>
        <v/>
      </c>
      <c r="AP1603" s="33" t="str">
        <f t="shared" si="260"/>
        <v/>
      </c>
      <c r="AQ1603" s="33" t="str">
        <f t="shared" si="261"/>
        <v/>
      </c>
      <c r="AR1603" s="33" t="str">
        <f t="shared" si="262"/>
        <v/>
      </c>
      <c r="AS1603" s="4">
        <v>43604</v>
      </c>
      <c r="AT1603" s="4">
        <v>0.30900462962962966</v>
      </c>
      <c r="AU1603" s="4" t="s">
        <v>64</v>
      </c>
      <c r="AV1603" s="4" t="s">
        <v>68</v>
      </c>
      <c r="AW1603" s="4">
        <v>3.5000000000000003E-2</v>
      </c>
    </row>
    <row r="1604" spans="36:52" x14ac:dyDescent="0.3">
      <c r="AJ1604" s="33">
        <f t="shared" si="254"/>
        <v>15736.484</v>
      </c>
      <c r="AK1604" s="33" t="str">
        <f t="shared" si="255"/>
        <v/>
      </c>
      <c r="AL1604" s="33" t="str">
        <f t="shared" si="256"/>
        <v/>
      </c>
      <c r="AM1604" s="33" t="str">
        <f t="shared" si="257"/>
        <v/>
      </c>
      <c r="AN1604" s="33" t="str">
        <f t="shared" si="258"/>
        <v/>
      </c>
      <c r="AO1604" s="33" t="str">
        <f t="shared" si="259"/>
        <v/>
      </c>
      <c r="AP1604" s="33" t="str">
        <f t="shared" si="260"/>
        <v/>
      </c>
      <c r="AQ1604" s="33" t="str">
        <f t="shared" si="261"/>
        <v/>
      </c>
      <c r="AR1604" s="33" t="str">
        <f t="shared" si="262"/>
        <v/>
      </c>
      <c r="AS1604" s="4">
        <v>43604</v>
      </c>
      <c r="AT1604" s="4">
        <v>0.31039351851851854</v>
      </c>
      <c r="AU1604" s="4" t="s">
        <v>59</v>
      </c>
      <c r="AV1604" s="4" t="s">
        <v>60</v>
      </c>
      <c r="AW1604" s="4">
        <v>15736.484</v>
      </c>
    </row>
    <row r="1605" spans="36:52" x14ac:dyDescent="0.3">
      <c r="AJ1605" s="33" t="str">
        <f t="shared" si="254"/>
        <v/>
      </c>
      <c r="AK1605" s="33">
        <f t="shared" si="255"/>
        <v>116117.715</v>
      </c>
      <c r="AL1605" s="33" t="str">
        <f t="shared" si="256"/>
        <v/>
      </c>
      <c r="AM1605" s="33" t="str">
        <f t="shared" si="257"/>
        <v/>
      </c>
      <c r="AN1605" s="33" t="str">
        <f t="shared" si="258"/>
        <v/>
      </c>
      <c r="AO1605" s="33" t="str">
        <f t="shared" si="259"/>
        <v/>
      </c>
      <c r="AP1605" s="33" t="str">
        <f t="shared" si="260"/>
        <v/>
      </c>
      <c r="AQ1605" s="33" t="str">
        <f t="shared" si="261"/>
        <v/>
      </c>
      <c r="AR1605" s="33" t="str">
        <f t="shared" si="262"/>
        <v/>
      </c>
      <c r="AS1605" s="4">
        <v>43604</v>
      </c>
      <c r="AT1605" s="4">
        <v>0.31039351851851854</v>
      </c>
      <c r="AU1605" s="4" t="s">
        <v>59</v>
      </c>
      <c r="AV1605" s="4" t="s">
        <v>61</v>
      </c>
      <c r="AW1605" s="4">
        <v>116117.715</v>
      </c>
    </row>
    <row r="1606" spans="36:52" x14ac:dyDescent="0.3">
      <c r="AJ1606" s="33" t="str">
        <f t="shared" si="254"/>
        <v/>
      </c>
      <c r="AK1606" s="33" t="str">
        <f t="shared" si="255"/>
        <v/>
      </c>
      <c r="AL1606" s="33" t="str">
        <f t="shared" si="256"/>
        <v/>
      </c>
      <c r="AM1606" s="33" t="str">
        <f t="shared" si="257"/>
        <v/>
      </c>
      <c r="AN1606" s="33" t="str">
        <f t="shared" si="258"/>
        <v/>
      </c>
      <c r="AO1606" s="33">
        <f t="shared" si="259"/>
        <v>12</v>
      </c>
      <c r="AP1606" s="33" t="str">
        <f t="shared" si="260"/>
        <v/>
      </c>
      <c r="AQ1606" s="33" t="str">
        <f t="shared" si="261"/>
        <v/>
      </c>
      <c r="AR1606" s="33" t="str">
        <f t="shared" si="262"/>
        <v/>
      </c>
      <c r="AS1606" s="4">
        <v>43604</v>
      </c>
      <c r="AT1606" s="4">
        <v>0.31039351851851854</v>
      </c>
      <c r="AU1606" s="4" t="s">
        <v>62</v>
      </c>
      <c r="AV1606" s="4" t="s">
        <v>63</v>
      </c>
      <c r="AW1606" s="4">
        <v>12</v>
      </c>
    </row>
    <row r="1607" spans="36:52" x14ac:dyDescent="0.3">
      <c r="AJ1607" s="33" t="str">
        <f t="shared" si="254"/>
        <v/>
      </c>
      <c r="AK1607" s="33" t="str">
        <f t="shared" si="255"/>
        <v/>
      </c>
      <c r="AL1607" s="33">
        <f t="shared" si="256"/>
        <v>27361.01</v>
      </c>
      <c r="AM1607" s="33" t="str">
        <f t="shared" si="257"/>
        <v/>
      </c>
      <c r="AN1607" s="33" t="str">
        <f t="shared" si="258"/>
        <v/>
      </c>
      <c r="AO1607" s="33" t="str">
        <f t="shared" si="259"/>
        <v/>
      </c>
      <c r="AP1607" s="33" t="str">
        <f t="shared" si="260"/>
        <v/>
      </c>
      <c r="AQ1607" s="33" t="str">
        <f t="shared" si="261"/>
        <v/>
      </c>
      <c r="AR1607" s="33" t="str">
        <f t="shared" si="262"/>
        <v/>
      </c>
      <c r="AS1607" s="4">
        <v>43604</v>
      </c>
      <c r="AT1607" s="4">
        <v>0.31039351851851854</v>
      </c>
      <c r="AU1607" s="4" t="s">
        <v>64</v>
      </c>
      <c r="AV1607" s="4" t="s">
        <v>65</v>
      </c>
      <c r="AW1607" s="4">
        <v>27361.01</v>
      </c>
    </row>
    <row r="1608" spans="36:52" x14ac:dyDescent="0.3">
      <c r="AJ1608" s="33" t="str">
        <f t="shared" si="254"/>
        <v/>
      </c>
      <c r="AK1608" s="33" t="str">
        <f t="shared" si="255"/>
        <v/>
      </c>
      <c r="AL1608" s="33" t="str">
        <f t="shared" si="256"/>
        <v/>
      </c>
      <c r="AM1608" s="33">
        <f t="shared" si="257"/>
        <v>37916.571000000004</v>
      </c>
      <c r="AN1608" s="33" t="str">
        <f t="shared" si="258"/>
        <v/>
      </c>
      <c r="AO1608" s="33" t="str">
        <f t="shared" si="259"/>
        <v/>
      </c>
      <c r="AP1608" s="33" t="str">
        <f t="shared" si="260"/>
        <v/>
      </c>
      <c r="AQ1608" s="33" t="str">
        <f t="shared" si="261"/>
        <v/>
      </c>
      <c r="AR1608" s="33" t="str">
        <f t="shared" si="262"/>
        <v/>
      </c>
      <c r="AS1608" s="4">
        <v>43604</v>
      </c>
      <c r="AT1608" s="4">
        <v>0.31039351851851854</v>
      </c>
      <c r="AU1608" s="4" t="s">
        <v>64</v>
      </c>
      <c r="AV1608" s="4" t="s">
        <v>66</v>
      </c>
      <c r="AW1608" s="4" t="s">
        <v>67</v>
      </c>
      <c r="AX1608" s="4">
        <v>37916.571000000004</v>
      </c>
    </row>
    <row r="1609" spans="36:52" x14ac:dyDescent="0.3">
      <c r="AJ1609" s="33" t="str">
        <f t="shared" si="254"/>
        <v/>
      </c>
      <c r="AK1609" s="33" t="str">
        <f t="shared" si="255"/>
        <v/>
      </c>
      <c r="AL1609" s="33" t="str">
        <f t="shared" si="256"/>
        <v/>
      </c>
      <c r="AM1609" s="33" t="str">
        <f t="shared" si="257"/>
        <v/>
      </c>
      <c r="AN1609" s="33">
        <f t="shared" si="258"/>
        <v>3.5000000000000003E-2</v>
      </c>
      <c r="AO1609" s="33" t="str">
        <f t="shared" si="259"/>
        <v/>
      </c>
      <c r="AP1609" s="33" t="str">
        <f t="shared" si="260"/>
        <v/>
      </c>
      <c r="AQ1609" s="33" t="str">
        <f t="shared" si="261"/>
        <v/>
      </c>
      <c r="AR1609" s="33" t="str">
        <f t="shared" si="262"/>
        <v/>
      </c>
      <c r="AS1609" s="4">
        <v>43604</v>
      </c>
      <c r="AT1609" s="4">
        <v>0.31039351851851854</v>
      </c>
      <c r="AU1609" s="4" t="s">
        <v>64</v>
      </c>
      <c r="AV1609" s="4" t="s">
        <v>68</v>
      </c>
      <c r="AW1609" s="4">
        <v>3.5000000000000003E-2</v>
      </c>
    </row>
    <row r="1610" spans="36:52" x14ac:dyDescent="0.3">
      <c r="AJ1610" s="33" t="str">
        <f t="shared" si="254"/>
        <v/>
      </c>
      <c r="AK1610" s="33" t="str">
        <f t="shared" si="255"/>
        <v/>
      </c>
      <c r="AL1610" s="33" t="str">
        <f t="shared" si="256"/>
        <v/>
      </c>
      <c r="AM1610" s="33" t="str">
        <f t="shared" si="257"/>
        <v/>
      </c>
      <c r="AN1610" s="33" t="str">
        <f t="shared" si="258"/>
        <v/>
      </c>
      <c r="AO1610" s="33" t="str">
        <f t="shared" si="259"/>
        <v/>
      </c>
      <c r="AP1610" s="33">
        <f t="shared" si="260"/>
        <v>0.22500000000000001</v>
      </c>
      <c r="AQ1610" s="33" t="str">
        <f t="shared" si="261"/>
        <v/>
      </c>
      <c r="AR1610" s="33" t="str">
        <f t="shared" si="262"/>
        <v/>
      </c>
      <c r="AS1610" s="4">
        <v>43604</v>
      </c>
      <c r="AT1610" s="4">
        <v>0.3117476851851852</v>
      </c>
      <c r="AU1610" s="4" t="s">
        <v>70</v>
      </c>
      <c r="AV1610" s="4" t="s">
        <v>71</v>
      </c>
      <c r="AW1610" s="4">
        <v>43604</v>
      </c>
      <c r="AX1610" s="4">
        <v>0.22500000000000001</v>
      </c>
      <c r="AY1610" s="4" t="s">
        <v>72</v>
      </c>
      <c r="AZ1610" s="4" t="s">
        <v>73</v>
      </c>
    </row>
    <row r="1611" spans="36:52" x14ac:dyDescent="0.3">
      <c r="AJ1611" s="33" t="str">
        <f t="shared" si="254"/>
        <v/>
      </c>
      <c r="AK1611" s="33" t="str">
        <f t="shared" si="255"/>
        <v/>
      </c>
      <c r="AL1611" s="33" t="str">
        <f t="shared" si="256"/>
        <v/>
      </c>
      <c r="AM1611" s="33" t="str">
        <f t="shared" si="257"/>
        <v/>
      </c>
      <c r="AN1611" s="33" t="str">
        <f t="shared" si="258"/>
        <v/>
      </c>
      <c r="AO1611" s="33" t="str">
        <f t="shared" si="259"/>
        <v/>
      </c>
      <c r="AP1611" s="33" t="str">
        <f t="shared" si="260"/>
        <v/>
      </c>
      <c r="AQ1611" s="33" t="str">
        <f t="shared" si="261"/>
        <v/>
      </c>
      <c r="AR1611" s="33">
        <f t="shared" si="262"/>
        <v>33.700000000000003</v>
      </c>
      <c r="AS1611" s="4">
        <v>43604</v>
      </c>
      <c r="AT1611" s="4">
        <v>0.3117476851851852</v>
      </c>
      <c r="AU1611" s="4" t="s">
        <v>74</v>
      </c>
      <c r="AV1611" s="4" t="s">
        <v>75</v>
      </c>
      <c r="AW1611" s="4">
        <v>33.700000000000003</v>
      </c>
      <c r="AX1611" s="4" t="s">
        <v>72</v>
      </c>
      <c r="AY1611" s="4" t="s">
        <v>73</v>
      </c>
    </row>
    <row r="1612" spans="36:52" x14ac:dyDescent="0.3">
      <c r="AJ1612" s="33" t="str">
        <f t="shared" ref="AJ1612:AJ1675" si="263">IF(AV1612="ht",AW1612,"")</f>
        <v/>
      </c>
      <c r="AK1612" s="33" t="str">
        <f t="shared" ref="AK1612:AK1675" si="264">IF($AV1612="nt",$AW1612,"")</f>
        <v/>
      </c>
      <c r="AL1612" s="33" t="str">
        <f t="shared" ref="AL1612:AL1675" si="265">IF($AV1612="esp",$AW1612,"")</f>
        <v/>
      </c>
      <c r="AM1612" s="33" t="str">
        <f t="shared" ref="AM1612:AM1675" si="266">IF($AV1612="Ges",$AX1612,"")</f>
        <v/>
      </c>
      <c r="AN1612" s="33" t="str">
        <f t="shared" ref="AN1612:AN1675" si="267">IF($AV1612="tag",$AW1612,"")</f>
        <v/>
      </c>
      <c r="AO1612" s="33" t="str">
        <f t="shared" ref="AO1612:AO1675" si="268">IF($AV1612="vhs",$AW1612,"")</f>
        <v/>
      </c>
      <c r="AP1612" s="33" t="str">
        <f t="shared" ref="AP1612:AP1675" si="269">IF($AV1612="szeit",$AX1612,"")</f>
        <v/>
      </c>
      <c r="AQ1612" s="33">
        <f t="shared" ref="AQ1612:AQ1675" si="270">IF($AV1612="v06",$AW1612,"")</f>
        <v>34</v>
      </c>
      <c r="AR1612" s="33" t="str">
        <f t="shared" ref="AR1612:AR1675" si="271">IF($AV1612="v22",$AW1612,"")</f>
        <v/>
      </c>
      <c r="AS1612" s="4">
        <v>43604</v>
      </c>
      <c r="AT1612" s="4">
        <v>0.3117476851851852</v>
      </c>
      <c r="AU1612" s="4" t="s">
        <v>74</v>
      </c>
      <c r="AV1612" s="4" t="s">
        <v>76</v>
      </c>
      <c r="AW1612" s="4">
        <v>34</v>
      </c>
      <c r="AX1612" s="4" t="s">
        <v>72</v>
      </c>
      <c r="AY1612" s="4" t="s">
        <v>73</v>
      </c>
    </row>
    <row r="1613" spans="36:52" x14ac:dyDescent="0.3">
      <c r="AJ1613" s="33">
        <f t="shared" si="263"/>
        <v>15736.484</v>
      </c>
      <c r="AK1613" s="33" t="str">
        <f t="shared" si="264"/>
        <v/>
      </c>
      <c r="AL1613" s="33" t="str">
        <f t="shared" si="265"/>
        <v/>
      </c>
      <c r="AM1613" s="33" t="str">
        <f t="shared" si="266"/>
        <v/>
      </c>
      <c r="AN1613" s="33" t="str">
        <f t="shared" si="267"/>
        <v/>
      </c>
      <c r="AO1613" s="33" t="str">
        <f t="shared" si="268"/>
        <v/>
      </c>
      <c r="AP1613" s="33" t="str">
        <f t="shared" si="269"/>
        <v/>
      </c>
      <c r="AQ1613" s="33" t="str">
        <f t="shared" si="270"/>
        <v/>
      </c>
      <c r="AR1613" s="33" t="str">
        <f t="shared" si="271"/>
        <v/>
      </c>
      <c r="AS1613" s="4">
        <v>43604</v>
      </c>
      <c r="AT1613" s="4">
        <v>0.31178240740740742</v>
      </c>
      <c r="AU1613" s="4" t="s">
        <v>59</v>
      </c>
      <c r="AV1613" s="4" t="s">
        <v>60</v>
      </c>
      <c r="AW1613" s="4">
        <v>15736.484</v>
      </c>
    </row>
    <row r="1614" spans="36:52" x14ac:dyDescent="0.3">
      <c r="AJ1614" s="33" t="str">
        <f t="shared" si="263"/>
        <v/>
      </c>
      <c r="AK1614" s="33">
        <f t="shared" si="264"/>
        <v>116117.715</v>
      </c>
      <c r="AL1614" s="33" t="str">
        <f t="shared" si="265"/>
        <v/>
      </c>
      <c r="AM1614" s="33" t="str">
        <f t="shared" si="266"/>
        <v/>
      </c>
      <c r="AN1614" s="33" t="str">
        <f t="shared" si="267"/>
        <v/>
      </c>
      <c r="AO1614" s="33" t="str">
        <f t="shared" si="268"/>
        <v/>
      </c>
      <c r="AP1614" s="33" t="str">
        <f t="shared" si="269"/>
        <v/>
      </c>
      <c r="AQ1614" s="33" t="str">
        <f t="shared" si="270"/>
        <v/>
      </c>
      <c r="AR1614" s="33" t="str">
        <f t="shared" si="271"/>
        <v/>
      </c>
      <c r="AS1614" s="4">
        <v>43604</v>
      </c>
      <c r="AT1614" s="4">
        <v>0.31178240740740742</v>
      </c>
      <c r="AU1614" s="4" t="s">
        <v>59</v>
      </c>
      <c r="AV1614" s="4" t="s">
        <v>61</v>
      </c>
      <c r="AW1614" s="4">
        <v>116117.715</v>
      </c>
    </row>
    <row r="1615" spans="36:52" x14ac:dyDescent="0.3">
      <c r="AJ1615" s="33" t="str">
        <f t="shared" si="263"/>
        <v/>
      </c>
      <c r="AK1615" s="33" t="str">
        <f t="shared" si="264"/>
        <v/>
      </c>
      <c r="AL1615" s="33" t="str">
        <f t="shared" si="265"/>
        <v/>
      </c>
      <c r="AM1615" s="33" t="str">
        <f t="shared" si="266"/>
        <v/>
      </c>
      <c r="AN1615" s="33" t="str">
        <f t="shared" si="267"/>
        <v/>
      </c>
      <c r="AO1615" s="33">
        <f t="shared" si="268"/>
        <v>12</v>
      </c>
      <c r="AP1615" s="33" t="str">
        <f t="shared" si="269"/>
        <v/>
      </c>
      <c r="AQ1615" s="33" t="str">
        <f t="shared" si="270"/>
        <v/>
      </c>
      <c r="AR1615" s="33" t="str">
        <f t="shared" si="271"/>
        <v/>
      </c>
      <c r="AS1615" s="4">
        <v>43604</v>
      </c>
      <c r="AT1615" s="4">
        <v>0.31178240740740742</v>
      </c>
      <c r="AU1615" s="4" t="s">
        <v>62</v>
      </c>
      <c r="AV1615" s="4" t="s">
        <v>63</v>
      </c>
      <c r="AW1615" s="4">
        <v>12</v>
      </c>
    </row>
    <row r="1616" spans="36:52" x14ac:dyDescent="0.3">
      <c r="AJ1616" s="33" t="str">
        <f t="shared" si="263"/>
        <v/>
      </c>
      <c r="AK1616" s="33" t="str">
        <f t="shared" si="264"/>
        <v/>
      </c>
      <c r="AL1616" s="33">
        <f t="shared" si="265"/>
        <v>27361.01</v>
      </c>
      <c r="AM1616" s="33" t="str">
        <f t="shared" si="266"/>
        <v/>
      </c>
      <c r="AN1616" s="33" t="str">
        <f t="shared" si="267"/>
        <v/>
      </c>
      <c r="AO1616" s="33" t="str">
        <f t="shared" si="268"/>
        <v/>
      </c>
      <c r="AP1616" s="33" t="str">
        <f t="shared" si="269"/>
        <v/>
      </c>
      <c r="AQ1616" s="33" t="str">
        <f t="shared" si="270"/>
        <v/>
      </c>
      <c r="AR1616" s="33" t="str">
        <f t="shared" si="271"/>
        <v/>
      </c>
      <c r="AS1616" s="4">
        <v>43604</v>
      </c>
      <c r="AT1616" s="4">
        <v>0.31178240740740742</v>
      </c>
      <c r="AU1616" s="4" t="s">
        <v>64</v>
      </c>
      <c r="AV1616" s="4" t="s">
        <v>65</v>
      </c>
      <c r="AW1616" s="4">
        <v>27361.01</v>
      </c>
    </row>
    <row r="1617" spans="36:52" x14ac:dyDescent="0.3">
      <c r="AJ1617" s="33" t="str">
        <f t="shared" si="263"/>
        <v/>
      </c>
      <c r="AK1617" s="33" t="str">
        <f t="shared" si="264"/>
        <v/>
      </c>
      <c r="AL1617" s="33" t="str">
        <f t="shared" si="265"/>
        <v/>
      </c>
      <c r="AM1617" s="33">
        <f t="shared" si="266"/>
        <v>37916.571000000004</v>
      </c>
      <c r="AN1617" s="33" t="str">
        <f t="shared" si="267"/>
        <v/>
      </c>
      <c r="AO1617" s="33" t="str">
        <f t="shared" si="268"/>
        <v/>
      </c>
      <c r="AP1617" s="33" t="str">
        <f t="shared" si="269"/>
        <v/>
      </c>
      <c r="AQ1617" s="33" t="str">
        <f t="shared" si="270"/>
        <v/>
      </c>
      <c r="AR1617" s="33" t="str">
        <f t="shared" si="271"/>
        <v/>
      </c>
      <c r="AS1617" s="4">
        <v>43604</v>
      </c>
      <c r="AT1617" s="4">
        <v>0.31178240740740742</v>
      </c>
      <c r="AU1617" s="4" t="s">
        <v>64</v>
      </c>
      <c r="AV1617" s="4" t="s">
        <v>66</v>
      </c>
      <c r="AW1617" s="4" t="s">
        <v>67</v>
      </c>
      <c r="AX1617" s="4">
        <v>37916.571000000004</v>
      </c>
    </row>
    <row r="1618" spans="36:52" x14ac:dyDescent="0.3">
      <c r="AJ1618" s="33" t="str">
        <f t="shared" si="263"/>
        <v/>
      </c>
      <c r="AK1618" s="33" t="str">
        <f t="shared" si="264"/>
        <v/>
      </c>
      <c r="AL1618" s="33" t="str">
        <f t="shared" si="265"/>
        <v/>
      </c>
      <c r="AM1618" s="33" t="str">
        <f t="shared" si="266"/>
        <v/>
      </c>
      <c r="AN1618" s="33">
        <f t="shared" si="267"/>
        <v>3.5000000000000003E-2</v>
      </c>
      <c r="AO1618" s="33" t="str">
        <f t="shared" si="268"/>
        <v/>
      </c>
      <c r="AP1618" s="33" t="str">
        <f t="shared" si="269"/>
        <v/>
      </c>
      <c r="AQ1618" s="33" t="str">
        <f t="shared" si="270"/>
        <v/>
      </c>
      <c r="AR1618" s="33" t="str">
        <f t="shared" si="271"/>
        <v/>
      </c>
      <c r="AS1618" s="4">
        <v>43604</v>
      </c>
      <c r="AT1618" s="4">
        <v>0.31178240740740742</v>
      </c>
      <c r="AU1618" s="4" t="s">
        <v>64</v>
      </c>
      <c r="AV1618" s="4" t="s">
        <v>68</v>
      </c>
      <c r="AW1618" s="4">
        <v>3.5000000000000003E-2</v>
      </c>
    </row>
    <row r="1619" spans="36:52" x14ac:dyDescent="0.3">
      <c r="AJ1619" s="33">
        <f t="shared" si="263"/>
        <v>15736.484</v>
      </c>
      <c r="AK1619" s="33" t="str">
        <f t="shared" si="264"/>
        <v/>
      </c>
      <c r="AL1619" s="33" t="str">
        <f t="shared" si="265"/>
        <v/>
      </c>
      <c r="AM1619" s="33" t="str">
        <f t="shared" si="266"/>
        <v/>
      </c>
      <c r="AN1619" s="33" t="str">
        <f t="shared" si="267"/>
        <v/>
      </c>
      <c r="AO1619" s="33" t="str">
        <f t="shared" si="268"/>
        <v/>
      </c>
      <c r="AP1619" s="33" t="str">
        <f t="shared" si="269"/>
        <v/>
      </c>
      <c r="AQ1619" s="33" t="str">
        <f t="shared" si="270"/>
        <v/>
      </c>
      <c r="AR1619" s="33" t="str">
        <f t="shared" si="271"/>
        <v/>
      </c>
      <c r="AS1619" s="4">
        <v>43604</v>
      </c>
      <c r="AT1619" s="4">
        <v>0.31317129629629631</v>
      </c>
      <c r="AU1619" s="4" t="s">
        <v>59</v>
      </c>
      <c r="AV1619" s="4" t="s">
        <v>60</v>
      </c>
      <c r="AW1619" s="4">
        <v>15736.484</v>
      </c>
    </row>
    <row r="1620" spans="36:52" x14ac:dyDescent="0.3">
      <c r="AJ1620" s="33" t="str">
        <f t="shared" si="263"/>
        <v/>
      </c>
      <c r="AK1620" s="33">
        <f t="shared" si="264"/>
        <v>116117.715</v>
      </c>
      <c r="AL1620" s="33" t="str">
        <f t="shared" si="265"/>
        <v/>
      </c>
      <c r="AM1620" s="33" t="str">
        <f t="shared" si="266"/>
        <v/>
      </c>
      <c r="AN1620" s="33" t="str">
        <f t="shared" si="267"/>
        <v/>
      </c>
      <c r="AO1620" s="33" t="str">
        <f t="shared" si="268"/>
        <v/>
      </c>
      <c r="AP1620" s="33" t="str">
        <f t="shared" si="269"/>
        <v/>
      </c>
      <c r="AQ1620" s="33" t="str">
        <f t="shared" si="270"/>
        <v/>
      </c>
      <c r="AR1620" s="33" t="str">
        <f t="shared" si="271"/>
        <v/>
      </c>
      <c r="AS1620" s="4">
        <v>43604</v>
      </c>
      <c r="AT1620" s="4">
        <v>0.31317129629629631</v>
      </c>
      <c r="AU1620" s="4" t="s">
        <v>59</v>
      </c>
      <c r="AV1620" s="4" t="s">
        <v>61</v>
      </c>
      <c r="AW1620" s="4">
        <v>116117.715</v>
      </c>
    </row>
    <row r="1621" spans="36:52" x14ac:dyDescent="0.3">
      <c r="AJ1621" s="33" t="str">
        <f t="shared" si="263"/>
        <v/>
      </c>
      <c r="AK1621" s="33" t="str">
        <f t="shared" si="264"/>
        <v/>
      </c>
      <c r="AL1621" s="33" t="str">
        <f t="shared" si="265"/>
        <v/>
      </c>
      <c r="AM1621" s="33" t="str">
        <f t="shared" si="266"/>
        <v/>
      </c>
      <c r="AN1621" s="33" t="str">
        <f t="shared" si="267"/>
        <v/>
      </c>
      <c r="AO1621" s="33">
        <f t="shared" si="268"/>
        <v>12</v>
      </c>
      <c r="AP1621" s="33" t="str">
        <f t="shared" si="269"/>
        <v/>
      </c>
      <c r="AQ1621" s="33" t="str">
        <f t="shared" si="270"/>
        <v/>
      </c>
      <c r="AR1621" s="33" t="str">
        <f t="shared" si="271"/>
        <v/>
      </c>
      <c r="AS1621" s="4">
        <v>43604</v>
      </c>
      <c r="AT1621" s="4">
        <v>0.31317129629629631</v>
      </c>
      <c r="AU1621" s="4" t="s">
        <v>62</v>
      </c>
      <c r="AV1621" s="4" t="s">
        <v>63</v>
      </c>
      <c r="AW1621" s="4">
        <v>12</v>
      </c>
    </row>
    <row r="1622" spans="36:52" x14ac:dyDescent="0.3">
      <c r="AJ1622" s="33" t="str">
        <f t="shared" si="263"/>
        <v/>
      </c>
      <c r="AK1622" s="33" t="str">
        <f t="shared" si="264"/>
        <v/>
      </c>
      <c r="AL1622" s="33">
        <f t="shared" si="265"/>
        <v>27361.01</v>
      </c>
      <c r="AM1622" s="33" t="str">
        <f t="shared" si="266"/>
        <v/>
      </c>
      <c r="AN1622" s="33" t="str">
        <f t="shared" si="267"/>
        <v/>
      </c>
      <c r="AO1622" s="33" t="str">
        <f t="shared" si="268"/>
        <v/>
      </c>
      <c r="AP1622" s="33" t="str">
        <f t="shared" si="269"/>
        <v/>
      </c>
      <c r="AQ1622" s="33" t="str">
        <f t="shared" si="270"/>
        <v/>
      </c>
      <c r="AR1622" s="33" t="str">
        <f t="shared" si="271"/>
        <v/>
      </c>
      <c r="AS1622" s="4">
        <v>43604</v>
      </c>
      <c r="AT1622" s="4">
        <v>0.31317129629629631</v>
      </c>
      <c r="AU1622" s="4" t="s">
        <v>64</v>
      </c>
      <c r="AV1622" s="4" t="s">
        <v>65</v>
      </c>
      <c r="AW1622" s="4">
        <v>27361.01</v>
      </c>
    </row>
    <row r="1623" spans="36:52" x14ac:dyDescent="0.3">
      <c r="AJ1623" s="33" t="str">
        <f t="shared" si="263"/>
        <v/>
      </c>
      <c r="AK1623" s="33" t="str">
        <f t="shared" si="264"/>
        <v/>
      </c>
      <c r="AL1623" s="33" t="str">
        <f t="shared" si="265"/>
        <v/>
      </c>
      <c r="AM1623" s="33">
        <f t="shared" si="266"/>
        <v>37916.582000000002</v>
      </c>
      <c r="AN1623" s="33" t="str">
        <f t="shared" si="267"/>
        <v/>
      </c>
      <c r="AO1623" s="33" t="str">
        <f t="shared" si="268"/>
        <v/>
      </c>
      <c r="AP1623" s="33" t="str">
        <f t="shared" si="269"/>
        <v/>
      </c>
      <c r="AQ1623" s="33" t="str">
        <f t="shared" si="270"/>
        <v/>
      </c>
      <c r="AR1623" s="33" t="str">
        <f t="shared" si="271"/>
        <v/>
      </c>
      <c r="AS1623" s="4">
        <v>43604</v>
      </c>
      <c r="AT1623" s="4">
        <v>0.31317129629629631</v>
      </c>
      <c r="AU1623" s="4" t="s">
        <v>64</v>
      </c>
      <c r="AV1623" s="4" t="s">
        <v>66</v>
      </c>
      <c r="AW1623" s="4" t="s">
        <v>67</v>
      </c>
      <c r="AX1623" s="4">
        <v>37916.582000000002</v>
      </c>
    </row>
    <row r="1624" spans="36:52" x14ac:dyDescent="0.3">
      <c r="AJ1624" s="33" t="str">
        <f t="shared" si="263"/>
        <v/>
      </c>
      <c r="AK1624" s="33" t="str">
        <f t="shared" si="264"/>
        <v/>
      </c>
      <c r="AL1624" s="33" t="str">
        <f t="shared" si="265"/>
        <v/>
      </c>
      <c r="AM1624" s="33" t="str">
        <f t="shared" si="266"/>
        <v/>
      </c>
      <c r="AN1624" s="33">
        <f t="shared" si="267"/>
        <v>4.5999999999999999E-2</v>
      </c>
      <c r="AO1624" s="33" t="str">
        <f t="shared" si="268"/>
        <v/>
      </c>
      <c r="AP1624" s="33" t="str">
        <f t="shared" si="269"/>
        <v/>
      </c>
      <c r="AQ1624" s="33" t="str">
        <f t="shared" si="270"/>
        <v/>
      </c>
      <c r="AR1624" s="33" t="str">
        <f t="shared" si="271"/>
        <v/>
      </c>
      <c r="AS1624" s="4">
        <v>43604</v>
      </c>
      <c r="AT1624" s="4">
        <v>0.31317129629629631</v>
      </c>
      <c r="AU1624" s="4" t="s">
        <v>64</v>
      </c>
      <c r="AV1624" s="4" t="s">
        <v>68</v>
      </c>
      <c r="AW1624" s="4">
        <v>4.5999999999999999E-2</v>
      </c>
    </row>
    <row r="1625" spans="36:52" x14ac:dyDescent="0.3">
      <c r="AJ1625" s="33">
        <f t="shared" si="263"/>
        <v>15736.501</v>
      </c>
      <c r="AK1625" s="33" t="str">
        <f t="shared" si="264"/>
        <v/>
      </c>
      <c r="AL1625" s="33" t="str">
        <f t="shared" si="265"/>
        <v/>
      </c>
      <c r="AM1625" s="33" t="str">
        <f t="shared" si="266"/>
        <v/>
      </c>
      <c r="AN1625" s="33" t="str">
        <f t="shared" si="267"/>
        <v/>
      </c>
      <c r="AO1625" s="33" t="str">
        <f t="shared" si="268"/>
        <v/>
      </c>
      <c r="AP1625" s="33" t="str">
        <f t="shared" si="269"/>
        <v/>
      </c>
      <c r="AQ1625" s="33" t="str">
        <f t="shared" si="270"/>
        <v/>
      </c>
      <c r="AR1625" s="33" t="str">
        <f t="shared" si="271"/>
        <v/>
      </c>
      <c r="AS1625" s="4">
        <v>43604</v>
      </c>
      <c r="AT1625" s="4">
        <v>0.31456018518518519</v>
      </c>
      <c r="AU1625" s="4" t="s">
        <v>59</v>
      </c>
      <c r="AV1625" s="4" t="s">
        <v>60</v>
      </c>
      <c r="AW1625" s="4">
        <v>15736.501</v>
      </c>
    </row>
    <row r="1626" spans="36:52" x14ac:dyDescent="0.3">
      <c r="AJ1626" s="33" t="str">
        <f t="shared" si="263"/>
        <v/>
      </c>
      <c r="AK1626" s="33">
        <f t="shared" si="264"/>
        <v>116117.715</v>
      </c>
      <c r="AL1626" s="33" t="str">
        <f t="shared" si="265"/>
        <v/>
      </c>
      <c r="AM1626" s="33" t="str">
        <f t="shared" si="266"/>
        <v/>
      </c>
      <c r="AN1626" s="33" t="str">
        <f t="shared" si="267"/>
        <v/>
      </c>
      <c r="AO1626" s="33" t="str">
        <f t="shared" si="268"/>
        <v/>
      </c>
      <c r="AP1626" s="33" t="str">
        <f t="shared" si="269"/>
        <v/>
      </c>
      <c r="AQ1626" s="33" t="str">
        <f t="shared" si="270"/>
        <v/>
      </c>
      <c r="AR1626" s="33" t="str">
        <f t="shared" si="271"/>
        <v/>
      </c>
      <c r="AS1626" s="4">
        <v>43604</v>
      </c>
      <c r="AT1626" s="4">
        <v>0.31456018518518519</v>
      </c>
      <c r="AU1626" s="4" t="s">
        <v>59</v>
      </c>
      <c r="AV1626" s="4" t="s">
        <v>61</v>
      </c>
      <c r="AW1626" s="4">
        <v>116117.715</v>
      </c>
    </row>
    <row r="1627" spans="36:52" x14ac:dyDescent="0.3">
      <c r="AJ1627" s="33" t="str">
        <f t="shared" si="263"/>
        <v/>
      </c>
      <c r="AK1627" s="33" t="str">
        <f t="shared" si="264"/>
        <v/>
      </c>
      <c r="AL1627" s="33" t="str">
        <f t="shared" si="265"/>
        <v/>
      </c>
      <c r="AM1627" s="33" t="str">
        <f t="shared" si="266"/>
        <v/>
      </c>
      <c r="AN1627" s="33" t="str">
        <f t="shared" si="267"/>
        <v/>
      </c>
      <c r="AO1627" s="33">
        <f t="shared" si="268"/>
        <v>12</v>
      </c>
      <c r="AP1627" s="33" t="str">
        <f t="shared" si="269"/>
        <v/>
      </c>
      <c r="AQ1627" s="33" t="str">
        <f t="shared" si="270"/>
        <v/>
      </c>
      <c r="AR1627" s="33" t="str">
        <f t="shared" si="271"/>
        <v/>
      </c>
      <c r="AS1627" s="4">
        <v>43604</v>
      </c>
      <c r="AT1627" s="4">
        <v>0.31456018518518519</v>
      </c>
      <c r="AU1627" s="4" t="s">
        <v>62</v>
      </c>
      <c r="AV1627" s="4" t="s">
        <v>63</v>
      </c>
      <c r="AW1627" s="4">
        <v>12</v>
      </c>
    </row>
    <row r="1628" spans="36:52" x14ac:dyDescent="0.3">
      <c r="AJ1628" s="33" t="str">
        <f t="shared" si="263"/>
        <v/>
      </c>
      <c r="AK1628" s="33" t="str">
        <f t="shared" si="264"/>
        <v/>
      </c>
      <c r="AL1628" s="33">
        <f t="shared" si="265"/>
        <v>27361.01</v>
      </c>
      <c r="AM1628" s="33" t="str">
        <f t="shared" si="266"/>
        <v/>
      </c>
      <c r="AN1628" s="33" t="str">
        <f t="shared" si="267"/>
        <v/>
      </c>
      <c r="AO1628" s="33" t="str">
        <f t="shared" si="268"/>
        <v/>
      </c>
      <c r="AP1628" s="33" t="str">
        <f t="shared" si="269"/>
        <v/>
      </c>
      <c r="AQ1628" s="33" t="str">
        <f t="shared" si="270"/>
        <v/>
      </c>
      <c r="AR1628" s="33" t="str">
        <f t="shared" si="271"/>
        <v/>
      </c>
      <c r="AS1628" s="4">
        <v>43604</v>
      </c>
      <c r="AT1628" s="4">
        <v>0.31456018518518519</v>
      </c>
      <c r="AU1628" s="4" t="s">
        <v>64</v>
      </c>
      <c r="AV1628" s="4" t="s">
        <v>65</v>
      </c>
      <c r="AW1628" s="4">
        <v>27361.01</v>
      </c>
    </row>
    <row r="1629" spans="36:52" x14ac:dyDescent="0.3">
      <c r="AJ1629" s="33" t="str">
        <f t="shared" si="263"/>
        <v/>
      </c>
      <c r="AK1629" s="33" t="str">
        <f t="shared" si="264"/>
        <v/>
      </c>
      <c r="AL1629" s="33" t="str">
        <f t="shared" si="265"/>
        <v/>
      </c>
      <c r="AM1629" s="33">
        <f t="shared" si="266"/>
        <v>37916.582000000002</v>
      </c>
      <c r="AN1629" s="33" t="str">
        <f t="shared" si="267"/>
        <v/>
      </c>
      <c r="AO1629" s="33" t="str">
        <f t="shared" si="268"/>
        <v/>
      </c>
      <c r="AP1629" s="33" t="str">
        <f t="shared" si="269"/>
        <v/>
      </c>
      <c r="AQ1629" s="33" t="str">
        <f t="shared" si="270"/>
        <v/>
      </c>
      <c r="AR1629" s="33" t="str">
        <f t="shared" si="271"/>
        <v/>
      </c>
      <c r="AS1629" s="4">
        <v>43604</v>
      </c>
      <c r="AT1629" s="4">
        <v>0.31456018518518519</v>
      </c>
      <c r="AU1629" s="4" t="s">
        <v>64</v>
      </c>
      <c r="AV1629" s="4" t="s">
        <v>66</v>
      </c>
      <c r="AW1629" s="4" t="s">
        <v>67</v>
      </c>
      <c r="AX1629" s="4">
        <v>37916.582000000002</v>
      </c>
    </row>
    <row r="1630" spans="36:52" x14ac:dyDescent="0.3">
      <c r="AJ1630" s="33" t="str">
        <f t="shared" si="263"/>
        <v/>
      </c>
      <c r="AK1630" s="33" t="str">
        <f t="shared" si="264"/>
        <v/>
      </c>
      <c r="AL1630" s="33" t="str">
        <f t="shared" si="265"/>
        <v/>
      </c>
      <c r="AM1630" s="33" t="str">
        <f t="shared" si="266"/>
        <v/>
      </c>
      <c r="AN1630" s="33">
        <f t="shared" si="267"/>
        <v>4.5999999999999999E-2</v>
      </c>
      <c r="AO1630" s="33" t="str">
        <f t="shared" si="268"/>
        <v/>
      </c>
      <c r="AP1630" s="33" t="str">
        <f t="shared" si="269"/>
        <v/>
      </c>
      <c r="AQ1630" s="33" t="str">
        <f t="shared" si="270"/>
        <v/>
      </c>
      <c r="AR1630" s="33" t="str">
        <f t="shared" si="271"/>
        <v/>
      </c>
      <c r="AS1630" s="4">
        <v>43604</v>
      </c>
      <c r="AT1630" s="4">
        <v>0.31456018518518519</v>
      </c>
      <c r="AU1630" s="4" t="s">
        <v>64</v>
      </c>
      <c r="AV1630" s="4" t="s">
        <v>68</v>
      </c>
      <c r="AW1630" s="4">
        <v>4.5999999999999999E-2</v>
      </c>
    </row>
    <row r="1631" spans="36:52" x14ac:dyDescent="0.3">
      <c r="AJ1631" s="33" t="str">
        <f t="shared" si="263"/>
        <v/>
      </c>
      <c r="AK1631" s="33" t="str">
        <f t="shared" si="264"/>
        <v/>
      </c>
      <c r="AL1631" s="33" t="str">
        <f t="shared" si="265"/>
        <v/>
      </c>
      <c r="AM1631" s="33" t="str">
        <f t="shared" si="266"/>
        <v/>
      </c>
      <c r="AN1631" s="33" t="str">
        <f t="shared" si="267"/>
        <v/>
      </c>
      <c r="AO1631" s="33" t="str">
        <f t="shared" si="268"/>
        <v/>
      </c>
      <c r="AP1631" s="33">
        <f t="shared" si="269"/>
        <v>0.22500000000000001</v>
      </c>
      <c r="AQ1631" s="33" t="str">
        <f t="shared" si="270"/>
        <v/>
      </c>
      <c r="AR1631" s="33" t="str">
        <f t="shared" si="271"/>
        <v/>
      </c>
      <c r="AS1631" s="4">
        <v>43604</v>
      </c>
      <c r="AT1631" s="4">
        <v>0.31521990740740741</v>
      </c>
      <c r="AU1631" s="4" t="s">
        <v>70</v>
      </c>
      <c r="AV1631" s="4" t="s">
        <v>71</v>
      </c>
      <c r="AW1631" s="4">
        <v>43604</v>
      </c>
      <c r="AX1631" s="4">
        <v>0.22500000000000001</v>
      </c>
      <c r="AY1631" s="4" t="s">
        <v>72</v>
      </c>
      <c r="AZ1631" s="4" t="s">
        <v>73</v>
      </c>
    </row>
    <row r="1632" spans="36:52" x14ac:dyDescent="0.3">
      <c r="AJ1632" s="33" t="str">
        <f t="shared" si="263"/>
        <v/>
      </c>
      <c r="AK1632" s="33" t="str">
        <f t="shared" si="264"/>
        <v/>
      </c>
      <c r="AL1632" s="33" t="str">
        <f t="shared" si="265"/>
        <v/>
      </c>
      <c r="AM1632" s="33" t="str">
        <f t="shared" si="266"/>
        <v/>
      </c>
      <c r="AN1632" s="33" t="str">
        <f t="shared" si="267"/>
        <v/>
      </c>
      <c r="AO1632" s="33" t="str">
        <f t="shared" si="268"/>
        <v/>
      </c>
      <c r="AP1632" s="33" t="str">
        <f t="shared" si="269"/>
        <v/>
      </c>
      <c r="AQ1632" s="33" t="str">
        <f t="shared" si="270"/>
        <v/>
      </c>
      <c r="AR1632" s="33">
        <f t="shared" si="271"/>
        <v>33.700000000000003</v>
      </c>
      <c r="AS1632" s="4">
        <v>43604</v>
      </c>
      <c r="AT1632" s="4">
        <v>0.31521990740740741</v>
      </c>
      <c r="AU1632" s="4" t="s">
        <v>74</v>
      </c>
      <c r="AV1632" s="4" t="s">
        <v>75</v>
      </c>
      <c r="AW1632" s="4">
        <v>33.700000000000003</v>
      </c>
      <c r="AX1632" s="4" t="s">
        <v>72</v>
      </c>
      <c r="AY1632" s="4" t="s">
        <v>73</v>
      </c>
    </row>
    <row r="1633" spans="36:52" x14ac:dyDescent="0.3">
      <c r="AJ1633" s="33" t="str">
        <f t="shared" si="263"/>
        <v/>
      </c>
      <c r="AK1633" s="33" t="str">
        <f t="shared" si="264"/>
        <v/>
      </c>
      <c r="AL1633" s="33" t="str">
        <f t="shared" si="265"/>
        <v/>
      </c>
      <c r="AM1633" s="33" t="str">
        <f t="shared" si="266"/>
        <v/>
      </c>
      <c r="AN1633" s="33" t="str">
        <f t="shared" si="267"/>
        <v/>
      </c>
      <c r="AO1633" s="33" t="str">
        <f t="shared" si="268"/>
        <v/>
      </c>
      <c r="AP1633" s="33" t="str">
        <f t="shared" si="269"/>
        <v/>
      </c>
      <c r="AQ1633" s="33">
        <f t="shared" si="270"/>
        <v>34</v>
      </c>
      <c r="AR1633" s="33" t="str">
        <f t="shared" si="271"/>
        <v/>
      </c>
      <c r="AS1633" s="4">
        <v>43604</v>
      </c>
      <c r="AT1633" s="4">
        <v>0.31521990740740741</v>
      </c>
      <c r="AU1633" s="4" t="s">
        <v>74</v>
      </c>
      <c r="AV1633" s="4" t="s">
        <v>76</v>
      </c>
      <c r="AW1633" s="4">
        <v>34</v>
      </c>
      <c r="AX1633" s="4" t="s">
        <v>72</v>
      </c>
      <c r="AY1633" s="4" t="s">
        <v>73</v>
      </c>
    </row>
    <row r="1634" spans="36:52" x14ac:dyDescent="0.3">
      <c r="AJ1634" s="33">
        <f t="shared" si="263"/>
        <v>15736.501</v>
      </c>
      <c r="AK1634" s="33" t="str">
        <f t="shared" si="264"/>
        <v/>
      </c>
      <c r="AL1634" s="33" t="str">
        <f t="shared" si="265"/>
        <v/>
      </c>
      <c r="AM1634" s="33" t="str">
        <f t="shared" si="266"/>
        <v/>
      </c>
      <c r="AN1634" s="33" t="str">
        <f t="shared" si="267"/>
        <v/>
      </c>
      <c r="AO1634" s="33" t="str">
        <f t="shared" si="268"/>
        <v/>
      </c>
      <c r="AP1634" s="33" t="str">
        <f t="shared" si="269"/>
        <v/>
      </c>
      <c r="AQ1634" s="33" t="str">
        <f t="shared" si="270"/>
        <v/>
      </c>
      <c r="AR1634" s="33" t="str">
        <f t="shared" si="271"/>
        <v/>
      </c>
      <c r="AS1634" s="4">
        <v>43604</v>
      </c>
      <c r="AT1634" s="4">
        <v>0.31594907407407408</v>
      </c>
      <c r="AU1634" s="4" t="s">
        <v>59</v>
      </c>
      <c r="AV1634" s="4" t="s">
        <v>60</v>
      </c>
      <c r="AW1634" s="4">
        <v>15736.501</v>
      </c>
    </row>
    <row r="1635" spans="36:52" x14ac:dyDescent="0.3">
      <c r="AJ1635" s="33" t="str">
        <f t="shared" si="263"/>
        <v/>
      </c>
      <c r="AK1635" s="33">
        <f t="shared" si="264"/>
        <v>116117.715</v>
      </c>
      <c r="AL1635" s="33" t="str">
        <f t="shared" si="265"/>
        <v/>
      </c>
      <c r="AM1635" s="33" t="str">
        <f t="shared" si="266"/>
        <v/>
      </c>
      <c r="AN1635" s="33" t="str">
        <f t="shared" si="267"/>
        <v/>
      </c>
      <c r="AO1635" s="33" t="str">
        <f t="shared" si="268"/>
        <v/>
      </c>
      <c r="AP1635" s="33" t="str">
        <f t="shared" si="269"/>
        <v/>
      </c>
      <c r="AQ1635" s="33" t="str">
        <f t="shared" si="270"/>
        <v/>
      </c>
      <c r="AR1635" s="33" t="str">
        <f t="shared" si="271"/>
        <v/>
      </c>
      <c r="AS1635" s="4">
        <v>43604</v>
      </c>
      <c r="AT1635" s="4">
        <v>0.31594907407407408</v>
      </c>
      <c r="AU1635" s="4" t="s">
        <v>59</v>
      </c>
      <c r="AV1635" s="4" t="s">
        <v>61</v>
      </c>
      <c r="AW1635" s="4">
        <v>116117.715</v>
      </c>
    </row>
    <row r="1636" spans="36:52" x14ac:dyDescent="0.3">
      <c r="AJ1636" s="33" t="str">
        <f t="shared" si="263"/>
        <v/>
      </c>
      <c r="AK1636" s="33" t="str">
        <f t="shared" si="264"/>
        <v/>
      </c>
      <c r="AL1636" s="33" t="str">
        <f t="shared" si="265"/>
        <v/>
      </c>
      <c r="AM1636" s="33" t="str">
        <f t="shared" si="266"/>
        <v/>
      </c>
      <c r="AN1636" s="33" t="str">
        <f t="shared" si="267"/>
        <v/>
      </c>
      <c r="AO1636" s="33">
        <f t="shared" si="268"/>
        <v>12</v>
      </c>
      <c r="AP1636" s="33" t="str">
        <f t="shared" si="269"/>
        <v/>
      </c>
      <c r="AQ1636" s="33" t="str">
        <f t="shared" si="270"/>
        <v/>
      </c>
      <c r="AR1636" s="33" t="str">
        <f t="shared" si="271"/>
        <v/>
      </c>
      <c r="AS1636" s="4">
        <v>43604</v>
      </c>
      <c r="AT1636" s="4">
        <v>0.31594907407407408</v>
      </c>
      <c r="AU1636" s="4" t="s">
        <v>62</v>
      </c>
      <c r="AV1636" s="4" t="s">
        <v>63</v>
      </c>
      <c r="AW1636" s="4">
        <v>12</v>
      </c>
    </row>
    <row r="1637" spans="36:52" x14ac:dyDescent="0.3">
      <c r="AJ1637" s="33" t="str">
        <f t="shared" si="263"/>
        <v/>
      </c>
      <c r="AK1637" s="33" t="str">
        <f t="shared" si="264"/>
        <v/>
      </c>
      <c r="AL1637" s="33">
        <f t="shared" si="265"/>
        <v>27361.01</v>
      </c>
      <c r="AM1637" s="33" t="str">
        <f t="shared" si="266"/>
        <v/>
      </c>
      <c r="AN1637" s="33" t="str">
        <f t="shared" si="267"/>
        <v/>
      </c>
      <c r="AO1637" s="33" t="str">
        <f t="shared" si="268"/>
        <v/>
      </c>
      <c r="AP1637" s="33" t="str">
        <f t="shared" si="269"/>
        <v/>
      </c>
      <c r="AQ1637" s="33" t="str">
        <f t="shared" si="270"/>
        <v/>
      </c>
      <c r="AR1637" s="33" t="str">
        <f t="shared" si="271"/>
        <v/>
      </c>
      <c r="AS1637" s="4">
        <v>43604</v>
      </c>
      <c r="AT1637" s="4">
        <v>0.31594907407407408</v>
      </c>
      <c r="AU1637" s="4" t="s">
        <v>64</v>
      </c>
      <c r="AV1637" s="4" t="s">
        <v>65</v>
      </c>
      <c r="AW1637" s="4">
        <v>27361.01</v>
      </c>
    </row>
    <row r="1638" spans="36:52" x14ac:dyDescent="0.3">
      <c r="AJ1638" s="33" t="str">
        <f t="shared" si="263"/>
        <v/>
      </c>
      <c r="AK1638" s="33" t="str">
        <f t="shared" si="264"/>
        <v/>
      </c>
      <c r="AL1638" s="33" t="str">
        <f t="shared" si="265"/>
        <v/>
      </c>
      <c r="AM1638" s="33">
        <f t="shared" si="266"/>
        <v>37916.595000000001</v>
      </c>
      <c r="AN1638" s="33" t="str">
        <f t="shared" si="267"/>
        <v/>
      </c>
      <c r="AO1638" s="33" t="str">
        <f t="shared" si="268"/>
        <v/>
      </c>
      <c r="AP1638" s="33" t="str">
        <f t="shared" si="269"/>
        <v/>
      </c>
      <c r="AQ1638" s="33" t="str">
        <f t="shared" si="270"/>
        <v/>
      </c>
      <c r="AR1638" s="33" t="str">
        <f t="shared" si="271"/>
        <v/>
      </c>
      <c r="AS1638" s="4">
        <v>43604</v>
      </c>
      <c r="AT1638" s="4">
        <v>0.31594907407407408</v>
      </c>
      <c r="AU1638" s="4" t="s">
        <v>64</v>
      </c>
      <c r="AV1638" s="4" t="s">
        <v>66</v>
      </c>
      <c r="AW1638" s="4" t="s">
        <v>67</v>
      </c>
      <c r="AX1638" s="4">
        <v>37916.595000000001</v>
      </c>
    </row>
    <row r="1639" spans="36:52" x14ac:dyDescent="0.3">
      <c r="AJ1639" s="33" t="str">
        <f t="shared" si="263"/>
        <v/>
      </c>
      <c r="AK1639" s="33" t="str">
        <f t="shared" si="264"/>
        <v/>
      </c>
      <c r="AL1639" s="33" t="str">
        <f t="shared" si="265"/>
        <v/>
      </c>
      <c r="AM1639" s="33" t="str">
        <f t="shared" si="266"/>
        <v/>
      </c>
      <c r="AN1639" s="33">
        <f t="shared" si="267"/>
        <v>5.8000000000000003E-2</v>
      </c>
      <c r="AO1639" s="33" t="str">
        <f t="shared" si="268"/>
        <v/>
      </c>
      <c r="AP1639" s="33" t="str">
        <f t="shared" si="269"/>
        <v/>
      </c>
      <c r="AQ1639" s="33" t="str">
        <f t="shared" si="270"/>
        <v/>
      </c>
      <c r="AR1639" s="33" t="str">
        <f t="shared" si="271"/>
        <v/>
      </c>
      <c r="AS1639" s="4">
        <v>43604</v>
      </c>
      <c r="AT1639" s="4">
        <v>0.31594907407407408</v>
      </c>
      <c r="AU1639" s="4" t="s">
        <v>64</v>
      </c>
      <c r="AV1639" s="4" t="s">
        <v>68</v>
      </c>
      <c r="AW1639" s="4">
        <v>5.8000000000000003E-2</v>
      </c>
    </row>
    <row r="1640" spans="36:52" x14ac:dyDescent="0.3">
      <c r="AJ1640" s="33">
        <f t="shared" si="263"/>
        <v>15736.51</v>
      </c>
      <c r="AK1640" s="33" t="str">
        <f t="shared" si="264"/>
        <v/>
      </c>
      <c r="AL1640" s="33" t="str">
        <f t="shared" si="265"/>
        <v/>
      </c>
      <c r="AM1640" s="33" t="str">
        <f t="shared" si="266"/>
        <v/>
      </c>
      <c r="AN1640" s="33" t="str">
        <f t="shared" si="267"/>
        <v/>
      </c>
      <c r="AO1640" s="33" t="str">
        <f t="shared" si="268"/>
        <v/>
      </c>
      <c r="AP1640" s="33" t="str">
        <f t="shared" si="269"/>
        <v/>
      </c>
      <c r="AQ1640" s="33" t="str">
        <f t="shared" si="270"/>
        <v/>
      </c>
      <c r="AR1640" s="33" t="str">
        <f t="shared" si="271"/>
        <v/>
      </c>
      <c r="AS1640" s="4">
        <v>43604</v>
      </c>
      <c r="AT1640" s="4">
        <v>0.31733796296296296</v>
      </c>
      <c r="AU1640" s="4" t="s">
        <v>59</v>
      </c>
      <c r="AV1640" s="4" t="s">
        <v>60</v>
      </c>
      <c r="AW1640" s="4">
        <v>15736.51</v>
      </c>
    </row>
    <row r="1641" spans="36:52" x14ac:dyDescent="0.3">
      <c r="AJ1641" s="33" t="str">
        <f t="shared" si="263"/>
        <v/>
      </c>
      <c r="AK1641" s="33">
        <f t="shared" si="264"/>
        <v>116117.715</v>
      </c>
      <c r="AL1641" s="33" t="str">
        <f t="shared" si="265"/>
        <v/>
      </c>
      <c r="AM1641" s="33" t="str">
        <f t="shared" si="266"/>
        <v/>
      </c>
      <c r="AN1641" s="33" t="str">
        <f t="shared" si="267"/>
        <v/>
      </c>
      <c r="AO1641" s="33" t="str">
        <f t="shared" si="268"/>
        <v/>
      </c>
      <c r="AP1641" s="33" t="str">
        <f t="shared" si="269"/>
        <v/>
      </c>
      <c r="AQ1641" s="33" t="str">
        <f t="shared" si="270"/>
        <v/>
      </c>
      <c r="AR1641" s="33" t="str">
        <f t="shared" si="271"/>
        <v/>
      </c>
      <c r="AS1641" s="4">
        <v>43604</v>
      </c>
      <c r="AT1641" s="4">
        <v>0.31733796296296296</v>
      </c>
      <c r="AU1641" s="4" t="s">
        <v>59</v>
      </c>
      <c r="AV1641" s="4" t="s">
        <v>61</v>
      </c>
      <c r="AW1641" s="4">
        <v>116117.715</v>
      </c>
    </row>
    <row r="1642" spans="36:52" x14ac:dyDescent="0.3">
      <c r="AJ1642" s="33" t="str">
        <f t="shared" si="263"/>
        <v/>
      </c>
      <c r="AK1642" s="33" t="str">
        <f t="shared" si="264"/>
        <v/>
      </c>
      <c r="AL1642" s="33" t="str">
        <f t="shared" si="265"/>
        <v/>
      </c>
      <c r="AM1642" s="33" t="str">
        <f t="shared" si="266"/>
        <v/>
      </c>
      <c r="AN1642" s="33" t="str">
        <f t="shared" si="267"/>
        <v/>
      </c>
      <c r="AO1642" s="33">
        <f t="shared" si="268"/>
        <v>12</v>
      </c>
      <c r="AP1642" s="33" t="str">
        <f t="shared" si="269"/>
        <v/>
      </c>
      <c r="AQ1642" s="33" t="str">
        <f t="shared" si="270"/>
        <v/>
      </c>
      <c r="AR1642" s="33" t="str">
        <f t="shared" si="271"/>
        <v/>
      </c>
      <c r="AS1642" s="4">
        <v>43604</v>
      </c>
      <c r="AT1642" s="4">
        <v>0.31733796296296296</v>
      </c>
      <c r="AU1642" s="4" t="s">
        <v>62</v>
      </c>
      <c r="AV1642" s="4" t="s">
        <v>63</v>
      </c>
      <c r="AW1642" s="4">
        <v>12</v>
      </c>
    </row>
    <row r="1643" spans="36:52" x14ac:dyDescent="0.3">
      <c r="AJ1643" s="33" t="str">
        <f t="shared" si="263"/>
        <v/>
      </c>
      <c r="AK1643" s="33" t="str">
        <f t="shared" si="264"/>
        <v/>
      </c>
      <c r="AL1643" s="33">
        <f t="shared" si="265"/>
        <v>27361.01</v>
      </c>
      <c r="AM1643" s="33" t="str">
        <f t="shared" si="266"/>
        <v/>
      </c>
      <c r="AN1643" s="33" t="str">
        <f t="shared" si="267"/>
        <v/>
      </c>
      <c r="AO1643" s="33" t="str">
        <f t="shared" si="268"/>
        <v/>
      </c>
      <c r="AP1643" s="33" t="str">
        <f t="shared" si="269"/>
        <v/>
      </c>
      <c r="AQ1643" s="33" t="str">
        <f t="shared" si="270"/>
        <v/>
      </c>
      <c r="AR1643" s="33" t="str">
        <f t="shared" si="271"/>
        <v/>
      </c>
      <c r="AS1643" s="4">
        <v>43604</v>
      </c>
      <c r="AT1643" s="4">
        <v>0.31733796296296296</v>
      </c>
      <c r="AU1643" s="4" t="s">
        <v>64</v>
      </c>
      <c r="AV1643" s="4" t="s">
        <v>65</v>
      </c>
      <c r="AW1643" s="4">
        <v>27361.01</v>
      </c>
    </row>
    <row r="1644" spans="36:52" x14ac:dyDescent="0.3">
      <c r="AJ1644" s="33" t="str">
        <f t="shared" si="263"/>
        <v/>
      </c>
      <c r="AK1644" s="33" t="str">
        <f t="shared" si="264"/>
        <v/>
      </c>
      <c r="AL1644" s="33" t="str">
        <f t="shared" si="265"/>
        <v/>
      </c>
      <c r="AM1644" s="33">
        <f t="shared" si="266"/>
        <v>37916.595000000001</v>
      </c>
      <c r="AN1644" s="33" t="str">
        <f t="shared" si="267"/>
        <v/>
      </c>
      <c r="AO1644" s="33" t="str">
        <f t="shared" si="268"/>
        <v/>
      </c>
      <c r="AP1644" s="33" t="str">
        <f t="shared" si="269"/>
        <v/>
      </c>
      <c r="AQ1644" s="33" t="str">
        <f t="shared" si="270"/>
        <v/>
      </c>
      <c r="AR1644" s="33" t="str">
        <f t="shared" si="271"/>
        <v/>
      </c>
      <c r="AS1644" s="4">
        <v>43604</v>
      </c>
      <c r="AT1644" s="4">
        <v>0.31733796296296296</v>
      </c>
      <c r="AU1644" s="4" t="s">
        <v>64</v>
      </c>
      <c r="AV1644" s="4" t="s">
        <v>66</v>
      </c>
      <c r="AW1644" s="4" t="s">
        <v>67</v>
      </c>
      <c r="AX1644" s="4">
        <v>37916.595000000001</v>
      </c>
    </row>
    <row r="1645" spans="36:52" x14ac:dyDescent="0.3">
      <c r="AJ1645" s="33" t="str">
        <f t="shared" si="263"/>
        <v/>
      </c>
      <c r="AK1645" s="33" t="str">
        <f t="shared" si="264"/>
        <v/>
      </c>
      <c r="AL1645" s="33" t="str">
        <f t="shared" si="265"/>
        <v/>
      </c>
      <c r="AM1645" s="33" t="str">
        <f t="shared" si="266"/>
        <v/>
      </c>
      <c r="AN1645" s="33">
        <f t="shared" si="267"/>
        <v>5.8000000000000003E-2</v>
      </c>
      <c r="AO1645" s="33" t="str">
        <f t="shared" si="268"/>
        <v/>
      </c>
      <c r="AP1645" s="33" t="str">
        <f t="shared" si="269"/>
        <v/>
      </c>
      <c r="AQ1645" s="33" t="str">
        <f t="shared" si="270"/>
        <v/>
      </c>
      <c r="AR1645" s="33" t="str">
        <f t="shared" si="271"/>
        <v/>
      </c>
      <c r="AS1645" s="4">
        <v>43604</v>
      </c>
      <c r="AT1645" s="4">
        <v>0.31733796296296296</v>
      </c>
      <c r="AU1645" s="4" t="s">
        <v>64</v>
      </c>
      <c r="AV1645" s="4" t="s">
        <v>68</v>
      </c>
      <c r="AW1645" s="4">
        <v>5.8000000000000003E-2</v>
      </c>
    </row>
    <row r="1646" spans="36:52" x14ac:dyDescent="0.3">
      <c r="AJ1646" s="33" t="str">
        <f t="shared" si="263"/>
        <v/>
      </c>
      <c r="AK1646" s="33" t="str">
        <f t="shared" si="264"/>
        <v/>
      </c>
      <c r="AL1646" s="33" t="str">
        <f t="shared" si="265"/>
        <v/>
      </c>
      <c r="AM1646" s="33" t="str">
        <f t="shared" si="266"/>
        <v/>
      </c>
      <c r="AN1646" s="33" t="str">
        <f t="shared" si="267"/>
        <v/>
      </c>
      <c r="AO1646" s="33" t="str">
        <f t="shared" si="268"/>
        <v/>
      </c>
      <c r="AP1646" s="33">
        <f t="shared" si="269"/>
        <v>0.22500000000000001</v>
      </c>
      <c r="AQ1646" s="33" t="str">
        <f t="shared" si="270"/>
        <v/>
      </c>
      <c r="AR1646" s="33" t="str">
        <f t="shared" si="271"/>
        <v/>
      </c>
      <c r="AS1646" s="4">
        <v>43604</v>
      </c>
      <c r="AT1646" s="4">
        <v>0.31869212962962962</v>
      </c>
      <c r="AU1646" s="4" t="s">
        <v>70</v>
      </c>
      <c r="AV1646" s="4" t="s">
        <v>71</v>
      </c>
      <c r="AW1646" s="4">
        <v>43604</v>
      </c>
      <c r="AX1646" s="4">
        <v>0.22500000000000001</v>
      </c>
      <c r="AY1646" s="4" t="s">
        <v>72</v>
      </c>
      <c r="AZ1646" s="4" t="s">
        <v>73</v>
      </c>
    </row>
    <row r="1647" spans="36:52" x14ac:dyDescent="0.3">
      <c r="AJ1647" s="33" t="str">
        <f t="shared" si="263"/>
        <v/>
      </c>
      <c r="AK1647" s="33" t="str">
        <f t="shared" si="264"/>
        <v/>
      </c>
      <c r="AL1647" s="33" t="str">
        <f t="shared" si="265"/>
        <v/>
      </c>
      <c r="AM1647" s="33" t="str">
        <f t="shared" si="266"/>
        <v/>
      </c>
      <c r="AN1647" s="33" t="str">
        <f t="shared" si="267"/>
        <v/>
      </c>
      <c r="AO1647" s="33" t="str">
        <f t="shared" si="268"/>
        <v/>
      </c>
      <c r="AP1647" s="33" t="str">
        <f t="shared" si="269"/>
        <v/>
      </c>
      <c r="AQ1647" s="33" t="str">
        <f t="shared" si="270"/>
        <v/>
      </c>
      <c r="AR1647" s="33">
        <f t="shared" si="271"/>
        <v>33.700000000000003</v>
      </c>
      <c r="AS1647" s="4">
        <v>43604</v>
      </c>
      <c r="AT1647" s="4">
        <v>0.31869212962962962</v>
      </c>
      <c r="AU1647" s="4" t="s">
        <v>74</v>
      </c>
      <c r="AV1647" s="4" t="s">
        <v>75</v>
      </c>
      <c r="AW1647" s="4">
        <v>33.700000000000003</v>
      </c>
      <c r="AX1647" s="4" t="s">
        <v>72</v>
      </c>
      <c r="AY1647" s="4" t="s">
        <v>73</v>
      </c>
    </row>
    <row r="1648" spans="36:52" x14ac:dyDescent="0.3">
      <c r="AJ1648" s="33" t="str">
        <f t="shared" si="263"/>
        <v/>
      </c>
      <c r="AK1648" s="33" t="str">
        <f t="shared" si="264"/>
        <v/>
      </c>
      <c r="AL1648" s="33" t="str">
        <f t="shared" si="265"/>
        <v/>
      </c>
      <c r="AM1648" s="33" t="str">
        <f t="shared" si="266"/>
        <v/>
      </c>
      <c r="AN1648" s="33" t="str">
        <f t="shared" si="267"/>
        <v/>
      </c>
      <c r="AO1648" s="33" t="str">
        <f t="shared" si="268"/>
        <v/>
      </c>
      <c r="AP1648" s="33" t="str">
        <f t="shared" si="269"/>
        <v/>
      </c>
      <c r="AQ1648" s="33">
        <f t="shared" si="270"/>
        <v>34</v>
      </c>
      <c r="AR1648" s="33" t="str">
        <f t="shared" si="271"/>
        <v/>
      </c>
      <c r="AS1648" s="4">
        <v>43604</v>
      </c>
      <c r="AT1648" s="4">
        <v>0.31869212962962962</v>
      </c>
      <c r="AU1648" s="4" t="s">
        <v>74</v>
      </c>
      <c r="AV1648" s="4" t="s">
        <v>76</v>
      </c>
      <c r="AW1648" s="4">
        <v>34</v>
      </c>
      <c r="AX1648" s="4" t="s">
        <v>72</v>
      </c>
      <c r="AY1648" s="4" t="s">
        <v>73</v>
      </c>
    </row>
    <row r="1649" spans="36:50" x14ac:dyDescent="0.3">
      <c r="AJ1649" s="33">
        <f t="shared" si="263"/>
        <v>15736.51</v>
      </c>
      <c r="AK1649" s="33" t="str">
        <f t="shared" si="264"/>
        <v/>
      </c>
      <c r="AL1649" s="33" t="str">
        <f t="shared" si="265"/>
        <v/>
      </c>
      <c r="AM1649" s="33" t="str">
        <f t="shared" si="266"/>
        <v/>
      </c>
      <c r="AN1649" s="33" t="str">
        <f t="shared" si="267"/>
        <v/>
      </c>
      <c r="AO1649" s="33" t="str">
        <f t="shared" si="268"/>
        <v/>
      </c>
      <c r="AP1649" s="33" t="str">
        <f t="shared" si="269"/>
        <v/>
      </c>
      <c r="AQ1649" s="33" t="str">
        <f t="shared" si="270"/>
        <v/>
      </c>
      <c r="AR1649" s="33" t="str">
        <f t="shared" si="271"/>
        <v/>
      </c>
      <c r="AS1649" s="4">
        <v>43604</v>
      </c>
      <c r="AT1649" s="4">
        <v>0.31872685185185184</v>
      </c>
      <c r="AU1649" s="4" t="s">
        <v>59</v>
      </c>
      <c r="AV1649" s="4" t="s">
        <v>60</v>
      </c>
      <c r="AW1649" s="4">
        <v>15736.51</v>
      </c>
    </row>
    <row r="1650" spans="36:50" x14ac:dyDescent="0.3">
      <c r="AJ1650" s="33" t="str">
        <f t="shared" si="263"/>
        <v/>
      </c>
      <c r="AK1650" s="33">
        <f t="shared" si="264"/>
        <v>116117.715</v>
      </c>
      <c r="AL1650" s="33" t="str">
        <f t="shared" si="265"/>
        <v/>
      </c>
      <c r="AM1650" s="33" t="str">
        <f t="shared" si="266"/>
        <v/>
      </c>
      <c r="AN1650" s="33" t="str">
        <f t="shared" si="267"/>
        <v/>
      </c>
      <c r="AO1650" s="33" t="str">
        <f t="shared" si="268"/>
        <v/>
      </c>
      <c r="AP1650" s="33" t="str">
        <f t="shared" si="269"/>
        <v/>
      </c>
      <c r="AQ1650" s="33" t="str">
        <f t="shared" si="270"/>
        <v/>
      </c>
      <c r="AR1650" s="33" t="str">
        <f t="shared" si="271"/>
        <v/>
      </c>
      <c r="AS1650" s="4">
        <v>43604</v>
      </c>
      <c r="AT1650" s="4">
        <v>0.31872685185185184</v>
      </c>
      <c r="AU1650" s="4" t="s">
        <v>59</v>
      </c>
      <c r="AV1650" s="4" t="s">
        <v>61</v>
      </c>
      <c r="AW1650" s="4">
        <v>116117.715</v>
      </c>
    </row>
    <row r="1651" spans="36:50" x14ac:dyDescent="0.3">
      <c r="AJ1651" s="33" t="str">
        <f t="shared" si="263"/>
        <v/>
      </c>
      <c r="AK1651" s="33" t="str">
        <f t="shared" si="264"/>
        <v/>
      </c>
      <c r="AL1651" s="33" t="str">
        <f t="shared" si="265"/>
        <v/>
      </c>
      <c r="AM1651" s="33" t="str">
        <f t="shared" si="266"/>
        <v/>
      </c>
      <c r="AN1651" s="33" t="str">
        <f t="shared" si="267"/>
        <v/>
      </c>
      <c r="AO1651" s="33">
        <f t="shared" si="268"/>
        <v>12</v>
      </c>
      <c r="AP1651" s="33" t="str">
        <f t="shared" si="269"/>
        <v/>
      </c>
      <c r="AQ1651" s="33" t="str">
        <f t="shared" si="270"/>
        <v/>
      </c>
      <c r="AR1651" s="33" t="str">
        <f t="shared" si="271"/>
        <v/>
      </c>
      <c r="AS1651" s="4">
        <v>43604</v>
      </c>
      <c r="AT1651" s="4">
        <v>0.31872685185185184</v>
      </c>
      <c r="AU1651" s="4" t="s">
        <v>62</v>
      </c>
      <c r="AV1651" s="4" t="s">
        <v>63</v>
      </c>
      <c r="AW1651" s="4">
        <v>12</v>
      </c>
    </row>
    <row r="1652" spans="36:50" x14ac:dyDescent="0.3">
      <c r="AJ1652" s="33" t="str">
        <f t="shared" si="263"/>
        <v/>
      </c>
      <c r="AK1652" s="33" t="str">
        <f t="shared" si="264"/>
        <v/>
      </c>
      <c r="AL1652" s="33">
        <f t="shared" si="265"/>
        <v>27361.01</v>
      </c>
      <c r="AM1652" s="33" t="str">
        <f t="shared" si="266"/>
        <v/>
      </c>
      <c r="AN1652" s="33" t="str">
        <f t="shared" si="267"/>
        <v/>
      </c>
      <c r="AO1652" s="33" t="str">
        <f t="shared" si="268"/>
        <v/>
      </c>
      <c r="AP1652" s="33" t="str">
        <f t="shared" si="269"/>
        <v/>
      </c>
      <c r="AQ1652" s="33" t="str">
        <f t="shared" si="270"/>
        <v/>
      </c>
      <c r="AR1652" s="33" t="str">
        <f t="shared" si="271"/>
        <v/>
      </c>
      <c r="AS1652" s="4">
        <v>43604</v>
      </c>
      <c r="AT1652" s="4">
        <v>0.31872685185185184</v>
      </c>
      <c r="AU1652" s="4" t="s">
        <v>64</v>
      </c>
      <c r="AV1652" s="4" t="s">
        <v>65</v>
      </c>
      <c r="AW1652" s="4">
        <v>27361.01</v>
      </c>
    </row>
    <row r="1653" spans="36:50" x14ac:dyDescent="0.3">
      <c r="AJ1653" s="33" t="str">
        <f t="shared" si="263"/>
        <v/>
      </c>
      <c r="AK1653" s="33" t="str">
        <f t="shared" si="264"/>
        <v/>
      </c>
      <c r="AL1653" s="33" t="str">
        <f t="shared" si="265"/>
        <v/>
      </c>
      <c r="AM1653" s="33">
        <f t="shared" si="266"/>
        <v>37916.595000000001</v>
      </c>
      <c r="AN1653" s="33" t="str">
        <f t="shared" si="267"/>
        <v/>
      </c>
      <c r="AO1653" s="33" t="str">
        <f t="shared" si="268"/>
        <v/>
      </c>
      <c r="AP1653" s="33" t="str">
        <f t="shared" si="269"/>
        <v/>
      </c>
      <c r="AQ1653" s="33" t="str">
        <f t="shared" si="270"/>
        <v/>
      </c>
      <c r="AR1653" s="33" t="str">
        <f t="shared" si="271"/>
        <v/>
      </c>
      <c r="AS1653" s="4">
        <v>43604</v>
      </c>
      <c r="AT1653" s="4">
        <v>0.31872685185185184</v>
      </c>
      <c r="AU1653" s="4" t="s">
        <v>64</v>
      </c>
      <c r="AV1653" s="4" t="s">
        <v>66</v>
      </c>
      <c r="AW1653" s="4" t="s">
        <v>67</v>
      </c>
      <c r="AX1653" s="4">
        <v>37916.595000000001</v>
      </c>
    </row>
    <row r="1654" spans="36:50" x14ac:dyDescent="0.3">
      <c r="AJ1654" s="33" t="str">
        <f t="shared" si="263"/>
        <v/>
      </c>
      <c r="AK1654" s="33" t="str">
        <f t="shared" si="264"/>
        <v/>
      </c>
      <c r="AL1654" s="33" t="str">
        <f t="shared" si="265"/>
        <v/>
      </c>
      <c r="AM1654" s="33" t="str">
        <f t="shared" si="266"/>
        <v/>
      </c>
      <c r="AN1654" s="33">
        <f t="shared" si="267"/>
        <v>5.8000000000000003E-2</v>
      </c>
      <c r="AO1654" s="33" t="str">
        <f t="shared" si="268"/>
        <v/>
      </c>
      <c r="AP1654" s="33" t="str">
        <f t="shared" si="269"/>
        <v/>
      </c>
      <c r="AQ1654" s="33" t="str">
        <f t="shared" si="270"/>
        <v/>
      </c>
      <c r="AR1654" s="33" t="str">
        <f t="shared" si="271"/>
        <v/>
      </c>
      <c r="AS1654" s="4">
        <v>43604</v>
      </c>
      <c r="AT1654" s="4">
        <v>0.31872685185185184</v>
      </c>
      <c r="AU1654" s="4" t="s">
        <v>64</v>
      </c>
      <c r="AV1654" s="4" t="s">
        <v>68</v>
      </c>
      <c r="AW1654" s="4">
        <v>5.8000000000000003E-2</v>
      </c>
    </row>
    <row r="1655" spans="36:50" x14ac:dyDescent="0.3">
      <c r="AJ1655" s="33">
        <f t="shared" si="263"/>
        <v>15736.51</v>
      </c>
      <c r="AK1655" s="33" t="str">
        <f t="shared" si="264"/>
        <v/>
      </c>
      <c r="AL1655" s="33" t="str">
        <f t="shared" si="265"/>
        <v/>
      </c>
      <c r="AM1655" s="33" t="str">
        <f t="shared" si="266"/>
        <v/>
      </c>
      <c r="AN1655" s="33" t="str">
        <f t="shared" si="267"/>
        <v/>
      </c>
      <c r="AO1655" s="33" t="str">
        <f t="shared" si="268"/>
        <v/>
      </c>
      <c r="AP1655" s="33" t="str">
        <f t="shared" si="269"/>
        <v/>
      </c>
      <c r="AQ1655" s="33" t="str">
        <f t="shared" si="270"/>
        <v/>
      </c>
      <c r="AR1655" s="33" t="str">
        <f t="shared" si="271"/>
        <v/>
      </c>
      <c r="AS1655" s="4">
        <v>43604</v>
      </c>
      <c r="AT1655" s="4">
        <v>0.32011574074074073</v>
      </c>
      <c r="AU1655" s="4" t="s">
        <v>59</v>
      </c>
      <c r="AV1655" s="4" t="s">
        <v>60</v>
      </c>
      <c r="AW1655" s="4">
        <v>15736.51</v>
      </c>
    </row>
    <row r="1656" spans="36:50" x14ac:dyDescent="0.3">
      <c r="AJ1656" s="33" t="str">
        <f t="shared" si="263"/>
        <v/>
      </c>
      <c r="AK1656" s="33">
        <f t="shared" si="264"/>
        <v>116117.715</v>
      </c>
      <c r="AL1656" s="33" t="str">
        <f t="shared" si="265"/>
        <v/>
      </c>
      <c r="AM1656" s="33" t="str">
        <f t="shared" si="266"/>
        <v/>
      </c>
      <c r="AN1656" s="33" t="str">
        <f t="shared" si="267"/>
        <v/>
      </c>
      <c r="AO1656" s="33" t="str">
        <f t="shared" si="268"/>
        <v/>
      </c>
      <c r="AP1656" s="33" t="str">
        <f t="shared" si="269"/>
        <v/>
      </c>
      <c r="AQ1656" s="33" t="str">
        <f t="shared" si="270"/>
        <v/>
      </c>
      <c r="AR1656" s="33" t="str">
        <f t="shared" si="271"/>
        <v/>
      </c>
      <c r="AS1656" s="4">
        <v>43604</v>
      </c>
      <c r="AT1656" s="4">
        <v>0.32011574074074073</v>
      </c>
      <c r="AU1656" s="4" t="s">
        <v>59</v>
      </c>
      <c r="AV1656" s="4" t="s">
        <v>61</v>
      </c>
      <c r="AW1656" s="4">
        <v>116117.715</v>
      </c>
    </row>
    <row r="1657" spans="36:50" x14ac:dyDescent="0.3">
      <c r="AJ1657" s="33" t="str">
        <f t="shared" si="263"/>
        <v/>
      </c>
      <c r="AK1657" s="33" t="str">
        <f t="shared" si="264"/>
        <v/>
      </c>
      <c r="AL1657" s="33" t="str">
        <f t="shared" si="265"/>
        <v/>
      </c>
      <c r="AM1657" s="33" t="str">
        <f t="shared" si="266"/>
        <v/>
      </c>
      <c r="AN1657" s="33" t="str">
        <f t="shared" si="267"/>
        <v/>
      </c>
      <c r="AO1657" s="33">
        <f t="shared" si="268"/>
        <v>12</v>
      </c>
      <c r="AP1657" s="33" t="str">
        <f t="shared" si="269"/>
        <v/>
      </c>
      <c r="AQ1657" s="33" t="str">
        <f t="shared" si="270"/>
        <v/>
      </c>
      <c r="AR1657" s="33" t="str">
        <f t="shared" si="271"/>
        <v/>
      </c>
      <c r="AS1657" s="4">
        <v>43604</v>
      </c>
      <c r="AT1657" s="4">
        <v>0.32011574074074073</v>
      </c>
      <c r="AU1657" s="4" t="s">
        <v>62</v>
      </c>
      <c r="AV1657" s="4" t="s">
        <v>63</v>
      </c>
      <c r="AW1657" s="4">
        <v>12</v>
      </c>
    </row>
    <row r="1658" spans="36:50" x14ac:dyDescent="0.3">
      <c r="AJ1658" s="33" t="str">
        <f t="shared" si="263"/>
        <v/>
      </c>
      <c r="AK1658" s="33" t="str">
        <f t="shared" si="264"/>
        <v/>
      </c>
      <c r="AL1658" s="33">
        <f t="shared" si="265"/>
        <v>27361.01</v>
      </c>
      <c r="AM1658" s="33" t="str">
        <f t="shared" si="266"/>
        <v/>
      </c>
      <c r="AN1658" s="33" t="str">
        <f t="shared" si="267"/>
        <v/>
      </c>
      <c r="AO1658" s="33" t="str">
        <f t="shared" si="268"/>
        <v/>
      </c>
      <c r="AP1658" s="33" t="str">
        <f t="shared" si="269"/>
        <v/>
      </c>
      <c r="AQ1658" s="33" t="str">
        <f t="shared" si="270"/>
        <v/>
      </c>
      <c r="AR1658" s="33" t="str">
        <f t="shared" si="271"/>
        <v/>
      </c>
      <c r="AS1658" s="4">
        <v>43604</v>
      </c>
      <c r="AT1658" s="4">
        <v>0.32011574074074073</v>
      </c>
      <c r="AU1658" s="4" t="s">
        <v>64</v>
      </c>
      <c r="AV1658" s="4" t="s">
        <v>65</v>
      </c>
      <c r="AW1658" s="4">
        <v>27361.01</v>
      </c>
    </row>
    <row r="1659" spans="36:50" x14ac:dyDescent="0.3">
      <c r="AJ1659" s="33" t="str">
        <f t="shared" si="263"/>
        <v/>
      </c>
      <c r="AK1659" s="33" t="str">
        <f t="shared" si="264"/>
        <v/>
      </c>
      <c r="AL1659" s="33" t="str">
        <f t="shared" si="265"/>
        <v/>
      </c>
      <c r="AM1659" s="33">
        <f t="shared" si="266"/>
        <v>37916.608999999997</v>
      </c>
      <c r="AN1659" s="33" t="str">
        <f t="shared" si="267"/>
        <v/>
      </c>
      <c r="AO1659" s="33" t="str">
        <f t="shared" si="268"/>
        <v/>
      </c>
      <c r="AP1659" s="33" t="str">
        <f t="shared" si="269"/>
        <v/>
      </c>
      <c r="AQ1659" s="33" t="str">
        <f t="shared" si="270"/>
        <v/>
      </c>
      <c r="AR1659" s="33" t="str">
        <f t="shared" si="271"/>
        <v/>
      </c>
      <c r="AS1659" s="4">
        <v>43604</v>
      </c>
      <c r="AT1659" s="4">
        <v>0.32011574074074073</v>
      </c>
      <c r="AU1659" s="4" t="s">
        <v>64</v>
      </c>
      <c r="AV1659" s="4" t="s">
        <v>66</v>
      </c>
      <c r="AW1659" s="4" t="s">
        <v>67</v>
      </c>
      <c r="AX1659" s="4">
        <v>37916.608999999997</v>
      </c>
    </row>
    <row r="1660" spans="36:50" x14ac:dyDescent="0.3">
      <c r="AJ1660" s="33" t="str">
        <f t="shared" si="263"/>
        <v/>
      </c>
      <c r="AK1660" s="33" t="str">
        <f t="shared" si="264"/>
        <v/>
      </c>
      <c r="AL1660" s="33" t="str">
        <f t="shared" si="265"/>
        <v/>
      </c>
      <c r="AM1660" s="33" t="str">
        <f t="shared" si="266"/>
        <v/>
      </c>
      <c r="AN1660" s="33">
        <f t="shared" si="267"/>
        <v>7.2999999999999995E-2</v>
      </c>
      <c r="AO1660" s="33" t="str">
        <f t="shared" si="268"/>
        <v/>
      </c>
      <c r="AP1660" s="33" t="str">
        <f t="shared" si="269"/>
        <v/>
      </c>
      <c r="AQ1660" s="33" t="str">
        <f t="shared" si="270"/>
        <v/>
      </c>
      <c r="AR1660" s="33" t="str">
        <f t="shared" si="271"/>
        <v/>
      </c>
      <c r="AS1660" s="4">
        <v>43604</v>
      </c>
      <c r="AT1660" s="4">
        <v>0.32011574074074073</v>
      </c>
      <c r="AU1660" s="4" t="s">
        <v>64</v>
      </c>
      <c r="AV1660" s="4" t="s">
        <v>68</v>
      </c>
      <c r="AW1660" s="4">
        <v>7.2999999999999995E-2</v>
      </c>
    </row>
    <row r="1661" spans="36:50" x14ac:dyDescent="0.3">
      <c r="AJ1661" s="33">
        <f t="shared" si="263"/>
        <v>15736.517</v>
      </c>
      <c r="AK1661" s="33" t="str">
        <f t="shared" si="264"/>
        <v/>
      </c>
      <c r="AL1661" s="33" t="str">
        <f t="shared" si="265"/>
        <v/>
      </c>
      <c r="AM1661" s="33" t="str">
        <f t="shared" si="266"/>
        <v/>
      </c>
      <c r="AN1661" s="33" t="str">
        <f t="shared" si="267"/>
        <v/>
      </c>
      <c r="AO1661" s="33" t="str">
        <f t="shared" si="268"/>
        <v/>
      </c>
      <c r="AP1661" s="33" t="str">
        <f t="shared" si="269"/>
        <v/>
      </c>
      <c r="AQ1661" s="33" t="str">
        <f t="shared" si="270"/>
        <v/>
      </c>
      <c r="AR1661" s="33" t="str">
        <f t="shared" si="271"/>
        <v/>
      </c>
      <c r="AS1661" s="4">
        <v>43604</v>
      </c>
      <c r="AT1661" s="4">
        <v>0.32150462962962961</v>
      </c>
      <c r="AU1661" s="4" t="s">
        <v>59</v>
      </c>
      <c r="AV1661" s="4" t="s">
        <v>60</v>
      </c>
      <c r="AW1661" s="4">
        <v>15736.517</v>
      </c>
    </row>
    <row r="1662" spans="36:50" x14ac:dyDescent="0.3">
      <c r="AJ1662" s="33" t="str">
        <f t="shared" si="263"/>
        <v/>
      </c>
      <c r="AK1662" s="33">
        <f t="shared" si="264"/>
        <v>116117.715</v>
      </c>
      <c r="AL1662" s="33" t="str">
        <f t="shared" si="265"/>
        <v/>
      </c>
      <c r="AM1662" s="33" t="str">
        <f t="shared" si="266"/>
        <v/>
      </c>
      <c r="AN1662" s="33" t="str">
        <f t="shared" si="267"/>
        <v/>
      </c>
      <c r="AO1662" s="33" t="str">
        <f t="shared" si="268"/>
        <v/>
      </c>
      <c r="AP1662" s="33" t="str">
        <f t="shared" si="269"/>
        <v/>
      </c>
      <c r="AQ1662" s="33" t="str">
        <f t="shared" si="270"/>
        <v/>
      </c>
      <c r="AR1662" s="33" t="str">
        <f t="shared" si="271"/>
        <v/>
      </c>
      <c r="AS1662" s="4">
        <v>43604</v>
      </c>
      <c r="AT1662" s="4">
        <v>0.32150462962962961</v>
      </c>
      <c r="AU1662" s="4" t="s">
        <v>59</v>
      </c>
      <c r="AV1662" s="4" t="s">
        <v>61</v>
      </c>
      <c r="AW1662" s="4">
        <v>116117.715</v>
      </c>
    </row>
    <row r="1663" spans="36:50" x14ac:dyDescent="0.3">
      <c r="AJ1663" s="33" t="str">
        <f t="shared" si="263"/>
        <v/>
      </c>
      <c r="AK1663" s="33" t="str">
        <f t="shared" si="264"/>
        <v/>
      </c>
      <c r="AL1663" s="33" t="str">
        <f t="shared" si="265"/>
        <v/>
      </c>
      <c r="AM1663" s="33" t="str">
        <f t="shared" si="266"/>
        <v/>
      </c>
      <c r="AN1663" s="33" t="str">
        <f t="shared" si="267"/>
        <v/>
      </c>
      <c r="AO1663" s="33">
        <f t="shared" si="268"/>
        <v>12</v>
      </c>
      <c r="AP1663" s="33" t="str">
        <f t="shared" si="269"/>
        <v/>
      </c>
      <c r="AQ1663" s="33" t="str">
        <f t="shared" si="270"/>
        <v/>
      </c>
      <c r="AR1663" s="33" t="str">
        <f t="shared" si="271"/>
        <v/>
      </c>
      <c r="AS1663" s="4">
        <v>43604</v>
      </c>
      <c r="AT1663" s="4">
        <v>0.32150462962962961</v>
      </c>
      <c r="AU1663" s="4" t="s">
        <v>62</v>
      </c>
      <c r="AV1663" s="4" t="s">
        <v>63</v>
      </c>
      <c r="AW1663" s="4">
        <v>12</v>
      </c>
    </row>
    <row r="1664" spans="36:50" x14ac:dyDescent="0.3">
      <c r="AJ1664" s="33" t="str">
        <f t="shared" si="263"/>
        <v/>
      </c>
      <c r="AK1664" s="33" t="str">
        <f t="shared" si="264"/>
        <v/>
      </c>
      <c r="AL1664" s="33">
        <f t="shared" si="265"/>
        <v>27361.01</v>
      </c>
      <c r="AM1664" s="33" t="str">
        <f t="shared" si="266"/>
        <v/>
      </c>
      <c r="AN1664" s="33" t="str">
        <f t="shared" si="267"/>
        <v/>
      </c>
      <c r="AO1664" s="33" t="str">
        <f t="shared" si="268"/>
        <v/>
      </c>
      <c r="AP1664" s="33" t="str">
        <f t="shared" si="269"/>
        <v/>
      </c>
      <c r="AQ1664" s="33" t="str">
        <f t="shared" si="270"/>
        <v/>
      </c>
      <c r="AR1664" s="33" t="str">
        <f t="shared" si="271"/>
        <v/>
      </c>
      <c r="AS1664" s="4">
        <v>43604</v>
      </c>
      <c r="AT1664" s="4">
        <v>0.32150462962962961</v>
      </c>
      <c r="AU1664" s="4" t="s">
        <v>64</v>
      </c>
      <c r="AV1664" s="4" t="s">
        <v>65</v>
      </c>
      <c r="AW1664" s="4">
        <v>27361.01</v>
      </c>
    </row>
    <row r="1665" spans="36:52" x14ac:dyDescent="0.3">
      <c r="AJ1665" s="33" t="str">
        <f t="shared" si="263"/>
        <v/>
      </c>
      <c r="AK1665" s="33" t="str">
        <f t="shared" si="264"/>
        <v/>
      </c>
      <c r="AL1665" s="33" t="str">
        <f t="shared" si="265"/>
        <v/>
      </c>
      <c r="AM1665" s="33">
        <f t="shared" si="266"/>
        <v>37916.608999999997</v>
      </c>
      <c r="AN1665" s="33" t="str">
        <f t="shared" si="267"/>
        <v/>
      </c>
      <c r="AO1665" s="33" t="str">
        <f t="shared" si="268"/>
        <v/>
      </c>
      <c r="AP1665" s="33" t="str">
        <f t="shared" si="269"/>
        <v/>
      </c>
      <c r="AQ1665" s="33" t="str">
        <f t="shared" si="270"/>
        <v/>
      </c>
      <c r="AR1665" s="33" t="str">
        <f t="shared" si="271"/>
        <v/>
      </c>
      <c r="AS1665" s="4">
        <v>43604</v>
      </c>
      <c r="AT1665" s="4">
        <v>0.32150462962962961</v>
      </c>
      <c r="AU1665" s="4" t="s">
        <v>64</v>
      </c>
      <c r="AV1665" s="4" t="s">
        <v>66</v>
      </c>
      <c r="AW1665" s="4" t="s">
        <v>67</v>
      </c>
      <c r="AX1665" s="4">
        <v>37916.608999999997</v>
      </c>
    </row>
    <row r="1666" spans="36:52" x14ac:dyDescent="0.3">
      <c r="AJ1666" s="33" t="str">
        <f t="shared" si="263"/>
        <v/>
      </c>
      <c r="AK1666" s="33" t="str">
        <f t="shared" si="264"/>
        <v/>
      </c>
      <c r="AL1666" s="33" t="str">
        <f t="shared" si="265"/>
        <v/>
      </c>
      <c r="AM1666" s="33" t="str">
        <f t="shared" si="266"/>
        <v/>
      </c>
      <c r="AN1666" s="33">
        <f t="shared" si="267"/>
        <v>7.2999999999999995E-2</v>
      </c>
      <c r="AO1666" s="33" t="str">
        <f t="shared" si="268"/>
        <v/>
      </c>
      <c r="AP1666" s="33" t="str">
        <f t="shared" si="269"/>
        <v/>
      </c>
      <c r="AQ1666" s="33" t="str">
        <f t="shared" si="270"/>
        <v/>
      </c>
      <c r="AR1666" s="33" t="str">
        <f t="shared" si="271"/>
        <v/>
      </c>
      <c r="AS1666" s="4">
        <v>43604</v>
      </c>
      <c r="AT1666" s="4">
        <v>0.32150462962962961</v>
      </c>
      <c r="AU1666" s="4" t="s">
        <v>64</v>
      </c>
      <c r="AV1666" s="4" t="s">
        <v>68</v>
      </c>
      <c r="AW1666" s="4">
        <v>7.2999999999999995E-2</v>
      </c>
    </row>
    <row r="1667" spans="36:52" x14ac:dyDescent="0.3">
      <c r="AJ1667" s="33" t="str">
        <f t="shared" si="263"/>
        <v/>
      </c>
      <c r="AK1667" s="33" t="str">
        <f t="shared" si="264"/>
        <v/>
      </c>
      <c r="AL1667" s="33" t="str">
        <f t="shared" si="265"/>
        <v/>
      </c>
      <c r="AM1667" s="33" t="str">
        <f t="shared" si="266"/>
        <v/>
      </c>
      <c r="AN1667" s="33" t="str">
        <f t="shared" si="267"/>
        <v/>
      </c>
      <c r="AO1667" s="33" t="str">
        <f t="shared" si="268"/>
        <v/>
      </c>
      <c r="AP1667" s="33">
        <f t="shared" si="269"/>
        <v>0.22500000000000001</v>
      </c>
      <c r="AQ1667" s="33" t="str">
        <f t="shared" si="270"/>
        <v/>
      </c>
      <c r="AR1667" s="33" t="str">
        <f t="shared" si="271"/>
        <v/>
      </c>
      <c r="AS1667" s="4">
        <v>43604</v>
      </c>
      <c r="AT1667" s="4">
        <v>0.32216435185185183</v>
      </c>
      <c r="AU1667" s="4" t="s">
        <v>70</v>
      </c>
      <c r="AV1667" s="4" t="s">
        <v>71</v>
      </c>
      <c r="AW1667" s="4">
        <v>43604</v>
      </c>
      <c r="AX1667" s="4">
        <v>0.22500000000000001</v>
      </c>
      <c r="AY1667" s="4" t="s">
        <v>72</v>
      </c>
      <c r="AZ1667" s="4" t="s">
        <v>73</v>
      </c>
    </row>
    <row r="1668" spans="36:52" x14ac:dyDescent="0.3">
      <c r="AJ1668" s="33" t="str">
        <f t="shared" si="263"/>
        <v/>
      </c>
      <c r="AK1668" s="33" t="str">
        <f t="shared" si="264"/>
        <v/>
      </c>
      <c r="AL1668" s="33" t="str">
        <f t="shared" si="265"/>
        <v/>
      </c>
      <c r="AM1668" s="33" t="str">
        <f t="shared" si="266"/>
        <v/>
      </c>
      <c r="AN1668" s="33" t="str">
        <f t="shared" si="267"/>
        <v/>
      </c>
      <c r="AO1668" s="33" t="str">
        <f t="shared" si="268"/>
        <v/>
      </c>
      <c r="AP1668" s="33" t="str">
        <f t="shared" si="269"/>
        <v/>
      </c>
      <c r="AQ1668" s="33" t="str">
        <f t="shared" si="270"/>
        <v/>
      </c>
      <c r="AR1668" s="33">
        <f t="shared" si="271"/>
        <v>33.700000000000003</v>
      </c>
      <c r="AS1668" s="4">
        <v>43604</v>
      </c>
      <c r="AT1668" s="4">
        <v>0.32216435185185183</v>
      </c>
      <c r="AU1668" s="4" t="s">
        <v>74</v>
      </c>
      <c r="AV1668" s="4" t="s">
        <v>75</v>
      </c>
      <c r="AW1668" s="4">
        <v>33.700000000000003</v>
      </c>
      <c r="AX1668" s="4" t="s">
        <v>72</v>
      </c>
      <c r="AY1668" s="4" t="s">
        <v>73</v>
      </c>
    </row>
    <row r="1669" spans="36:52" x14ac:dyDescent="0.3">
      <c r="AJ1669" s="33" t="str">
        <f t="shared" si="263"/>
        <v/>
      </c>
      <c r="AK1669" s="33" t="str">
        <f t="shared" si="264"/>
        <v/>
      </c>
      <c r="AL1669" s="33" t="str">
        <f t="shared" si="265"/>
        <v/>
      </c>
      <c r="AM1669" s="33" t="str">
        <f t="shared" si="266"/>
        <v/>
      </c>
      <c r="AN1669" s="33" t="str">
        <f t="shared" si="267"/>
        <v/>
      </c>
      <c r="AO1669" s="33" t="str">
        <f t="shared" si="268"/>
        <v/>
      </c>
      <c r="AP1669" s="33" t="str">
        <f t="shared" si="269"/>
        <v/>
      </c>
      <c r="AQ1669" s="33">
        <f t="shared" si="270"/>
        <v>34</v>
      </c>
      <c r="AR1669" s="33" t="str">
        <f t="shared" si="271"/>
        <v/>
      </c>
      <c r="AS1669" s="4">
        <v>43604</v>
      </c>
      <c r="AT1669" s="4">
        <v>0.32216435185185183</v>
      </c>
      <c r="AU1669" s="4" t="s">
        <v>74</v>
      </c>
      <c r="AV1669" s="4" t="s">
        <v>76</v>
      </c>
      <c r="AW1669" s="4">
        <v>34</v>
      </c>
      <c r="AX1669" s="4" t="s">
        <v>72</v>
      </c>
      <c r="AY1669" s="4" t="s">
        <v>73</v>
      </c>
    </row>
    <row r="1670" spans="36:52" x14ac:dyDescent="0.3">
      <c r="AJ1670" s="33">
        <f t="shared" si="263"/>
        <v>15736.517</v>
      </c>
      <c r="AK1670" s="33" t="str">
        <f t="shared" si="264"/>
        <v/>
      </c>
      <c r="AL1670" s="33" t="str">
        <f t="shared" si="265"/>
        <v/>
      </c>
      <c r="AM1670" s="33" t="str">
        <f t="shared" si="266"/>
        <v/>
      </c>
      <c r="AN1670" s="33" t="str">
        <f t="shared" si="267"/>
        <v/>
      </c>
      <c r="AO1670" s="33" t="str">
        <f t="shared" si="268"/>
        <v/>
      </c>
      <c r="AP1670" s="33" t="str">
        <f t="shared" si="269"/>
        <v/>
      </c>
      <c r="AQ1670" s="33" t="str">
        <f t="shared" si="270"/>
        <v/>
      </c>
      <c r="AR1670" s="33" t="str">
        <f t="shared" si="271"/>
        <v/>
      </c>
      <c r="AS1670" s="4">
        <v>43604</v>
      </c>
      <c r="AT1670" s="4">
        <v>0.3228935185185185</v>
      </c>
      <c r="AU1670" s="4" t="s">
        <v>59</v>
      </c>
      <c r="AV1670" s="4" t="s">
        <v>60</v>
      </c>
      <c r="AW1670" s="4">
        <v>15736.517</v>
      </c>
    </row>
    <row r="1671" spans="36:52" x14ac:dyDescent="0.3">
      <c r="AJ1671" s="33" t="str">
        <f t="shared" si="263"/>
        <v/>
      </c>
      <c r="AK1671" s="33">
        <f t="shared" si="264"/>
        <v>116117.715</v>
      </c>
      <c r="AL1671" s="33" t="str">
        <f t="shared" si="265"/>
        <v/>
      </c>
      <c r="AM1671" s="33" t="str">
        <f t="shared" si="266"/>
        <v/>
      </c>
      <c r="AN1671" s="33" t="str">
        <f t="shared" si="267"/>
        <v/>
      </c>
      <c r="AO1671" s="33" t="str">
        <f t="shared" si="268"/>
        <v/>
      </c>
      <c r="AP1671" s="33" t="str">
        <f t="shared" si="269"/>
        <v/>
      </c>
      <c r="AQ1671" s="33" t="str">
        <f t="shared" si="270"/>
        <v/>
      </c>
      <c r="AR1671" s="33" t="str">
        <f t="shared" si="271"/>
        <v/>
      </c>
      <c r="AS1671" s="4">
        <v>43604</v>
      </c>
      <c r="AT1671" s="4">
        <v>0.3228935185185185</v>
      </c>
      <c r="AU1671" s="4" t="s">
        <v>59</v>
      </c>
      <c r="AV1671" s="4" t="s">
        <v>61</v>
      </c>
      <c r="AW1671" s="4">
        <v>116117.715</v>
      </c>
    </row>
    <row r="1672" spans="36:52" x14ac:dyDescent="0.3">
      <c r="AJ1672" s="33" t="str">
        <f t="shared" si="263"/>
        <v/>
      </c>
      <c r="AK1672" s="33" t="str">
        <f t="shared" si="264"/>
        <v/>
      </c>
      <c r="AL1672" s="33" t="str">
        <f t="shared" si="265"/>
        <v/>
      </c>
      <c r="AM1672" s="33" t="str">
        <f t="shared" si="266"/>
        <v/>
      </c>
      <c r="AN1672" s="33" t="str">
        <f t="shared" si="267"/>
        <v/>
      </c>
      <c r="AO1672" s="33">
        <f t="shared" si="268"/>
        <v>12</v>
      </c>
      <c r="AP1672" s="33" t="str">
        <f t="shared" si="269"/>
        <v/>
      </c>
      <c r="AQ1672" s="33" t="str">
        <f t="shared" si="270"/>
        <v/>
      </c>
      <c r="AR1672" s="33" t="str">
        <f t="shared" si="271"/>
        <v/>
      </c>
      <c r="AS1672" s="4">
        <v>43604</v>
      </c>
      <c r="AT1672" s="4">
        <v>0.3228935185185185</v>
      </c>
      <c r="AU1672" s="4" t="s">
        <v>62</v>
      </c>
      <c r="AV1672" s="4" t="s">
        <v>63</v>
      </c>
      <c r="AW1672" s="4">
        <v>12</v>
      </c>
    </row>
    <row r="1673" spans="36:52" x14ac:dyDescent="0.3">
      <c r="AJ1673" s="33" t="str">
        <f t="shared" si="263"/>
        <v/>
      </c>
      <c r="AK1673" s="33" t="str">
        <f t="shared" si="264"/>
        <v/>
      </c>
      <c r="AL1673" s="33">
        <f t="shared" si="265"/>
        <v>27361.01</v>
      </c>
      <c r="AM1673" s="33" t="str">
        <f t="shared" si="266"/>
        <v/>
      </c>
      <c r="AN1673" s="33" t="str">
        <f t="shared" si="267"/>
        <v/>
      </c>
      <c r="AO1673" s="33" t="str">
        <f t="shared" si="268"/>
        <v/>
      </c>
      <c r="AP1673" s="33" t="str">
        <f t="shared" si="269"/>
        <v/>
      </c>
      <c r="AQ1673" s="33" t="str">
        <f t="shared" si="270"/>
        <v/>
      </c>
      <c r="AR1673" s="33" t="str">
        <f t="shared" si="271"/>
        <v/>
      </c>
      <c r="AS1673" s="4">
        <v>43604</v>
      </c>
      <c r="AT1673" s="4">
        <v>0.3228935185185185</v>
      </c>
      <c r="AU1673" s="4" t="s">
        <v>64</v>
      </c>
      <c r="AV1673" s="4" t="s">
        <v>65</v>
      </c>
      <c r="AW1673" s="4">
        <v>27361.01</v>
      </c>
    </row>
    <row r="1674" spans="36:52" x14ac:dyDescent="0.3">
      <c r="AJ1674" s="33" t="str">
        <f t="shared" si="263"/>
        <v/>
      </c>
      <c r="AK1674" s="33" t="str">
        <f t="shared" si="264"/>
        <v/>
      </c>
      <c r="AL1674" s="33" t="str">
        <f t="shared" si="265"/>
        <v/>
      </c>
      <c r="AM1674" s="33">
        <f t="shared" si="266"/>
        <v>37916.627</v>
      </c>
      <c r="AN1674" s="33" t="str">
        <f t="shared" si="267"/>
        <v/>
      </c>
      <c r="AO1674" s="33" t="str">
        <f t="shared" si="268"/>
        <v/>
      </c>
      <c r="AP1674" s="33" t="str">
        <f t="shared" si="269"/>
        <v/>
      </c>
      <c r="AQ1674" s="33" t="str">
        <f t="shared" si="270"/>
        <v/>
      </c>
      <c r="AR1674" s="33" t="str">
        <f t="shared" si="271"/>
        <v/>
      </c>
      <c r="AS1674" s="4">
        <v>43604</v>
      </c>
      <c r="AT1674" s="4">
        <v>0.3228935185185185</v>
      </c>
      <c r="AU1674" s="4" t="s">
        <v>64</v>
      </c>
      <c r="AV1674" s="4" t="s">
        <v>66</v>
      </c>
      <c r="AW1674" s="4" t="s">
        <v>67</v>
      </c>
      <c r="AX1674" s="4">
        <v>37916.627</v>
      </c>
    </row>
    <row r="1675" spans="36:52" x14ac:dyDescent="0.3">
      <c r="AJ1675" s="33" t="str">
        <f t="shared" si="263"/>
        <v/>
      </c>
      <c r="AK1675" s="33" t="str">
        <f t="shared" si="264"/>
        <v/>
      </c>
      <c r="AL1675" s="33" t="str">
        <f t="shared" si="265"/>
        <v/>
      </c>
      <c r="AM1675" s="33" t="str">
        <f t="shared" si="266"/>
        <v/>
      </c>
      <c r="AN1675" s="33">
        <f t="shared" si="267"/>
        <v>0.09</v>
      </c>
      <c r="AO1675" s="33" t="str">
        <f t="shared" si="268"/>
        <v/>
      </c>
      <c r="AP1675" s="33" t="str">
        <f t="shared" si="269"/>
        <v/>
      </c>
      <c r="AQ1675" s="33" t="str">
        <f t="shared" si="270"/>
        <v/>
      </c>
      <c r="AR1675" s="33" t="str">
        <f t="shared" si="271"/>
        <v/>
      </c>
      <c r="AS1675" s="4">
        <v>43604</v>
      </c>
      <c r="AT1675" s="4">
        <v>0.3228935185185185</v>
      </c>
      <c r="AU1675" s="4" t="s">
        <v>64</v>
      </c>
      <c r="AV1675" s="4" t="s">
        <v>68</v>
      </c>
      <c r="AW1675" s="4">
        <v>0.09</v>
      </c>
    </row>
    <row r="1676" spans="36:52" x14ac:dyDescent="0.3">
      <c r="AJ1676" s="33">
        <f t="shared" ref="AJ1676:AJ1739" si="272">IF(AV1676="ht",AW1676,"")</f>
        <v>15736.519</v>
      </c>
      <c r="AK1676" s="33" t="str">
        <f t="shared" ref="AK1676:AK1739" si="273">IF($AV1676="nt",$AW1676,"")</f>
        <v/>
      </c>
      <c r="AL1676" s="33" t="str">
        <f t="shared" ref="AL1676:AL1739" si="274">IF($AV1676="esp",$AW1676,"")</f>
        <v/>
      </c>
      <c r="AM1676" s="33" t="str">
        <f t="shared" ref="AM1676:AM1739" si="275">IF($AV1676="Ges",$AX1676,"")</f>
        <v/>
      </c>
      <c r="AN1676" s="33" t="str">
        <f t="shared" ref="AN1676:AN1739" si="276">IF($AV1676="tag",$AW1676,"")</f>
        <v/>
      </c>
      <c r="AO1676" s="33" t="str">
        <f t="shared" ref="AO1676:AO1739" si="277">IF($AV1676="vhs",$AW1676,"")</f>
        <v/>
      </c>
      <c r="AP1676" s="33" t="str">
        <f t="shared" ref="AP1676:AP1739" si="278">IF($AV1676="szeit",$AX1676,"")</f>
        <v/>
      </c>
      <c r="AQ1676" s="33" t="str">
        <f t="shared" ref="AQ1676:AQ1739" si="279">IF($AV1676="v06",$AW1676,"")</f>
        <v/>
      </c>
      <c r="AR1676" s="33" t="str">
        <f t="shared" ref="AR1676:AR1739" si="280">IF($AV1676="v22",$AW1676,"")</f>
        <v/>
      </c>
      <c r="AS1676" s="4">
        <v>43604</v>
      </c>
      <c r="AT1676" s="4">
        <v>0.32428240740740738</v>
      </c>
      <c r="AU1676" s="4" t="s">
        <v>59</v>
      </c>
      <c r="AV1676" s="4" t="s">
        <v>60</v>
      </c>
      <c r="AW1676" s="4">
        <v>15736.519</v>
      </c>
    </row>
    <row r="1677" spans="36:52" x14ac:dyDescent="0.3">
      <c r="AJ1677" s="33" t="str">
        <f t="shared" si="272"/>
        <v/>
      </c>
      <c r="AK1677" s="33">
        <f t="shared" si="273"/>
        <v>116117.715</v>
      </c>
      <c r="AL1677" s="33" t="str">
        <f t="shared" si="274"/>
        <v/>
      </c>
      <c r="AM1677" s="33" t="str">
        <f t="shared" si="275"/>
        <v/>
      </c>
      <c r="AN1677" s="33" t="str">
        <f t="shared" si="276"/>
        <v/>
      </c>
      <c r="AO1677" s="33" t="str">
        <f t="shared" si="277"/>
        <v/>
      </c>
      <c r="AP1677" s="33" t="str">
        <f t="shared" si="278"/>
        <v/>
      </c>
      <c r="AQ1677" s="33" t="str">
        <f t="shared" si="279"/>
        <v/>
      </c>
      <c r="AR1677" s="33" t="str">
        <f t="shared" si="280"/>
        <v/>
      </c>
      <c r="AS1677" s="4">
        <v>43604</v>
      </c>
      <c r="AT1677" s="4">
        <v>0.32428240740740738</v>
      </c>
      <c r="AU1677" s="4" t="s">
        <v>59</v>
      </c>
      <c r="AV1677" s="4" t="s">
        <v>61</v>
      </c>
      <c r="AW1677" s="4">
        <v>116117.715</v>
      </c>
    </row>
    <row r="1678" spans="36:52" x14ac:dyDescent="0.3">
      <c r="AJ1678" s="33" t="str">
        <f t="shared" si="272"/>
        <v/>
      </c>
      <c r="AK1678" s="33" t="str">
        <f t="shared" si="273"/>
        <v/>
      </c>
      <c r="AL1678" s="33" t="str">
        <f t="shared" si="274"/>
        <v/>
      </c>
      <c r="AM1678" s="33" t="str">
        <f t="shared" si="275"/>
        <v/>
      </c>
      <c r="AN1678" s="33" t="str">
        <f t="shared" si="276"/>
        <v/>
      </c>
      <c r="AO1678" s="33">
        <f t="shared" si="277"/>
        <v>12</v>
      </c>
      <c r="AP1678" s="33" t="str">
        <f t="shared" si="278"/>
        <v/>
      </c>
      <c r="AQ1678" s="33" t="str">
        <f t="shared" si="279"/>
        <v/>
      </c>
      <c r="AR1678" s="33" t="str">
        <f t="shared" si="280"/>
        <v/>
      </c>
      <c r="AS1678" s="4">
        <v>43604</v>
      </c>
      <c r="AT1678" s="4">
        <v>0.32428240740740738</v>
      </c>
      <c r="AU1678" s="4" t="s">
        <v>62</v>
      </c>
      <c r="AV1678" s="4" t="s">
        <v>63</v>
      </c>
      <c r="AW1678" s="4">
        <v>12</v>
      </c>
    </row>
    <row r="1679" spans="36:52" x14ac:dyDescent="0.3">
      <c r="AJ1679" s="33" t="str">
        <f t="shared" si="272"/>
        <v/>
      </c>
      <c r="AK1679" s="33" t="str">
        <f t="shared" si="273"/>
        <v/>
      </c>
      <c r="AL1679" s="33">
        <f t="shared" si="274"/>
        <v>27361.01</v>
      </c>
      <c r="AM1679" s="33" t="str">
        <f t="shared" si="275"/>
        <v/>
      </c>
      <c r="AN1679" s="33" t="str">
        <f t="shared" si="276"/>
        <v/>
      </c>
      <c r="AO1679" s="33" t="str">
        <f t="shared" si="277"/>
        <v/>
      </c>
      <c r="AP1679" s="33" t="str">
        <f t="shared" si="278"/>
        <v/>
      </c>
      <c r="AQ1679" s="33" t="str">
        <f t="shared" si="279"/>
        <v/>
      </c>
      <c r="AR1679" s="33" t="str">
        <f t="shared" si="280"/>
        <v/>
      </c>
      <c r="AS1679" s="4">
        <v>43604</v>
      </c>
      <c r="AT1679" s="4">
        <v>0.32428240740740738</v>
      </c>
      <c r="AU1679" s="4" t="s">
        <v>64</v>
      </c>
      <c r="AV1679" s="4" t="s">
        <v>65</v>
      </c>
      <c r="AW1679" s="4">
        <v>27361.01</v>
      </c>
    </row>
    <row r="1680" spans="36:52" x14ac:dyDescent="0.3">
      <c r="AJ1680" s="33" t="str">
        <f t="shared" si="272"/>
        <v/>
      </c>
      <c r="AK1680" s="33" t="str">
        <f t="shared" si="273"/>
        <v/>
      </c>
      <c r="AL1680" s="33" t="str">
        <f t="shared" si="274"/>
        <v/>
      </c>
      <c r="AM1680" s="33">
        <f t="shared" si="275"/>
        <v>37916.627</v>
      </c>
      <c r="AN1680" s="33" t="str">
        <f t="shared" si="276"/>
        <v/>
      </c>
      <c r="AO1680" s="33" t="str">
        <f t="shared" si="277"/>
        <v/>
      </c>
      <c r="AP1680" s="33" t="str">
        <f t="shared" si="278"/>
        <v/>
      </c>
      <c r="AQ1680" s="33" t="str">
        <f t="shared" si="279"/>
        <v/>
      </c>
      <c r="AR1680" s="33" t="str">
        <f t="shared" si="280"/>
        <v/>
      </c>
      <c r="AS1680" s="4">
        <v>43604</v>
      </c>
      <c r="AT1680" s="4">
        <v>0.32428240740740738</v>
      </c>
      <c r="AU1680" s="4" t="s">
        <v>64</v>
      </c>
      <c r="AV1680" s="4" t="s">
        <v>66</v>
      </c>
      <c r="AW1680" s="4" t="s">
        <v>67</v>
      </c>
      <c r="AX1680" s="4">
        <v>37916.627</v>
      </c>
    </row>
    <row r="1681" spans="36:52" x14ac:dyDescent="0.3">
      <c r="AJ1681" s="33" t="str">
        <f t="shared" si="272"/>
        <v/>
      </c>
      <c r="AK1681" s="33" t="str">
        <f t="shared" si="273"/>
        <v/>
      </c>
      <c r="AL1681" s="33" t="str">
        <f t="shared" si="274"/>
        <v/>
      </c>
      <c r="AM1681" s="33" t="str">
        <f t="shared" si="275"/>
        <v/>
      </c>
      <c r="AN1681" s="33">
        <f t="shared" si="276"/>
        <v>0.09</v>
      </c>
      <c r="AO1681" s="33" t="str">
        <f t="shared" si="277"/>
        <v/>
      </c>
      <c r="AP1681" s="33" t="str">
        <f t="shared" si="278"/>
        <v/>
      </c>
      <c r="AQ1681" s="33" t="str">
        <f t="shared" si="279"/>
        <v/>
      </c>
      <c r="AR1681" s="33" t="str">
        <f t="shared" si="280"/>
        <v/>
      </c>
      <c r="AS1681" s="4">
        <v>43604</v>
      </c>
      <c r="AT1681" s="4">
        <v>0.32428240740740738</v>
      </c>
      <c r="AU1681" s="4" t="s">
        <v>64</v>
      </c>
      <c r="AV1681" s="4" t="s">
        <v>68</v>
      </c>
      <c r="AW1681" s="4">
        <v>0.09</v>
      </c>
    </row>
    <row r="1682" spans="36:52" x14ac:dyDescent="0.3">
      <c r="AJ1682" s="33" t="str">
        <f t="shared" si="272"/>
        <v/>
      </c>
      <c r="AK1682" s="33" t="str">
        <f t="shared" si="273"/>
        <v/>
      </c>
      <c r="AL1682" s="33" t="str">
        <f t="shared" si="274"/>
        <v/>
      </c>
      <c r="AM1682" s="33" t="str">
        <f t="shared" si="275"/>
        <v/>
      </c>
      <c r="AN1682" s="33" t="str">
        <f t="shared" si="276"/>
        <v/>
      </c>
      <c r="AO1682" s="33" t="str">
        <f t="shared" si="277"/>
        <v/>
      </c>
      <c r="AP1682" s="33">
        <f t="shared" si="278"/>
        <v>0.22500000000000001</v>
      </c>
      <c r="AQ1682" s="33" t="str">
        <f t="shared" si="279"/>
        <v/>
      </c>
      <c r="AR1682" s="33" t="str">
        <f t="shared" si="280"/>
        <v/>
      </c>
      <c r="AS1682" s="4">
        <v>43604</v>
      </c>
      <c r="AT1682" s="4">
        <v>0.32563657407407409</v>
      </c>
      <c r="AU1682" s="4" t="s">
        <v>70</v>
      </c>
      <c r="AV1682" s="4" t="s">
        <v>71</v>
      </c>
      <c r="AW1682" s="4">
        <v>43604</v>
      </c>
      <c r="AX1682" s="4">
        <v>0.22500000000000001</v>
      </c>
      <c r="AY1682" s="4" t="s">
        <v>72</v>
      </c>
      <c r="AZ1682" s="4" t="s">
        <v>73</v>
      </c>
    </row>
    <row r="1683" spans="36:52" x14ac:dyDescent="0.3">
      <c r="AJ1683" s="33" t="str">
        <f t="shared" si="272"/>
        <v/>
      </c>
      <c r="AK1683" s="33" t="str">
        <f t="shared" si="273"/>
        <v/>
      </c>
      <c r="AL1683" s="33" t="str">
        <f t="shared" si="274"/>
        <v/>
      </c>
      <c r="AM1683" s="33" t="str">
        <f t="shared" si="275"/>
        <v/>
      </c>
      <c r="AN1683" s="33" t="str">
        <f t="shared" si="276"/>
        <v/>
      </c>
      <c r="AO1683" s="33" t="str">
        <f t="shared" si="277"/>
        <v/>
      </c>
      <c r="AP1683" s="33" t="str">
        <f t="shared" si="278"/>
        <v/>
      </c>
      <c r="AQ1683" s="33" t="str">
        <f t="shared" si="279"/>
        <v/>
      </c>
      <c r="AR1683" s="33">
        <f t="shared" si="280"/>
        <v>33.700000000000003</v>
      </c>
      <c r="AS1683" s="4">
        <v>43604</v>
      </c>
      <c r="AT1683" s="4">
        <v>0.32563657407407409</v>
      </c>
      <c r="AU1683" s="4" t="s">
        <v>74</v>
      </c>
      <c r="AV1683" s="4" t="s">
        <v>75</v>
      </c>
      <c r="AW1683" s="4">
        <v>33.700000000000003</v>
      </c>
      <c r="AX1683" s="4" t="s">
        <v>72</v>
      </c>
      <c r="AY1683" s="4" t="s">
        <v>73</v>
      </c>
    </row>
    <row r="1684" spans="36:52" x14ac:dyDescent="0.3">
      <c r="AJ1684" s="33" t="str">
        <f t="shared" si="272"/>
        <v/>
      </c>
      <c r="AK1684" s="33" t="str">
        <f t="shared" si="273"/>
        <v/>
      </c>
      <c r="AL1684" s="33" t="str">
        <f t="shared" si="274"/>
        <v/>
      </c>
      <c r="AM1684" s="33" t="str">
        <f t="shared" si="275"/>
        <v/>
      </c>
      <c r="AN1684" s="33" t="str">
        <f t="shared" si="276"/>
        <v/>
      </c>
      <c r="AO1684" s="33" t="str">
        <f t="shared" si="277"/>
        <v/>
      </c>
      <c r="AP1684" s="33" t="str">
        <f t="shared" si="278"/>
        <v/>
      </c>
      <c r="AQ1684" s="33">
        <f t="shared" si="279"/>
        <v>34</v>
      </c>
      <c r="AR1684" s="33" t="str">
        <f t="shared" si="280"/>
        <v/>
      </c>
      <c r="AS1684" s="4">
        <v>43604</v>
      </c>
      <c r="AT1684" s="4">
        <v>0.32563657407407409</v>
      </c>
      <c r="AU1684" s="4" t="s">
        <v>74</v>
      </c>
      <c r="AV1684" s="4" t="s">
        <v>76</v>
      </c>
      <c r="AW1684" s="4">
        <v>34</v>
      </c>
      <c r="AX1684" s="4" t="s">
        <v>72</v>
      </c>
      <c r="AY1684" s="4" t="s">
        <v>73</v>
      </c>
    </row>
    <row r="1685" spans="36:52" x14ac:dyDescent="0.3">
      <c r="AJ1685" s="33">
        <f t="shared" si="272"/>
        <v>15736.519</v>
      </c>
      <c r="AK1685" s="33" t="str">
        <f t="shared" si="273"/>
        <v/>
      </c>
      <c r="AL1685" s="33" t="str">
        <f t="shared" si="274"/>
        <v/>
      </c>
      <c r="AM1685" s="33" t="str">
        <f t="shared" si="275"/>
        <v/>
      </c>
      <c r="AN1685" s="33" t="str">
        <f t="shared" si="276"/>
        <v/>
      </c>
      <c r="AO1685" s="33" t="str">
        <f t="shared" si="277"/>
        <v/>
      </c>
      <c r="AP1685" s="33" t="str">
        <f t="shared" si="278"/>
        <v/>
      </c>
      <c r="AQ1685" s="33" t="str">
        <f t="shared" si="279"/>
        <v/>
      </c>
      <c r="AR1685" s="33" t="str">
        <f t="shared" si="280"/>
        <v/>
      </c>
      <c r="AS1685" s="4">
        <v>43604</v>
      </c>
      <c r="AT1685" s="4">
        <v>0.32567129629629626</v>
      </c>
      <c r="AU1685" s="4" t="s">
        <v>59</v>
      </c>
      <c r="AV1685" s="4" t="s">
        <v>60</v>
      </c>
      <c r="AW1685" s="4">
        <v>15736.519</v>
      </c>
    </row>
    <row r="1686" spans="36:52" x14ac:dyDescent="0.3">
      <c r="AJ1686" s="33" t="str">
        <f t="shared" si="272"/>
        <v/>
      </c>
      <c r="AK1686" s="33">
        <f t="shared" si="273"/>
        <v>116117.715</v>
      </c>
      <c r="AL1686" s="33" t="str">
        <f t="shared" si="274"/>
        <v/>
      </c>
      <c r="AM1686" s="33" t="str">
        <f t="shared" si="275"/>
        <v/>
      </c>
      <c r="AN1686" s="33" t="str">
        <f t="shared" si="276"/>
        <v/>
      </c>
      <c r="AO1686" s="33" t="str">
        <f t="shared" si="277"/>
        <v/>
      </c>
      <c r="AP1686" s="33" t="str">
        <f t="shared" si="278"/>
        <v/>
      </c>
      <c r="AQ1686" s="33" t="str">
        <f t="shared" si="279"/>
        <v/>
      </c>
      <c r="AR1686" s="33" t="str">
        <f t="shared" si="280"/>
        <v/>
      </c>
      <c r="AS1686" s="4">
        <v>43604</v>
      </c>
      <c r="AT1686" s="4">
        <v>0.32567129629629626</v>
      </c>
      <c r="AU1686" s="4" t="s">
        <v>59</v>
      </c>
      <c r="AV1686" s="4" t="s">
        <v>61</v>
      </c>
      <c r="AW1686" s="4">
        <v>116117.715</v>
      </c>
    </row>
    <row r="1687" spans="36:52" x14ac:dyDescent="0.3">
      <c r="AJ1687" s="33" t="str">
        <f t="shared" si="272"/>
        <v/>
      </c>
      <c r="AK1687" s="33" t="str">
        <f t="shared" si="273"/>
        <v/>
      </c>
      <c r="AL1687" s="33" t="str">
        <f t="shared" si="274"/>
        <v/>
      </c>
      <c r="AM1687" s="33" t="str">
        <f t="shared" si="275"/>
        <v/>
      </c>
      <c r="AN1687" s="33" t="str">
        <f t="shared" si="276"/>
        <v/>
      </c>
      <c r="AO1687" s="33">
        <f t="shared" si="277"/>
        <v>12</v>
      </c>
      <c r="AP1687" s="33" t="str">
        <f t="shared" si="278"/>
        <v/>
      </c>
      <c r="AQ1687" s="33" t="str">
        <f t="shared" si="279"/>
        <v/>
      </c>
      <c r="AR1687" s="33" t="str">
        <f t="shared" si="280"/>
        <v/>
      </c>
      <c r="AS1687" s="4">
        <v>43604</v>
      </c>
      <c r="AT1687" s="4">
        <v>0.32567129629629626</v>
      </c>
      <c r="AU1687" s="4" t="s">
        <v>62</v>
      </c>
      <c r="AV1687" s="4" t="s">
        <v>63</v>
      </c>
      <c r="AW1687" s="4">
        <v>12</v>
      </c>
    </row>
    <row r="1688" spans="36:52" x14ac:dyDescent="0.3">
      <c r="AJ1688" s="33" t="str">
        <f t="shared" si="272"/>
        <v/>
      </c>
      <c r="AK1688" s="33" t="str">
        <f t="shared" si="273"/>
        <v/>
      </c>
      <c r="AL1688" s="33">
        <f t="shared" si="274"/>
        <v>27361.01</v>
      </c>
      <c r="AM1688" s="33" t="str">
        <f t="shared" si="275"/>
        <v/>
      </c>
      <c r="AN1688" s="33" t="str">
        <f t="shared" si="276"/>
        <v/>
      </c>
      <c r="AO1688" s="33" t="str">
        <f t="shared" si="277"/>
        <v/>
      </c>
      <c r="AP1688" s="33" t="str">
        <f t="shared" si="278"/>
        <v/>
      </c>
      <c r="AQ1688" s="33" t="str">
        <f t="shared" si="279"/>
        <v/>
      </c>
      <c r="AR1688" s="33" t="str">
        <f t="shared" si="280"/>
        <v/>
      </c>
      <c r="AS1688" s="4">
        <v>43604</v>
      </c>
      <c r="AT1688" s="4">
        <v>0.32567129629629626</v>
      </c>
      <c r="AU1688" s="4" t="s">
        <v>64</v>
      </c>
      <c r="AV1688" s="4" t="s">
        <v>65</v>
      </c>
      <c r="AW1688" s="4">
        <v>27361.01</v>
      </c>
    </row>
    <row r="1689" spans="36:52" x14ac:dyDescent="0.3">
      <c r="AJ1689" s="33" t="str">
        <f t="shared" si="272"/>
        <v/>
      </c>
      <c r="AK1689" s="33" t="str">
        <f t="shared" si="273"/>
        <v/>
      </c>
      <c r="AL1689" s="33" t="str">
        <f t="shared" si="274"/>
        <v/>
      </c>
      <c r="AM1689" s="33">
        <f t="shared" si="275"/>
        <v>37916.627</v>
      </c>
      <c r="AN1689" s="33" t="str">
        <f t="shared" si="276"/>
        <v/>
      </c>
      <c r="AO1689" s="33" t="str">
        <f t="shared" si="277"/>
        <v/>
      </c>
      <c r="AP1689" s="33" t="str">
        <f t="shared" si="278"/>
        <v/>
      </c>
      <c r="AQ1689" s="33" t="str">
        <f t="shared" si="279"/>
        <v/>
      </c>
      <c r="AR1689" s="33" t="str">
        <f t="shared" si="280"/>
        <v/>
      </c>
      <c r="AS1689" s="4">
        <v>43604</v>
      </c>
      <c r="AT1689" s="4">
        <v>0.32567129629629626</v>
      </c>
      <c r="AU1689" s="4" t="s">
        <v>64</v>
      </c>
      <c r="AV1689" s="4" t="s">
        <v>66</v>
      </c>
      <c r="AW1689" s="4" t="s">
        <v>67</v>
      </c>
      <c r="AX1689" s="4">
        <v>37916.627</v>
      </c>
    </row>
    <row r="1690" spans="36:52" x14ac:dyDescent="0.3">
      <c r="AJ1690" s="33" t="str">
        <f t="shared" si="272"/>
        <v/>
      </c>
      <c r="AK1690" s="33" t="str">
        <f t="shared" si="273"/>
        <v/>
      </c>
      <c r="AL1690" s="33" t="str">
        <f t="shared" si="274"/>
        <v/>
      </c>
      <c r="AM1690" s="33" t="str">
        <f t="shared" si="275"/>
        <v/>
      </c>
      <c r="AN1690" s="33">
        <f t="shared" si="276"/>
        <v>0.09</v>
      </c>
      <c r="AO1690" s="33" t="str">
        <f t="shared" si="277"/>
        <v/>
      </c>
      <c r="AP1690" s="33" t="str">
        <f t="shared" si="278"/>
        <v/>
      </c>
      <c r="AQ1690" s="33" t="str">
        <f t="shared" si="279"/>
        <v/>
      </c>
      <c r="AR1690" s="33" t="str">
        <f t="shared" si="280"/>
        <v/>
      </c>
      <c r="AS1690" s="4">
        <v>43604</v>
      </c>
      <c r="AT1690" s="4">
        <v>0.32567129629629626</v>
      </c>
      <c r="AU1690" s="4" t="s">
        <v>64</v>
      </c>
      <c r="AV1690" s="4" t="s">
        <v>68</v>
      </c>
      <c r="AW1690" s="4">
        <v>0.09</v>
      </c>
    </row>
    <row r="1691" spans="36:52" x14ac:dyDescent="0.3">
      <c r="AJ1691" s="33">
        <f t="shared" si="272"/>
        <v>15736.519</v>
      </c>
      <c r="AK1691" s="33" t="str">
        <f t="shared" si="273"/>
        <v/>
      </c>
      <c r="AL1691" s="33" t="str">
        <f t="shared" si="274"/>
        <v/>
      </c>
      <c r="AM1691" s="33" t="str">
        <f t="shared" si="275"/>
        <v/>
      </c>
      <c r="AN1691" s="33" t="str">
        <f t="shared" si="276"/>
        <v/>
      </c>
      <c r="AO1691" s="33" t="str">
        <f t="shared" si="277"/>
        <v/>
      </c>
      <c r="AP1691" s="33" t="str">
        <f t="shared" si="278"/>
        <v/>
      </c>
      <c r="AQ1691" s="33" t="str">
        <f t="shared" si="279"/>
        <v/>
      </c>
      <c r="AR1691" s="33" t="str">
        <f t="shared" si="280"/>
        <v/>
      </c>
      <c r="AS1691" s="4">
        <v>43604</v>
      </c>
      <c r="AT1691" s="4">
        <v>0.32706018518518515</v>
      </c>
      <c r="AU1691" s="4" t="s">
        <v>59</v>
      </c>
      <c r="AV1691" s="4" t="s">
        <v>60</v>
      </c>
      <c r="AW1691" s="4">
        <v>15736.519</v>
      </c>
    </row>
    <row r="1692" spans="36:52" x14ac:dyDescent="0.3">
      <c r="AJ1692" s="33" t="str">
        <f t="shared" si="272"/>
        <v/>
      </c>
      <c r="AK1692" s="33">
        <f t="shared" si="273"/>
        <v>116117.715</v>
      </c>
      <c r="AL1692" s="33" t="str">
        <f t="shared" si="274"/>
        <v/>
      </c>
      <c r="AM1692" s="33" t="str">
        <f t="shared" si="275"/>
        <v/>
      </c>
      <c r="AN1692" s="33" t="str">
        <f t="shared" si="276"/>
        <v/>
      </c>
      <c r="AO1692" s="33" t="str">
        <f t="shared" si="277"/>
        <v/>
      </c>
      <c r="AP1692" s="33" t="str">
        <f t="shared" si="278"/>
        <v/>
      </c>
      <c r="AQ1692" s="33" t="str">
        <f t="shared" si="279"/>
        <v/>
      </c>
      <c r="AR1692" s="33" t="str">
        <f t="shared" si="280"/>
        <v/>
      </c>
      <c r="AS1692" s="4">
        <v>43604</v>
      </c>
      <c r="AT1692" s="4">
        <v>0.32706018518518515</v>
      </c>
      <c r="AU1692" s="4" t="s">
        <v>59</v>
      </c>
      <c r="AV1692" s="4" t="s">
        <v>61</v>
      </c>
      <c r="AW1692" s="4">
        <v>116117.715</v>
      </c>
    </row>
    <row r="1693" spans="36:52" x14ac:dyDescent="0.3">
      <c r="AJ1693" s="33" t="str">
        <f t="shared" si="272"/>
        <v/>
      </c>
      <c r="AK1693" s="33" t="str">
        <f t="shared" si="273"/>
        <v/>
      </c>
      <c r="AL1693" s="33" t="str">
        <f t="shared" si="274"/>
        <v/>
      </c>
      <c r="AM1693" s="33" t="str">
        <f t="shared" si="275"/>
        <v/>
      </c>
      <c r="AN1693" s="33" t="str">
        <f t="shared" si="276"/>
        <v/>
      </c>
      <c r="AO1693" s="33">
        <f t="shared" si="277"/>
        <v>12</v>
      </c>
      <c r="AP1693" s="33" t="str">
        <f t="shared" si="278"/>
        <v/>
      </c>
      <c r="AQ1693" s="33" t="str">
        <f t="shared" si="279"/>
        <v/>
      </c>
      <c r="AR1693" s="33" t="str">
        <f t="shared" si="280"/>
        <v/>
      </c>
      <c r="AS1693" s="4">
        <v>43604</v>
      </c>
      <c r="AT1693" s="4">
        <v>0.32706018518518515</v>
      </c>
      <c r="AU1693" s="4" t="s">
        <v>62</v>
      </c>
      <c r="AV1693" s="4" t="s">
        <v>63</v>
      </c>
      <c r="AW1693" s="4">
        <v>12</v>
      </c>
    </row>
    <row r="1694" spans="36:52" x14ac:dyDescent="0.3">
      <c r="AJ1694" s="33" t="str">
        <f t="shared" si="272"/>
        <v/>
      </c>
      <c r="AK1694" s="33" t="str">
        <f t="shared" si="273"/>
        <v/>
      </c>
      <c r="AL1694" s="33">
        <f t="shared" si="274"/>
        <v>27361.01</v>
      </c>
      <c r="AM1694" s="33" t="str">
        <f t="shared" si="275"/>
        <v/>
      </c>
      <c r="AN1694" s="33" t="str">
        <f t="shared" si="276"/>
        <v/>
      </c>
      <c r="AO1694" s="33" t="str">
        <f t="shared" si="277"/>
        <v/>
      </c>
      <c r="AP1694" s="33" t="str">
        <f t="shared" si="278"/>
        <v/>
      </c>
      <c r="AQ1694" s="33" t="str">
        <f t="shared" si="279"/>
        <v/>
      </c>
      <c r="AR1694" s="33" t="str">
        <f t="shared" si="280"/>
        <v/>
      </c>
      <c r="AS1694" s="4">
        <v>43604</v>
      </c>
      <c r="AT1694" s="4">
        <v>0.32706018518518515</v>
      </c>
      <c r="AU1694" s="4" t="s">
        <v>64</v>
      </c>
      <c r="AV1694" s="4" t="s">
        <v>65</v>
      </c>
      <c r="AW1694" s="4">
        <v>27361.01</v>
      </c>
    </row>
    <row r="1695" spans="36:52" x14ac:dyDescent="0.3">
      <c r="AJ1695" s="33" t="str">
        <f t="shared" si="272"/>
        <v/>
      </c>
      <c r="AK1695" s="33" t="str">
        <f t="shared" si="273"/>
        <v/>
      </c>
      <c r="AL1695" s="33" t="str">
        <f t="shared" si="274"/>
        <v/>
      </c>
      <c r="AM1695" s="33">
        <f t="shared" si="275"/>
        <v>37916.652000000002</v>
      </c>
      <c r="AN1695" s="33" t="str">
        <f t="shared" si="276"/>
        <v/>
      </c>
      <c r="AO1695" s="33" t="str">
        <f t="shared" si="277"/>
        <v/>
      </c>
      <c r="AP1695" s="33" t="str">
        <f t="shared" si="278"/>
        <v/>
      </c>
      <c r="AQ1695" s="33" t="str">
        <f t="shared" si="279"/>
        <v/>
      </c>
      <c r="AR1695" s="33" t="str">
        <f t="shared" si="280"/>
        <v/>
      </c>
      <c r="AS1695" s="4">
        <v>43604</v>
      </c>
      <c r="AT1695" s="4">
        <v>0.32706018518518515</v>
      </c>
      <c r="AU1695" s="4" t="s">
        <v>64</v>
      </c>
      <c r="AV1695" s="4" t="s">
        <v>66</v>
      </c>
      <c r="AW1695" s="4" t="s">
        <v>67</v>
      </c>
      <c r="AX1695" s="4">
        <v>37916.652000000002</v>
      </c>
    </row>
    <row r="1696" spans="36:52" x14ac:dyDescent="0.3">
      <c r="AJ1696" s="33" t="str">
        <f t="shared" si="272"/>
        <v/>
      </c>
      <c r="AK1696" s="33" t="str">
        <f t="shared" si="273"/>
        <v/>
      </c>
      <c r="AL1696" s="33" t="str">
        <f t="shared" si="274"/>
        <v/>
      </c>
      <c r="AM1696" s="33" t="str">
        <f t="shared" si="275"/>
        <v/>
      </c>
      <c r="AN1696" s="33">
        <f t="shared" si="276"/>
        <v>0.11600000000000001</v>
      </c>
      <c r="AO1696" s="33" t="str">
        <f t="shared" si="277"/>
        <v/>
      </c>
      <c r="AP1696" s="33" t="str">
        <f t="shared" si="278"/>
        <v/>
      </c>
      <c r="AQ1696" s="33" t="str">
        <f t="shared" si="279"/>
        <v/>
      </c>
      <c r="AR1696" s="33" t="str">
        <f t="shared" si="280"/>
        <v/>
      </c>
      <c r="AS1696" s="4">
        <v>43604</v>
      </c>
      <c r="AT1696" s="4">
        <v>0.32706018518518515</v>
      </c>
      <c r="AU1696" s="4" t="s">
        <v>64</v>
      </c>
      <c r="AV1696" s="4" t="s">
        <v>68</v>
      </c>
      <c r="AW1696" s="4">
        <v>0.11600000000000001</v>
      </c>
    </row>
    <row r="1697" spans="36:52" x14ac:dyDescent="0.3">
      <c r="AJ1697" s="33">
        <f t="shared" si="272"/>
        <v>15736.519</v>
      </c>
      <c r="AK1697" s="33" t="str">
        <f t="shared" si="273"/>
        <v/>
      </c>
      <c r="AL1697" s="33" t="str">
        <f t="shared" si="274"/>
        <v/>
      </c>
      <c r="AM1697" s="33" t="str">
        <f t="shared" si="275"/>
        <v/>
      </c>
      <c r="AN1697" s="33" t="str">
        <f t="shared" si="276"/>
        <v/>
      </c>
      <c r="AO1697" s="33" t="str">
        <f t="shared" si="277"/>
        <v/>
      </c>
      <c r="AP1697" s="33" t="str">
        <f t="shared" si="278"/>
        <v/>
      </c>
      <c r="AQ1697" s="33" t="str">
        <f t="shared" si="279"/>
        <v/>
      </c>
      <c r="AR1697" s="33" t="str">
        <f t="shared" si="280"/>
        <v/>
      </c>
      <c r="AS1697" s="4">
        <v>43604</v>
      </c>
      <c r="AT1697" s="4">
        <v>0.32844907407407409</v>
      </c>
      <c r="AU1697" s="4" t="s">
        <v>59</v>
      </c>
      <c r="AV1697" s="4" t="s">
        <v>60</v>
      </c>
      <c r="AW1697" s="4">
        <v>15736.519</v>
      </c>
    </row>
    <row r="1698" spans="36:52" x14ac:dyDescent="0.3">
      <c r="AJ1698" s="33" t="str">
        <f t="shared" si="272"/>
        <v/>
      </c>
      <c r="AK1698" s="33">
        <f t="shared" si="273"/>
        <v>116117.715</v>
      </c>
      <c r="AL1698" s="33" t="str">
        <f t="shared" si="274"/>
        <v/>
      </c>
      <c r="AM1698" s="33" t="str">
        <f t="shared" si="275"/>
        <v/>
      </c>
      <c r="AN1698" s="33" t="str">
        <f t="shared" si="276"/>
        <v/>
      </c>
      <c r="AO1698" s="33" t="str">
        <f t="shared" si="277"/>
        <v/>
      </c>
      <c r="AP1698" s="33" t="str">
        <f t="shared" si="278"/>
        <v/>
      </c>
      <c r="AQ1698" s="33" t="str">
        <f t="shared" si="279"/>
        <v/>
      </c>
      <c r="AR1698" s="33" t="str">
        <f t="shared" si="280"/>
        <v/>
      </c>
      <c r="AS1698" s="4">
        <v>43604</v>
      </c>
      <c r="AT1698" s="4">
        <v>0.32844907407407409</v>
      </c>
      <c r="AU1698" s="4" t="s">
        <v>59</v>
      </c>
      <c r="AV1698" s="4" t="s">
        <v>61</v>
      </c>
      <c r="AW1698" s="4">
        <v>116117.715</v>
      </c>
    </row>
    <row r="1699" spans="36:52" x14ac:dyDescent="0.3">
      <c r="AJ1699" s="33" t="str">
        <f t="shared" si="272"/>
        <v/>
      </c>
      <c r="AK1699" s="33" t="str">
        <f t="shared" si="273"/>
        <v/>
      </c>
      <c r="AL1699" s="33" t="str">
        <f t="shared" si="274"/>
        <v/>
      </c>
      <c r="AM1699" s="33" t="str">
        <f t="shared" si="275"/>
        <v/>
      </c>
      <c r="AN1699" s="33" t="str">
        <f t="shared" si="276"/>
        <v/>
      </c>
      <c r="AO1699" s="33">
        <f t="shared" si="277"/>
        <v>12</v>
      </c>
      <c r="AP1699" s="33" t="str">
        <f t="shared" si="278"/>
        <v/>
      </c>
      <c r="AQ1699" s="33" t="str">
        <f t="shared" si="279"/>
        <v/>
      </c>
      <c r="AR1699" s="33" t="str">
        <f t="shared" si="280"/>
        <v/>
      </c>
      <c r="AS1699" s="4">
        <v>43604</v>
      </c>
      <c r="AT1699" s="4">
        <v>0.32844907407407409</v>
      </c>
      <c r="AU1699" s="4" t="s">
        <v>62</v>
      </c>
      <c r="AV1699" s="4" t="s">
        <v>63</v>
      </c>
      <c r="AW1699" s="4">
        <v>12</v>
      </c>
    </row>
    <row r="1700" spans="36:52" x14ac:dyDescent="0.3">
      <c r="AJ1700" s="33" t="str">
        <f t="shared" si="272"/>
        <v/>
      </c>
      <c r="AK1700" s="33" t="str">
        <f t="shared" si="273"/>
        <v/>
      </c>
      <c r="AL1700" s="33">
        <f t="shared" si="274"/>
        <v>27361.012999999999</v>
      </c>
      <c r="AM1700" s="33" t="str">
        <f t="shared" si="275"/>
        <v/>
      </c>
      <c r="AN1700" s="33" t="str">
        <f t="shared" si="276"/>
        <v/>
      </c>
      <c r="AO1700" s="33" t="str">
        <f t="shared" si="277"/>
        <v/>
      </c>
      <c r="AP1700" s="33" t="str">
        <f t="shared" si="278"/>
        <v/>
      </c>
      <c r="AQ1700" s="33" t="str">
        <f t="shared" si="279"/>
        <v/>
      </c>
      <c r="AR1700" s="33" t="str">
        <f t="shared" si="280"/>
        <v/>
      </c>
      <c r="AS1700" s="4">
        <v>43604</v>
      </c>
      <c r="AT1700" s="4">
        <v>0.32844907407407409</v>
      </c>
      <c r="AU1700" s="4" t="s">
        <v>64</v>
      </c>
      <c r="AV1700" s="4" t="s">
        <v>65</v>
      </c>
      <c r="AW1700" s="4">
        <v>27361.012999999999</v>
      </c>
    </row>
    <row r="1701" spans="36:52" x14ac:dyDescent="0.3">
      <c r="AJ1701" s="33" t="str">
        <f t="shared" si="272"/>
        <v/>
      </c>
      <c r="AK1701" s="33" t="str">
        <f t="shared" si="273"/>
        <v/>
      </c>
      <c r="AL1701" s="33" t="str">
        <f t="shared" si="274"/>
        <v/>
      </c>
      <c r="AM1701" s="33">
        <f t="shared" si="275"/>
        <v>37916.652000000002</v>
      </c>
      <c r="AN1701" s="33" t="str">
        <f t="shared" si="276"/>
        <v/>
      </c>
      <c r="AO1701" s="33" t="str">
        <f t="shared" si="277"/>
        <v/>
      </c>
      <c r="AP1701" s="33" t="str">
        <f t="shared" si="278"/>
        <v/>
      </c>
      <c r="AQ1701" s="33" t="str">
        <f t="shared" si="279"/>
        <v/>
      </c>
      <c r="AR1701" s="33" t="str">
        <f t="shared" si="280"/>
        <v/>
      </c>
      <c r="AS1701" s="4">
        <v>43604</v>
      </c>
      <c r="AT1701" s="4">
        <v>0.32844907407407409</v>
      </c>
      <c r="AU1701" s="4" t="s">
        <v>64</v>
      </c>
      <c r="AV1701" s="4" t="s">
        <v>66</v>
      </c>
      <c r="AW1701" s="4" t="s">
        <v>67</v>
      </c>
      <c r="AX1701" s="4">
        <v>37916.652000000002</v>
      </c>
    </row>
    <row r="1702" spans="36:52" x14ac:dyDescent="0.3">
      <c r="AJ1702" s="33" t="str">
        <f t="shared" si="272"/>
        <v/>
      </c>
      <c r="AK1702" s="33" t="str">
        <f t="shared" si="273"/>
        <v/>
      </c>
      <c r="AL1702" s="33" t="str">
        <f t="shared" si="274"/>
        <v/>
      </c>
      <c r="AM1702" s="33" t="str">
        <f t="shared" si="275"/>
        <v/>
      </c>
      <c r="AN1702" s="33">
        <f t="shared" si="276"/>
        <v>0.11600000000000001</v>
      </c>
      <c r="AO1702" s="33" t="str">
        <f t="shared" si="277"/>
        <v/>
      </c>
      <c r="AP1702" s="33" t="str">
        <f t="shared" si="278"/>
        <v/>
      </c>
      <c r="AQ1702" s="33" t="str">
        <f t="shared" si="279"/>
        <v/>
      </c>
      <c r="AR1702" s="33" t="str">
        <f t="shared" si="280"/>
        <v/>
      </c>
      <c r="AS1702" s="4">
        <v>43604</v>
      </c>
      <c r="AT1702" s="4">
        <v>0.32844907407407409</v>
      </c>
      <c r="AU1702" s="4" t="s">
        <v>64</v>
      </c>
      <c r="AV1702" s="4" t="s">
        <v>68</v>
      </c>
      <c r="AW1702" s="4">
        <v>0.11600000000000001</v>
      </c>
    </row>
    <row r="1703" spans="36:52" x14ac:dyDescent="0.3">
      <c r="AJ1703" s="33" t="str">
        <f t="shared" si="272"/>
        <v/>
      </c>
      <c r="AK1703" s="33" t="str">
        <f t="shared" si="273"/>
        <v/>
      </c>
      <c r="AL1703" s="33" t="str">
        <f t="shared" si="274"/>
        <v/>
      </c>
      <c r="AM1703" s="33" t="str">
        <f t="shared" si="275"/>
        <v/>
      </c>
      <c r="AN1703" s="33" t="str">
        <f t="shared" si="276"/>
        <v/>
      </c>
      <c r="AO1703" s="33" t="str">
        <f t="shared" si="277"/>
        <v/>
      </c>
      <c r="AP1703" s="33">
        <f t="shared" si="278"/>
        <v>0.22500000000000001</v>
      </c>
      <c r="AQ1703" s="33" t="str">
        <f t="shared" si="279"/>
        <v/>
      </c>
      <c r="AR1703" s="33" t="str">
        <f t="shared" si="280"/>
        <v/>
      </c>
      <c r="AS1703" s="4">
        <v>43604</v>
      </c>
      <c r="AT1703" s="4">
        <v>0.3291087962962963</v>
      </c>
      <c r="AU1703" s="4" t="s">
        <v>70</v>
      </c>
      <c r="AV1703" s="4" t="s">
        <v>71</v>
      </c>
      <c r="AW1703" s="4">
        <v>43604</v>
      </c>
      <c r="AX1703" s="4">
        <v>0.22500000000000001</v>
      </c>
      <c r="AY1703" s="4" t="s">
        <v>72</v>
      </c>
      <c r="AZ1703" s="4" t="s">
        <v>73</v>
      </c>
    </row>
    <row r="1704" spans="36:52" x14ac:dyDescent="0.3">
      <c r="AJ1704" s="33" t="str">
        <f t="shared" si="272"/>
        <v/>
      </c>
      <c r="AK1704" s="33" t="str">
        <f t="shared" si="273"/>
        <v/>
      </c>
      <c r="AL1704" s="33" t="str">
        <f t="shared" si="274"/>
        <v/>
      </c>
      <c r="AM1704" s="33" t="str">
        <f t="shared" si="275"/>
        <v/>
      </c>
      <c r="AN1704" s="33" t="str">
        <f t="shared" si="276"/>
        <v/>
      </c>
      <c r="AO1704" s="33" t="str">
        <f t="shared" si="277"/>
        <v/>
      </c>
      <c r="AP1704" s="33" t="str">
        <f t="shared" si="278"/>
        <v/>
      </c>
      <c r="AQ1704" s="33" t="str">
        <f t="shared" si="279"/>
        <v/>
      </c>
      <c r="AR1704" s="33">
        <f t="shared" si="280"/>
        <v>33.700000000000003</v>
      </c>
      <c r="AS1704" s="4">
        <v>43604</v>
      </c>
      <c r="AT1704" s="4">
        <v>0.3291087962962963</v>
      </c>
      <c r="AU1704" s="4" t="s">
        <v>74</v>
      </c>
      <c r="AV1704" s="4" t="s">
        <v>75</v>
      </c>
      <c r="AW1704" s="4">
        <v>33.700000000000003</v>
      </c>
      <c r="AX1704" s="4" t="s">
        <v>72</v>
      </c>
      <c r="AY1704" s="4" t="s">
        <v>73</v>
      </c>
    </row>
    <row r="1705" spans="36:52" x14ac:dyDescent="0.3">
      <c r="AJ1705" s="33" t="str">
        <f t="shared" si="272"/>
        <v/>
      </c>
      <c r="AK1705" s="33" t="str">
        <f t="shared" si="273"/>
        <v/>
      </c>
      <c r="AL1705" s="33" t="str">
        <f t="shared" si="274"/>
        <v/>
      </c>
      <c r="AM1705" s="33" t="str">
        <f t="shared" si="275"/>
        <v/>
      </c>
      <c r="AN1705" s="33" t="str">
        <f t="shared" si="276"/>
        <v/>
      </c>
      <c r="AO1705" s="33" t="str">
        <f t="shared" si="277"/>
        <v/>
      </c>
      <c r="AP1705" s="33" t="str">
        <f t="shared" si="278"/>
        <v/>
      </c>
      <c r="AQ1705" s="33">
        <f t="shared" si="279"/>
        <v>34</v>
      </c>
      <c r="AR1705" s="33" t="str">
        <f t="shared" si="280"/>
        <v/>
      </c>
      <c r="AS1705" s="4">
        <v>43604</v>
      </c>
      <c r="AT1705" s="4">
        <v>0.3291087962962963</v>
      </c>
      <c r="AU1705" s="4" t="s">
        <v>74</v>
      </c>
      <c r="AV1705" s="4" t="s">
        <v>76</v>
      </c>
      <c r="AW1705" s="4">
        <v>34</v>
      </c>
      <c r="AX1705" s="4" t="s">
        <v>72</v>
      </c>
      <c r="AY1705" s="4" t="s">
        <v>73</v>
      </c>
    </row>
    <row r="1706" spans="36:52" x14ac:dyDescent="0.3">
      <c r="AJ1706" s="33">
        <f t="shared" si="272"/>
        <v>15736.519</v>
      </c>
      <c r="AK1706" s="33" t="str">
        <f t="shared" si="273"/>
        <v/>
      </c>
      <c r="AL1706" s="33" t="str">
        <f t="shared" si="274"/>
        <v/>
      </c>
      <c r="AM1706" s="33" t="str">
        <f t="shared" si="275"/>
        <v/>
      </c>
      <c r="AN1706" s="33" t="str">
        <f t="shared" si="276"/>
        <v/>
      </c>
      <c r="AO1706" s="33" t="str">
        <f t="shared" si="277"/>
        <v/>
      </c>
      <c r="AP1706" s="33" t="str">
        <f t="shared" si="278"/>
        <v/>
      </c>
      <c r="AQ1706" s="33" t="str">
        <f t="shared" si="279"/>
        <v/>
      </c>
      <c r="AR1706" s="33" t="str">
        <f t="shared" si="280"/>
        <v/>
      </c>
      <c r="AS1706" s="4">
        <v>43604</v>
      </c>
      <c r="AT1706" s="4">
        <v>0.32983796296296297</v>
      </c>
      <c r="AU1706" s="4" t="s">
        <v>59</v>
      </c>
      <c r="AV1706" s="4" t="s">
        <v>60</v>
      </c>
      <c r="AW1706" s="4">
        <v>15736.519</v>
      </c>
    </row>
    <row r="1707" spans="36:52" x14ac:dyDescent="0.3">
      <c r="AJ1707" s="33" t="str">
        <f t="shared" si="272"/>
        <v/>
      </c>
      <c r="AK1707" s="33" t="str">
        <f t="shared" si="273"/>
        <v/>
      </c>
      <c r="AL1707" s="33" t="str">
        <f t="shared" si="274"/>
        <v/>
      </c>
      <c r="AM1707" s="33" t="str">
        <f t="shared" si="275"/>
        <v/>
      </c>
      <c r="AN1707" s="33" t="str">
        <f t="shared" si="276"/>
        <v/>
      </c>
      <c r="AO1707" s="33">
        <f t="shared" si="277"/>
        <v>12</v>
      </c>
      <c r="AP1707" s="33" t="str">
        <f t="shared" si="278"/>
        <v/>
      </c>
      <c r="AQ1707" s="33" t="str">
        <f t="shared" si="279"/>
        <v/>
      </c>
      <c r="AR1707" s="33" t="str">
        <f t="shared" si="280"/>
        <v/>
      </c>
      <c r="AS1707" s="4">
        <v>43604</v>
      </c>
      <c r="AT1707" s="4">
        <v>0.32983796296296297</v>
      </c>
      <c r="AU1707" s="4" t="s">
        <v>62</v>
      </c>
      <c r="AV1707" s="4" t="s">
        <v>63</v>
      </c>
      <c r="AW1707" s="4">
        <v>12</v>
      </c>
    </row>
    <row r="1708" spans="36:52" x14ac:dyDescent="0.3">
      <c r="AJ1708" s="33" t="str">
        <f t="shared" si="272"/>
        <v/>
      </c>
      <c r="AK1708" s="33" t="str">
        <f t="shared" si="273"/>
        <v/>
      </c>
      <c r="AL1708" s="33">
        <f t="shared" si="274"/>
        <v>27361.016</v>
      </c>
      <c r="AM1708" s="33" t="str">
        <f t="shared" si="275"/>
        <v/>
      </c>
      <c r="AN1708" s="33" t="str">
        <f t="shared" si="276"/>
        <v/>
      </c>
      <c r="AO1708" s="33" t="str">
        <f t="shared" si="277"/>
        <v/>
      </c>
      <c r="AP1708" s="33" t="str">
        <f t="shared" si="278"/>
        <v/>
      </c>
      <c r="AQ1708" s="33" t="str">
        <f t="shared" si="279"/>
        <v/>
      </c>
      <c r="AR1708" s="33" t="str">
        <f t="shared" si="280"/>
        <v/>
      </c>
      <c r="AS1708" s="4">
        <v>43604</v>
      </c>
      <c r="AT1708" s="4">
        <v>0.32983796296296297</v>
      </c>
      <c r="AU1708" s="4" t="s">
        <v>64</v>
      </c>
      <c r="AV1708" s="4" t="s">
        <v>65</v>
      </c>
      <c r="AW1708" s="4">
        <v>27361.016</v>
      </c>
    </row>
    <row r="1709" spans="36:52" x14ac:dyDescent="0.3">
      <c r="AJ1709" s="33" t="str">
        <f t="shared" si="272"/>
        <v/>
      </c>
      <c r="AK1709" s="33" t="str">
        <f t="shared" si="273"/>
        <v/>
      </c>
      <c r="AL1709" s="33" t="str">
        <f t="shared" si="274"/>
        <v/>
      </c>
      <c r="AM1709" s="33">
        <f t="shared" si="275"/>
        <v>37916.688000000002</v>
      </c>
      <c r="AN1709" s="33" t="str">
        <f t="shared" si="276"/>
        <v/>
      </c>
      <c r="AO1709" s="33" t="str">
        <f t="shared" si="277"/>
        <v/>
      </c>
      <c r="AP1709" s="33" t="str">
        <f t="shared" si="278"/>
        <v/>
      </c>
      <c r="AQ1709" s="33" t="str">
        <f t="shared" si="279"/>
        <v/>
      </c>
      <c r="AR1709" s="33" t="str">
        <f t="shared" si="280"/>
        <v/>
      </c>
      <c r="AS1709" s="4">
        <v>43604</v>
      </c>
      <c r="AT1709" s="4">
        <v>0.32983796296296297</v>
      </c>
      <c r="AU1709" s="4" t="s">
        <v>64</v>
      </c>
      <c r="AV1709" s="4" t="s">
        <v>66</v>
      </c>
      <c r="AW1709" s="4" t="s">
        <v>67</v>
      </c>
      <c r="AX1709" s="4">
        <v>37916.688000000002</v>
      </c>
    </row>
    <row r="1710" spans="36:52" x14ac:dyDescent="0.3">
      <c r="AJ1710" s="33" t="str">
        <f t="shared" si="272"/>
        <v/>
      </c>
      <c r="AK1710" s="33" t="str">
        <f t="shared" si="273"/>
        <v/>
      </c>
      <c r="AL1710" s="33" t="str">
        <f t="shared" si="274"/>
        <v/>
      </c>
      <c r="AM1710" s="33" t="str">
        <f t="shared" si="275"/>
        <v/>
      </c>
      <c r="AN1710" s="33">
        <f t="shared" si="276"/>
        <v>0.151</v>
      </c>
      <c r="AO1710" s="33" t="str">
        <f t="shared" si="277"/>
        <v/>
      </c>
      <c r="AP1710" s="33" t="str">
        <f t="shared" si="278"/>
        <v/>
      </c>
      <c r="AQ1710" s="33" t="str">
        <f t="shared" si="279"/>
        <v/>
      </c>
      <c r="AR1710" s="33" t="str">
        <f t="shared" si="280"/>
        <v/>
      </c>
      <c r="AS1710" s="4">
        <v>43604</v>
      </c>
      <c r="AT1710" s="4">
        <v>0.32983796296296297</v>
      </c>
      <c r="AU1710" s="4" t="s">
        <v>64</v>
      </c>
      <c r="AV1710" s="4" t="s">
        <v>68</v>
      </c>
      <c r="AW1710" s="4">
        <v>0.151</v>
      </c>
    </row>
    <row r="1711" spans="36:52" x14ac:dyDescent="0.3">
      <c r="AJ1711" s="33">
        <f t="shared" si="272"/>
        <v>15736.519</v>
      </c>
      <c r="AK1711" s="33" t="str">
        <f t="shared" si="273"/>
        <v/>
      </c>
      <c r="AL1711" s="33" t="str">
        <f t="shared" si="274"/>
        <v/>
      </c>
      <c r="AM1711" s="33" t="str">
        <f t="shared" si="275"/>
        <v/>
      </c>
      <c r="AN1711" s="33" t="str">
        <f t="shared" si="276"/>
        <v/>
      </c>
      <c r="AO1711" s="33" t="str">
        <f t="shared" si="277"/>
        <v/>
      </c>
      <c r="AP1711" s="33" t="str">
        <f t="shared" si="278"/>
        <v/>
      </c>
      <c r="AQ1711" s="33" t="str">
        <f t="shared" si="279"/>
        <v/>
      </c>
      <c r="AR1711" s="33" t="str">
        <f t="shared" si="280"/>
        <v/>
      </c>
      <c r="AS1711" s="4">
        <v>43604</v>
      </c>
      <c r="AT1711" s="4">
        <v>0.33122685185185186</v>
      </c>
      <c r="AU1711" s="4" t="s">
        <v>59</v>
      </c>
      <c r="AV1711" s="4" t="s">
        <v>60</v>
      </c>
      <c r="AW1711" s="4">
        <v>15736.519</v>
      </c>
    </row>
    <row r="1712" spans="36:52" x14ac:dyDescent="0.3">
      <c r="AJ1712" s="33" t="str">
        <f t="shared" si="272"/>
        <v/>
      </c>
      <c r="AK1712" s="33">
        <f t="shared" si="273"/>
        <v>116117.715</v>
      </c>
      <c r="AL1712" s="33" t="str">
        <f t="shared" si="274"/>
        <v/>
      </c>
      <c r="AM1712" s="33" t="str">
        <f t="shared" si="275"/>
        <v/>
      </c>
      <c r="AN1712" s="33" t="str">
        <f t="shared" si="276"/>
        <v/>
      </c>
      <c r="AO1712" s="33" t="str">
        <f t="shared" si="277"/>
        <v/>
      </c>
      <c r="AP1712" s="33" t="str">
        <f t="shared" si="278"/>
        <v/>
      </c>
      <c r="AQ1712" s="33" t="str">
        <f t="shared" si="279"/>
        <v/>
      </c>
      <c r="AR1712" s="33" t="str">
        <f t="shared" si="280"/>
        <v/>
      </c>
      <c r="AS1712" s="4">
        <v>43604</v>
      </c>
      <c r="AT1712" s="4">
        <v>0.33122685185185186</v>
      </c>
      <c r="AU1712" s="4" t="s">
        <v>59</v>
      </c>
      <c r="AV1712" s="4" t="s">
        <v>61</v>
      </c>
      <c r="AW1712" s="4">
        <v>116117.715</v>
      </c>
    </row>
    <row r="1713" spans="36:52" x14ac:dyDescent="0.3">
      <c r="AJ1713" s="33" t="str">
        <f t="shared" si="272"/>
        <v/>
      </c>
      <c r="AK1713" s="33" t="str">
        <f t="shared" si="273"/>
        <v/>
      </c>
      <c r="AL1713" s="33" t="str">
        <f t="shared" si="274"/>
        <v/>
      </c>
      <c r="AM1713" s="33" t="str">
        <f t="shared" si="275"/>
        <v/>
      </c>
      <c r="AN1713" s="33" t="str">
        <f t="shared" si="276"/>
        <v/>
      </c>
      <c r="AO1713" s="33">
        <f t="shared" si="277"/>
        <v>12</v>
      </c>
      <c r="AP1713" s="33" t="str">
        <f t="shared" si="278"/>
        <v/>
      </c>
      <c r="AQ1713" s="33" t="str">
        <f t="shared" si="279"/>
        <v/>
      </c>
      <c r="AR1713" s="33" t="str">
        <f t="shared" si="280"/>
        <v/>
      </c>
      <c r="AS1713" s="4">
        <v>43604</v>
      </c>
      <c r="AT1713" s="4">
        <v>0.33122685185185186</v>
      </c>
      <c r="AU1713" s="4" t="s">
        <v>62</v>
      </c>
      <c r="AV1713" s="4" t="s">
        <v>63</v>
      </c>
      <c r="AW1713" s="4">
        <v>12</v>
      </c>
    </row>
    <row r="1714" spans="36:52" x14ac:dyDescent="0.3">
      <c r="AJ1714" s="33" t="str">
        <f t="shared" si="272"/>
        <v/>
      </c>
      <c r="AK1714" s="33" t="str">
        <f t="shared" si="273"/>
        <v/>
      </c>
      <c r="AL1714" s="33">
        <f t="shared" si="274"/>
        <v>27361.024000000001</v>
      </c>
      <c r="AM1714" s="33" t="str">
        <f t="shared" si="275"/>
        <v/>
      </c>
      <c r="AN1714" s="33" t="str">
        <f t="shared" si="276"/>
        <v/>
      </c>
      <c r="AO1714" s="33" t="str">
        <f t="shared" si="277"/>
        <v/>
      </c>
      <c r="AP1714" s="33" t="str">
        <f t="shared" si="278"/>
        <v/>
      </c>
      <c r="AQ1714" s="33" t="str">
        <f t="shared" si="279"/>
        <v/>
      </c>
      <c r="AR1714" s="33" t="str">
        <f t="shared" si="280"/>
        <v/>
      </c>
      <c r="AS1714" s="4">
        <v>43604</v>
      </c>
      <c r="AT1714" s="4">
        <v>0.33122685185185186</v>
      </c>
      <c r="AU1714" s="4" t="s">
        <v>64</v>
      </c>
      <c r="AV1714" s="4" t="s">
        <v>65</v>
      </c>
      <c r="AW1714" s="4">
        <v>27361.024000000001</v>
      </c>
    </row>
    <row r="1715" spans="36:52" x14ac:dyDescent="0.3">
      <c r="AJ1715" s="33" t="str">
        <f t="shared" si="272"/>
        <v/>
      </c>
      <c r="AK1715" s="33" t="str">
        <f t="shared" si="273"/>
        <v/>
      </c>
      <c r="AL1715" s="33" t="str">
        <f t="shared" si="274"/>
        <v/>
      </c>
      <c r="AM1715" s="33">
        <f t="shared" si="275"/>
        <v>37916.688000000002</v>
      </c>
      <c r="AN1715" s="33" t="str">
        <f t="shared" si="276"/>
        <v/>
      </c>
      <c r="AO1715" s="33" t="str">
        <f t="shared" si="277"/>
        <v/>
      </c>
      <c r="AP1715" s="33" t="str">
        <f t="shared" si="278"/>
        <v/>
      </c>
      <c r="AQ1715" s="33" t="str">
        <f t="shared" si="279"/>
        <v/>
      </c>
      <c r="AR1715" s="33" t="str">
        <f t="shared" si="280"/>
        <v/>
      </c>
      <c r="AS1715" s="4">
        <v>43604</v>
      </c>
      <c r="AT1715" s="4">
        <v>0.33122685185185186</v>
      </c>
      <c r="AU1715" s="4" t="s">
        <v>64</v>
      </c>
      <c r="AV1715" s="4" t="s">
        <v>66</v>
      </c>
      <c r="AW1715" s="4" t="s">
        <v>67</v>
      </c>
      <c r="AX1715" s="4">
        <v>37916.688000000002</v>
      </c>
    </row>
    <row r="1716" spans="36:52" x14ac:dyDescent="0.3">
      <c r="AJ1716" s="33" t="str">
        <f t="shared" si="272"/>
        <v/>
      </c>
      <c r="AK1716" s="33" t="str">
        <f t="shared" si="273"/>
        <v/>
      </c>
      <c r="AL1716" s="33" t="str">
        <f t="shared" si="274"/>
        <v/>
      </c>
      <c r="AM1716" s="33" t="str">
        <f t="shared" si="275"/>
        <v/>
      </c>
      <c r="AN1716" s="33">
        <f t="shared" si="276"/>
        <v>0.151</v>
      </c>
      <c r="AO1716" s="33" t="str">
        <f t="shared" si="277"/>
        <v/>
      </c>
      <c r="AP1716" s="33" t="str">
        <f t="shared" si="278"/>
        <v/>
      </c>
      <c r="AQ1716" s="33" t="str">
        <f t="shared" si="279"/>
        <v/>
      </c>
      <c r="AR1716" s="33" t="str">
        <f t="shared" si="280"/>
        <v/>
      </c>
      <c r="AS1716" s="4">
        <v>43604</v>
      </c>
      <c r="AT1716" s="4">
        <v>0.33122685185185186</v>
      </c>
      <c r="AU1716" s="4" t="s">
        <v>64</v>
      </c>
      <c r="AV1716" s="4" t="s">
        <v>68</v>
      </c>
      <c r="AW1716" s="4">
        <v>0.151</v>
      </c>
    </row>
    <row r="1717" spans="36:52" x14ac:dyDescent="0.3">
      <c r="AJ1717" s="33" t="str">
        <f t="shared" si="272"/>
        <v/>
      </c>
      <c r="AK1717" s="33" t="str">
        <f t="shared" si="273"/>
        <v/>
      </c>
      <c r="AL1717" s="33" t="str">
        <f t="shared" si="274"/>
        <v/>
      </c>
      <c r="AM1717" s="33" t="str">
        <f t="shared" si="275"/>
        <v/>
      </c>
      <c r="AN1717" s="33" t="str">
        <f t="shared" si="276"/>
        <v/>
      </c>
      <c r="AO1717" s="33" t="str">
        <f t="shared" si="277"/>
        <v/>
      </c>
      <c r="AP1717" s="33">
        <f t="shared" si="278"/>
        <v>0.22500000000000001</v>
      </c>
      <c r="AQ1717" s="33" t="str">
        <f t="shared" si="279"/>
        <v/>
      </c>
      <c r="AR1717" s="33" t="str">
        <f t="shared" si="280"/>
        <v/>
      </c>
      <c r="AS1717" s="4">
        <v>43604</v>
      </c>
      <c r="AT1717" s="4">
        <v>0.33258101851851851</v>
      </c>
      <c r="AU1717" s="4" t="s">
        <v>70</v>
      </c>
      <c r="AV1717" s="4" t="s">
        <v>71</v>
      </c>
      <c r="AW1717" s="4">
        <v>43604</v>
      </c>
      <c r="AX1717" s="4">
        <v>0.22500000000000001</v>
      </c>
      <c r="AY1717" s="4" t="s">
        <v>72</v>
      </c>
      <c r="AZ1717" s="4" t="s">
        <v>73</v>
      </c>
    </row>
    <row r="1718" spans="36:52" x14ac:dyDescent="0.3">
      <c r="AJ1718" s="33" t="str">
        <f t="shared" si="272"/>
        <v/>
      </c>
      <c r="AK1718" s="33" t="str">
        <f t="shared" si="273"/>
        <v/>
      </c>
      <c r="AL1718" s="33" t="str">
        <f t="shared" si="274"/>
        <v/>
      </c>
      <c r="AM1718" s="33" t="str">
        <f t="shared" si="275"/>
        <v/>
      </c>
      <c r="AN1718" s="33" t="str">
        <f t="shared" si="276"/>
        <v/>
      </c>
      <c r="AO1718" s="33" t="str">
        <f t="shared" si="277"/>
        <v/>
      </c>
      <c r="AP1718" s="33" t="str">
        <f t="shared" si="278"/>
        <v/>
      </c>
      <c r="AQ1718" s="33" t="str">
        <f t="shared" si="279"/>
        <v/>
      </c>
      <c r="AR1718" s="33">
        <f t="shared" si="280"/>
        <v>33.700000000000003</v>
      </c>
      <c r="AS1718" s="4">
        <v>43604</v>
      </c>
      <c r="AT1718" s="4">
        <v>0.33258101851851851</v>
      </c>
      <c r="AU1718" s="4" t="s">
        <v>74</v>
      </c>
      <c r="AV1718" s="4" t="s">
        <v>75</v>
      </c>
      <c r="AW1718" s="4">
        <v>33.700000000000003</v>
      </c>
      <c r="AX1718" s="4" t="s">
        <v>72</v>
      </c>
      <c r="AY1718" s="4" t="s">
        <v>73</v>
      </c>
    </row>
    <row r="1719" spans="36:52" x14ac:dyDescent="0.3">
      <c r="AJ1719" s="33" t="str">
        <f t="shared" si="272"/>
        <v/>
      </c>
      <c r="AK1719" s="33" t="str">
        <f t="shared" si="273"/>
        <v/>
      </c>
      <c r="AL1719" s="33" t="str">
        <f t="shared" si="274"/>
        <v/>
      </c>
      <c r="AM1719" s="33" t="str">
        <f t="shared" si="275"/>
        <v/>
      </c>
      <c r="AN1719" s="33" t="str">
        <f t="shared" si="276"/>
        <v/>
      </c>
      <c r="AO1719" s="33" t="str">
        <f t="shared" si="277"/>
        <v/>
      </c>
      <c r="AP1719" s="33" t="str">
        <f t="shared" si="278"/>
        <v/>
      </c>
      <c r="AQ1719" s="33">
        <f t="shared" si="279"/>
        <v>34</v>
      </c>
      <c r="AR1719" s="33" t="str">
        <f t="shared" si="280"/>
        <v/>
      </c>
      <c r="AS1719" s="4">
        <v>43604</v>
      </c>
      <c r="AT1719" s="4">
        <v>0.33258101851851851</v>
      </c>
      <c r="AU1719" s="4" t="s">
        <v>74</v>
      </c>
      <c r="AV1719" s="4" t="s">
        <v>76</v>
      </c>
      <c r="AW1719" s="4">
        <v>34</v>
      </c>
      <c r="AX1719" s="4" t="s">
        <v>72</v>
      </c>
      <c r="AY1719" s="4" t="s">
        <v>73</v>
      </c>
    </row>
    <row r="1720" spans="36:52" x14ac:dyDescent="0.3">
      <c r="AJ1720" s="33">
        <f t="shared" si="272"/>
        <v>15736.519</v>
      </c>
      <c r="AK1720" s="33" t="str">
        <f t="shared" si="273"/>
        <v/>
      </c>
      <c r="AL1720" s="33" t="str">
        <f t="shared" si="274"/>
        <v/>
      </c>
      <c r="AM1720" s="33" t="str">
        <f t="shared" si="275"/>
        <v/>
      </c>
      <c r="AN1720" s="33" t="str">
        <f t="shared" si="276"/>
        <v/>
      </c>
      <c r="AO1720" s="33" t="str">
        <f t="shared" si="277"/>
        <v/>
      </c>
      <c r="AP1720" s="33" t="str">
        <f t="shared" si="278"/>
        <v/>
      </c>
      <c r="AQ1720" s="33" t="str">
        <f t="shared" si="279"/>
        <v/>
      </c>
      <c r="AR1720" s="33" t="str">
        <f t="shared" si="280"/>
        <v/>
      </c>
      <c r="AS1720" s="4">
        <v>43604</v>
      </c>
      <c r="AT1720" s="4">
        <v>0.33261574074074074</v>
      </c>
      <c r="AU1720" s="4" t="s">
        <v>59</v>
      </c>
      <c r="AV1720" s="4" t="s">
        <v>60</v>
      </c>
      <c r="AW1720" s="4">
        <v>15736.519</v>
      </c>
    </row>
    <row r="1721" spans="36:52" x14ac:dyDescent="0.3">
      <c r="AJ1721" s="33" t="str">
        <f t="shared" si="272"/>
        <v/>
      </c>
      <c r="AK1721" s="33">
        <f t="shared" si="273"/>
        <v>116117.715</v>
      </c>
      <c r="AL1721" s="33" t="str">
        <f t="shared" si="274"/>
        <v/>
      </c>
      <c r="AM1721" s="33" t="str">
        <f t="shared" si="275"/>
        <v/>
      </c>
      <c r="AN1721" s="33" t="str">
        <f t="shared" si="276"/>
        <v/>
      </c>
      <c r="AO1721" s="33" t="str">
        <f t="shared" si="277"/>
        <v/>
      </c>
      <c r="AP1721" s="33" t="str">
        <f t="shared" si="278"/>
        <v/>
      </c>
      <c r="AQ1721" s="33" t="str">
        <f t="shared" si="279"/>
        <v/>
      </c>
      <c r="AR1721" s="33" t="str">
        <f t="shared" si="280"/>
        <v/>
      </c>
      <c r="AS1721" s="4">
        <v>43604</v>
      </c>
      <c r="AT1721" s="4">
        <v>0.33261574074074074</v>
      </c>
      <c r="AU1721" s="4" t="s">
        <v>59</v>
      </c>
      <c r="AV1721" s="4" t="s">
        <v>61</v>
      </c>
      <c r="AW1721" s="4">
        <v>116117.715</v>
      </c>
    </row>
    <row r="1722" spans="36:52" x14ac:dyDescent="0.3">
      <c r="AJ1722" s="33" t="str">
        <f t="shared" si="272"/>
        <v/>
      </c>
      <c r="AK1722" s="33" t="str">
        <f t="shared" si="273"/>
        <v/>
      </c>
      <c r="AL1722" s="33" t="str">
        <f t="shared" si="274"/>
        <v/>
      </c>
      <c r="AM1722" s="33" t="str">
        <f t="shared" si="275"/>
        <v/>
      </c>
      <c r="AN1722" s="33" t="str">
        <f t="shared" si="276"/>
        <v/>
      </c>
      <c r="AO1722" s="33">
        <f t="shared" si="277"/>
        <v>12</v>
      </c>
      <c r="AP1722" s="33" t="str">
        <f t="shared" si="278"/>
        <v/>
      </c>
      <c r="AQ1722" s="33" t="str">
        <f t="shared" si="279"/>
        <v/>
      </c>
      <c r="AR1722" s="33" t="str">
        <f t="shared" si="280"/>
        <v/>
      </c>
      <c r="AS1722" s="4">
        <v>43604</v>
      </c>
      <c r="AT1722" s="4">
        <v>0.33261574074074074</v>
      </c>
      <c r="AU1722" s="4" t="s">
        <v>62</v>
      </c>
      <c r="AV1722" s="4" t="s">
        <v>63</v>
      </c>
      <c r="AW1722" s="4">
        <v>12</v>
      </c>
    </row>
    <row r="1723" spans="36:52" x14ac:dyDescent="0.3">
      <c r="AJ1723" s="33" t="str">
        <f t="shared" si="272"/>
        <v/>
      </c>
      <c r="AK1723" s="33" t="str">
        <f t="shared" si="273"/>
        <v/>
      </c>
      <c r="AL1723" s="33">
        <f t="shared" si="274"/>
        <v>27361.031999999999</v>
      </c>
      <c r="AM1723" s="33" t="str">
        <f t="shared" si="275"/>
        <v/>
      </c>
      <c r="AN1723" s="33" t="str">
        <f t="shared" si="276"/>
        <v/>
      </c>
      <c r="AO1723" s="33" t="str">
        <f t="shared" si="277"/>
        <v/>
      </c>
      <c r="AP1723" s="33" t="str">
        <f t="shared" si="278"/>
        <v/>
      </c>
      <c r="AQ1723" s="33" t="str">
        <f t="shared" si="279"/>
        <v/>
      </c>
      <c r="AR1723" s="33" t="str">
        <f t="shared" si="280"/>
        <v/>
      </c>
      <c r="AS1723" s="4">
        <v>43604</v>
      </c>
      <c r="AT1723" s="4">
        <v>0.33261574074074074</v>
      </c>
      <c r="AU1723" s="4" t="s">
        <v>64</v>
      </c>
      <c r="AV1723" s="4" t="s">
        <v>65</v>
      </c>
      <c r="AW1723" s="4">
        <v>27361.031999999999</v>
      </c>
    </row>
    <row r="1724" spans="36:52" x14ac:dyDescent="0.3">
      <c r="AJ1724" s="33" t="str">
        <f t="shared" si="272"/>
        <v/>
      </c>
      <c r="AK1724" s="33" t="str">
        <f t="shared" si="273"/>
        <v/>
      </c>
      <c r="AL1724" s="33" t="str">
        <f t="shared" si="274"/>
        <v/>
      </c>
      <c r="AM1724" s="33">
        <f t="shared" si="275"/>
        <v>37916.688000000002</v>
      </c>
      <c r="AN1724" s="33" t="str">
        <f t="shared" si="276"/>
        <v/>
      </c>
      <c r="AO1724" s="33" t="str">
        <f t="shared" si="277"/>
        <v/>
      </c>
      <c r="AP1724" s="33" t="str">
        <f t="shared" si="278"/>
        <v/>
      </c>
      <c r="AQ1724" s="33" t="str">
        <f t="shared" si="279"/>
        <v/>
      </c>
      <c r="AR1724" s="33" t="str">
        <f t="shared" si="280"/>
        <v/>
      </c>
      <c r="AS1724" s="4">
        <v>43604</v>
      </c>
      <c r="AT1724" s="4">
        <v>0.33261574074074074</v>
      </c>
      <c r="AU1724" s="4" t="s">
        <v>64</v>
      </c>
      <c r="AV1724" s="4" t="s">
        <v>66</v>
      </c>
      <c r="AW1724" s="4" t="s">
        <v>67</v>
      </c>
      <c r="AX1724" s="4">
        <v>37916.688000000002</v>
      </c>
    </row>
    <row r="1725" spans="36:52" x14ac:dyDescent="0.3">
      <c r="AJ1725" s="33" t="str">
        <f t="shared" si="272"/>
        <v/>
      </c>
      <c r="AK1725" s="33" t="str">
        <f t="shared" si="273"/>
        <v/>
      </c>
      <c r="AL1725" s="33" t="str">
        <f t="shared" si="274"/>
        <v/>
      </c>
      <c r="AM1725" s="33" t="str">
        <f t="shared" si="275"/>
        <v/>
      </c>
      <c r="AN1725" s="33">
        <f t="shared" si="276"/>
        <v>0.151</v>
      </c>
      <c r="AO1725" s="33" t="str">
        <f t="shared" si="277"/>
        <v/>
      </c>
      <c r="AP1725" s="33" t="str">
        <f t="shared" si="278"/>
        <v/>
      </c>
      <c r="AQ1725" s="33" t="str">
        <f t="shared" si="279"/>
        <v/>
      </c>
      <c r="AR1725" s="33" t="str">
        <f t="shared" si="280"/>
        <v/>
      </c>
      <c r="AS1725" s="4">
        <v>43604</v>
      </c>
      <c r="AT1725" s="4">
        <v>0.33261574074074074</v>
      </c>
      <c r="AU1725" s="4" t="s">
        <v>64</v>
      </c>
      <c r="AV1725" s="4" t="s">
        <v>68</v>
      </c>
      <c r="AW1725" s="4">
        <v>0.151</v>
      </c>
    </row>
    <row r="1726" spans="36:52" x14ac:dyDescent="0.3">
      <c r="AJ1726" s="33">
        <f t="shared" si="272"/>
        <v>15736.519</v>
      </c>
      <c r="AK1726" s="33" t="str">
        <f t="shared" si="273"/>
        <v/>
      </c>
      <c r="AL1726" s="33" t="str">
        <f t="shared" si="274"/>
        <v/>
      </c>
      <c r="AM1726" s="33" t="str">
        <f t="shared" si="275"/>
        <v/>
      </c>
      <c r="AN1726" s="33" t="str">
        <f t="shared" si="276"/>
        <v/>
      </c>
      <c r="AO1726" s="33" t="str">
        <f t="shared" si="277"/>
        <v/>
      </c>
      <c r="AP1726" s="33" t="str">
        <f t="shared" si="278"/>
        <v/>
      </c>
      <c r="AQ1726" s="33" t="str">
        <f t="shared" si="279"/>
        <v/>
      </c>
      <c r="AR1726" s="33" t="str">
        <f t="shared" si="280"/>
        <v/>
      </c>
      <c r="AS1726" s="4">
        <v>43604</v>
      </c>
      <c r="AT1726" s="4">
        <v>0.33400462962962968</v>
      </c>
      <c r="AU1726" s="4" t="s">
        <v>59</v>
      </c>
      <c r="AV1726" s="4" t="s">
        <v>60</v>
      </c>
      <c r="AW1726" s="4">
        <v>15736.519</v>
      </c>
    </row>
    <row r="1727" spans="36:52" x14ac:dyDescent="0.3">
      <c r="AJ1727" s="33" t="str">
        <f t="shared" si="272"/>
        <v/>
      </c>
      <c r="AK1727" s="33">
        <f t="shared" si="273"/>
        <v>116117.715</v>
      </c>
      <c r="AL1727" s="33" t="str">
        <f t="shared" si="274"/>
        <v/>
      </c>
      <c r="AM1727" s="33" t="str">
        <f t="shared" si="275"/>
        <v/>
      </c>
      <c r="AN1727" s="33" t="str">
        <f t="shared" si="276"/>
        <v/>
      </c>
      <c r="AO1727" s="33" t="str">
        <f t="shared" si="277"/>
        <v/>
      </c>
      <c r="AP1727" s="33" t="str">
        <f t="shared" si="278"/>
        <v/>
      </c>
      <c r="AQ1727" s="33" t="str">
        <f t="shared" si="279"/>
        <v/>
      </c>
      <c r="AR1727" s="33" t="str">
        <f t="shared" si="280"/>
        <v/>
      </c>
      <c r="AS1727" s="4">
        <v>43604</v>
      </c>
      <c r="AT1727" s="4">
        <v>0.33400462962962968</v>
      </c>
      <c r="AU1727" s="4" t="s">
        <v>59</v>
      </c>
      <c r="AV1727" s="4" t="s">
        <v>61</v>
      </c>
      <c r="AW1727" s="4">
        <v>116117.715</v>
      </c>
    </row>
    <row r="1728" spans="36:52" x14ac:dyDescent="0.3">
      <c r="AJ1728" s="33" t="str">
        <f t="shared" si="272"/>
        <v/>
      </c>
      <c r="AK1728" s="33" t="str">
        <f t="shared" si="273"/>
        <v/>
      </c>
      <c r="AL1728" s="33" t="str">
        <f t="shared" si="274"/>
        <v/>
      </c>
      <c r="AM1728" s="33" t="str">
        <f t="shared" si="275"/>
        <v/>
      </c>
      <c r="AN1728" s="33" t="str">
        <f t="shared" si="276"/>
        <v/>
      </c>
      <c r="AO1728" s="33">
        <f t="shared" si="277"/>
        <v>12</v>
      </c>
      <c r="AP1728" s="33" t="str">
        <f t="shared" si="278"/>
        <v/>
      </c>
      <c r="AQ1728" s="33" t="str">
        <f t="shared" si="279"/>
        <v/>
      </c>
      <c r="AR1728" s="33" t="str">
        <f t="shared" si="280"/>
        <v/>
      </c>
      <c r="AS1728" s="4">
        <v>43604</v>
      </c>
      <c r="AT1728" s="4">
        <v>0.33400462962962968</v>
      </c>
      <c r="AU1728" s="4" t="s">
        <v>62</v>
      </c>
      <c r="AV1728" s="4" t="s">
        <v>63</v>
      </c>
      <c r="AW1728" s="4">
        <v>12</v>
      </c>
    </row>
    <row r="1729" spans="36:52" x14ac:dyDescent="0.3">
      <c r="AJ1729" s="33" t="str">
        <f t="shared" si="272"/>
        <v/>
      </c>
      <c r="AK1729" s="33" t="str">
        <f t="shared" si="273"/>
        <v/>
      </c>
      <c r="AL1729" s="33">
        <f t="shared" si="274"/>
        <v>27361.031999999999</v>
      </c>
      <c r="AM1729" s="33" t="str">
        <f t="shared" si="275"/>
        <v/>
      </c>
      <c r="AN1729" s="33" t="str">
        <f t="shared" si="276"/>
        <v/>
      </c>
      <c r="AO1729" s="33" t="str">
        <f t="shared" si="277"/>
        <v/>
      </c>
      <c r="AP1729" s="33" t="str">
        <f t="shared" si="278"/>
        <v/>
      </c>
      <c r="AQ1729" s="33" t="str">
        <f t="shared" si="279"/>
        <v/>
      </c>
      <c r="AR1729" s="33" t="str">
        <f t="shared" si="280"/>
        <v/>
      </c>
      <c r="AS1729" s="4">
        <v>43604</v>
      </c>
      <c r="AT1729" s="4">
        <v>0.33400462962962968</v>
      </c>
      <c r="AU1729" s="4" t="s">
        <v>64</v>
      </c>
      <c r="AV1729" s="4" t="s">
        <v>65</v>
      </c>
      <c r="AW1729" s="4">
        <v>27361.031999999999</v>
      </c>
    </row>
    <row r="1730" spans="36:52" x14ac:dyDescent="0.3">
      <c r="AJ1730" s="33" t="str">
        <f t="shared" si="272"/>
        <v/>
      </c>
      <c r="AK1730" s="33" t="str">
        <f t="shared" si="273"/>
        <v/>
      </c>
      <c r="AL1730" s="33" t="str">
        <f t="shared" si="274"/>
        <v/>
      </c>
      <c r="AM1730" s="33">
        <f t="shared" si="275"/>
        <v>37916.733</v>
      </c>
      <c r="AN1730" s="33" t="str">
        <f t="shared" si="276"/>
        <v/>
      </c>
      <c r="AO1730" s="33" t="str">
        <f t="shared" si="277"/>
        <v/>
      </c>
      <c r="AP1730" s="33" t="str">
        <f t="shared" si="278"/>
        <v/>
      </c>
      <c r="AQ1730" s="33" t="str">
        <f t="shared" si="279"/>
        <v/>
      </c>
      <c r="AR1730" s="33" t="str">
        <f t="shared" si="280"/>
        <v/>
      </c>
      <c r="AS1730" s="4">
        <v>43604</v>
      </c>
      <c r="AT1730" s="4">
        <v>0.33400462962962968</v>
      </c>
      <c r="AU1730" s="4" t="s">
        <v>64</v>
      </c>
      <c r="AV1730" s="4" t="s">
        <v>66</v>
      </c>
      <c r="AW1730" s="4" t="s">
        <v>67</v>
      </c>
      <c r="AX1730" s="4">
        <v>37916.733</v>
      </c>
    </row>
    <row r="1731" spans="36:52" x14ac:dyDescent="0.3">
      <c r="AJ1731" s="33" t="str">
        <f t="shared" si="272"/>
        <v/>
      </c>
      <c r="AK1731" s="33" t="str">
        <f t="shared" si="273"/>
        <v/>
      </c>
      <c r="AL1731" s="33" t="str">
        <f t="shared" si="274"/>
        <v/>
      </c>
      <c r="AM1731" s="33" t="str">
        <f t="shared" si="275"/>
        <v/>
      </c>
      <c r="AN1731" s="33">
        <f t="shared" si="276"/>
        <v>0.19700000000000001</v>
      </c>
      <c r="AO1731" s="33" t="str">
        <f t="shared" si="277"/>
        <v/>
      </c>
      <c r="AP1731" s="33" t="str">
        <f t="shared" si="278"/>
        <v/>
      </c>
      <c r="AQ1731" s="33" t="str">
        <f t="shared" si="279"/>
        <v/>
      </c>
      <c r="AR1731" s="33" t="str">
        <f t="shared" si="280"/>
        <v/>
      </c>
      <c r="AS1731" s="4">
        <v>43604</v>
      </c>
      <c r="AT1731" s="4">
        <v>0.33400462962962968</v>
      </c>
      <c r="AU1731" s="4" t="s">
        <v>64</v>
      </c>
      <c r="AV1731" s="4" t="s">
        <v>68</v>
      </c>
      <c r="AW1731" s="4">
        <v>0.19700000000000001</v>
      </c>
    </row>
    <row r="1732" spans="36:52" x14ac:dyDescent="0.3">
      <c r="AJ1732" s="33">
        <f t="shared" si="272"/>
        <v>15736.519</v>
      </c>
      <c r="AK1732" s="33" t="str">
        <f t="shared" si="273"/>
        <v/>
      </c>
      <c r="AL1732" s="33" t="str">
        <f t="shared" si="274"/>
        <v/>
      </c>
      <c r="AM1732" s="33" t="str">
        <f t="shared" si="275"/>
        <v/>
      </c>
      <c r="AN1732" s="33" t="str">
        <f t="shared" si="276"/>
        <v/>
      </c>
      <c r="AO1732" s="33" t="str">
        <f t="shared" si="277"/>
        <v/>
      </c>
      <c r="AP1732" s="33" t="str">
        <f t="shared" si="278"/>
        <v/>
      </c>
      <c r="AQ1732" s="33" t="str">
        <f t="shared" si="279"/>
        <v/>
      </c>
      <c r="AR1732" s="33" t="str">
        <f t="shared" si="280"/>
        <v/>
      </c>
      <c r="AS1732" s="4">
        <v>43604</v>
      </c>
      <c r="AT1732" s="4">
        <v>0.33539351851851856</v>
      </c>
      <c r="AU1732" s="4" t="s">
        <v>59</v>
      </c>
      <c r="AV1732" s="4" t="s">
        <v>60</v>
      </c>
      <c r="AW1732" s="4">
        <v>15736.519</v>
      </c>
    </row>
    <row r="1733" spans="36:52" x14ac:dyDescent="0.3">
      <c r="AJ1733" s="33" t="str">
        <f t="shared" si="272"/>
        <v/>
      </c>
      <c r="AK1733" s="33">
        <f t="shared" si="273"/>
        <v>116117.715</v>
      </c>
      <c r="AL1733" s="33" t="str">
        <f t="shared" si="274"/>
        <v/>
      </c>
      <c r="AM1733" s="33" t="str">
        <f t="shared" si="275"/>
        <v/>
      </c>
      <c r="AN1733" s="33" t="str">
        <f t="shared" si="276"/>
        <v/>
      </c>
      <c r="AO1733" s="33" t="str">
        <f t="shared" si="277"/>
        <v/>
      </c>
      <c r="AP1733" s="33" t="str">
        <f t="shared" si="278"/>
        <v/>
      </c>
      <c r="AQ1733" s="33" t="str">
        <f t="shared" si="279"/>
        <v/>
      </c>
      <c r="AR1733" s="33" t="str">
        <f t="shared" si="280"/>
        <v/>
      </c>
      <c r="AS1733" s="4">
        <v>43604</v>
      </c>
      <c r="AT1733" s="4">
        <v>0.33539351851851856</v>
      </c>
      <c r="AU1733" s="4" t="s">
        <v>59</v>
      </c>
      <c r="AV1733" s="4" t="s">
        <v>61</v>
      </c>
      <c r="AW1733" s="4">
        <v>116117.715</v>
      </c>
    </row>
    <row r="1734" spans="36:52" x14ac:dyDescent="0.3">
      <c r="AJ1734" s="33" t="str">
        <f t="shared" si="272"/>
        <v/>
      </c>
      <c r="AK1734" s="33" t="str">
        <f t="shared" si="273"/>
        <v/>
      </c>
      <c r="AL1734" s="33" t="str">
        <f t="shared" si="274"/>
        <v/>
      </c>
      <c r="AM1734" s="33" t="str">
        <f t="shared" si="275"/>
        <v/>
      </c>
      <c r="AN1734" s="33" t="str">
        <f t="shared" si="276"/>
        <v/>
      </c>
      <c r="AO1734" s="33">
        <f t="shared" si="277"/>
        <v>12</v>
      </c>
      <c r="AP1734" s="33" t="str">
        <f t="shared" si="278"/>
        <v/>
      </c>
      <c r="AQ1734" s="33" t="str">
        <f t="shared" si="279"/>
        <v/>
      </c>
      <c r="AR1734" s="33" t="str">
        <f t="shared" si="280"/>
        <v/>
      </c>
      <c r="AS1734" s="4">
        <v>43604</v>
      </c>
      <c r="AT1734" s="4">
        <v>0.33539351851851856</v>
      </c>
      <c r="AU1734" s="4" t="s">
        <v>62</v>
      </c>
      <c r="AV1734" s="4" t="s">
        <v>63</v>
      </c>
      <c r="AW1734" s="4">
        <v>12</v>
      </c>
    </row>
    <row r="1735" spans="36:52" x14ac:dyDescent="0.3">
      <c r="AJ1735" s="33" t="str">
        <f t="shared" si="272"/>
        <v/>
      </c>
      <c r="AK1735" s="33" t="str">
        <f t="shared" si="273"/>
        <v/>
      </c>
      <c r="AL1735" s="33">
        <f t="shared" si="274"/>
        <v>27361.031999999999</v>
      </c>
      <c r="AM1735" s="33" t="str">
        <f t="shared" si="275"/>
        <v/>
      </c>
      <c r="AN1735" s="33" t="str">
        <f t="shared" si="276"/>
        <v/>
      </c>
      <c r="AO1735" s="33" t="str">
        <f t="shared" si="277"/>
        <v/>
      </c>
      <c r="AP1735" s="33" t="str">
        <f t="shared" si="278"/>
        <v/>
      </c>
      <c r="AQ1735" s="33" t="str">
        <f t="shared" si="279"/>
        <v/>
      </c>
      <c r="AR1735" s="33" t="str">
        <f t="shared" si="280"/>
        <v/>
      </c>
      <c r="AS1735" s="4">
        <v>43604</v>
      </c>
      <c r="AT1735" s="4">
        <v>0.33539351851851856</v>
      </c>
      <c r="AU1735" s="4" t="s">
        <v>64</v>
      </c>
      <c r="AV1735" s="4" t="s">
        <v>65</v>
      </c>
      <c r="AW1735" s="4">
        <v>27361.031999999999</v>
      </c>
    </row>
    <row r="1736" spans="36:52" x14ac:dyDescent="0.3">
      <c r="AJ1736" s="33" t="str">
        <f t="shared" si="272"/>
        <v/>
      </c>
      <c r="AK1736" s="33" t="str">
        <f t="shared" si="273"/>
        <v/>
      </c>
      <c r="AL1736" s="33" t="str">
        <f t="shared" si="274"/>
        <v/>
      </c>
      <c r="AM1736" s="33">
        <f t="shared" si="275"/>
        <v>37916.733</v>
      </c>
      <c r="AN1736" s="33" t="str">
        <f t="shared" si="276"/>
        <v/>
      </c>
      <c r="AO1736" s="33" t="str">
        <f t="shared" si="277"/>
        <v/>
      </c>
      <c r="AP1736" s="33" t="str">
        <f t="shared" si="278"/>
        <v/>
      </c>
      <c r="AQ1736" s="33" t="str">
        <f t="shared" si="279"/>
        <v/>
      </c>
      <c r="AR1736" s="33" t="str">
        <f t="shared" si="280"/>
        <v/>
      </c>
      <c r="AS1736" s="4">
        <v>43604</v>
      </c>
      <c r="AT1736" s="4">
        <v>0.33539351851851856</v>
      </c>
      <c r="AU1736" s="4" t="s">
        <v>64</v>
      </c>
      <c r="AV1736" s="4" t="s">
        <v>66</v>
      </c>
      <c r="AW1736" s="4" t="s">
        <v>67</v>
      </c>
      <c r="AX1736" s="4">
        <v>37916.733</v>
      </c>
    </row>
    <row r="1737" spans="36:52" x14ac:dyDescent="0.3">
      <c r="AJ1737" s="33" t="str">
        <f t="shared" si="272"/>
        <v/>
      </c>
      <c r="AK1737" s="33" t="str">
        <f t="shared" si="273"/>
        <v/>
      </c>
      <c r="AL1737" s="33" t="str">
        <f t="shared" si="274"/>
        <v/>
      </c>
      <c r="AM1737" s="33" t="str">
        <f t="shared" si="275"/>
        <v/>
      </c>
      <c r="AN1737" s="33">
        <f t="shared" si="276"/>
        <v>0.19700000000000001</v>
      </c>
      <c r="AO1737" s="33" t="str">
        <f t="shared" si="277"/>
        <v/>
      </c>
      <c r="AP1737" s="33" t="str">
        <f t="shared" si="278"/>
        <v/>
      </c>
      <c r="AQ1737" s="33" t="str">
        <f t="shared" si="279"/>
        <v/>
      </c>
      <c r="AR1737" s="33" t="str">
        <f t="shared" si="280"/>
        <v/>
      </c>
      <c r="AS1737" s="4">
        <v>43604</v>
      </c>
      <c r="AT1737" s="4">
        <v>0.33539351851851856</v>
      </c>
      <c r="AU1737" s="4" t="s">
        <v>64</v>
      </c>
      <c r="AV1737" s="4" t="s">
        <v>68</v>
      </c>
      <c r="AW1737" s="4">
        <v>0.19700000000000001</v>
      </c>
    </row>
    <row r="1738" spans="36:52" x14ac:dyDescent="0.3">
      <c r="AJ1738" s="33" t="str">
        <f t="shared" si="272"/>
        <v/>
      </c>
      <c r="AK1738" s="33" t="str">
        <f t="shared" si="273"/>
        <v/>
      </c>
      <c r="AL1738" s="33" t="str">
        <f t="shared" si="274"/>
        <v/>
      </c>
      <c r="AM1738" s="33" t="str">
        <f t="shared" si="275"/>
        <v/>
      </c>
      <c r="AN1738" s="33" t="str">
        <f t="shared" si="276"/>
        <v/>
      </c>
      <c r="AO1738" s="33" t="str">
        <f t="shared" si="277"/>
        <v/>
      </c>
      <c r="AP1738" s="33">
        <f t="shared" si="278"/>
        <v>0.22500000000000001</v>
      </c>
      <c r="AQ1738" s="33" t="str">
        <f t="shared" si="279"/>
        <v/>
      </c>
      <c r="AR1738" s="33" t="str">
        <f t="shared" si="280"/>
        <v/>
      </c>
      <c r="AS1738" s="4">
        <v>43604</v>
      </c>
      <c r="AT1738" s="4">
        <v>0.33605324074074078</v>
      </c>
      <c r="AU1738" s="4" t="s">
        <v>70</v>
      </c>
      <c r="AV1738" s="4" t="s">
        <v>71</v>
      </c>
      <c r="AW1738" s="4">
        <v>43604</v>
      </c>
      <c r="AX1738" s="4">
        <v>0.22500000000000001</v>
      </c>
      <c r="AY1738" s="4" t="s">
        <v>72</v>
      </c>
      <c r="AZ1738" s="4" t="s">
        <v>73</v>
      </c>
    </row>
    <row r="1739" spans="36:52" x14ac:dyDescent="0.3">
      <c r="AJ1739" s="33" t="str">
        <f t="shared" si="272"/>
        <v/>
      </c>
      <c r="AK1739" s="33" t="str">
        <f t="shared" si="273"/>
        <v/>
      </c>
      <c r="AL1739" s="33" t="str">
        <f t="shared" si="274"/>
        <v/>
      </c>
      <c r="AM1739" s="33" t="str">
        <f t="shared" si="275"/>
        <v/>
      </c>
      <c r="AN1739" s="33" t="str">
        <f t="shared" si="276"/>
        <v/>
      </c>
      <c r="AO1739" s="33" t="str">
        <f t="shared" si="277"/>
        <v/>
      </c>
      <c r="AP1739" s="33" t="str">
        <f t="shared" si="278"/>
        <v/>
      </c>
      <c r="AQ1739" s="33" t="str">
        <f t="shared" si="279"/>
        <v/>
      </c>
      <c r="AR1739" s="33">
        <f t="shared" si="280"/>
        <v>33.700000000000003</v>
      </c>
      <c r="AS1739" s="4">
        <v>43604</v>
      </c>
      <c r="AT1739" s="4">
        <v>0.33605324074074078</v>
      </c>
      <c r="AU1739" s="4" t="s">
        <v>74</v>
      </c>
      <c r="AV1739" s="4" t="s">
        <v>75</v>
      </c>
      <c r="AW1739" s="4">
        <v>33.700000000000003</v>
      </c>
      <c r="AX1739" s="4" t="s">
        <v>72</v>
      </c>
      <c r="AY1739" s="4" t="s">
        <v>73</v>
      </c>
    </row>
    <row r="1740" spans="36:52" x14ac:dyDescent="0.3">
      <c r="AJ1740" s="33" t="str">
        <f t="shared" ref="AJ1740:AJ1803" si="281">IF(AV1740="ht",AW1740,"")</f>
        <v/>
      </c>
      <c r="AK1740" s="33" t="str">
        <f t="shared" ref="AK1740:AK1803" si="282">IF($AV1740="nt",$AW1740,"")</f>
        <v/>
      </c>
      <c r="AL1740" s="33" t="str">
        <f t="shared" ref="AL1740:AL1803" si="283">IF($AV1740="esp",$AW1740,"")</f>
        <v/>
      </c>
      <c r="AM1740" s="33" t="str">
        <f t="shared" ref="AM1740:AM1803" si="284">IF($AV1740="Ges",$AX1740,"")</f>
        <v/>
      </c>
      <c r="AN1740" s="33" t="str">
        <f t="shared" ref="AN1740:AN1803" si="285">IF($AV1740="tag",$AW1740,"")</f>
        <v/>
      </c>
      <c r="AO1740" s="33" t="str">
        <f t="shared" ref="AO1740:AO1803" si="286">IF($AV1740="vhs",$AW1740,"")</f>
        <v/>
      </c>
      <c r="AP1740" s="33" t="str">
        <f t="shared" ref="AP1740:AP1803" si="287">IF($AV1740="szeit",$AX1740,"")</f>
        <v/>
      </c>
      <c r="AQ1740" s="33">
        <f t="shared" ref="AQ1740:AQ1803" si="288">IF($AV1740="v06",$AW1740,"")</f>
        <v>34</v>
      </c>
      <c r="AR1740" s="33" t="str">
        <f t="shared" ref="AR1740:AR1803" si="289">IF($AV1740="v22",$AW1740,"")</f>
        <v/>
      </c>
      <c r="AS1740" s="4">
        <v>43604</v>
      </c>
      <c r="AT1740" s="4">
        <v>0.33605324074074078</v>
      </c>
      <c r="AU1740" s="4" t="s">
        <v>74</v>
      </c>
      <c r="AV1740" s="4" t="s">
        <v>76</v>
      </c>
      <c r="AW1740" s="4">
        <v>34</v>
      </c>
      <c r="AX1740" s="4" t="s">
        <v>72</v>
      </c>
      <c r="AY1740" s="4" t="s">
        <v>73</v>
      </c>
    </row>
    <row r="1741" spans="36:52" x14ac:dyDescent="0.3">
      <c r="AJ1741" s="33">
        <f t="shared" si="281"/>
        <v>15736.519</v>
      </c>
      <c r="AK1741" s="33" t="str">
        <f t="shared" si="282"/>
        <v/>
      </c>
      <c r="AL1741" s="33" t="str">
        <f t="shared" si="283"/>
        <v/>
      </c>
      <c r="AM1741" s="33" t="str">
        <f t="shared" si="284"/>
        <v/>
      </c>
      <c r="AN1741" s="33" t="str">
        <f t="shared" si="285"/>
        <v/>
      </c>
      <c r="AO1741" s="33" t="str">
        <f t="shared" si="286"/>
        <v/>
      </c>
      <c r="AP1741" s="33" t="str">
        <f t="shared" si="287"/>
        <v/>
      </c>
      <c r="AQ1741" s="33" t="str">
        <f t="shared" si="288"/>
        <v/>
      </c>
      <c r="AR1741" s="33" t="str">
        <f t="shared" si="289"/>
        <v/>
      </c>
      <c r="AS1741" s="4">
        <v>43604</v>
      </c>
      <c r="AT1741" s="4">
        <v>0.33678240740740745</v>
      </c>
      <c r="AU1741" s="4" t="s">
        <v>59</v>
      </c>
      <c r="AV1741" s="4" t="s">
        <v>60</v>
      </c>
      <c r="AW1741" s="4">
        <v>15736.519</v>
      </c>
    </row>
    <row r="1742" spans="36:52" x14ac:dyDescent="0.3">
      <c r="AJ1742" s="33" t="str">
        <f t="shared" si="281"/>
        <v/>
      </c>
      <c r="AK1742" s="33">
        <f t="shared" si="282"/>
        <v>116117.715</v>
      </c>
      <c r="AL1742" s="33" t="str">
        <f t="shared" si="283"/>
        <v/>
      </c>
      <c r="AM1742" s="33" t="str">
        <f t="shared" si="284"/>
        <v/>
      </c>
      <c r="AN1742" s="33" t="str">
        <f t="shared" si="285"/>
        <v/>
      </c>
      <c r="AO1742" s="33" t="str">
        <f t="shared" si="286"/>
        <v/>
      </c>
      <c r="AP1742" s="33" t="str">
        <f t="shared" si="287"/>
        <v/>
      </c>
      <c r="AQ1742" s="33" t="str">
        <f t="shared" si="288"/>
        <v/>
      </c>
      <c r="AR1742" s="33" t="str">
        <f t="shared" si="289"/>
        <v/>
      </c>
      <c r="AS1742" s="4">
        <v>43604</v>
      </c>
      <c r="AT1742" s="4">
        <v>0.33678240740740745</v>
      </c>
      <c r="AU1742" s="4" t="s">
        <v>59</v>
      </c>
      <c r="AV1742" s="4" t="s">
        <v>61</v>
      </c>
      <c r="AW1742" s="4">
        <v>116117.715</v>
      </c>
    </row>
    <row r="1743" spans="36:52" x14ac:dyDescent="0.3">
      <c r="AJ1743" s="33" t="str">
        <f t="shared" si="281"/>
        <v/>
      </c>
      <c r="AK1743" s="33" t="str">
        <f t="shared" si="282"/>
        <v/>
      </c>
      <c r="AL1743" s="33" t="str">
        <f t="shared" si="283"/>
        <v/>
      </c>
      <c r="AM1743" s="33" t="str">
        <f t="shared" si="284"/>
        <v/>
      </c>
      <c r="AN1743" s="33" t="str">
        <f t="shared" si="285"/>
        <v/>
      </c>
      <c r="AO1743" s="33">
        <f t="shared" si="286"/>
        <v>12</v>
      </c>
      <c r="AP1743" s="33" t="str">
        <f t="shared" si="287"/>
        <v/>
      </c>
      <c r="AQ1743" s="33" t="str">
        <f t="shared" si="288"/>
        <v/>
      </c>
      <c r="AR1743" s="33" t="str">
        <f t="shared" si="289"/>
        <v/>
      </c>
      <c r="AS1743" s="4">
        <v>43604</v>
      </c>
      <c r="AT1743" s="4">
        <v>0.33678240740740745</v>
      </c>
      <c r="AU1743" s="4" t="s">
        <v>62</v>
      </c>
      <c r="AV1743" s="4" t="s">
        <v>63</v>
      </c>
      <c r="AW1743" s="4">
        <v>12</v>
      </c>
    </row>
    <row r="1744" spans="36:52" x14ac:dyDescent="0.3">
      <c r="AJ1744" s="33" t="str">
        <f t="shared" si="281"/>
        <v/>
      </c>
      <c r="AK1744" s="33" t="str">
        <f t="shared" si="282"/>
        <v/>
      </c>
      <c r="AL1744" s="33">
        <f t="shared" si="283"/>
        <v>27361.031999999999</v>
      </c>
      <c r="AM1744" s="33" t="str">
        <f t="shared" si="284"/>
        <v/>
      </c>
      <c r="AN1744" s="33" t="str">
        <f t="shared" si="285"/>
        <v/>
      </c>
      <c r="AO1744" s="33" t="str">
        <f t="shared" si="286"/>
        <v/>
      </c>
      <c r="AP1744" s="33" t="str">
        <f t="shared" si="287"/>
        <v/>
      </c>
      <c r="AQ1744" s="33" t="str">
        <f t="shared" si="288"/>
        <v/>
      </c>
      <c r="AR1744" s="33" t="str">
        <f t="shared" si="289"/>
        <v/>
      </c>
      <c r="AS1744" s="4">
        <v>43604</v>
      </c>
      <c r="AT1744" s="4">
        <v>0.33678240740740745</v>
      </c>
      <c r="AU1744" s="4" t="s">
        <v>64</v>
      </c>
      <c r="AV1744" s="4" t="s">
        <v>65</v>
      </c>
      <c r="AW1744" s="4">
        <v>27361.031999999999</v>
      </c>
    </row>
    <row r="1745" spans="36:52" x14ac:dyDescent="0.3">
      <c r="AJ1745" s="33" t="str">
        <f t="shared" si="281"/>
        <v/>
      </c>
      <c r="AK1745" s="33" t="str">
        <f t="shared" si="282"/>
        <v/>
      </c>
      <c r="AL1745" s="33" t="str">
        <f t="shared" si="283"/>
        <v/>
      </c>
      <c r="AM1745" s="33">
        <f t="shared" si="284"/>
        <v>37916.790999999997</v>
      </c>
      <c r="AN1745" s="33" t="str">
        <f t="shared" si="285"/>
        <v/>
      </c>
      <c r="AO1745" s="33" t="str">
        <f t="shared" si="286"/>
        <v/>
      </c>
      <c r="AP1745" s="33" t="str">
        <f t="shared" si="287"/>
        <v/>
      </c>
      <c r="AQ1745" s="33" t="str">
        <f t="shared" si="288"/>
        <v/>
      </c>
      <c r="AR1745" s="33" t="str">
        <f t="shared" si="289"/>
        <v/>
      </c>
      <c r="AS1745" s="4">
        <v>43604</v>
      </c>
      <c r="AT1745" s="4">
        <v>0.33678240740740745</v>
      </c>
      <c r="AU1745" s="4" t="s">
        <v>64</v>
      </c>
      <c r="AV1745" s="4" t="s">
        <v>66</v>
      </c>
      <c r="AW1745" s="4" t="s">
        <v>67</v>
      </c>
      <c r="AX1745" s="4">
        <v>37916.790999999997</v>
      </c>
    </row>
    <row r="1746" spans="36:52" x14ac:dyDescent="0.3">
      <c r="AJ1746" s="33" t="str">
        <f t="shared" si="281"/>
        <v/>
      </c>
      <c r="AK1746" s="33" t="str">
        <f t="shared" si="282"/>
        <v/>
      </c>
      <c r="AL1746" s="33" t="str">
        <f t="shared" si="283"/>
        <v/>
      </c>
      <c r="AM1746" s="33" t="str">
        <f t="shared" si="284"/>
        <v/>
      </c>
      <c r="AN1746" s="33">
        <f t="shared" si="285"/>
        <v>0.254</v>
      </c>
      <c r="AO1746" s="33" t="str">
        <f t="shared" si="286"/>
        <v/>
      </c>
      <c r="AP1746" s="33" t="str">
        <f t="shared" si="287"/>
        <v/>
      </c>
      <c r="AQ1746" s="33" t="str">
        <f t="shared" si="288"/>
        <v/>
      </c>
      <c r="AR1746" s="33" t="str">
        <f t="shared" si="289"/>
        <v/>
      </c>
      <c r="AS1746" s="4">
        <v>43604</v>
      </c>
      <c r="AT1746" s="4">
        <v>0.33678240740740745</v>
      </c>
      <c r="AU1746" s="4" t="s">
        <v>64</v>
      </c>
      <c r="AV1746" s="4" t="s">
        <v>68</v>
      </c>
      <c r="AW1746" s="4">
        <v>0.254</v>
      </c>
    </row>
    <row r="1747" spans="36:52" x14ac:dyDescent="0.3">
      <c r="AJ1747" s="33">
        <f t="shared" si="281"/>
        <v>15736.519</v>
      </c>
      <c r="AK1747" s="33" t="str">
        <f t="shared" si="282"/>
        <v/>
      </c>
      <c r="AL1747" s="33" t="str">
        <f t="shared" si="283"/>
        <v/>
      </c>
      <c r="AM1747" s="33" t="str">
        <f t="shared" si="284"/>
        <v/>
      </c>
      <c r="AN1747" s="33" t="str">
        <f t="shared" si="285"/>
        <v/>
      </c>
      <c r="AO1747" s="33" t="str">
        <f t="shared" si="286"/>
        <v/>
      </c>
      <c r="AP1747" s="33" t="str">
        <f t="shared" si="287"/>
        <v/>
      </c>
      <c r="AQ1747" s="33" t="str">
        <f t="shared" si="288"/>
        <v/>
      </c>
      <c r="AR1747" s="33" t="str">
        <f t="shared" si="289"/>
        <v/>
      </c>
      <c r="AS1747" s="4">
        <v>43604</v>
      </c>
      <c r="AT1747" s="4">
        <v>0.33817129629629633</v>
      </c>
      <c r="AU1747" s="4" t="s">
        <v>59</v>
      </c>
      <c r="AV1747" s="4" t="s">
        <v>60</v>
      </c>
      <c r="AW1747" s="4">
        <v>15736.519</v>
      </c>
    </row>
    <row r="1748" spans="36:52" x14ac:dyDescent="0.3">
      <c r="AJ1748" s="33" t="str">
        <f t="shared" si="281"/>
        <v/>
      </c>
      <c r="AK1748" s="33">
        <f t="shared" si="282"/>
        <v>116117.715</v>
      </c>
      <c r="AL1748" s="33" t="str">
        <f t="shared" si="283"/>
        <v/>
      </c>
      <c r="AM1748" s="33" t="str">
        <f t="shared" si="284"/>
        <v/>
      </c>
      <c r="AN1748" s="33" t="str">
        <f t="shared" si="285"/>
        <v/>
      </c>
      <c r="AO1748" s="33" t="str">
        <f t="shared" si="286"/>
        <v/>
      </c>
      <c r="AP1748" s="33" t="str">
        <f t="shared" si="287"/>
        <v/>
      </c>
      <c r="AQ1748" s="33" t="str">
        <f t="shared" si="288"/>
        <v/>
      </c>
      <c r="AR1748" s="33" t="str">
        <f t="shared" si="289"/>
        <v/>
      </c>
      <c r="AS1748" s="4">
        <v>43604</v>
      </c>
      <c r="AT1748" s="4">
        <v>0.33817129629629633</v>
      </c>
      <c r="AU1748" s="4" t="s">
        <v>59</v>
      </c>
      <c r="AV1748" s="4" t="s">
        <v>61</v>
      </c>
      <c r="AW1748" s="4">
        <v>116117.715</v>
      </c>
    </row>
    <row r="1749" spans="36:52" x14ac:dyDescent="0.3">
      <c r="AJ1749" s="33" t="str">
        <f t="shared" si="281"/>
        <v/>
      </c>
      <c r="AK1749" s="33" t="str">
        <f t="shared" si="282"/>
        <v/>
      </c>
      <c r="AL1749" s="33" t="str">
        <f t="shared" si="283"/>
        <v/>
      </c>
      <c r="AM1749" s="33" t="str">
        <f t="shared" si="284"/>
        <v/>
      </c>
      <c r="AN1749" s="33" t="str">
        <f t="shared" si="285"/>
        <v/>
      </c>
      <c r="AO1749" s="33">
        <f t="shared" si="286"/>
        <v>12</v>
      </c>
      <c r="AP1749" s="33" t="str">
        <f t="shared" si="287"/>
        <v/>
      </c>
      <c r="AQ1749" s="33" t="str">
        <f t="shared" si="288"/>
        <v/>
      </c>
      <c r="AR1749" s="33" t="str">
        <f t="shared" si="289"/>
        <v/>
      </c>
      <c r="AS1749" s="4">
        <v>43604</v>
      </c>
      <c r="AT1749" s="4">
        <v>0.33817129629629633</v>
      </c>
      <c r="AU1749" s="4" t="s">
        <v>62</v>
      </c>
      <c r="AV1749" s="4" t="s">
        <v>63</v>
      </c>
      <c r="AW1749" s="4">
        <v>12</v>
      </c>
    </row>
    <row r="1750" spans="36:52" x14ac:dyDescent="0.3">
      <c r="AJ1750" s="33" t="str">
        <f t="shared" si="281"/>
        <v/>
      </c>
      <c r="AK1750" s="33" t="str">
        <f t="shared" si="282"/>
        <v/>
      </c>
      <c r="AL1750" s="33">
        <f t="shared" si="283"/>
        <v>27361.075000000001</v>
      </c>
      <c r="AM1750" s="33" t="str">
        <f t="shared" si="284"/>
        <v/>
      </c>
      <c r="AN1750" s="33" t="str">
        <f t="shared" si="285"/>
        <v/>
      </c>
      <c r="AO1750" s="33" t="str">
        <f t="shared" si="286"/>
        <v/>
      </c>
      <c r="AP1750" s="33" t="str">
        <f t="shared" si="287"/>
        <v/>
      </c>
      <c r="AQ1750" s="33" t="str">
        <f t="shared" si="288"/>
        <v/>
      </c>
      <c r="AR1750" s="33" t="str">
        <f t="shared" si="289"/>
        <v/>
      </c>
      <c r="AS1750" s="4">
        <v>43604</v>
      </c>
      <c r="AT1750" s="4">
        <v>0.33817129629629633</v>
      </c>
      <c r="AU1750" s="4" t="s">
        <v>64</v>
      </c>
      <c r="AV1750" s="4" t="s">
        <v>65</v>
      </c>
      <c r="AW1750" s="4">
        <v>27361.075000000001</v>
      </c>
    </row>
    <row r="1751" spans="36:52" x14ac:dyDescent="0.3">
      <c r="AJ1751" s="33" t="str">
        <f t="shared" si="281"/>
        <v/>
      </c>
      <c r="AK1751" s="33" t="str">
        <f t="shared" si="282"/>
        <v/>
      </c>
      <c r="AL1751" s="33" t="str">
        <f t="shared" si="283"/>
        <v/>
      </c>
      <c r="AM1751" s="33">
        <f t="shared" si="284"/>
        <v>37916.790999999997</v>
      </c>
      <c r="AN1751" s="33" t="str">
        <f t="shared" si="285"/>
        <v/>
      </c>
      <c r="AO1751" s="33" t="str">
        <f t="shared" si="286"/>
        <v/>
      </c>
      <c r="AP1751" s="33" t="str">
        <f t="shared" si="287"/>
        <v/>
      </c>
      <c r="AQ1751" s="33" t="str">
        <f t="shared" si="288"/>
        <v/>
      </c>
      <c r="AR1751" s="33" t="str">
        <f t="shared" si="289"/>
        <v/>
      </c>
      <c r="AS1751" s="4">
        <v>43604</v>
      </c>
      <c r="AT1751" s="4">
        <v>0.33817129629629633</v>
      </c>
      <c r="AU1751" s="4" t="s">
        <v>64</v>
      </c>
      <c r="AV1751" s="4" t="s">
        <v>66</v>
      </c>
      <c r="AW1751" s="4" t="s">
        <v>67</v>
      </c>
      <c r="AX1751" s="4">
        <v>37916.790999999997</v>
      </c>
    </row>
    <row r="1752" spans="36:52" x14ac:dyDescent="0.3">
      <c r="AJ1752" s="33" t="str">
        <f t="shared" si="281"/>
        <v/>
      </c>
      <c r="AK1752" s="33" t="str">
        <f t="shared" si="282"/>
        <v/>
      </c>
      <c r="AL1752" s="33" t="str">
        <f t="shared" si="283"/>
        <v/>
      </c>
      <c r="AM1752" s="33" t="str">
        <f t="shared" si="284"/>
        <v/>
      </c>
      <c r="AN1752" s="33">
        <f t="shared" si="285"/>
        <v>0.254</v>
      </c>
      <c r="AO1752" s="33" t="str">
        <f t="shared" si="286"/>
        <v/>
      </c>
      <c r="AP1752" s="33" t="str">
        <f t="shared" si="287"/>
        <v/>
      </c>
      <c r="AQ1752" s="33" t="str">
        <f t="shared" si="288"/>
        <v/>
      </c>
      <c r="AR1752" s="33" t="str">
        <f t="shared" si="289"/>
        <v/>
      </c>
      <c r="AS1752" s="4">
        <v>43604</v>
      </c>
      <c r="AT1752" s="4">
        <v>0.33817129629629633</v>
      </c>
      <c r="AU1752" s="4" t="s">
        <v>64</v>
      </c>
      <c r="AV1752" s="4" t="s">
        <v>68</v>
      </c>
      <c r="AW1752" s="4">
        <v>0.254</v>
      </c>
    </row>
    <row r="1753" spans="36:52" x14ac:dyDescent="0.3">
      <c r="AJ1753" s="33" t="str">
        <f t="shared" si="281"/>
        <v/>
      </c>
      <c r="AK1753" s="33" t="str">
        <f t="shared" si="282"/>
        <v/>
      </c>
      <c r="AL1753" s="33" t="str">
        <f t="shared" si="283"/>
        <v/>
      </c>
      <c r="AM1753" s="33" t="str">
        <f t="shared" si="284"/>
        <v/>
      </c>
      <c r="AN1753" s="33" t="str">
        <f t="shared" si="285"/>
        <v/>
      </c>
      <c r="AO1753" s="33" t="str">
        <f t="shared" si="286"/>
        <v/>
      </c>
      <c r="AP1753" s="33">
        <f t="shared" si="287"/>
        <v>0.22500000000000001</v>
      </c>
      <c r="AQ1753" s="33" t="str">
        <f t="shared" si="288"/>
        <v/>
      </c>
      <c r="AR1753" s="33" t="str">
        <f t="shared" si="289"/>
        <v/>
      </c>
      <c r="AS1753" s="4">
        <v>43604</v>
      </c>
      <c r="AT1753" s="4">
        <v>0.33952546296296293</v>
      </c>
      <c r="AU1753" s="4" t="s">
        <v>70</v>
      </c>
      <c r="AV1753" s="4" t="s">
        <v>71</v>
      </c>
      <c r="AW1753" s="4">
        <v>43604</v>
      </c>
      <c r="AX1753" s="4">
        <v>0.22500000000000001</v>
      </c>
      <c r="AY1753" s="4" t="s">
        <v>72</v>
      </c>
      <c r="AZ1753" s="4" t="s">
        <v>73</v>
      </c>
    </row>
    <row r="1754" spans="36:52" x14ac:dyDescent="0.3">
      <c r="AJ1754" s="33" t="str">
        <f t="shared" si="281"/>
        <v/>
      </c>
      <c r="AK1754" s="33" t="str">
        <f t="shared" si="282"/>
        <v/>
      </c>
      <c r="AL1754" s="33" t="str">
        <f t="shared" si="283"/>
        <v/>
      </c>
      <c r="AM1754" s="33" t="str">
        <f t="shared" si="284"/>
        <v/>
      </c>
      <c r="AN1754" s="33" t="str">
        <f t="shared" si="285"/>
        <v/>
      </c>
      <c r="AO1754" s="33" t="str">
        <f t="shared" si="286"/>
        <v/>
      </c>
      <c r="AP1754" s="33" t="str">
        <f t="shared" si="287"/>
        <v/>
      </c>
      <c r="AQ1754" s="33" t="str">
        <f t="shared" si="288"/>
        <v/>
      </c>
      <c r="AR1754" s="33">
        <f t="shared" si="289"/>
        <v>33.700000000000003</v>
      </c>
      <c r="AS1754" s="4">
        <v>43604</v>
      </c>
      <c r="AT1754" s="4">
        <v>0.33952546296296293</v>
      </c>
      <c r="AU1754" s="4" t="s">
        <v>74</v>
      </c>
      <c r="AV1754" s="4" t="s">
        <v>75</v>
      </c>
      <c r="AW1754" s="4">
        <v>33.700000000000003</v>
      </c>
      <c r="AX1754" s="4" t="s">
        <v>72</v>
      </c>
      <c r="AY1754" s="4" t="s">
        <v>73</v>
      </c>
    </row>
    <row r="1755" spans="36:52" x14ac:dyDescent="0.3">
      <c r="AJ1755" s="33" t="str">
        <f t="shared" si="281"/>
        <v/>
      </c>
      <c r="AK1755" s="33" t="str">
        <f t="shared" si="282"/>
        <v/>
      </c>
      <c r="AL1755" s="33" t="str">
        <f t="shared" si="283"/>
        <v/>
      </c>
      <c r="AM1755" s="33" t="str">
        <f t="shared" si="284"/>
        <v/>
      </c>
      <c r="AN1755" s="33" t="str">
        <f t="shared" si="285"/>
        <v/>
      </c>
      <c r="AO1755" s="33" t="str">
        <f t="shared" si="286"/>
        <v/>
      </c>
      <c r="AP1755" s="33" t="str">
        <f t="shared" si="287"/>
        <v/>
      </c>
      <c r="AQ1755" s="33">
        <f t="shared" si="288"/>
        <v>34</v>
      </c>
      <c r="AR1755" s="33" t="str">
        <f t="shared" si="289"/>
        <v/>
      </c>
      <c r="AS1755" s="4">
        <v>43604</v>
      </c>
      <c r="AT1755" s="4">
        <v>0.33952546296296293</v>
      </c>
      <c r="AU1755" s="4" t="s">
        <v>74</v>
      </c>
      <c r="AV1755" s="4" t="s">
        <v>76</v>
      </c>
      <c r="AW1755" s="4">
        <v>34</v>
      </c>
      <c r="AX1755" s="4" t="s">
        <v>72</v>
      </c>
      <c r="AY1755" s="4" t="s">
        <v>73</v>
      </c>
    </row>
    <row r="1756" spans="36:52" x14ac:dyDescent="0.3">
      <c r="AJ1756" s="33">
        <f t="shared" si="281"/>
        <v>15736.519</v>
      </c>
      <c r="AK1756" s="33" t="str">
        <f t="shared" si="282"/>
        <v/>
      </c>
      <c r="AL1756" s="33" t="str">
        <f t="shared" si="283"/>
        <v/>
      </c>
      <c r="AM1756" s="33" t="str">
        <f t="shared" si="284"/>
        <v/>
      </c>
      <c r="AN1756" s="33" t="str">
        <f t="shared" si="285"/>
        <v/>
      </c>
      <c r="AO1756" s="33" t="str">
        <f t="shared" si="286"/>
        <v/>
      </c>
      <c r="AP1756" s="33" t="str">
        <f t="shared" si="287"/>
        <v/>
      </c>
      <c r="AQ1756" s="33" t="str">
        <f t="shared" si="288"/>
        <v/>
      </c>
      <c r="AR1756" s="33" t="str">
        <f t="shared" si="289"/>
        <v/>
      </c>
      <c r="AS1756" s="4">
        <v>43604</v>
      </c>
      <c r="AT1756" s="4">
        <v>0.33956018518518521</v>
      </c>
      <c r="AU1756" s="4" t="s">
        <v>59</v>
      </c>
      <c r="AV1756" s="4" t="s">
        <v>60</v>
      </c>
      <c r="AW1756" s="4">
        <v>15736.519</v>
      </c>
    </row>
    <row r="1757" spans="36:52" x14ac:dyDescent="0.3">
      <c r="AJ1757" s="33" t="str">
        <f t="shared" si="281"/>
        <v/>
      </c>
      <c r="AK1757" s="33">
        <f t="shared" si="282"/>
        <v>116117.715</v>
      </c>
      <c r="AL1757" s="33" t="str">
        <f t="shared" si="283"/>
        <v/>
      </c>
      <c r="AM1757" s="33" t="str">
        <f t="shared" si="284"/>
        <v/>
      </c>
      <c r="AN1757" s="33" t="str">
        <f t="shared" si="285"/>
        <v/>
      </c>
      <c r="AO1757" s="33" t="str">
        <f t="shared" si="286"/>
        <v/>
      </c>
      <c r="AP1757" s="33" t="str">
        <f t="shared" si="287"/>
        <v/>
      </c>
      <c r="AQ1757" s="33" t="str">
        <f t="shared" si="288"/>
        <v/>
      </c>
      <c r="AR1757" s="33" t="str">
        <f t="shared" si="289"/>
        <v/>
      </c>
      <c r="AS1757" s="4">
        <v>43604</v>
      </c>
      <c r="AT1757" s="4">
        <v>0.33956018518518521</v>
      </c>
      <c r="AU1757" s="4" t="s">
        <v>59</v>
      </c>
      <c r="AV1757" s="4" t="s">
        <v>61</v>
      </c>
      <c r="AW1757" s="4">
        <v>116117.715</v>
      </c>
    </row>
    <row r="1758" spans="36:52" x14ac:dyDescent="0.3">
      <c r="AJ1758" s="33" t="str">
        <f t="shared" si="281"/>
        <v/>
      </c>
      <c r="AK1758" s="33" t="str">
        <f t="shared" si="282"/>
        <v/>
      </c>
      <c r="AL1758" s="33" t="str">
        <f t="shared" si="283"/>
        <v/>
      </c>
      <c r="AM1758" s="33" t="str">
        <f t="shared" si="284"/>
        <v/>
      </c>
      <c r="AN1758" s="33" t="str">
        <f t="shared" si="285"/>
        <v/>
      </c>
      <c r="AO1758" s="33">
        <f t="shared" si="286"/>
        <v>12</v>
      </c>
      <c r="AP1758" s="33" t="str">
        <f t="shared" si="287"/>
        <v/>
      </c>
      <c r="AQ1758" s="33" t="str">
        <f t="shared" si="288"/>
        <v/>
      </c>
      <c r="AR1758" s="33" t="str">
        <f t="shared" si="289"/>
        <v/>
      </c>
      <c r="AS1758" s="4">
        <v>43604</v>
      </c>
      <c r="AT1758" s="4">
        <v>0.33956018518518521</v>
      </c>
      <c r="AU1758" s="4" t="s">
        <v>62</v>
      </c>
      <c r="AV1758" s="4" t="s">
        <v>63</v>
      </c>
      <c r="AW1758" s="4">
        <v>12</v>
      </c>
    </row>
    <row r="1759" spans="36:52" x14ac:dyDescent="0.3">
      <c r="AJ1759" s="33" t="str">
        <f t="shared" si="281"/>
        <v/>
      </c>
      <c r="AK1759" s="33" t="str">
        <f t="shared" si="282"/>
        <v/>
      </c>
      <c r="AL1759" s="33">
        <f t="shared" si="283"/>
        <v>27361.097000000002</v>
      </c>
      <c r="AM1759" s="33" t="str">
        <f t="shared" si="284"/>
        <v/>
      </c>
      <c r="AN1759" s="33" t="str">
        <f t="shared" si="285"/>
        <v/>
      </c>
      <c r="AO1759" s="33" t="str">
        <f t="shared" si="286"/>
        <v/>
      </c>
      <c r="AP1759" s="33" t="str">
        <f t="shared" si="287"/>
        <v/>
      </c>
      <c r="AQ1759" s="33" t="str">
        <f t="shared" si="288"/>
        <v/>
      </c>
      <c r="AR1759" s="33" t="str">
        <f t="shared" si="289"/>
        <v/>
      </c>
      <c r="AS1759" s="4">
        <v>43604</v>
      </c>
      <c r="AT1759" s="4">
        <v>0.33956018518518521</v>
      </c>
      <c r="AU1759" s="4" t="s">
        <v>64</v>
      </c>
      <c r="AV1759" s="4" t="s">
        <v>65</v>
      </c>
      <c r="AW1759" s="4">
        <v>27361.097000000002</v>
      </c>
    </row>
    <row r="1760" spans="36:52" x14ac:dyDescent="0.3">
      <c r="AJ1760" s="33" t="str">
        <f t="shared" si="281"/>
        <v/>
      </c>
      <c r="AK1760" s="33" t="str">
        <f t="shared" si="282"/>
        <v/>
      </c>
      <c r="AL1760" s="33" t="str">
        <f t="shared" si="283"/>
        <v/>
      </c>
      <c r="AM1760" s="33">
        <f t="shared" si="284"/>
        <v>37916.790999999997</v>
      </c>
      <c r="AN1760" s="33" t="str">
        <f t="shared" si="285"/>
        <v/>
      </c>
      <c r="AO1760" s="33" t="str">
        <f t="shared" si="286"/>
        <v/>
      </c>
      <c r="AP1760" s="33" t="str">
        <f t="shared" si="287"/>
        <v/>
      </c>
      <c r="AQ1760" s="33" t="str">
        <f t="shared" si="288"/>
        <v/>
      </c>
      <c r="AR1760" s="33" t="str">
        <f t="shared" si="289"/>
        <v/>
      </c>
      <c r="AS1760" s="4">
        <v>43604</v>
      </c>
      <c r="AT1760" s="4">
        <v>0.33956018518518521</v>
      </c>
      <c r="AU1760" s="4" t="s">
        <v>64</v>
      </c>
      <c r="AV1760" s="4" t="s">
        <v>66</v>
      </c>
      <c r="AW1760" s="4" t="s">
        <v>67</v>
      </c>
      <c r="AX1760" s="4">
        <v>37916.790999999997</v>
      </c>
    </row>
    <row r="1761" spans="36:52" x14ac:dyDescent="0.3">
      <c r="AJ1761" s="33" t="str">
        <f t="shared" si="281"/>
        <v/>
      </c>
      <c r="AK1761" s="33" t="str">
        <f t="shared" si="282"/>
        <v/>
      </c>
      <c r="AL1761" s="33" t="str">
        <f t="shared" si="283"/>
        <v/>
      </c>
      <c r="AM1761" s="33" t="str">
        <f t="shared" si="284"/>
        <v/>
      </c>
      <c r="AN1761" s="33">
        <f t="shared" si="285"/>
        <v>0.254</v>
      </c>
      <c r="AO1761" s="33" t="str">
        <f t="shared" si="286"/>
        <v/>
      </c>
      <c r="AP1761" s="33" t="str">
        <f t="shared" si="287"/>
        <v/>
      </c>
      <c r="AQ1761" s="33" t="str">
        <f t="shared" si="288"/>
        <v/>
      </c>
      <c r="AR1761" s="33" t="str">
        <f t="shared" si="289"/>
        <v/>
      </c>
      <c r="AS1761" s="4">
        <v>43604</v>
      </c>
      <c r="AT1761" s="4">
        <v>0.33956018518518521</v>
      </c>
      <c r="AU1761" s="4" t="s">
        <v>64</v>
      </c>
      <c r="AV1761" s="4" t="s">
        <v>68</v>
      </c>
      <c r="AW1761" s="4">
        <v>0.254</v>
      </c>
    </row>
    <row r="1762" spans="36:52" x14ac:dyDescent="0.3">
      <c r="AJ1762" s="33">
        <f t="shared" si="281"/>
        <v>15736.519</v>
      </c>
      <c r="AK1762" s="33" t="str">
        <f t="shared" si="282"/>
        <v/>
      </c>
      <c r="AL1762" s="33" t="str">
        <f t="shared" si="283"/>
        <v/>
      </c>
      <c r="AM1762" s="33" t="str">
        <f t="shared" si="284"/>
        <v/>
      </c>
      <c r="AN1762" s="33" t="str">
        <f t="shared" si="285"/>
        <v/>
      </c>
      <c r="AO1762" s="33" t="str">
        <f t="shared" si="286"/>
        <v/>
      </c>
      <c r="AP1762" s="33" t="str">
        <f t="shared" si="287"/>
        <v/>
      </c>
      <c r="AQ1762" s="33" t="str">
        <f t="shared" si="288"/>
        <v/>
      </c>
      <c r="AR1762" s="33" t="str">
        <f t="shared" si="289"/>
        <v/>
      </c>
      <c r="AS1762" s="4">
        <v>43604</v>
      </c>
      <c r="AT1762" s="4">
        <v>0.3409490740740741</v>
      </c>
      <c r="AU1762" s="4" t="s">
        <v>59</v>
      </c>
      <c r="AV1762" s="4" t="s">
        <v>60</v>
      </c>
      <c r="AW1762" s="4">
        <v>15736.519</v>
      </c>
    </row>
    <row r="1763" spans="36:52" x14ac:dyDescent="0.3">
      <c r="AJ1763" s="33" t="str">
        <f t="shared" si="281"/>
        <v/>
      </c>
      <c r="AK1763" s="33">
        <f t="shared" si="282"/>
        <v>116117.715</v>
      </c>
      <c r="AL1763" s="33" t="str">
        <f t="shared" si="283"/>
        <v/>
      </c>
      <c r="AM1763" s="33" t="str">
        <f t="shared" si="284"/>
        <v/>
      </c>
      <c r="AN1763" s="33" t="str">
        <f t="shared" si="285"/>
        <v/>
      </c>
      <c r="AO1763" s="33" t="str">
        <f t="shared" si="286"/>
        <v/>
      </c>
      <c r="AP1763" s="33" t="str">
        <f t="shared" si="287"/>
        <v/>
      </c>
      <c r="AQ1763" s="33" t="str">
        <f t="shared" si="288"/>
        <v/>
      </c>
      <c r="AR1763" s="33" t="str">
        <f t="shared" si="289"/>
        <v/>
      </c>
      <c r="AS1763" s="4">
        <v>43604</v>
      </c>
      <c r="AT1763" s="4">
        <v>0.3409490740740741</v>
      </c>
      <c r="AU1763" s="4" t="s">
        <v>59</v>
      </c>
      <c r="AV1763" s="4" t="s">
        <v>61</v>
      </c>
      <c r="AW1763" s="4">
        <v>116117.715</v>
      </c>
    </row>
    <row r="1764" spans="36:52" x14ac:dyDescent="0.3">
      <c r="AJ1764" s="33" t="str">
        <f t="shared" si="281"/>
        <v/>
      </c>
      <c r="AK1764" s="33" t="str">
        <f t="shared" si="282"/>
        <v/>
      </c>
      <c r="AL1764" s="33" t="str">
        <f t="shared" si="283"/>
        <v/>
      </c>
      <c r="AM1764" s="33" t="str">
        <f t="shared" si="284"/>
        <v/>
      </c>
      <c r="AN1764" s="33" t="str">
        <f t="shared" si="285"/>
        <v/>
      </c>
      <c r="AO1764" s="33">
        <f t="shared" si="286"/>
        <v>12</v>
      </c>
      <c r="AP1764" s="33" t="str">
        <f t="shared" si="287"/>
        <v/>
      </c>
      <c r="AQ1764" s="33" t="str">
        <f t="shared" si="288"/>
        <v/>
      </c>
      <c r="AR1764" s="33" t="str">
        <f t="shared" si="289"/>
        <v/>
      </c>
      <c r="AS1764" s="4">
        <v>43604</v>
      </c>
      <c r="AT1764" s="4">
        <v>0.3409490740740741</v>
      </c>
      <c r="AU1764" s="4" t="s">
        <v>62</v>
      </c>
      <c r="AV1764" s="4" t="s">
        <v>63</v>
      </c>
      <c r="AW1764" s="4">
        <v>12</v>
      </c>
    </row>
    <row r="1765" spans="36:52" x14ac:dyDescent="0.3">
      <c r="AJ1765" s="33" t="str">
        <f t="shared" si="281"/>
        <v/>
      </c>
      <c r="AK1765" s="33" t="str">
        <f t="shared" si="282"/>
        <v/>
      </c>
      <c r="AL1765" s="33">
        <f t="shared" si="283"/>
        <v>27361.097000000002</v>
      </c>
      <c r="AM1765" s="33" t="str">
        <f t="shared" si="284"/>
        <v/>
      </c>
      <c r="AN1765" s="33" t="str">
        <f t="shared" si="285"/>
        <v/>
      </c>
      <c r="AO1765" s="33" t="str">
        <f t="shared" si="286"/>
        <v/>
      </c>
      <c r="AP1765" s="33" t="str">
        <f t="shared" si="287"/>
        <v/>
      </c>
      <c r="AQ1765" s="33" t="str">
        <f t="shared" si="288"/>
        <v/>
      </c>
      <c r="AR1765" s="33" t="str">
        <f t="shared" si="289"/>
        <v/>
      </c>
      <c r="AS1765" s="4">
        <v>43604</v>
      </c>
      <c r="AT1765" s="4">
        <v>0.3409490740740741</v>
      </c>
      <c r="AU1765" s="4" t="s">
        <v>64</v>
      </c>
      <c r="AV1765" s="4" t="s">
        <v>65</v>
      </c>
      <c r="AW1765" s="4">
        <v>27361.097000000002</v>
      </c>
    </row>
    <row r="1766" spans="36:52" x14ac:dyDescent="0.3">
      <c r="AJ1766" s="33" t="str">
        <f t="shared" si="281"/>
        <v/>
      </c>
      <c r="AK1766" s="33" t="str">
        <f t="shared" si="282"/>
        <v/>
      </c>
      <c r="AL1766" s="33" t="str">
        <f t="shared" si="283"/>
        <v/>
      </c>
      <c r="AM1766" s="33">
        <f t="shared" si="284"/>
        <v>37916.858999999997</v>
      </c>
      <c r="AN1766" s="33" t="str">
        <f t="shared" si="285"/>
        <v/>
      </c>
      <c r="AO1766" s="33" t="str">
        <f t="shared" si="286"/>
        <v/>
      </c>
      <c r="AP1766" s="33" t="str">
        <f t="shared" si="287"/>
        <v/>
      </c>
      <c r="AQ1766" s="33" t="str">
        <f t="shared" si="288"/>
        <v/>
      </c>
      <c r="AR1766" s="33" t="str">
        <f t="shared" si="289"/>
        <v/>
      </c>
      <c r="AS1766" s="4">
        <v>43604</v>
      </c>
      <c r="AT1766" s="4">
        <v>0.3409490740740741</v>
      </c>
      <c r="AU1766" s="4" t="s">
        <v>64</v>
      </c>
      <c r="AV1766" s="4" t="s">
        <v>66</v>
      </c>
      <c r="AW1766" s="4" t="s">
        <v>67</v>
      </c>
      <c r="AX1766" s="4">
        <v>37916.858999999997</v>
      </c>
    </row>
    <row r="1767" spans="36:52" x14ac:dyDescent="0.3">
      <c r="AJ1767" s="33" t="str">
        <f t="shared" si="281"/>
        <v/>
      </c>
      <c r="AK1767" s="33" t="str">
        <f t="shared" si="282"/>
        <v/>
      </c>
      <c r="AL1767" s="33" t="str">
        <f t="shared" si="283"/>
        <v/>
      </c>
      <c r="AM1767" s="33" t="str">
        <f t="shared" si="284"/>
        <v/>
      </c>
      <c r="AN1767" s="33">
        <f t="shared" si="285"/>
        <v>0.32200000000000001</v>
      </c>
      <c r="AO1767" s="33" t="str">
        <f t="shared" si="286"/>
        <v/>
      </c>
      <c r="AP1767" s="33" t="str">
        <f t="shared" si="287"/>
        <v/>
      </c>
      <c r="AQ1767" s="33" t="str">
        <f t="shared" si="288"/>
        <v/>
      </c>
      <c r="AR1767" s="33" t="str">
        <f t="shared" si="289"/>
        <v/>
      </c>
      <c r="AS1767" s="4">
        <v>43604</v>
      </c>
      <c r="AT1767" s="4">
        <v>0.3409490740740741</v>
      </c>
      <c r="AU1767" s="4" t="s">
        <v>64</v>
      </c>
      <c r="AV1767" s="4" t="s">
        <v>68</v>
      </c>
      <c r="AW1767" s="4">
        <v>0.32200000000000001</v>
      </c>
    </row>
    <row r="1768" spans="36:52" x14ac:dyDescent="0.3">
      <c r="AJ1768" s="33">
        <f t="shared" si="281"/>
        <v>15736.519</v>
      </c>
      <c r="AK1768" s="33" t="str">
        <f t="shared" si="282"/>
        <v/>
      </c>
      <c r="AL1768" s="33" t="str">
        <f t="shared" si="283"/>
        <v/>
      </c>
      <c r="AM1768" s="33" t="str">
        <f t="shared" si="284"/>
        <v/>
      </c>
      <c r="AN1768" s="33" t="str">
        <f t="shared" si="285"/>
        <v/>
      </c>
      <c r="AO1768" s="33" t="str">
        <f t="shared" si="286"/>
        <v/>
      </c>
      <c r="AP1768" s="33" t="str">
        <f t="shared" si="287"/>
        <v/>
      </c>
      <c r="AQ1768" s="33" t="str">
        <f t="shared" si="288"/>
        <v/>
      </c>
      <c r="AR1768" s="33" t="str">
        <f t="shared" si="289"/>
        <v/>
      </c>
      <c r="AS1768" s="4">
        <v>43604</v>
      </c>
      <c r="AT1768" s="4">
        <v>0.34233796296296298</v>
      </c>
      <c r="AU1768" s="4" t="s">
        <v>59</v>
      </c>
      <c r="AV1768" s="4" t="s">
        <v>60</v>
      </c>
      <c r="AW1768" s="4">
        <v>15736.519</v>
      </c>
    </row>
    <row r="1769" spans="36:52" x14ac:dyDescent="0.3">
      <c r="AJ1769" s="33" t="str">
        <f t="shared" si="281"/>
        <v/>
      </c>
      <c r="AK1769" s="33">
        <f t="shared" si="282"/>
        <v>116117.715</v>
      </c>
      <c r="AL1769" s="33" t="str">
        <f t="shared" si="283"/>
        <v/>
      </c>
      <c r="AM1769" s="33" t="str">
        <f t="shared" si="284"/>
        <v/>
      </c>
      <c r="AN1769" s="33" t="str">
        <f t="shared" si="285"/>
        <v/>
      </c>
      <c r="AO1769" s="33" t="str">
        <f t="shared" si="286"/>
        <v/>
      </c>
      <c r="AP1769" s="33" t="str">
        <f t="shared" si="287"/>
        <v/>
      </c>
      <c r="AQ1769" s="33" t="str">
        <f t="shared" si="288"/>
        <v/>
      </c>
      <c r="AR1769" s="33" t="str">
        <f t="shared" si="289"/>
        <v/>
      </c>
      <c r="AS1769" s="4">
        <v>43604</v>
      </c>
      <c r="AT1769" s="4">
        <v>0.34233796296296298</v>
      </c>
      <c r="AU1769" s="4" t="s">
        <v>59</v>
      </c>
      <c r="AV1769" s="4" t="s">
        <v>61</v>
      </c>
      <c r="AW1769" s="4">
        <v>116117.715</v>
      </c>
    </row>
    <row r="1770" spans="36:52" x14ac:dyDescent="0.3">
      <c r="AJ1770" s="33" t="str">
        <f t="shared" si="281"/>
        <v/>
      </c>
      <c r="AK1770" s="33" t="str">
        <f t="shared" si="282"/>
        <v/>
      </c>
      <c r="AL1770" s="33" t="str">
        <f t="shared" si="283"/>
        <v/>
      </c>
      <c r="AM1770" s="33" t="str">
        <f t="shared" si="284"/>
        <v/>
      </c>
      <c r="AN1770" s="33" t="str">
        <f t="shared" si="285"/>
        <v/>
      </c>
      <c r="AO1770" s="33">
        <f t="shared" si="286"/>
        <v>12</v>
      </c>
      <c r="AP1770" s="33" t="str">
        <f t="shared" si="287"/>
        <v/>
      </c>
      <c r="AQ1770" s="33" t="str">
        <f t="shared" si="288"/>
        <v/>
      </c>
      <c r="AR1770" s="33" t="str">
        <f t="shared" si="289"/>
        <v/>
      </c>
      <c r="AS1770" s="4">
        <v>43604</v>
      </c>
      <c r="AT1770" s="4">
        <v>0.34233796296296298</v>
      </c>
      <c r="AU1770" s="4" t="s">
        <v>62</v>
      </c>
      <c r="AV1770" s="4" t="s">
        <v>63</v>
      </c>
      <c r="AW1770" s="4">
        <v>12</v>
      </c>
    </row>
    <row r="1771" spans="36:52" x14ac:dyDescent="0.3">
      <c r="AJ1771" s="33" t="str">
        <f t="shared" si="281"/>
        <v/>
      </c>
      <c r="AK1771" s="33" t="str">
        <f t="shared" si="282"/>
        <v/>
      </c>
      <c r="AL1771" s="33">
        <f t="shared" si="283"/>
        <v>27361.113000000001</v>
      </c>
      <c r="AM1771" s="33" t="str">
        <f t="shared" si="284"/>
        <v/>
      </c>
      <c r="AN1771" s="33" t="str">
        <f t="shared" si="285"/>
        <v/>
      </c>
      <c r="AO1771" s="33" t="str">
        <f t="shared" si="286"/>
        <v/>
      </c>
      <c r="AP1771" s="33" t="str">
        <f t="shared" si="287"/>
        <v/>
      </c>
      <c r="AQ1771" s="33" t="str">
        <f t="shared" si="288"/>
        <v/>
      </c>
      <c r="AR1771" s="33" t="str">
        <f t="shared" si="289"/>
        <v/>
      </c>
      <c r="AS1771" s="4">
        <v>43604</v>
      </c>
      <c r="AT1771" s="4">
        <v>0.34233796296296298</v>
      </c>
      <c r="AU1771" s="4" t="s">
        <v>64</v>
      </c>
      <c r="AV1771" s="4" t="s">
        <v>65</v>
      </c>
      <c r="AW1771" s="4">
        <v>27361.113000000001</v>
      </c>
    </row>
    <row r="1772" spans="36:52" x14ac:dyDescent="0.3">
      <c r="AJ1772" s="33" t="str">
        <f t="shared" si="281"/>
        <v/>
      </c>
      <c r="AK1772" s="33" t="str">
        <f t="shared" si="282"/>
        <v/>
      </c>
      <c r="AL1772" s="33" t="str">
        <f t="shared" si="283"/>
        <v/>
      </c>
      <c r="AM1772" s="33">
        <f t="shared" si="284"/>
        <v>37916.858999999997</v>
      </c>
      <c r="AN1772" s="33" t="str">
        <f t="shared" si="285"/>
        <v/>
      </c>
      <c r="AO1772" s="33" t="str">
        <f t="shared" si="286"/>
        <v/>
      </c>
      <c r="AP1772" s="33" t="str">
        <f t="shared" si="287"/>
        <v/>
      </c>
      <c r="AQ1772" s="33" t="str">
        <f t="shared" si="288"/>
        <v/>
      </c>
      <c r="AR1772" s="33" t="str">
        <f t="shared" si="289"/>
        <v/>
      </c>
      <c r="AS1772" s="4">
        <v>43604</v>
      </c>
      <c r="AT1772" s="4">
        <v>0.34233796296296298</v>
      </c>
      <c r="AU1772" s="4" t="s">
        <v>64</v>
      </c>
      <c r="AV1772" s="4" t="s">
        <v>66</v>
      </c>
      <c r="AW1772" s="4" t="s">
        <v>67</v>
      </c>
      <c r="AX1772" s="4">
        <v>37916.858999999997</v>
      </c>
    </row>
    <row r="1773" spans="36:52" x14ac:dyDescent="0.3">
      <c r="AJ1773" s="33" t="str">
        <f t="shared" si="281"/>
        <v/>
      </c>
      <c r="AK1773" s="33" t="str">
        <f t="shared" si="282"/>
        <v/>
      </c>
      <c r="AL1773" s="33" t="str">
        <f t="shared" si="283"/>
        <v/>
      </c>
      <c r="AM1773" s="33" t="str">
        <f t="shared" si="284"/>
        <v/>
      </c>
      <c r="AN1773" s="33">
        <f t="shared" si="285"/>
        <v>0.32200000000000001</v>
      </c>
      <c r="AO1773" s="33" t="str">
        <f t="shared" si="286"/>
        <v/>
      </c>
      <c r="AP1773" s="33" t="str">
        <f t="shared" si="287"/>
        <v/>
      </c>
      <c r="AQ1773" s="33" t="str">
        <f t="shared" si="288"/>
        <v/>
      </c>
      <c r="AR1773" s="33" t="str">
        <f t="shared" si="289"/>
        <v/>
      </c>
      <c r="AS1773" s="4">
        <v>43604</v>
      </c>
      <c r="AT1773" s="4">
        <v>0.34233796296296298</v>
      </c>
      <c r="AU1773" s="4" t="s">
        <v>64</v>
      </c>
      <c r="AV1773" s="4" t="s">
        <v>68</v>
      </c>
      <c r="AW1773" s="4">
        <v>0.32200000000000001</v>
      </c>
    </row>
    <row r="1774" spans="36:52" x14ac:dyDescent="0.3">
      <c r="AJ1774" s="33" t="str">
        <f t="shared" si="281"/>
        <v/>
      </c>
      <c r="AK1774" s="33" t="str">
        <f t="shared" si="282"/>
        <v/>
      </c>
      <c r="AL1774" s="33" t="str">
        <f t="shared" si="283"/>
        <v/>
      </c>
      <c r="AM1774" s="33" t="str">
        <f t="shared" si="284"/>
        <v/>
      </c>
      <c r="AN1774" s="33" t="str">
        <f t="shared" si="285"/>
        <v/>
      </c>
      <c r="AO1774" s="33" t="str">
        <f t="shared" si="286"/>
        <v/>
      </c>
      <c r="AP1774" s="33">
        <f t="shared" si="287"/>
        <v>0.22500000000000001</v>
      </c>
      <c r="AQ1774" s="33" t="str">
        <f t="shared" si="288"/>
        <v/>
      </c>
      <c r="AR1774" s="33" t="str">
        <f t="shared" si="289"/>
        <v/>
      </c>
      <c r="AS1774" s="4">
        <v>43604</v>
      </c>
      <c r="AT1774" s="4">
        <v>0.3429976851851852</v>
      </c>
      <c r="AU1774" s="4" t="s">
        <v>70</v>
      </c>
      <c r="AV1774" s="4" t="s">
        <v>71</v>
      </c>
      <c r="AW1774" s="4">
        <v>43604</v>
      </c>
      <c r="AX1774" s="4">
        <v>0.22500000000000001</v>
      </c>
      <c r="AY1774" s="4" t="s">
        <v>72</v>
      </c>
      <c r="AZ1774" s="4" t="s">
        <v>73</v>
      </c>
    </row>
    <row r="1775" spans="36:52" x14ac:dyDescent="0.3">
      <c r="AJ1775" s="33" t="str">
        <f t="shared" si="281"/>
        <v/>
      </c>
      <c r="AK1775" s="33" t="str">
        <f t="shared" si="282"/>
        <v/>
      </c>
      <c r="AL1775" s="33" t="str">
        <f t="shared" si="283"/>
        <v/>
      </c>
      <c r="AM1775" s="33" t="str">
        <f t="shared" si="284"/>
        <v/>
      </c>
      <c r="AN1775" s="33" t="str">
        <f t="shared" si="285"/>
        <v/>
      </c>
      <c r="AO1775" s="33" t="str">
        <f t="shared" si="286"/>
        <v/>
      </c>
      <c r="AP1775" s="33" t="str">
        <f t="shared" si="287"/>
        <v/>
      </c>
      <c r="AQ1775" s="33" t="str">
        <f t="shared" si="288"/>
        <v/>
      </c>
      <c r="AR1775" s="33">
        <f t="shared" si="289"/>
        <v>33.700000000000003</v>
      </c>
      <c r="AS1775" s="4">
        <v>43604</v>
      </c>
      <c r="AT1775" s="4">
        <v>0.3429976851851852</v>
      </c>
      <c r="AU1775" s="4" t="s">
        <v>74</v>
      </c>
      <c r="AV1775" s="4" t="s">
        <v>75</v>
      </c>
      <c r="AW1775" s="4">
        <v>33.700000000000003</v>
      </c>
      <c r="AX1775" s="4" t="s">
        <v>72</v>
      </c>
      <c r="AY1775" s="4" t="s">
        <v>73</v>
      </c>
    </row>
    <row r="1776" spans="36:52" x14ac:dyDescent="0.3">
      <c r="AJ1776" s="33" t="str">
        <f t="shared" si="281"/>
        <v/>
      </c>
      <c r="AK1776" s="33" t="str">
        <f t="shared" si="282"/>
        <v/>
      </c>
      <c r="AL1776" s="33" t="str">
        <f t="shared" si="283"/>
        <v/>
      </c>
      <c r="AM1776" s="33" t="str">
        <f t="shared" si="284"/>
        <v/>
      </c>
      <c r="AN1776" s="33" t="str">
        <f t="shared" si="285"/>
        <v/>
      </c>
      <c r="AO1776" s="33" t="str">
        <f t="shared" si="286"/>
        <v/>
      </c>
      <c r="AP1776" s="33" t="str">
        <f t="shared" si="287"/>
        <v/>
      </c>
      <c r="AQ1776" s="33">
        <f t="shared" si="288"/>
        <v>34</v>
      </c>
      <c r="AR1776" s="33" t="str">
        <f t="shared" si="289"/>
        <v/>
      </c>
      <c r="AS1776" s="4">
        <v>43604</v>
      </c>
      <c r="AT1776" s="4">
        <v>0.3429976851851852</v>
      </c>
      <c r="AU1776" s="4" t="s">
        <v>74</v>
      </c>
      <c r="AV1776" s="4" t="s">
        <v>76</v>
      </c>
      <c r="AW1776" s="4">
        <v>34</v>
      </c>
      <c r="AX1776" s="4" t="s">
        <v>72</v>
      </c>
      <c r="AY1776" s="4" t="s">
        <v>73</v>
      </c>
    </row>
    <row r="1777" spans="36:52" x14ac:dyDescent="0.3">
      <c r="AJ1777" s="33">
        <f t="shared" si="281"/>
        <v>15736.519</v>
      </c>
      <c r="AK1777" s="33" t="str">
        <f t="shared" si="282"/>
        <v/>
      </c>
      <c r="AL1777" s="33" t="str">
        <f t="shared" si="283"/>
        <v/>
      </c>
      <c r="AM1777" s="33" t="str">
        <f t="shared" si="284"/>
        <v/>
      </c>
      <c r="AN1777" s="33" t="str">
        <f t="shared" si="285"/>
        <v/>
      </c>
      <c r="AO1777" s="33" t="str">
        <f t="shared" si="286"/>
        <v/>
      </c>
      <c r="AP1777" s="33" t="str">
        <f t="shared" si="287"/>
        <v/>
      </c>
      <c r="AQ1777" s="33" t="str">
        <f t="shared" si="288"/>
        <v/>
      </c>
      <c r="AR1777" s="33" t="str">
        <f t="shared" si="289"/>
        <v/>
      </c>
      <c r="AS1777" s="4">
        <v>43604</v>
      </c>
      <c r="AT1777" s="4">
        <v>0.34372685185185187</v>
      </c>
      <c r="AU1777" s="4" t="s">
        <v>59</v>
      </c>
      <c r="AV1777" s="4" t="s">
        <v>60</v>
      </c>
      <c r="AW1777" s="4">
        <v>15736.519</v>
      </c>
    </row>
    <row r="1778" spans="36:52" x14ac:dyDescent="0.3">
      <c r="AJ1778" s="33" t="str">
        <f t="shared" si="281"/>
        <v/>
      </c>
      <c r="AK1778" s="33">
        <f t="shared" si="282"/>
        <v>116117.715</v>
      </c>
      <c r="AL1778" s="33" t="str">
        <f t="shared" si="283"/>
        <v/>
      </c>
      <c r="AM1778" s="33" t="str">
        <f t="shared" si="284"/>
        <v/>
      </c>
      <c r="AN1778" s="33" t="str">
        <f t="shared" si="285"/>
        <v/>
      </c>
      <c r="AO1778" s="33" t="str">
        <f t="shared" si="286"/>
        <v/>
      </c>
      <c r="AP1778" s="33" t="str">
        <f t="shared" si="287"/>
        <v/>
      </c>
      <c r="AQ1778" s="33" t="str">
        <f t="shared" si="288"/>
        <v/>
      </c>
      <c r="AR1778" s="33" t="str">
        <f t="shared" si="289"/>
        <v/>
      </c>
      <c r="AS1778" s="4">
        <v>43604</v>
      </c>
      <c r="AT1778" s="4">
        <v>0.34372685185185187</v>
      </c>
      <c r="AU1778" s="4" t="s">
        <v>59</v>
      </c>
      <c r="AV1778" s="4" t="s">
        <v>61</v>
      </c>
      <c r="AW1778" s="4">
        <v>116117.715</v>
      </c>
    </row>
    <row r="1779" spans="36:52" x14ac:dyDescent="0.3">
      <c r="AJ1779" s="33" t="str">
        <f t="shared" si="281"/>
        <v/>
      </c>
      <c r="AK1779" s="33" t="str">
        <f t="shared" si="282"/>
        <v/>
      </c>
      <c r="AL1779" s="33" t="str">
        <f t="shared" si="283"/>
        <v/>
      </c>
      <c r="AM1779" s="33" t="str">
        <f t="shared" si="284"/>
        <v/>
      </c>
      <c r="AN1779" s="33" t="str">
        <f t="shared" si="285"/>
        <v/>
      </c>
      <c r="AO1779" s="33">
        <f t="shared" si="286"/>
        <v>12</v>
      </c>
      <c r="AP1779" s="33" t="str">
        <f t="shared" si="287"/>
        <v/>
      </c>
      <c r="AQ1779" s="33" t="str">
        <f t="shared" si="288"/>
        <v/>
      </c>
      <c r="AR1779" s="33" t="str">
        <f t="shared" si="289"/>
        <v/>
      </c>
      <c r="AS1779" s="4">
        <v>43604</v>
      </c>
      <c r="AT1779" s="4">
        <v>0.34372685185185187</v>
      </c>
      <c r="AU1779" s="4" t="s">
        <v>62</v>
      </c>
      <c r="AV1779" s="4" t="s">
        <v>63</v>
      </c>
      <c r="AW1779" s="4">
        <v>12</v>
      </c>
    </row>
    <row r="1780" spans="36:52" x14ac:dyDescent="0.3">
      <c r="AJ1780" s="33" t="str">
        <f t="shared" si="281"/>
        <v/>
      </c>
      <c r="AK1780" s="33" t="str">
        <f t="shared" si="282"/>
        <v/>
      </c>
      <c r="AL1780" s="33">
        <f t="shared" si="283"/>
        <v>27361.144</v>
      </c>
      <c r="AM1780" s="33" t="str">
        <f t="shared" si="284"/>
        <v/>
      </c>
      <c r="AN1780" s="33" t="str">
        <f t="shared" si="285"/>
        <v/>
      </c>
      <c r="AO1780" s="33" t="str">
        <f t="shared" si="286"/>
        <v/>
      </c>
      <c r="AP1780" s="33" t="str">
        <f t="shared" si="287"/>
        <v/>
      </c>
      <c r="AQ1780" s="33" t="str">
        <f t="shared" si="288"/>
        <v/>
      </c>
      <c r="AR1780" s="33" t="str">
        <f t="shared" si="289"/>
        <v/>
      </c>
      <c r="AS1780" s="4">
        <v>43604</v>
      </c>
      <c r="AT1780" s="4">
        <v>0.34372685185185187</v>
      </c>
      <c r="AU1780" s="4" t="s">
        <v>64</v>
      </c>
      <c r="AV1780" s="4" t="s">
        <v>65</v>
      </c>
      <c r="AW1780" s="4">
        <v>27361.144</v>
      </c>
    </row>
    <row r="1781" spans="36:52" x14ac:dyDescent="0.3">
      <c r="AJ1781" s="33" t="str">
        <f t="shared" si="281"/>
        <v/>
      </c>
      <c r="AK1781" s="33" t="str">
        <f t="shared" si="282"/>
        <v/>
      </c>
      <c r="AL1781" s="33" t="str">
        <f t="shared" si="283"/>
        <v/>
      </c>
      <c r="AM1781" s="33">
        <f t="shared" si="284"/>
        <v>37916.93</v>
      </c>
      <c r="AN1781" s="33" t="str">
        <f t="shared" si="285"/>
        <v/>
      </c>
      <c r="AO1781" s="33" t="str">
        <f t="shared" si="286"/>
        <v/>
      </c>
      <c r="AP1781" s="33" t="str">
        <f t="shared" si="287"/>
        <v/>
      </c>
      <c r="AQ1781" s="33" t="str">
        <f t="shared" si="288"/>
        <v/>
      </c>
      <c r="AR1781" s="33" t="str">
        <f t="shared" si="289"/>
        <v/>
      </c>
      <c r="AS1781" s="4">
        <v>43604</v>
      </c>
      <c r="AT1781" s="4">
        <v>0.34372685185185187</v>
      </c>
      <c r="AU1781" s="4" t="s">
        <v>64</v>
      </c>
      <c r="AV1781" s="4" t="s">
        <v>66</v>
      </c>
      <c r="AW1781" s="4" t="s">
        <v>67</v>
      </c>
      <c r="AX1781" s="4">
        <v>37916.93</v>
      </c>
    </row>
    <row r="1782" spans="36:52" x14ac:dyDescent="0.3">
      <c r="AJ1782" s="33" t="str">
        <f t="shared" si="281"/>
        <v/>
      </c>
      <c r="AK1782" s="33" t="str">
        <f t="shared" si="282"/>
        <v/>
      </c>
      <c r="AL1782" s="33" t="str">
        <f t="shared" si="283"/>
        <v/>
      </c>
      <c r="AM1782" s="33" t="str">
        <f t="shared" si="284"/>
        <v/>
      </c>
      <c r="AN1782" s="33">
        <f t="shared" si="285"/>
        <v>0.39300000000000002</v>
      </c>
      <c r="AO1782" s="33" t="str">
        <f t="shared" si="286"/>
        <v/>
      </c>
      <c r="AP1782" s="33" t="str">
        <f t="shared" si="287"/>
        <v/>
      </c>
      <c r="AQ1782" s="33" t="str">
        <f t="shared" si="288"/>
        <v/>
      </c>
      <c r="AR1782" s="33" t="str">
        <f t="shared" si="289"/>
        <v/>
      </c>
      <c r="AS1782" s="4">
        <v>43604</v>
      </c>
      <c r="AT1782" s="4">
        <v>0.34372685185185187</v>
      </c>
      <c r="AU1782" s="4" t="s">
        <v>64</v>
      </c>
      <c r="AV1782" s="4" t="s">
        <v>68</v>
      </c>
      <c r="AW1782" s="4">
        <v>0.39300000000000002</v>
      </c>
    </row>
    <row r="1783" spans="36:52" x14ac:dyDescent="0.3">
      <c r="AJ1783" s="33">
        <f t="shared" si="281"/>
        <v>15736.519</v>
      </c>
      <c r="AK1783" s="33" t="str">
        <f t="shared" si="282"/>
        <v/>
      </c>
      <c r="AL1783" s="33" t="str">
        <f t="shared" si="283"/>
        <v/>
      </c>
      <c r="AM1783" s="33" t="str">
        <f t="shared" si="284"/>
        <v/>
      </c>
      <c r="AN1783" s="33" t="str">
        <f t="shared" si="285"/>
        <v/>
      </c>
      <c r="AO1783" s="33" t="str">
        <f t="shared" si="286"/>
        <v/>
      </c>
      <c r="AP1783" s="33" t="str">
        <f t="shared" si="287"/>
        <v/>
      </c>
      <c r="AQ1783" s="33" t="str">
        <f t="shared" si="288"/>
        <v/>
      </c>
      <c r="AR1783" s="33" t="str">
        <f t="shared" si="289"/>
        <v/>
      </c>
      <c r="AS1783" s="4">
        <v>43604</v>
      </c>
      <c r="AT1783" s="4">
        <v>0.34511574074074075</v>
      </c>
      <c r="AU1783" s="4" t="s">
        <v>59</v>
      </c>
      <c r="AV1783" s="4" t="s">
        <v>60</v>
      </c>
      <c r="AW1783" s="4">
        <v>15736.519</v>
      </c>
    </row>
    <row r="1784" spans="36:52" x14ac:dyDescent="0.3">
      <c r="AJ1784" s="33" t="str">
        <f t="shared" si="281"/>
        <v/>
      </c>
      <c r="AK1784" s="33">
        <f t="shared" si="282"/>
        <v>116117.715</v>
      </c>
      <c r="AL1784" s="33" t="str">
        <f t="shared" si="283"/>
        <v/>
      </c>
      <c r="AM1784" s="33" t="str">
        <f t="shared" si="284"/>
        <v/>
      </c>
      <c r="AN1784" s="33" t="str">
        <f t="shared" si="285"/>
        <v/>
      </c>
      <c r="AO1784" s="33" t="str">
        <f t="shared" si="286"/>
        <v/>
      </c>
      <c r="AP1784" s="33" t="str">
        <f t="shared" si="287"/>
        <v/>
      </c>
      <c r="AQ1784" s="33" t="str">
        <f t="shared" si="288"/>
        <v/>
      </c>
      <c r="AR1784" s="33" t="str">
        <f t="shared" si="289"/>
        <v/>
      </c>
      <c r="AS1784" s="4">
        <v>43604</v>
      </c>
      <c r="AT1784" s="4">
        <v>0.34511574074074075</v>
      </c>
      <c r="AU1784" s="4" t="s">
        <v>59</v>
      </c>
      <c r="AV1784" s="4" t="s">
        <v>61</v>
      </c>
      <c r="AW1784" s="4">
        <v>116117.715</v>
      </c>
    </row>
    <row r="1785" spans="36:52" x14ac:dyDescent="0.3">
      <c r="AJ1785" s="33" t="str">
        <f t="shared" si="281"/>
        <v/>
      </c>
      <c r="AK1785" s="33" t="str">
        <f t="shared" si="282"/>
        <v/>
      </c>
      <c r="AL1785" s="33" t="str">
        <f t="shared" si="283"/>
        <v/>
      </c>
      <c r="AM1785" s="33" t="str">
        <f t="shared" si="284"/>
        <v/>
      </c>
      <c r="AN1785" s="33" t="str">
        <f t="shared" si="285"/>
        <v/>
      </c>
      <c r="AO1785" s="33">
        <f t="shared" si="286"/>
        <v>12</v>
      </c>
      <c r="AP1785" s="33" t="str">
        <f t="shared" si="287"/>
        <v/>
      </c>
      <c r="AQ1785" s="33" t="str">
        <f t="shared" si="288"/>
        <v/>
      </c>
      <c r="AR1785" s="33" t="str">
        <f t="shared" si="289"/>
        <v/>
      </c>
      <c r="AS1785" s="4">
        <v>43604</v>
      </c>
      <c r="AT1785" s="4">
        <v>0.34511574074074075</v>
      </c>
      <c r="AU1785" s="4" t="s">
        <v>62</v>
      </c>
      <c r="AV1785" s="4" t="s">
        <v>63</v>
      </c>
      <c r="AW1785" s="4">
        <v>12</v>
      </c>
    </row>
    <row r="1786" spans="36:52" x14ac:dyDescent="0.3">
      <c r="AJ1786" s="33" t="str">
        <f t="shared" si="281"/>
        <v/>
      </c>
      <c r="AK1786" s="33" t="str">
        <f t="shared" si="282"/>
        <v/>
      </c>
      <c r="AL1786" s="33">
        <f t="shared" si="283"/>
        <v>27361.144</v>
      </c>
      <c r="AM1786" s="33" t="str">
        <f t="shared" si="284"/>
        <v/>
      </c>
      <c r="AN1786" s="33" t="str">
        <f t="shared" si="285"/>
        <v/>
      </c>
      <c r="AO1786" s="33" t="str">
        <f t="shared" si="286"/>
        <v/>
      </c>
      <c r="AP1786" s="33" t="str">
        <f t="shared" si="287"/>
        <v/>
      </c>
      <c r="AQ1786" s="33" t="str">
        <f t="shared" si="288"/>
        <v/>
      </c>
      <c r="AR1786" s="33" t="str">
        <f t="shared" si="289"/>
        <v/>
      </c>
      <c r="AS1786" s="4">
        <v>43604</v>
      </c>
      <c r="AT1786" s="4">
        <v>0.34511574074074075</v>
      </c>
      <c r="AU1786" s="4" t="s">
        <v>64</v>
      </c>
      <c r="AV1786" s="4" t="s">
        <v>65</v>
      </c>
      <c r="AW1786" s="4">
        <v>27361.144</v>
      </c>
    </row>
    <row r="1787" spans="36:52" x14ac:dyDescent="0.3">
      <c r="AJ1787" s="33" t="str">
        <f t="shared" si="281"/>
        <v/>
      </c>
      <c r="AK1787" s="33" t="str">
        <f t="shared" si="282"/>
        <v/>
      </c>
      <c r="AL1787" s="33" t="str">
        <f t="shared" si="283"/>
        <v/>
      </c>
      <c r="AM1787" s="33">
        <f t="shared" si="284"/>
        <v>37916.93</v>
      </c>
      <c r="AN1787" s="33" t="str">
        <f t="shared" si="285"/>
        <v/>
      </c>
      <c r="AO1787" s="33" t="str">
        <f t="shared" si="286"/>
        <v/>
      </c>
      <c r="AP1787" s="33" t="str">
        <f t="shared" si="287"/>
        <v/>
      </c>
      <c r="AQ1787" s="33" t="str">
        <f t="shared" si="288"/>
        <v/>
      </c>
      <c r="AR1787" s="33" t="str">
        <f t="shared" si="289"/>
        <v/>
      </c>
      <c r="AS1787" s="4">
        <v>43604</v>
      </c>
      <c r="AT1787" s="4">
        <v>0.34511574074074075</v>
      </c>
      <c r="AU1787" s="4" t="s">
        <v>64</v>
      </c>
      <c r="AV1787" s="4" t="s">
        <v>66</v>
      </c>
      <c r="AW1787" s="4" t="s">
        <v>67</v>
      </c>
      <c r="AX1787" s="4">
        <v>37916.93</v>
      </c>
    </row>
    <row r="1788" spans="36:52" x14ac:dyDescent="0.3">
      <c r="AJ1788" s="33" t="str">
        <f t="shared" si="281"/>
        <v/>
      </c>
      <c r="AK1788" s="33" t="str">
        <f t="shared" si="282"/>
        <v/>
      </c>
      <c r="AL1788" s="33" t="str">
        <f t="shared" si="283"/>
        <v/>
      </c>
      <c r="AM1788" s="33" t="str">
        <f t="shared" si="284"/>
        <v/>
      </c>
      <c r="AN1788" s="33">
        <f t="shared" si="285"/>
        <v>0.39300000000000002</v>
      </c>
      <c r="AO1788" s="33" t="str">
        <f t="shared" si="286"/>
        <v/>
      </c>
      <c r="AP1788" s="33" t="str">
        <f t="shared" si="287"/>
        <v/>
      </c>
      <c r="AQ1788" s="33" t="str">
        <f t="shared" si="288"/>
        <v/>
      </c>
      <c r="AR1788" s="33" t="str">
        <f t="shared" si="289"/>
        <v/>
      </c>
      <c r="AS1788" s="4">
        <v>43604</v>
      </c>
      <c r="AT1788" s="4">
        <v>0.34511574074074075</v>
      </c>
      <c r="AU1788" s="4" t="s">
        <v>64</v>
      </c>
      <c r="AV1788" s="4" t="s">
        <v>68</v>
      </c>
      <c r="AW1788" s="4">
        <v>0.39300000000000002</v>
      </c>
    </row>
    <row r="1789" spans="36:52" x14ac:dyDescent="0.3">
      <c r="AJ1789" s="33" t="str">
        <f t="shared" si="281"/>
        <v/>
      </c>
      <c r="AK1789" s="33" t="str">
        <f t="shared" si="282"/>
        <v/>
      </c>
      <c r="AL1789" s="33" t="str">
        <f t="shared" si="283"/>
        <v/>
      </c>
      <c r="AM1789" s="33" t="str">
        <f t="shared" si="284"/>
        <v/>
      </c>
      <c r="AN1789" s="33" t="str">
        <f t="shared" si="285"/>
        <v/>
      </c>
      <c r="AO1789" s="33" t="str">
        <f t="shared" si="286"/>
        <v/>
      </c>
      <c r="AP1789" s="33">
        <f t="shared" si="287"/>
        <v>0.22500000000000001</v>
      </c>
      <c r="AQ1789" s="33" t="str">
        <f t="shared" si="288"/>
        <v/>
      </c>
      <c r="AR1789" s="33" t="str">
        <f t="shared" si="289"/>
        <v/>
      </c>
      <c r="AS1789" s="4">
        <v>43604</v>
      </c>
      <c r="AT1789" s="4">
        <v>0.34646990740740741</v>
      </c>
      <c r="AU1789" s="4" t="s">
        <v>70</v>
      </c>
      <c r="AV1789" s="4" t="s">
        <v>71</v>
      </c>
      <c r="AW1789" s="4">
        <v>43604</v>
      </c>
      <c r="AX1789" s="4">
        <v>0.22500000000000001</v>
      </c>
      <c r="AY1789" s="4" t="s">
        <v>72</v>
      </c>
      <c r="AZ1789" s="4" t="s">
        <v>73</v>
      </c>
    </row>
    <row r="1790" spans="36:52" x14ac:dyDescent="0.3">
      <c r="AJ1790" s="33" t="str">
        <f t="shared" si="281"/>
        <v/>
      </c>
      <c r="AK1790" s="33" t="str">
        <f t="shared" si="282"/>
        <v/>
      </c>
      <c r="AL1790" s="33" t="str">
        <f t="shared" si="283"/>
        <v/>
      </c>
      <c r="AM1790" s="33" t="str">
        <f t="shared" si="284"/>
        <v/>
      </c>
      <c r="AN1790" s="33" t="str">
        <f t="shared" si="285"/>
        <v/>
      </c>
      <c r="AO1790" s="33" t="str">
        <f t="shared" si="286"/>
        <v/>
      </c>
      <c r="AP1790" s="33" t="str">
        <f t="shared" si="287"/>
        <v/>
      </c>
      <c r="AQ1790" s="33" t="str">
        <f t="shared" si="288"/>
        <v/>
      </c>
      <c r="AR1790" s="33">
        <f t="shared" si="289"/>
        <v>33.700000000000003</v>
      </c>
      <c r="AS1790" s="4">
        <v>43604</v>
      </c>
      <c r="AT1790" s="4">
        <v>0.34646990740740741</v>
      </c>
      <c r="AU1790" s="4" t="s">
        <v>74</v>
      </c>
      <c r="AV1790" s="4" t="s">
        <v>75</v>
      </c>
      <c r="AW1790" s="4">
        <v>33.700000000000003</v>
      </c>
      <c r="AX1790" s="4" t="s">
        <v>72</v>
      </c>
      <c r="AY1790" s="4" t="s">
        <v>73</v>
      </c>
    </row>
    <row r="1791" spans="36:52" x14ac:dyDescent="0.3">
      <c r="AJ1791" s="33" t="str">
        <f t="shared" si="281"/>
        <v/>
      </c>
      <c r="AK1791" s="33" t="str">
        <f t="shared" si="282"/>
        <v/>
      </c>
      <c r="AL1791" s="33" t="str">
        <f t="shared" si="283"/>
        <v/>
      </c>
      <c r="AM1791" s="33" t="str">
        <f t="shared" si="284"/>
        <v/>
      </c>
      <c r="AN1791" s="33" t="str">
        <f t="shared" si="285"/>
        <v/>
      </c>
      <c r="AO1791" s="33" t="str">
        <f t="shared" si="286"/>
        <v/>
      </c>
      <c r="AP1791" s="33" t="str">
        <f t="shared" si="287"/>
        <v/>
      </c>
      <c r="AQ1791" s="33">
        <f t="shared" si="288"/>
        <v>34</v>
      </c>
      <c r="AR1791" s="33" t="str">
        <f t="shared" si="289"/>
        <v/>
      </c>
      <c r="AS1791" s="4">
        <v>43604</v>
      </c>
      <c r="AT1791" s="4">
        <v>0.34646990740740741</v>
      </c>
      <c r="AU1791" s="4" t="s">
        <v>74</v>
      </c>
      <c r="AV1791" s="4" t="s">
        <v>76</v>
      </c>
      <c r="AW1791" s="4">
        <v>34</v>
      </c>
      <c r="AX1791" s="4" t="s">
        <v>72</v>
      </c>
      <c r="AY1791" s="4" t="s">
        <v>73</v>
      </c>
    </row>
    <row r="1792" spans="36:52" x14ac:dyDescent="0.3">
      <c r="AJ1792" s="33">
        <f t="shared" si="281"/>
        <v>15736.519</v>
      </c>
      <c r="AK1792" s="33" t="str">
        <f t="shared" si="282"/>
        <v/>
      </c>
      <c r="AL1792" s="33" t="str">
        <f t="shared" si="283"/>
        <v/>
      </c>
      <c r="AM1792" s="33" t="str">
        <f t="shared" si="284"/>
        <v/>
      </c>
      <c r="AN1792" s="33" t="str">
        <f t="shared" si="285"/>
        <v/>
      </c>
      <c r="AO1792" s="33" t="str">
        <f t="shared" si="286"/>
        <v/>
      </c>
      <c r="AP1792" s="33" t="str">
        <f t="shared" si="287"/>
        <v/>
      </c>
      <c r="AQ1792" s="33" t="str">
        <f t="shared" si="288"/>
        <v/>
      </c>
      <c r="AR1792" s="33" t="str">
        <f t="shared" si="289"/>
        <v/>
      </c>
      <c r="AS1792" s="4">
        <v>43604</v>
      </c>
      <c r="AT1792" s="4">
        <v>0.34650462962962963</v>
      </c>
      <c r="AU1792" s="4" t="s">
        <v>59</v>
      </c>
      <c r="AV1792" s="4" t="s">
        <v>60</v>
      </c>
      <c r="AW1792" s="4">
        <v>15736.519</v>
      </c>
    </row>
    <row r="1793" spans="36:50" x14ac:dyDescent="0.3">
      <c r="AJ1793" s="33" t="str">
        <f t="shared" si="281"/>
        <v/>
      </c>
      <c r="AK1793" s="33">
        <f t="shared" si="282"/>
        <v>116117.715</v>
      </c>
      <c r="AL1793" s="33" t="str">
        <f t="shared" si="283"/>
        <v/>
      </c>
      <c r="AM1793" s="33" t="str">
        <f t="shared" si="284"/>
        <v/>
      </c>
      <c r="AN1793" s="33" t="str">
        <f t="shared" si="285"/>
        <v/>
      </c>
      <c r="AO1793" s="33" t="str">
        <f t="shared" si="286"/>
        <v/>
      </c>
      <c r="AP1793" s="33" t="str">
        <f t="shared" si="287"/>
        <v/>
      </c>
      <c r="AQ1793" s="33" t="str">
        <f t="shared" si="288"/>
        <v/>
      </c>
      <c r="AR1793" s="33" t="str">
        <f t="shared" si="289"/>
        <v/>
      </c>
      <c r="AS1793" s="4">
        <v>43604</v>
      </c>
      <c r="AT1793" s="4">
        <v>0.34650462962962963</v>
      </c>
      <c r="AU1793" s="4" t="s">
        <v>59</v>
      </c>
      <c r="AV1793" s="4" t="s">
        <v>61</v>
      </c>
      <c r="AW1793" s="4">
        <v>116117.715</v>
      </c>
    </row>
    <row r="1794" spans="36:50" x14ac:dyDescent="0.3">
      <c r="AJ1794" s="33" t="str">
        <f t="shared" si="281"/>
        <v/>
      </c>
      <c r="AK1794" s="33" t="str">
        <f t="shared" si="282"/>
        <v/>
      </c>
      <c r="AL1794" s="33" t="str">
        <f t="shared" si="283"/>
        <v/>
      </c>
      <c r="AM1794" s="33" t="str">
        <f t="shared" si="284"/>
        <v/>
      </c>
      <c r="AN1794" s="33" t="str">
        <f t="shared" si="285"/>
        <v/>
      </c>
      <c r="AO1794" s="33">
        <f t="shared" si="286"/>
        <v>12</v>
      </c>
      <c r="AP1794" s="33" t="str">
        <f t="shared" si="287"/>
        <v/>
      </c>
      <c r="AQ1794" s="33" t="str">
        <f t="shared" si="288"/>
        <v/>
      </c>
      <c r="AR1794" s="33" t="str">
        <f t="shared" si="289"/>
        <v/>
      </c>
      <c r="AS1794" s="4">
        <v>43604</v>
      </c>
      <c r="AT1794" s="4">
        <v>0.34650462962962963</v>
      </c>
      <c r="AU1794" s="4" t="s">
        <v>62</v>
      </c>
      <c r="AV1794" s="4" t="s">
        <v>63</v>
      </c>
      <c r="AW1794" s="4">
        <v>12</v>
      </c>
    </row>
    <row r="1795" spans="36:50" x14ac:dyDescent="0.3">
      <c r="AJ1795" s="33" t="str">
        <f t="shared" si="281"/>
        <v/>
      </c>
      <c r="AK1795" s="33" t="str">
        <f t="shared" si="282"/>
        <v/>
      </c>
      <c r="AL1795" s="33">
        <f t="shared" si="283"/>
        <v>27361.144</v>
      </c>
      <c r="AM1795" s="33" t="str">
        <f t="shared" si="284"/>
        <v/>
      </c>
      <c r="AN1795" s="33" t="str">
        <f t="shared" si="285"/>
        <v/>
      </c>
      <c r="AO1795" s="33" t="str">
        <f t="shared" si="286"/>
        <v/>
      </c>
      <c r="AP1795" s="33" t="str">
        <f t="shared" si="287"/>
        <v/>
      </c>
      <c r="AQ1795" s="33" t="str">
        <f t="shared" si="288"/>
        <v/>
      </c>
      <c r="AR1795" s="33" t="str">
        <f t="shared" si="289"/>
        <v/>
      </c>
      <c r="AS1795" s="4">
        <v>43604</v>
      </c>
      <c r="AT1795" s="4">
        <v>0.34650462962962963</v>
      </c>
      <c r="AU1795" s="4" t="s">
        <v>64</v>
      </c>
      <c r="AV1795" s="4" t="s">
        <v>65</v>
      </c>
      <c r="AW1795" s="4">
        <v>27361.144</v>
      </c>
    </row>
    <row r="1796" spans="36:50" x14ac:dyDescent="0.3">
      <c r="AJ1796" s="33" t="str">
        <f t="shared" si="281"/>
        <v/>
      </c>
      <c r="AK1796" s="33" t="str">
        <f t="shared" si="282"/>
        <v/>
      </c>
      <c r="AL1796" s="33" t="str">
        <f t="shared" si="283"/>
        <v/>
      </c>
      <c r="AM1796" s="33">
        <f t="shared" si="284"/>
        <v>37916.93</v>
      </c>
      <c r="AN1796" s="33" t="str">
        <f t="shared" si="285"/>
        <v/>
      </c>
      <c r="AO1796" s="33" t="str">
        <f t="shared" si="286"/>
        <v/>
      </c>
      <c r="AP1796" s="33" t="str">
        <f t="shared" si="287"/>
        <v/>
      </c>
      <c r="AQ1796" s="33" t="str">
        <f t="shared" si="288"/>
        <v/>
      </c>
      <c r="AR1796" s="33" t="str">
        <f t="shared" si="289"/>
        <v/>
      </c>
      <c r="AS1796" s="4">
        <v>43604</v>
      </c>
      <c r="AT1796" s="4">
        <v>0.34650462962962963</v>
      </c>
      <c r="AU1796" s="4" t="s">
        <v>64</v>
      </c>
      <c r="AV1796" s="4" t="s">
        <v>66</v>
      </c>
      <c r="AW1796" s="4" t="s">
        <v>67</v>
      </c>
      <c r="AX1796" s="4">
        <v>37916.93</v>
      </c>
    </row>
    <row r="1797" spans="36:50" x14ac:dyDescent="0.3">
      <c r="AJ1797" s="33" t="str">
        <f t="shared" si="281"/>
        <v/>
      </c>
      <c r="AK1797" s="33" t="str">
        <f t="shared" si="282"/>
        <v/>
      </c>
      <c r="AL1797" s="33" t="str">
        <f t="shared" si="283"/>
        <v/>
      </c>
      <c r="AM1797" s="33" t="str">
        <f t="shared" si="284"/>
        <v/>
      </c>
      <c r="AN1797" s="33">
        <f t="shared" si="285"/>
        <v>0.39300000000000002</v>
      </c>
      <c r="AO1797" s="33" t="str">
        <f t="shared" si="286"/>
        <v/>
      </c>
      <c r="AP1797" s="33" t="str">
        <f t="shared" si="287"/>
        <v/>
      </c>
      <c r="AQ1797" s="33" t="str">
        <f t="shared" si="288"/>
        <v/>
      </c>
      <c r="AR1797" s="33" t="str">
        <f t="shared" si="289"/>
        <v/>
      </c>
      <c r="AS1797" s="4">
        <v>43604</v>
      </c>
      <c r="AT1797" s="4">
        <v>0.34650462962962963</v>
      </c>
      <c r="AU1797" s="4" t="s">
        <v>64</v>
      </c>
      <c r="AV1797" s="4" t="s">
        <v>68</v>
      </c>
      <c r="AW1797" s="4">
        <v>0.39300000000000002</v>
      </c>
    </row>
    <row r="1798" spans="36:50" x14ac:dyDescent="0.3">
      <c r="AJ1798" s="33">
        <f t="shared" si="281"/>
        <v>15736.519</v>
      </c>
      <c r="AK1798" s="33" t="str">
        <f t="shared" si="282"/>
        <v/>
      </c>
      <c r="AL1798" s="33" t="str">
        <f t="shared" si="283"/>
        <v/>
      </c>
      <c r="AM1798" s="33" t="str">
        <f t="shared" si="284"/>
        <v/>
      </c>
      <c r="AN1798" s="33" t="str">
        <f t="shared" si="285"/>
        <v/>
      </c>
      <c r="AO1798" s="33" t="str">
        <f t="shared" si="286"/>
        <v/>
      </c>
      <c r="AP1798" s="33" t="str">
        <f t="shared" si="287"/>
        <v/>
      </c>
      <c r="AQ1798" s="33" t="str">
        <f t="shared" si="288"/>
        <v/>
      </c>
      <c r="AR1798" s="33" t="str">
        <f t="shared" si="289"/>
        <v/>
      </c>
      <c r="AS1798" s="4">
        <v>43604</v>
      </c>
      <c r="AT1798" s="4">
        <v>0.34789351851851852</v>
      </c>
      <c r="AU1798" s="4" t="s">
        <v>59</v>
      </c>
      <c r="AV1798" s="4" t="s">
        <v>60</v>
      </c>
      <c r="AW1798" s="4">
        <v>15736.519</v>
      </c>
    </row>
    <row r="1799" spans="36:50" x14ac:dyDescent="0.3">
      <c r="AJ1799" s="33" t="str">
        <f t="shared" si="281"/>
        <v/>
      </c>
      <c r="AK1799" s="33">
        <f t="shared" si="282"/>
        <v>116117.715</v>
      </c>
      <c r="AL1799" s="33" t="str">
        <f t="shared" si="283"/>
        <v/>
      </c>
      <c r="AM1799" s="33" t="str">
        <f t="shared" si="284"/>
        <v/>
      </c>
      <c r="AN1799" s="33" t="str">
        <f t="shared" si="285"/>
        <v/>
      </c>
      <c r="AO1799" s="33" t="str">
        <f t="shared" si="286"/>
        <v/>
      </c>
      <c r="AP1799" s="33" t="str">
        <f t="shared" si="287"/>
        <v/>
      </c>
      <c r="AQ1799" s="33" t="str">
        <f t="shared" si="288"/>
        <v/>
      </c>
      <c r="AR1799" s="33" t="str">
        <f t="shared" si="289"/>
        <v/>
      </c>
      <c r="AS1799" s="4">
        <v>43604</v>
      </c>
      <c r="AT1799" s="4">
        <v>0.34789351851851852</v>
      </c>
      <c r="AU1799" s="4" t="s">
        <v>59</v>
      </c>
      <c r="AV1799" s="4" t="s">
        <v>61</v>
      </c>
      <c r="AW1799" s="4">
        <v>116117.715</v>
      </c>
    </row>
    <row r="1800" spans="36:50" x14ac:dyDescent="0.3">
      <c r="AJ1800" s="33" t="str">
        <f t="shared" si="281"/>
        <v/>
      </c>
      <c r="AK1800" s="33" t="str">
        <f t="shared" si="282"/>
        <v/>
      </c>
      <c r="AL1800" s="33" t="str">
        <f t="shared" si="283"/>
        <v/>
      </c>
      <c r="AM1800" s="33" t="str">
        <f t="shared" si="284"/>
        <v/>
      </c>
      <c r="AN1800" s="33" t="str">
        <f t="shared" si="285"/>
        <v/>
      </c>
      <c r="AO1800" s="33">
        <f t="shared" si="286"/>
        <v>12</v>
      </c>
      <c r="AP1800" s="33" t="str">
        <f t="shared" si="287"/>
        <v/>
      </c>
      <c r="AQ1800" s="33" t="str">
        <f t="shared" si="288"/>
        <v/>
      </c>
      <c r="AR1800" s="33" t="str">
        <f t="shared" si="289"/>
        <v/>
      </c>
      <c r="AS1800" s="4">
        <v>43604</v>
      </c>
      <c r="AT1800" s="4">
        <v>0.34789351851851852</v>
      </c>
      <c r="AU1800" s="4" t="s">
        <v>62</v>
      </c>
      <c r="AV1800" s="4" t="s">
        <v>63</v>
      </c>
      <c r="AW1800" s="4">
        <v>12</v>
      </c>
    </row>
    <row r="1801" spans="36:50" x14ac:dyDescent="0.3">
      <c r="AJ1801" s="33" t="str">
        <f t="shared" si="281"/>
        <v/>
      </c>
      <c r="AK1801" s="33" t="str">
        <f t="shared" si="282"/>
        <v/>
      </c>
      <c r="AL1801" s="33">
        <f t="shared" si="283"/>
        <v>27361.144</v>
      </c>
      <c r="AM1801" s="33" t="str">
        <f t="shared" si="284"/>
        <v/>
      </c>
      <c r="AN1801" s="33" t="str">
        <f t="shared" si="285"/>
        <v/>
      </c>
      <c r="AO1801" s="33" t="str">
        <f t="shared" si="286"/>
        <v/>
      </c>
      <c r="AP1801" s="33" t="str">
        <f t="shared" si="287"/>
        <v/>
      </c>
      <c r="AQ1801" s="33" t="str">
        <f t="shared" si="288"/>
        <v/>
      </c>
      <c r="AR1801" s="33" t="str">
        <f t="shared" si="289"/>
        <v/>
      </c>
      <c r="AS1801" s="4">
        <v>43604</v>
      </c>
      <c r="AT1801" s="4">
        <v>0.34789351851851852</v>
      </c>
      <c r="AU1801" s="4" t="s">
        <v>64</v>
      </c>
      <c r="AV1801" s="4" t="s">
        <v>65</v>
      </c>
      <c r="AW1801" s="4">
        <v>27361.144</v>
      </c>
    </row>
    <row r="1802" spans="36:50" x14ac:dyDescent="0.3">
      <c r="AJ1802" s="33" t="str">
        <f t="shared" si="281"/>
        <v/>
      </c>
      <c r="AK1802" s="33" t="str">
        <f t="shared" si="282"/>
        <v/>
      </c>
      <c r="AL1802" s="33" t="str">
        <f t="shared" si="283"/>
        <v/>
      </c>
      <c r="AM1802" s="33">
        <f t="shared" si="284"/>
        <v>37917.01</v>
      </c>
      <c r="AN1802" s="33" t="str">
        <f t="shared" si="285"/>
        <v/>
      </c>
      <c r="AO1802" s="33" t="str">
        <f t="shared" si="286"/>
        <v/>
      </c>
      <c r="AP1802" s="33" t="str">
        <f t="shared" si="287"/>
        <v/>
      </c>
      <c r="AQ1802" s="33" t="str">
        <f t="shared" si="288"/>
        <v/>
      </c>
      <c r="AR1802" s="33" t="str">
        <f t="shared" si="289"/>
        <v/>
      </c>
      <c r="AS1802" s="4">
        <v>43604</v>
      </c>
      <c r="AT1802" s="4">
        <v>0.34789351851851852</v>
      </c>
      <c r="AU1802" s="4" t="s">
        <v>64</v>
      </c>
      <c r="AV1802" s="4" t="s">
        <v>66</v>
      </c>
      <c r="AW1802" s="4" t="s">
        <v>67</v>
      </c>
      <c r="AX1802" s="4">
        <v>37917.01</v>
      </c>
    </row>
    <row r="1803" spans="36:50" x14ac:dyDescent="0.3">
      <c r="AJ1803" s="33" t="str">
        <f t="shared" si="281"/>
        <v/>
      </c>
      <c r="AK1803" s="33" t="str">
        <f t="shared" si="282"/>
        <v/>
      </c>
      <c r="AL1803" s="33" t="str">
        <f t="shared" si="283"/>
        <v/>
      </c>
      <c r="AM1803" s="33" t="str">
        <f t="shared" si="284"/>
        <v/>
      </c>
      <c r="AN1803" s="33">
        <f t="shared" si="285"/>
        <v>0.47299999999999998</v>
      </c>
      <c r="AO1803" s="33" t="str">
        <f t="shared" si="286"/>
        <v/>
      </c>
      <c r="AP1803" s="33" t="str">
        <f t="shared" si="287"/>
        <v/>
      </c>
      <c r="AQ1803" s="33" t="str">
        <f t="shared" si="288"/>
        <v/>
      </c>
      <c r="AR1803" s="33" t="str">
        <f t="shared" si="289"/>
        <v/>
      </c>
      <c r="AS1803" s="4">
        <v>43604</v>
      </c>
      <c r="AT1803" s="4">
        <v>0.34789351851851852</v>
      </c>
      <c r="AU1803" s="4" t="s">
        <v>64</v>
      </c>
      <c r="AV1803" s="4" t="s">
        <v>68</v>
      </c>
      <c r="AW1803" s="4">
        <v>0.47299999999999998</v>
      </c>
    </row>
    <row r="1804" spans="36:50" x14ac:dyDescent="0.3">
      <c r="AJ1804" s="33">
        <f t="shared" ref="AJ1804:AJ1867" si="290">IF(AV1804="ht",AW1804,"")</f>
        <v>15736.519</v>
      </c>
      <c r="AK1804" s="33" t="str">
        <f t="shared" ref="AK1804:AK1867" si="291">IF($AV1804="nt",$AW1804,"")</f>
        <v/>
      </c>
      <c r="AL1804" s="33" t="str">
        <f t="shared" ref="AL1804:AL1867" si="292">IF($AV1804="esp",$AW1804,"")</f>
        <v/>
      </c>
      <c r="AM1804" s="33" t="str">
        <f t="shared" ref="AM1804:AM1867" si="293">IF($AV1804="Ges",$AX1804,"")</f>
        <v/>
      </c>
      <c r="AN1804" s="33" t="str">
        <f t="shared" ref="AN1804:AN1867" si="294">IF($AV1804="tag",$AW1804,"")</f>
        <v/>
      </c>
      <c r="AO1804" s="33" t="str">
        <f t="shared" ref="AO1804:AO1867" si="295">IF($AV1804="vhs",$AW1804,"")</f>
        <v/>
      </c>
      <c r="AP1804" s="33" t="str">
        <f t="shared" ref="AP1804:AP1867" si="296">IF($AV1804="szeit",$AX1804,"")</f>
        <v/>
      </c>
      <c r="AQ1804" s="33" t="str">
        <f t="shared" ref="AQ1804:AQ1867" si="297">IF($AV1804="v06",$AW1804,"")</f>
        <v/>
      </c>
      <c r="AR1804" s="33" t="str">
        <f t="shared" ref="AR1804:AR1867" si="298">IF($AV1804="v22",$AW1804,"")</f>
        <v/>
      </c>
      <c r="AS1804" s="4">
        <v>43604</v>
      </c>
      <c r="AT1804" s="4">
        <v>0.3492824074074074</v>
      </c>
      <c r="AU1804" s="4" t="s">
        <v>59</v>
      </c>
      <c r="AV1804" s="4" t="s">
        <v>60</v>
      </c>
      <c r="AW1804" s="4">
        <v>15736.519</v>
      </c>
    </row>
    <row r="1805" spans="36:50" x14ac:dyDescent="0.3">
      <c r="AJ1805" s="33" t="str">
        <f t="shared" si="290"/>
        <v/>
      </c>
      <c r="AK1805" s="33">
        <f t="shared" si="291"/>
        <v>116117.715</v>
      </c>
      <c r="AL1805" s="33" t="str">
        <f t="shared" si="292"/>
        <v/>
      </c>
      <c r="AM1805" s="33" t="str">
        <f t="shared" si="293"/>
        <v/>
      </c>
      <c r="AN1805" s="33" t="str">
        <f t="shared" si="294"/>
        <v/>
      </c>
      <c r="AO1805" s="33" t="str">
        <f t="shared" si="295"/>
        <v/>
      </c>
      <c r="AP1805" s="33" t="str">
        <f t="shared" si="296"/>
        <v/>
      </c>
      <c r="AQ1805" s="33" t="str">
        <f t="shared" si="297"/>
        <v/>
      </c>
      <c r="AR1805" s="33" t="str">
        <f t="shared" si="298"/>
        <v/>
      </c>
      <c r="AS1805" s="4">
        <v>43604</v>
      </c>
      <c r="AT1805" s="4">
        <v>0.3492824074074074</v>
      </c>
      <c r="AU1805" s="4" t="s">
        <v>59</v>
      </c>
      <c r="AV1805" s="4" t="s">
        <v>61</v>
      </c>
      <c r="AW1805" s="4">
        <v>116117.715</v>
      </c>
    </row>
    <row r="1806" spans="36:50" x14ac:dyDescent="0.3">
      <c r="AJ1806" s="33" t="str">
        <f t="shared" si="290"/>
        <v/>
      </c>
      <c r="AK1806" s="33" t="str">
        <f t="shared" si="291"/>
        <v/>
      </c>
      <c r="AL1806" s="33" t="str">
        <f t="shared" si="292"/>
        <v/>
      </c>
      <c r="AM1806" s="33" t="str">
        <f t="shared" si="293"/>
        <v/>
      </c>
      <c r="AN1806" s="33" t="str">
        <f t="shared" si="294"/>
        <v/>
      </c>
      <c r="AO1806" s="33">
        <f t="shared" si="295"/>
        <v>12</v>
      </c>
      <c r="AP1806" s="33" t="str">
        <f t="shared" si="296"/>
        <v/>
      </c>
      <c r="AQ1806" s="33" t="str">
        <f t="shared" si="297"/>
        <v/>
      </c>
      <c r="AR1806" s="33" t="str">
        <f t="shared" si="298"/>
        <v/>
      </c>
      <c r="AS1806" s="4">
        <v>43604</v>
      </c>
      <c r="AT1806" s="4">
        <v>0.3492824074074074</v>
      </c>
      <c r="AU1806" s="4" t="s">
        <v>62</v>
      </c>
      <c r="AV1806" s="4" t="s">
        <v>63</v>
      </c>
      <c r="AW1806" s="4">
        <v>12</v>
      </c>
    </row>
    <row r="1807" spans="36:50" x14ac:dyDescent="0.3">
      <c r="AJ1807" s="33" t="str">
        <f t="shared" si="290"/>
        <v/>
      </c>
      <c r="AK1807" s="33" t="str">
        <f t="shared" si="291"/>
        <v/>
      </c>
      <c r="AL1807" s="33">
        <f t="shared" si="292"/>
        <v>27361.223000000002</v>
      </c>
      <c r="AM1807" s="33" t="str">
        <f t="shared" si="293"/>
        <v/>
      </c>
      <c r="AN1807" s="33" t="str">
        <f t="shared" si="294"/>
        <v/>
      </c>
      <c r="AO1807" s="33" t="str">
        <f t="shared" si="295"/>
        <v/>
      </c>
      <c r="AP1807" s="33" t="str">
        <f t="shared" si="296"/>
        <v/>
      </c>
      <c r="AQ1807" s="33" t="str">
        <f t="shared" si="297"/>
        <v/>
      </c>
      <c r="AR1807" s="33" t="str">
        <f t="shared" si="298"/>
        <v/>
      </c>
      <c r="AS1807" s="4">
        <v>43604</v>
      </c>
      <c r="AT1807" s="4">
        <v>0.3492824074074074</v>
      </c>
      <c r="AU1807" s="4" t="s">
        <v>64</v>
      </c>
      <c r="AV1807" s="4" t="s">
        <v>65</v>
      </c>
      <c r="AW1807" s="4">
        <v>27361.223000000002</v>
      </c>
    </row>
    <row r="1808" spans="36:50" x14ac:dyDescent="0.3">
      <c r="AJ1808" s="33" t="str">
        <f t="shared" si="290"/>
        <v/>
      </c>
      <c r="AK1808" s="33" t="str">
        <f t="shared" si="291"/>
        <v/>
      </c>
      <c r="AL1808" s="33" t="str">
        <f t="shared" si="292"/>
        <v/>
      </c>
      <c r="AM1808" s="33">
        <f t="shared" si="293"/>
        <v>37917.01</v>
      </c>
      <c r="AN1808" s="33" t="str">
        <f t="shared" si="294"/>
        <v/>
      </c>
      <c r="AO1808" s="33" t="str">
        <f t="shared" si="295"/>
        <v/>
      </c>
      <c r="AP1808" s="33" t="str">
        <f t="shared" si="296"/>
        <v/>
      </c>
      <c r="AQ1808" s="33" t="str">
        <f t="shared" si="297"/>
        <v/>
      </c>
      <c r="AR1808" s="33" t="str">
        <f t="shared" si="298"/>
        <v/>
      </c>
      <c r="AS1808" s="4">
        <v>43604</v>
      </c>
      <c r="AT1808" s="4">
        <v>0.3492824074074074</v>
      </c>
      <c r="AU1808" s="4" t="s">
        <v>64</v>
      </c>
      <c r="AV1808" s="4" t="s">
        <v>66</v>
      </c>
      <c r="AW1808" s="4" t="s">
        <v>67</v>
      </c>
      <c r="AX1808" s="4">
        <v>37917.01</v>
      </c>
    </row>
    <row r="1809" spans="36:52" x14ac:dyDescent="0.3">
      <c r="AJ1809" s="33" t="str">
        <f t="shared" si="290"/>
        <v/>
      </c>
      <c r="AK1809" s="33" t="str">
        <f t="shared" si="291"/>
        <v/>
      </c>
      <c r="AL1809" s="33" t="str">
        <f t="shared" si="292"/>
        <v/>
      </c>
      <c r="AM1809" s="33" t="str">
        <f t="shared" si="293"/>
        <v/>
      </c>
      <c r="AN1809" s="33">
        <f t="shared" si="294"/>
        <v>0.47299999999999998</v>
      </c>
      <c r="AO1809" s="33" t="str">
        <f t="shared" si="295"/>
        <v/>
      </c>
      <c r="AP1809" s="33" t="str">
        <f t="shared" si="296"/>
        <v/>
      </c>
      <c r="AQ1809" s="33" t="str">
        <f t="shared" si="297"/>
        <v/>
      </c>
      <c r="AR1809" s="33" t="str">
        <f t="shared" si="298"/>
        <v/>
      </c>
      <c r="AS1809" s="4">
        <v>43604</v>
      </c>
      <c r="AT1809" s="4">
        <v>0.3492824074074074</v>
      </c>
      <c r="AU1809" s="4" t="s">
        <v>64</v>
      </c>
      <c r="AV1809" s="4" t="s">
        <v>68</v>
      </c>
      <c r="AW1809" s="4">
        <v>0.47299999999999998</v>
      </c>
    </row>
    <row r="1810" spans="36:52" x14ac:dyDescent="0.3">
      <c r="AJ1810" s="33" t="str">
        <f t="shared" si="290"/>
        <v/>
      </c>
      <c r="AK1810" s="33" t="str">
        <f t="shared" si="291"/>
        <v/>
      </c>
      <c r="AL1810" s="33" t="str">
        <f t="shared" si="292"/>
        <v/>
      </c>
      <c r="AM1810" s="33" t="str">
        <f t="shared" si="293"/>
        <v/>
      </c>
      <c r="AN1810" s="33" t="str">
        <f t="shared" si="294"/>
        <v/>
      </c>
      <c r="AO1810" s="33" t="str">
        <f t="shared" si="295"/>
        <v/>
      </c>
      <c r="AP1810" s="33">
        <f t="shared" si="296"/>
        <v>0.22500000000000001</v>
      </c>
      <c r="AQ1810" s="33" t="str">
        <f t="shared" si="297"/>
        <v/>
      </c>
      <c r="AR1810" s="33" t="str">
        <f t="shared" si="298"/>
        <v/>
      </c>
      <c r="AS1810" s="4">
        <v>43604</v>
      </c>
      <c r="AT1810" s="4">
        <v>0.34994212962962962</v>
      </c>
      <c r="AU1810" s="4" t="s">
        <v>70</v>
      </c>
      <c r="AV1810" s="4" t="s">
        <v>71</v>
      </c>
      <c r="AW1810" s="4">
        <v>43604</v>
      </c>
      <c r="AX1810" s="4">
        <v>0.22500000000000001</v>
      </c>
      <c r="AY1810" s="4" t="s">
        <v>72</v>
      </c>
      <c r="AZ1810" s="4" t="s">
        <v>73</v>
      </c>
    </row>
    <row r="1811" spans="36:52" x14ac:dyDescent="0.3">
      <c r="AJ1811" s="33" t="str">
        <f t="shared" si="290"/>
        <v/>
      </c>
      <c r="AK1811" s="33" t="str">
        <f t="shared" si="291"/>
        <v/>
      </c>
      <c r="AL1811" s="33" t="str">
        <f t="shared" si="292"/>
        <v/>
      </c>
      <c r="AM1811" s="33" t="str">
        <f t="shared" si="293"/>
        <v/>
      </c>
      <c r="AN1811" s="33" t="str">
        <f t="shared" si="294"/>
        <v/>
      </c>
      <c r="AO1811" s="33" t="str">
        <f t="shared" si="295"/>
        <v/>
      </c>
      <c r="AP1811" s="33" t="str">
        <f t="shared" si="296"/>
        <v/>
      </c>
      <c r="AQ1811" s="33" t="str">
        <f t="shared" si="297"/>
        <v/>
      </c>
      <c r="AR1811" s="33">
        <f t="shared" si="298"/>
        <v>33.700000000000003</v>
      </c>
      <c r="AS1811" s="4">
        <v>43604</v>
      </c>
      <c r="AT1811" s="4">
        <v>0.34994212962962962</v>
      </c>
      <c r="AU1811" s="4" t="s">
        <v>74</v>
      </c>
      <c r="AV1811" s="4" t="s">
        <v>75</v>
      </c>
      <c r="AW1811" s="4">
        <v>33.700000000000003</v>
      </c>
      <c r="AX1811" s="4" t="s">
        <v>72</v>
      </c>
      <c r="AY1811" s="4" t="s">
        <v>73</v>
      </c>
    </row>
    <row r="1812" spans="36:52" x14ac:dyDescent="0.3">
      <c r="AJ1812" s="33" t="str">
        <f t="shared" si="290"/>
        <v/>
      </c>
      <c r="AK1812" s="33" t="str">
        <f t="shared" si="291"/>
        <v/>
      </c>
      <c r="AL1812" s="33" t="str">
        <f t="shared" si="292"/>
        <v/>
      </c>
      <c r="AM1812" s="33" t="str">
        <f t="shared" si="293"/>
        <v/>
      </c>
      <c r="AN1812" s="33" t="str">
        <f t="shared" si="294"/>
        <v/>
      </c>
      <c r="AO1812" s="33" t="str">
        <f t="shared" si="295"/>
        <v/>
      </c>
      <c r="AP1812" s="33" t="str">
        <f t="shared" si="296"/>
        <v/>
      </c>
      <c r="AQ1812" s="33">
        <f t="shared" si="297"/>
        <v>34</v>
      </c>
      <c r="AR1812" s="33" t="str">
        <f t="shared" si="298"/>
        <v/>
      </c>
      <c r="AS1812" s="4">
        <v>43604</v>
      </c>
      <c r="AT1812" s="4">
        <v>0.34994212962962962</v>
      </c>
      <c r="AU1812" s="4" t="s">
        <v>74</v>
      </c>
      <c r="AV1812" s="4" t="s">
        <v>76</v>
      </c>
      <c r="AW1812" s="4">
        <v>34</v>
      </c>
      <c r="AX1812" s="4" t="s">
        <v>72</v>
      </c>
      <c r="AY1812" s="4" t="s">
        <v>73</v>
      </c>
    </row>
    <row r="1813" spans="36:52" x14ac:dyDescent="0.3">
      <c r="AJ1813" s="33">
        <f t="shared" si="290"/>
        <v>15736.519</v>
      </c>
      <c r="AK1813" s="33" t="str">
        <f t="shared" si="291"/>
        <v/>
      </c>
      <c r="AL1813" s="33" t="str">
        <f t="shared" si="292"/>
        <v/>
      </c>
      <c r="AM1813" s="33" t="str">
        <f t="shared" si="293"/>
        <v/>
      </c>
      <c r="AN1813" s="33" t="str">
        <f t="shared" si="294"/>
        <v/>
      </c>
      <c r="AO1813" s="33" t="str">
        <f t="shared" si="295"/>
        <v/>
      </c>
      <c r="AP1813" s="33" t="str">
        <f t="shared" si="296"/>
        <v/>
      </c>
      <c r="AQ1813" s="33" t="str">
        <f t="shared" si="297"/>
        <v/>
      </c>
      <c r="AR1813" s="33" t="str">
        <f t="shared" si="298"/>
        <v/>
      </c>
      <c r="AS1813" s="4">
        <v>43604</v>
      </c>
      <c r="AT1813" s="4">
        <v>0.35067129629629629</v>
      </c>
      <c r="AU1813" s="4" t="s">
        <v>59</v>
      </c>
      <c r="AV1813" s="4" t="s">
        <v>60</v>
      </c>
      <c r="AW1813" s="4">
        <v>15736.519</v>
      </c>
    </row>
    <row r="1814" spans="36:52" x14ac:dyDescent="0.3">
      <c r="AJ1814" s="33" t="str">
        <f t="shared" si="290"/>
        <v/>
      </c>
      <c r="AK1814" s="33">
        <f t="shared" si="291"/>
        <v>116117.715</v>
      </c>
      <c r="AL1814" s="33" t="str">
        <f t="shared" si="292"/>
        <v/>
      </c>
      <c r="AM1814" s="33" t="str">
        <f t="shared" si="293"/>
        <v/>
      </c>
      <c r="AN1814" s="33" t="str">
        <f t="shared" si="294"/>
        <v/>
      </c>
      <c r="AO1814" s="33" t="str">
        <f t="shared" si="295"/>
        <v/>
      </c>
      <c r="AP1814" s="33" t="str">
        <f t="shared" si="296"/>
        <v/>
      </c>
      <c r="AQ1814" s="33" t="str">
        <f t="shared" si="297"/>
        <v/>
      </c>
      <c r="AR1814" s="33" t="str">
        <f t="shared" si="298"/>
        <v/>
      </c>
      <c r="AS1814" s="4">
        <v>43604</v>
      </c>
      <c r="AT1814" s="4">
        <v>0.35067129629629629</v>
      </c>
      <c r="AU1814" s="4" t="s">
        <v>59</v>
      </c>
      <c r="AV1814" s="4" t="s">
        <v>61</v>
      </c>
      <c r="AW1814" s="4">
        <v>116117.715</v>
      </c>
    </row>
    <row r="1815" spans="36:52" x14ac:dyDescent="0.3">
      <c r="AJ1815" s="33" t="str">
        <f t="shared" si="290"/>
        <v/>
      </c>
      <c r="AK1815" s="33" t="str">
        <f t="shared" si="291"/>
        <v/>
      </c>
      <c r="AL1815" s="33" t="str">
        <f t="shared" si="292"/>
        <v/>
      </c>
      <c r="AM1815" s="33" t="str">
        <f t="shared" si="293"/>
        <v/>
      </c>
      <c r="AN1815" s="33" t="str">
        <f t="shared" si="294"/>
        <v/>
      </c>
      <c r="AO1815" s="33">
        <f t="shared" si="295"/>
        <v>12</v>
      </c>
      <c r="AP1815" s="33" t="str">
        <f t="shared" si="296"/>
        <v/>
      </c>
      <c r="AQ1815" s="33" t="str">
        <f t="shared" si="297"/>
        <v/>
      </c>
      <c r="AR1815" s="33" t="str">
        <f t="shared" si="298"/>
        <v/>
      </c>
      <c r="AS1815" s="4">
        <v>43604</v>
      </c>
      <c r="AT1815" s="4">
        <v>0.35067129629629629</v>
      </c>
      <c r="AU1815" s="4" t="s">
        <v>62</v>
      </c>
      <c r="AV1815" s="4" t="s">
        <v>63</v>
      </c>
      <c r="AW1815" s="4">
        <v>12</v>
      </c>
    </row>
    <row r="1816" spans="36:52" x14ac:dyDescent="0.3">
      <c r="AJ1816" s="33" t="str">
        <f t="shared" si="290"/>
        <v/>
      </c>
      <c r="AK1816" s="33" t="str">
        <f t="shared" si="291"/>
        <v/>
      </c>
      <c r="AL1816" s="33">
        <f t="shared" si="292"/>
        <v>27361.262999999999</v>
      </c>
      <c r="AM1816" s="33" t="str">
        <f t="shared" si="293"/>
        <v/>
      </c>
      <c r="AN1816" s="33" t="str">
        <f t="shared" si="294"/>
        <v/>
      </c>
      <c r="AO1816" s="33" t="str">
        <f t="shared" si="295"/>
        <v/>
      </c>
      <c r="AP1816" s="33" t="str">
        <f t="shared" si="296"/>
        <v/>
      </c>
      <c r="AQ1816" s="33" t="str">
        <f t="shared" si="297"/>
        <v/>
      </c>
      <c r="AR1816" s="33" t="str">
        <f t="shared" si="298"/>
        <v/>
      </c>
      <c r="AS1816" s="4">
        <v>43604</v>
      </c>
      <c r="AT1816" s="4">
        <v>0.35067129629629629</v>
      </c>
      <c r="AU1816" s="4" t="s">
        <v>64</v>
      </c>
      <c r="AV1816" s="4" t="s">
        <v>65</v>
      </c>
      <c r="AW1816" s="4">
        <v>27361.262999999999</v>
      </c>
    </row>
    <row r="1817" spans="36:52" x14ac:dyDescent="0.3">
      <c r="AJ1817" s="33" t="str">
        <f t="shared" si="290"/>
        <v/>
      </c>
      <c r="AK1817" s="33" t="str">
        <f t="shared" si="291"/>
        <v/>
      </c>
      <c r="AL1817" s="33" t="str">
        <f t="shared" si="292"/>
        <v/>
      </c>
      <c r="AM1817" s="33">
        <f t="shared" si="293"/>
        <v>37917.093000000001</v>
      </c>
      <c r="AN1817" s="33" t="str">
        <f t="shared" si="294"/>
        <v/>
      </c>
      <c r="AO1817" s="33" t="str">
        <f t="shared" si="295"/>
        <v/>
      </c>
      <c r="AP1817" s="33" t="str">
        <f t="shared" si="296"/>
        <v/>
      </c>
      <c r="AQ1817" s="33" t="str">
        <f t="shared" si="297"/>
        <v/>
      </c>
      <c r="AR1817" s="33" t="str">
        <f t="shared" si="298"/>
        <v/>
      </c>
      <c r="AS1817" s="4">
        <v>43604</v>
      </c>
      <c r="AT1817" s="4">
        <v>0.35067129629629629</v>
      </c>
      <c r="AU1817" s="4" t="s">
        <v>64</v>
      </c>
      <c r="AV1817" s="4" t="s">
        <v>66</v>
      </c>
      <c r="AW1817" s="4" t="s">
        <v>67</v>
      </c>
      <c r="AX1817" s="4">
        <v>37917.093000000001</v>
      </c>
    </row>
    <row r="1818" spans="36:52" x14ac:dyDescent="0.3">
      <c r="AJ1818" s="33" t="str">
        <f t="shared" si="290"/>
        <v/>
      </c>
      <c r="AK1818" s="33" t="str">
        <f t="shared" si="291"/>
        <v/>
      </c>
      <c r="AL1818" s="33" t="str">
        <f t="shared" si="292"/>
        <v/>
      </c>
      <c r="AM1818" s="33" t="str">
        <f t="shared" si="293"/>
        <v/>
      </c>
      <c r="AN1818" s="33">
        <f t="shared" si="294"/>
        <v>0.55500000000000005</v>
      </c>
      <c r="AO1818" s="33" t="str">
        <f t="shared" si="295"/>
        <v/>
      </c>
      <c r="AP1818" s="33" t="str">
        <f t="shared" si="296"/>
        <v/>
      </c>
      <c r="AQ1818" s="33" t="str">
        <f t="shared" si="297"/>
        <v/>
      </c>
      <c r="AR1818" s="33" t="str">
        <f t="shared" si="298"/>
        <v/>
      </c>
      <c r="AS1818" s="4">
        <v>43604</v>
      </c>
      <c r="AT1818" s="4">
        <v>0.35067129629629629</v>
      </c>
      <c r="AU1818" s="4" t="s">
        <v>64</v>
      </c>
      <c r="AV1818" s="4" t="s">
        <v>68</v>
      </c>
      <c r="AW1818" s="4">
        <v>0.55500000000000005</v>
      </c>
    </row>
    <row r="1819" spans="36:52" x14ac:dyDescent="0.3">
      <c r="AJ1819" s="33">
        <f t="shared" si="290"/>
        <v>15736.519</v>
      </c>
      <c r="AK1819" s="33" t="str">
        <f t="shared" si="291"/>
        <v/>
      </c>
      <c r="AL1819" s="33" t="str">
        <f t="shared" si="292"/>
        <v/>
      </c>
      <c r="AM1819" s="33" t="str">
        <f t="shared" si="293"/>
        <v/>
      </c>
      <c r="AN1819" s="33" t="str">
        <f t="shared" si="294"/>
        <v/>
      </c>
      <c r="AO1819" s="33" t="str">
        <f t="shared" si="295"/>
        <v/>
      </c>
      <c r="AP1819" s="33" t="str">
        <f t="shared" si="296"/>
        <v/>
      </c>
      <c r="AQ1819" s="33" t="str">
        <f t="shared" si="297"/>
        <v/>
      </c>
      <c r="AR1819" s="33" t="str">
        <f t="shared" si="298"/>
        <v/>
      </c>
      <c r="AS1819" s="4">
        <v>43604</v>
      </c>
      <c r="AT1819" s="4">
        <v>0.35206018518518517</v>
      </c>
      <c r="AU1819" s="4" t="s">
        <v>59</v>
      </c>
      <c r="AV1819" s="4" t="s">
        <v>60</v>
      </c>
      <c r="AW1819" s="4">
        <v>15736.519</v>
      </c>
    </row>
    <row r="1820" spans="36:52" x14ac:dyDescent="0.3">
      <c r="AJ1820" s="33" t="str">
        <f t="shared" si="290"/>
        <v/>
      </c>
      <c r="AK1820" s="33">
        <f t="shared" si="291"/>
        <v>116117.715</v>
      </c>
      <c r="AL1820" s="33" t="str">
        <f t="shared" si="292"/>
        <v/>
      </c>
      <c r="AM1820" s="33" t="str">
        <f t="shared" si="293"/>
        <v/>
      </c>
      <c r="AN1820" s="33" t="str">
        <f t="shared" si="294"/>
        <v/>
      </c>
      <c r="AO1820" s="33" t="str">
        <f t="shared" si="295"/>
        <v/>
      </c>
      <c r="AP1820" s="33" t="str">
        <f t="shared" si="296"/>
        <v/>
      </c>
      <c r="AQ1820" s="33" t="str">
        <f t="shared" si="297"/>
        <v/>
      </c>
      <c r="AR1820" s="33" t="str">
        <f t="shared" si="298"/>
        <v/>
      </c>
      <c r="AS1820" s="4">
        <v>43604</v>
      </c>
      <c r="AT1820" s="4">
        <v>0.35206018518518517</v>
      </c>
      <c r="AU1820" s="4" t="s">
        <v>59</v>
      </c>
      <c r="AV1820" s="4" t="s">
        <v>61</v>
      </c>
      <c r="AW1820" s="4">
        <v>116117.715</v>
      </c>
    </row>
    <row r="1821" spans="36:52" x14ac:dyDescent="0.3">
      <c r="AJ1821" s="33" t="str">
        <f t="shared" si="290"/>
        <v/>
      </c>
      <c r="AK1821" s="33" t="str">
        <f t="shared" si="291"/>
        <v/>
      </c>
      <c r="AL1821" s="33" t="str">
        <f t="shared" si="292"/>
        <v/>
      </c>
      <c r="AM1821" s="33" t="str">
        <f t="shared" si="293"/>
        <v/>
      </c>
      <c r="AN1821" s="33" t="str">
        <f t="shared" si="294"/>
        <v/>
      </c>
      <c r="AO1821" s="33">
        <f t="shared" si="295"/>
        <v>12</v>
      </c>
      <c r="AP1821" s="33" t="str">
        <f t="shared" si="296"/>
        <v/>
      </c>
      <c r="AQ1821" s="33" t="str">
        <f t="shared" si="297"/>
        <v/>
      </c>
      <c r="AR1821" s="33" t="str">
        <f t="shared" si="298"/>
        <v/>
      </c>
      <c r="AS1821" s="4">
        <v>43604</v>
      </c>
      <c r="AT1821" s="4">
        <v>0.35206018518518517</v>
      </c>
      <c r="AU1821" s="4" t="s">
        <v>62</v>
      </c>
      <c r="AV1821" s="4" t="s">
        <v>63</v>
      </c>
      <c r="AW1821" s="4">
        <v>12</v>
      </c>
    </row>
    <row r="1822" spans="36:52" x14ac:dyDescent="0.3">
      <c r="AJ1822" s="33" t="str">
        <f t="shared" si="290"/>
        <v/>
      </c>
      <c r="AK1822" s="33" t="str">
        <f t="shared" si="291"/>
        <v/>
      </c>
      <c r="AL1822" s="33">
        <f t="shared" si="292"/>
        <v>27361.281999999999</v>
      </c>
      <c r="AM1822" s="33" t="str">
        <f t="shared" si="293"/>
        <v/>
      </c>
      <c r="AN1822" s="33" t="str">
        <f t="shared" si="294"/>
        <v/>
      </c>
      <c r="AO1822" s="33" t="str">
        <f t="shared" si="295"/>
        <v/>
      </c>
      <c r="AP1822" s="33" t="str">
        <f t="shared" si="296"/>
        <v/>
      </c>
      <c r="AQ1822" s="33" t="str">
        <f t="shared" si="297"/>
        <v/>
      </c>
      <c r="AR1822" s="33" t="str">
        <f t="shared" si="298"/>
        <v/>
      </c>
      <c r="AS1822" s="4">
        <v>43604</v>
      </c>
      <c r="AT1822" s="4">
        <v>0.35206018518518517</v>
      </c>
      <c r="AU1822" s="4" t="s">
        <v>64</v>
      </c>
      <c r="AV1822" s="4" t="s">
        <v>65</v>
      </c>
      <c r="AW1822" s="4">
        <v>27361.281999999999</v>
      </c>
    </row>
    <row r="1823" spans="36:52" x14ac:dyDescent="0.3">
      <c r="AJ1823" s="33" t="str">
        <f t="shared" si="290"/>
        <v/>
      </c>
      <c r="AK1823" s="33" t="str">
        <f t="shared" si="291"/>
        <v/>
      </c>
      <c r="AL1823" s="33" t="str">
        <f t="shared" si="292"/>
        <v/>
      </c>
      <c r="AM1823" s="33">
        <f t="shared" si="293"/>
        <v>37917.093000000001</v>
      </c>
      <c r="AN1823" s="33" t="str">
        <f t="shared" si="294"/>
        <v/>
      </c>
      <c r="AO1823" s="33" t="str">
        <f t="shared" si="295"/>
        <v/>
      </c>
      <c r="AP1823" s="33" t="str">
        <f t="shared" si="296"/>
        <v/>
      </c>
      <c r="AQ1823" s="33" t="str">
        <f t="shared" si="297"/>
        <v/>
      </c>
      <c r="AR1823" s="33" t="str">
        <f t="shared" si="298"/>
        <v/>
      </c>
      <c r="AS1823" s="4">
        <v>43604</v>
      </c>
      <c r="AT1823" s="4">
        <v>0.35206018518518517</v>
      </c>
      <c r="AU1823" s="4" t="s">
        <v>64</v>
      </c>
      <c r="AV1823" s="4" t="s">
        <v>66</v>
      </c>
      <c r="AW1823" s="4" t="s">
        <v>67</v>
      </c>
      <c r="AX1823" s="4">
        <v>37917.093000000001</v>
      </c>
    </row>
    <row r="1824" spans="36:52" x14ac:dyDescent="0.3">
      <c r="AJ1824" s="33" t="str">
        <f t="shared" si="290"/>
        <v/>
      </c>
      <c r="AK1824" s="33" t="str">
        <f t="shared" si="291"/>
        <v/>
      </c>
      <c r="AL1824" s="33" t="str">
        <f t="shared" si="292"/>
        <v/>
      </c>
      <c r="AM1824" s="33" t="str">
        <f t="shared" si="293"/>
        <v/>
      </c>
      <c r="AN1824" s="33">
        <f t="shared" si="294"/>
        <v>0.55500000000000005</v>
      </c>
      <c r="AO1824" s="33" t="str">
        <f t="shared" si="295"/>
        <v/>
      </c>
      <c r="AP1824" s="33" t="str">
        <f t="shared" si="296"/>
        <v/>
      </c>
      <c r="AQ1824" s="33" t="str">
        <f t="shared" si="297"/>
        <v/>
      </c>
      <c r="AR1824" s="33" t="str">
        <f t="shared" si="298"/>
        <v/>
      </c>
      <c r="AS1824" s="4">
        <v>43604</v>
      </c>
      <c r="AT1824" s="4">
        <v>0.35206018518518517</v>
      </c>
      <c r="AU1824" s="4" t="s">
        <v>64</v>
      </c>
      <c r="AV1824" s="4" t="s">
        <v>68</v>
      </c>
      <c r="AW1824" s="4">
        <v>0.55500000000000005</v>
      </c>
    </row>
    <row r="1825" spans="36:52" x14ac:dyDescent="0.3">
      <c r="AJ1825" s="33" t="str">
        <f t="shared" si="290"/>
        <v/>
      </c>
      <c r="AK1825" s="33" t="str">
        <f t="shared" si="291"/>
        <v/>
      </c>
      <c r="AL1825" s="33" t="str">
        <f t="shared" si="292"/>
        <v/>
      </c>
      <c r="AM1825" s="33" t="str">
        <f t="shared" si="293"/>
        <v/>
      </c>
      <c r="AN1825" s="33" t="str">
        <f t="shared" si="294"/>
        <v/>
      </c>
      <c r="AO1825" s="33" t="str">
        <f t="shared" si="295"/>
        <v/>
      </c>
      <c r="AP1825" s="33">
        <f t="shared" si="296"/>
        <v>0.22500000000000001</v>
      </c>
      <c r="AQ1825" s="33" t="str">
        <f t="shared" si="297"/>
        <v/>
      </c>
      <c r="AR1825" s="33" t="str">
        <f t="shared" si="298"/>
        <v/>
      </c>
      <c r="AS1825" s="4">
        <v>43604</v>
      </c>
      <c r="AT1825" s="4">
        <v>0.35341435185185183</v>
      </c>
      <c r="AU1825" s="4" t="s">
        <v>70</v>
      </c>
      <c r="AV1825" s="4" t="s">
        <v>71</v>
      </c>
      <c r="AW1825" s="4">
        <v>43604</v>
      </c>
      <c r="AX1825" s="4">
        <v>0.22500000000000001</v>
      </c>
      <c r="AY1825" s="4" t="s">
        <v>72</v>
      </c>
      <c r="AZ1825" s="4" t="s">
        <v>73</v>
      </c>
    </row>
    <row r="1826" spans="36:52" x14ac:dyDescent="0.3">
      <c r="AJ1826" s="33" t="str">
        <f t="shared" si="290"/>
        <v/>
      </c>
      <c r="AK1826" s="33" t="str">
        <f t="shared" si="291"/>
        <v/>
      </c>
      <c r="AL1826" s="33" t="str">
        <f t="shared" si="292"/>
        <v/>
      </c>
      <c r="AM1826" s="33" t="str">
        <f t="shared" si="293"/>
        <v/>
      </c>
      <c r="AN1826" s="33" t="str">
        <f t="shared" si="294"/>
        <v/>
      </c>
      <c r="AO1826" s="33" t="str">
        <f t="shared" si="295"/>
        <v/>
      </c>
      <c r="AP1826" s="33" t="str">
        <f t="shared" si="296"/>
        <v/>
      </c>
      <c r="AQ1826" s="33" t="str">
        <f t="shared" si="297"/>
        <v/>
      </c>
      <c r="AR1826" s="33">
        <f t="shared" si="298"/>
        <v>33.700000000000003</v>
      </c>
      <c r="AS1826" s="4">
        <v>43604</v>
      </c>
      <c r="AT1826" s="4">
        <v>0.35341435185185183</v>
      </c>
      <c r="AU1826" s="4" t="s">
        <v>74</v>
      </c>
      <c r="AV1826" s="4" t="s">
        <v>75</v>
      </c>
      <c r="AW1826" s="4">
        <v>33.700000000000003</v>
      </c>
      <c r="AX1826" s="4" t="s">
        <v>72</v>
      </c>
      <c r="AY1826" s="4" t="s">
        <v>73</v>
      </c>
    </row>
    <row r="1827" spans="36:52" x14ac:dyDescent="0.3">
      <c r="AJ1827" s="33" t="str">
        <f t="shared" si="290"/>
        <v/>
      </c>
      <c r="AK1827" s="33" t="str">
        <f t="shared" si="291"/>
        <v/>
      </c>
      <c r="AL1827" s="33" t="str">
        <f t="shared" si="292"/>
        <v/>
      </c>
      <c r="AM1827" s="33" t="str">
        <f t="shared" si="293"/>
        <v/>
      </c>
      <c r="AN1827" s="33" t="str">
        <f t="shared" si="294"/>
        <v/>
      </c>
      <c r="AO1827" s="33" t="str">
        <f t="shared" si="295"/>
        <v/>
      </c>
      <c r="AP1827" s="33" t="str">
        <f t="shared" si="296"/>
        <v/>
      </c>
      <c r="AQ1827" s="33">
        <f t="shared" si="297"/>
        <v>34</v>
      </c>
      <c r="AR1827" s="33" t="str">
        <f t="shared" si="298"/>
        <v/>
      </c>
      <c r="AS1827" s="4">
        <v>43604</v>
      </c>
      <c r="AT1827" s="4">
        <v>0.35341435185185183</v>
      </c>
      <c r="AU1827" s="4" t="s">
        <v>74</v>
      </c>
      <c r="AV1827" s="4" t="s">
        <v>76</v>
      </c>
      <c r="AW1827" s="4">
        <v>34</v>
      </c>
      <c r="AX1827" s="4" t="s">
        <v>72</v>
      </c>
      <c r="AY1827" s="4" t="s">
        <v>73</v>
      </c>
    </row>
    <row r="1828" spans="36:52" x14ac:dyDescent="0.3">
      <c r="AJ1828" s="33">
        <f t="shared" si="290"/>
        <v>15736.519</v>
      </c>
      <c r="AK1828" s="33" t="str">
        <f t="shared" si="291"/>
        <v/>
      </c>
      <c r="AL1828" s="33" t="str">
        <f t="shared" si="292"/>
        <v/>
      </c>
      <c r="AM1828" s="33" t="str">
        <f t="shared" si="293"/>
        <v/>
      </c>
      <c r="AN1828" s="33" t="str">
        <f t="shared" si="294"/>
        <v/>
      </c>
      <c r="AO1828" s="33" t="str">
        <f t="shared" si="295"/>
        <v/>
      </c>
      <c r="AP1828" s="33" t="str">
        <f t="shared" si="296"/>
        <v/>
      </c>
      <c r="AQ1828" s="33" t="str">
        <f t="shared" si="297"/>
        <v/>
      </c>
      <c r="AR1828" s="33" t="str">
        <f t="shared" si="298"/>
        <v/>
      </c>
      <c r="AS1828" s="4">
        <v>43604</v>
      </c>
      <c r="AT1828" s="4">
        <v>0.35344907407407405</v>
      </c>
      <c r="AU1828" s="4" t="s">
        <v>59</v>
      </c>
      <c r="AV1828" s="4" t="s">
        <v>60</v>
      </c>
      <c r="AW1828" s="4">
        <v>15736.519</v>
      </c>
    </row>
    <row r="1829" spans="36:52" x14ac:dyDescent="0.3">
      <c r="AJ1829" s="33" t="str">
        <f t="shared" si="290"/>
        <v/>
      </c>
      <c r="AK1829" s="33">
        <f t="shared" si="291"/>
        <v>116117.715</v>
      </c>
      <c r="AL1829" s="33" t="str">
        <f t="shared" si="292"/>
        <v/>
      </c>
      <c r="AM1829" s="33" t="str">
        <f t="shared" si="293"/>
        <v/>
      </c>
      <c r="AN1829" s="33" t="str">
        <f t="shared" si="294"/>
        <v/>
      </c>
      <c r="AO1829" s="33" t="str">
        <f t="shared" si="295"/>
        <v/>
      </c>
      <c r="AP1829" s="33" t="str">
        <f t="shared" si="296"/>
        <v/>
      </c>
      <c r="AQ1829" s="33" t="str">
        <f t="shared" si="297"/>
        <v/>
      </c>
      <c r="AR1829" s="33" t="str">
        <f t="shared" si="298"/>
        <v/>
      </c>
      <c r="AS1829" s="4">
        <v>43604</v>
      </c>
      <c r="AT1829" s="4">
        <v>0.35344907407407405</v>
      </c>
      <c r="AU1829" s="4" t="s">
        <v>59</v>
      </c>
      <c r="AV1829" s="4" t="s">
        <v>61</v>
      </c>
      <c r="AW1829" s="4">
        <v>116117.715</v>
      </c>
    </row>
    <row r="1830" spans="36:52" x14ac:dyDescent="0.3">
      <c r="AJ1830" s="33" t="str">
        <f t="shared" si="290"/>
        <v/>
      </c>
      <c r="AK1830" s="33" t="str">
        <f t="shared" si="291"/>
        <v/>
      </c>
      <c r="AL1830" s="33" t="str">
        <f t="shared" si="292"/>
        <v/>
      </c>
      <c r="AM1830" s="33" t="str">
        <f t="shared" si="293"/>
        <v/>
      </c>
      <c r="AN1830" s="33" t="str">
        <f t="shared" si="294"/>
        <v/>
      </c>
      <c r="AO1830" s="33">
        <f t="shared" si="295"/>
        <v>12</v>
      </c>
      <c r="AP1830" s="33" t="str">
        <f t="shared" si="296"/>
        <v/>
      </c>
      <c r="AQ1830" s="33" t="str">
        <f t="shared" si="297"/>
        <v/>
      </c>
      <c r="AR1830" s="33" t="str">
        <f t="shared" si="298"/>
        <v/>
      </c>
      <c r="AS1830" s="4">
        <v>43604</v>
      </c>
      <c r="AT1830" s="4">
        <v>0.35344907407407405</v>
      </c>
      <c r="AU1830" s="4" t="s">
        <v>62</v>
      </c>
      <c r="AV1830" s="4" t="s">
        <v>63</v>
      </c>
      <c r="AW1830" s="4">
        <v>12</v>
      </c>
    </row>
    <row r="1831" spans="36:52" x14ac:dyDescent="0.3">
      <c r="AJ1831" s="33" t="str">
        <f t="shared" si="290"/>
        <v/>
      </c>
      <c r="AK1831" s="33" t="str">
        <f t="shared" si="291"/>
        <v/>
      </c>
      <c r="AL1831" s="33">
        <f t="shared" si="292"/>
        <v>27361.321</v>
      </c>
      <c r="AM1831" s="33" t="str">
        <f t="shared" si="293"/>
        <v/>
      </c>
      <c r="AN1831" s="33" t="str">
        <f t="shared" si="294"/>
        <v/>
      </c>
      <c r="AO1831" s="33" t="str">
        <f t="shared" si="295"/>
        <v/>
      </c>
      <c r="AP1831" s="33" t="str">
        <f t="shared" si="296"/>
        <v/>
      </c>
      <c r="AQ1831" s="33" t="str">
        <f t="shared" si="297"/>
        <v/>
      </c>
      <c r="AR1831" s="33" t="str">
        <f t="shared" si="298"/>
        <v/>
      </c>
      <c r="AS1831" s="4">
        <v>43604</v>
      </c>
      <c r="AT1831" s="4">
        <v>0.35344907407407405</v>
      </c>
      <c r="AU1831" s="4" t="s">
        <v>64</v>
      </c>
      <c r="AV1831" s="4" t="s">
        <v>65</v>
      </c>
      <c r="AW1831" s="4">
        <v>27361.321</v>
      </c>
    </row>
    <row r="1832" spans="36:52" x14ac:dyDescent="0.3">
      <c r="AJ1832" s="33" t="str">
        <f t="shared" si="290"/>
        <v/>
      </c>
      <c r="AK1832" s="33" t="str">
        <f t="shared" si="291"/>
        <v/>
      </c>
      <c r="AL1832" s="33" t="str">
        <f t="shared" si="292"/>
        <v/>
      </c>
      <c r="AM1832" s="33">
        <f t="shared" si="293"/>
        <v>37917.093000000001</v>
      </c>
      <c r="AN1832" s="33" t="str">
        <f t="shared" si="294"/>
        <v/>
      </c>
      <c r="AO1832" s="33" t="str">
        <f t="shared" si="295"/>
        <v/>
      </c>
      <c r="AP1832" s="33" t="str">
        <f t="shared" si="296"/>
        <v/>
      </c>
      <c r="AQ1832" s="33" t="str">
        <f t="shared" si="297"/>
        <v/>
      </c>
      <c r="AR1832" s="33" t="str">
        <f t="shared" si="298"/>
        <v/>
      </c>
      <c r="AS1832" s="4">
        <v>43604</v>
      </c>
      <c r="AT1832" s="4">
        <v>0.35344907407407405</v>
      </c>
      <c r="AU1832" s="4" t="s">
        <v>64</v>
      </c>
      <c r="AV1832" s="4" t="s">
        <v>66</v>
      </c>
      <c r="AW1832" s="4" t="s">
        <v>67</v>
      </c>
      <c r="AX1832" s="4">
        <v>37917.093000000001</v>
      </c>
    </row>
    <row r="1833" spans="36:52" x14ac:dyDescent="0.3">
      <c r="AJ1833" s="33" t="str">
        <f t="shared" si="290"/>
        <v/>
      </c>
      <c r="AK1833" s="33" t="str">
        <f t="shared" si="291"/>
        <v/>
      </c>
      <c r="AL1833" s="33" t="str">
        <f t="shared" si="292"/>
        <v/>
      </c>
      <c r="AM1833" s="33" t="str">
        <f t="shared" si="293"/>
        <v/>
      </c>
      <c r="AN1833" s="33">
        <f t="shared" si="294"/>
        <v>0.55500000000000005</v>
      </c>
      <c r="AO1833" s="33" t="str">
        <f t="shared" si="295"/>
        <v/>
      </c>
      <c r="AP1833" s="33" t="str">
        <f t="shared" si="296"/>
        <v/>
      </c>
      <c r="AQ1833" s="33" t="str">
        <f t="shared" si="297"/>
        <v/>
      </c>
      <c r="AR1833" s="33" t="str">
        <f t="shared" si="298"/>
        <v/>
      </c>
      <c r="AS1833" s="4">
        <v>43604</v>
      </c>
      <c r="AT1833" s="4">
        <v>0.35344907407407405</v>
      </c>
      <c r="AU1833" s="4" t="s">
        <v>64</v>
      </c>
      <c r="AV1833" s="4" t="s">
        <v>68</v>
      </c>
      <c r="AW1833" s="4">
        <v>0.55500000000000005</v>
      </c>
    </row>
    <row r="1834" spans="36:52" x14ac:dyDescent="0.3">
      <c r="AJ1834" s="33">
        <f t="shared" si="290"/>
        <v>15736.519</v>
      </c>
      <c r="AK1834" s="33" t="str">
        <f t="shared" si="291"/>
        <v/>
      </c>
      <c r="AL1834" s="33" t="str">
        <f t="shared" si="292"/>
        <v/>
      </c>
      <c r="AM1834" s="33" t="str">
        <f t="shared" si="293"/>
        <v/>
      </c>
      <c r="AN1834" s="33" t="str">
        <f t="shared" si="294"/>
        <v/>
      </c>
      <c r="AO1834" s="33" t="str">
        <f t="shared" si="295"/>
        <v/>
      </c>
      <c r="AP1834" s="33" t="str">
        <f t="shared" si="296"/>
        <v/>
      </c>
      <c r="AQ1834" s="33" t="str">
        <f t="shared" si="297"/>
        <v/>
      </c>
      <c r="AR1834" s="33" t="str">
        <f t="shared" si="298"/>
        <v/>
      </c>
      <c r="AS1834" s="4">
        <v>43604</v>
      </c>
      <c r="AT1834" s="4">
        <v>0.35483796296296299</v>
      </c>
      <c r="AU1834" s="4" t="s">
        <v>59</v>
      </c>
      <c r="AV1834" s="4" t="s">
        <v>60</v>
      </c>
      <c r="AW1834" s="4">
        <v>15736.519</v>
      </c>
    </row>
    <row r="1835" spans="36:52" x14ac:dyDescent="0.3">
      <c r="AJ1835" s="33" t="str">
        <f t="shared" si="290"/>
        <v/>
      </c>
      <c r="AK1835" s="33">
        <f t="shared" si="291"/>
        <v>116117.715</v>
      </c>
      <c r="AL1835" s="33" t="str">
        <f t="shared" si="292"/>
        <v/>
      </c>
      <c r="AM1835" s="33" t="str">
        <f t="shared" si="293"/>
        <v/>
      </c>
      <c r="AN1835" s="33" t="str">
        <f t="shared" si="294"/>
        <v/>
      </c>
      <c r="AO1835" s="33" t="str">
        <f t="shared" si="295"/>
        <v/>
      </c>
      <c r="AP1835" s="33" t="str">
        <f t="shared" si="296"/>
        <v/>
      </c>
      <c r="AQ1835" s="33" t="str">
        <f t="shared" si="297"/>
        <v/>
      </c>
      <c r="AR1835" s="33" t="str">
        <f t="shared" si="298"/>
        <v/>
      </c>
      <c r="AS1835" s="4">
        <v>43604</v>
      </c>
      <c r="AT1835" s="4">
        <v>0.35483796296296299</v>
      </c>
      <c r="AU1835" s="4" t="s">
        <v>59</v>
      </c>
      <c r="AV1835" s="4" t="s">
        <v>61</v>
      </c>
      <c r="AW1835" s="4">
        <v>116117.715</v>
      </c>
    </row>
    <row r="1836" spans="36:52" x14ac:dyDescent="0.3">
      <c r="AJ1836" s="33" t="str">
        <f t="shared" si="290"/>
        <v/>
      </c>
      <c r="AK1836" s="33" t="str">
        <f t="shared" si="291"/>
        <v/>
      </c>
      <c r="AL1836" s="33" t="str">
        <f t="shared" si="292"/>
        <v/>
      </c>
      <c r="AM1836" s="33" t="str">
        <f t="shared" si="293"/>
        <v/>
      </c>
      <c r="AN1836" s="33" t="str">
        <f t="shared" si="294"/>
        <v/>
      </c>
      <c r="AO1836" s="33">
        <f t="shared" si="295"/>
        <v>12</v>
      </c>
      <c r="AP1836" s="33" t="str">
        <f t="shared" si="296"/>
        <v/>
      </c>
      <c r="AQ1836" s="33" t="str">
        <f t="shared" si="297"/>
        <v/>
      </c>
      <c r="AR1836" s="33" t="str">
        <f t="shared" si="298"/>
        <v/>
      </c>
      <c r="AS1836" s="4">
        <v>43604</v>
      </c>
      <c r="AT1836" s="4">
        <v>0.35483796296296299</v>
      </c>
      <c r="AU1836" s="4" t="s">
        <v>62</v>
      </c>
      <c r="AV1836" s="4" t="s">
        <v>63</v>
      </c>
      <c r="AW1836" s="4">
        <v>12</v>
      </c>
    </row>
    <row r="1837" spans="36:52" x14ac:dyDescent="0.3">
      <c r="AJ1837" s="33" t="str">
        <f t="shared" si="290"/>
        <v/>
      </c>
      <c r="AK1837" s="33" t="str">
        <f t="shared" si="291"/>
        <v/>
      </c>
      <c r="AL1837" s="33">
        <f t="shared" si="292"/>
        <v>27361.321</v>
      </c>
      <c r="AM1837" s="33" t="str">
        <f t="shared" si="293"/>
        <v/>
      </c>
      <c r="AN1837" s="33" t="str">
        <f t="shared" si="294"/>
        <v/>
      </c>
      <c r="AO1837" s="33" t="str">
        <f t="shared" si="295"/>
        <v/>
      </c>
      <c r="AP1837" s="33" t="str">
        <f t="shared" si="296"/>
        <v/>
      </c>
      <c r="AQ1837" s="33" t="str">
        <f t="shared" si="297"/>
        <v/>
      </c>
      <c r="AR1837" s="33" t="str">
        <f t="shared" si="298"/>
        <v/>
      </c>
      <c r="AS1837" s="4">
        <v>43604</v>
      </c>
      <c r="AT1837" s="4">
        <v>0.35483796296296299</v>
      </c>
      <c r="AU1837" s="4" t="s">
        <v>64</v>
      </c>
      <c r="AV1837" s="4" t="s">
        <v>65</v>
      </c>
      <c r="AW1837" s="4">
        <v>27361.321</v>
      </c>
    </row>
    <row r="1838" spans="36:52" x14ac:dyDescent="0.3">
      <c r="AJ1838" s="33" t="str">
        <f t="shared" si="290"/>
        <v/>
      </c>
      <c r="AK1838" s="33" t="str">
        <f t="shared" si="291"/>
        <v/>
      </c>
      <c r="AL1838" s="33" t="str">
        <f t="shared" si="292"/>
        <v/>
      </c>
      <c r="AM1838" s="33">
        <f t="shared" si="293"/>
        <v>37917.184000000001</v>
      </c>
      <c r="AN1838" s="33" t="str">
        <f t="shared" si="294"/>
        <v/>
      </c>
      <c r="AO1838" s="33" t="str">
        <f t="shared" si="295"/>
        <v/>
      </c>
      <c r="AP1838" s="33" t="str">
        <f t="shared" si="296"/>
        <v/>
      </c>
      <c r="AQ1838" s="33" t="str">
        <f t="shared" si="297"/>
        <v/>
      </c>
      <c r="AR1838" s="33" t="str">
        <f t="shared" si="298"/>
        <v/>
      </c>
      <c r="AS1838" s="4">
        <v>43604</v>
      </c>
      <c r="AT1838" s="4">
        <v>0.35483796296296299</v>
      </c>
      <c r="AU1838" s="4" t="s">
        <v>64</v>
      </c>
      <c r="AV1838" s="4" t="s">
        <v>66</v>
      </c>
      <c r="AW1838" s="4" t="s">
        <v>67</v>
      </c>
      <c r="AX1838" s="4">
        <v>37917.184000000001</v>
      </c>
    </row>
    <row r="1839" spans="36:52" x14ac:dyDescent="0.3">
      <c r="AJ1839" s="33" t="str">
        <f t="shared" si="290"/>
        <v/>
      </c>
      <c r="AK1839" s="33" t="str">
        <f t="shared" si="291"/>
        <v/>
      </c>
      <c r="AL1839" s="33" t="str">
        <f t="shared" si="292"/>
        <v/>
      </c>
      <c r="AM1839" s="33" t="str">
        <f t="shared" si="293"/>
        <v/>
      </c>
      <c r="AN1839" s="33">
        <f t="shared" si="294"/>
        <v>0.64700000000000002</v>
      </c>
      <c r="AO1839" s="33" t="str">
        <f t="shared" si="295"/>
        <v/>
      </c>
      <c r="AP1839" s="33" t="str">
        <f t="shared" si="296"/>
        <v/>
      </c>
      <c r="AQ1839" s="33" t="str">
        <f t="shared" si="297"/>
        <v/>
      </c>
      <c r="AR1839" s="33" t="str">
        <f t="shared" si="298"/>
        <v/>
      </c>
      <c r="AS1839" s="4">
        <v>43604</v>
      </c>
      <c r="AT1839" s="4">
        <v>0.35483796296296299</v>
      </c>
      <c r="AU1839" s="4" t="s">
        <v>64</v>
      </c>
      <c r="AV1839" s="4" t="s">
        <v>68</v>
      </c>
      <c r="AW1839" s="4">
        <v>0.64700000000000002</v>
      </c>
    </row>
    <row r="1840" spans="36:52" x14ac:dyDescent="0.3">
      <c r="AJ1840" s="33">
        <f t="shared" si="290"/>
        <v>15736.519</v>
      </c>
      <c r="AK1840" s="33" t="str">
        <f t="shared" si="291"/>
        <v/>
      </c>
      <c r="AL1840" s="33" t="str">
        <f t="shared" si="292"/>
        <v/>
      </c>
      <c r="AM1840" s="33" t="str">
        <f t="shared" si="293"/>
        <v/>
      </c>
      <c r="AN1840" s="33" t="str">
        <f t="shared" si="294"/>
        <v/>
      </c>
      <c r="AO1840" s="33" t="str">
        <f t="shared" si="295"/>
        <v/>
      </c>
      <c r="AP1840" s="33" t="str">
        <f t="shared" si="296"/>
        <v/>
      </c>
      <c r="AQ1840" s="33" t="str">
        <f t="shared" si="297"/>
        <v/>
      </c>
      <c r="AR1840" s="33" t="str">
        <f t="shared" si="298"/>
        <v/>
      </c>
      <c r="AS1840" s="4">
        <v>43604</v>
      </c>
      <c r="AT1840" s="4">
        <v>0.35622685185185188</v>
      </c>
      <c r="AU1840" s="4" t="s">
        <v>59</v>
      </c>
      <c r="AV1840" s="4" t="s">
        <v>60</v>
      </c>
      <c r="AW1840" s="4">
        <v>15736.519</v>
      </c>
    </row>
    <row r="1841" spans="36:52" x14ac:dyDescent="0.3">
      <c r="AJ1841" s="33" t="str">
        <f t="shared" si="290"/>
        <v/>
      </c>
      <c r="AK1841" s="33">
        <f t="shared" si="291"/>
        <v>116117.715</v>
      </c>
      <c r="AL1841" s="33" t="str">
        <f t="shared" si="292"/>
        <v/>
      </c>
      <c r="AM1841" s="33" t="str">
        <f t="shared" si="293"/>
        <v/>
      </c>
      <c r="AN1841" s="33" t="str">
        <f t="shared" si="294"/>
        <v/>
      </c>
      <c r="AO1841" s="33" t="str">
        <f t="shared" si="295"/>
        <v/>
      </c>
      <c r="AP1841" s="33" t="str">
        <f t="shared" si="296"/>
        <v/>
      </c>
      <c r="AQ1841" s="33" t="str">
        <f t="shared" si="297"/>
        <v/>
      </c>
      <c r="AR1841" s="33" t="str">
        <f t="shared" si="298"/>
        <v/>
      </c>
      <c r="AS1841" s="4">
        <v>43604</v>
      </c>
      <c r="AT1841" s="4">
        <v>0.35622685185185188</v>
      </c>
      <c r="AU1841" s="4" t="s">
        <v>59</v>
      </c>
      <c r="AV1841" s="4" t="s">
        <v>61</v>
      </c>
      <c r="AW1841" s="4">
        <v>116117.715</v>
      </c>
    </row>
    <row r="1842" spans="36:52" x14ac:dyDescent="0.3">
      <c r="AJ1842" s="33" t="str">
        <f t="shared" si="290"/>
        <v/>
      </c>
      <c r="AK1842" s="33" t="str">
        <f t="shared" si="291"/>
        <v/>
      </c>
      <c r="AL1842" s="33" t="str">
        <f t="shared" si="292"/>
        <v/>
      </c>
      <c r="AM1842" s="33" t="str">
        <f t="shared" si="293"/>
        <v/>
      </c>
      <c r="AN1842" s="33" t="str">
        <f t="shared" si="294"/>
        <v/>
      </c>
      <c r="AO1842" s="33">
        <f t="shared" si="295"/>
        <v>12</v>
      </c>
      <c r="AP1842" s="33" t="str">
        <f t="shared" si="296"/>
        <v/>
      </c>
      <c r="AQ1842" s="33" t="str">
        <f t="shared" si="297"/>
        <v/>
      </c>
      <c r="AR1842" s="33" t="str">
        <f t="shared" si="298"/>
        <v/>
      </c>
      <c r="AS1842" s="4">
        <v>43604</v>
      </c>
      <c r="AT1842" s="4">
        <v>0.35622685185185188</v>
      </c>
      <c r="AU1842" s="4" t="s">
        <v>62</v>
      </c>
      <c r="AV1842" s="4" t="s">
        <v>63</v>
      </c>
      <c r="AW1842" s="4">
        <v>12</v>
      </c>
    </row>
    <row r="1843" spans="36:52" x14ac:dyDescent="0.3">
      <c r="AJ1843" s="33" t="str">
        <f t="shared" si="290"/>
        <v/>
      </c>
      <c r="AK1843" s="33" t="str">
        <f t="shared" si="291"/>
        <v/>
      </c>
      <c r="AL1843" s="33">
        <f t="shared" si="292"/>
        <v>27361.356</v>
      </c>
      <c r="AM1843" s="33" t="str">
        <f t="shared" si="293"/>
        <v/>
      </c>
      <c r="AN1843" s="33" t="str">
        <f t="shared" si="294"/>
        <v/>
      </c>
      <c r="AO1843" s="33" t="str">
        <f t="shared" si="295"/>
        <v/>
      </c>
      <c r="AP1843" s="33" t="str">
        <f t="shared" si="296"/>
        <v/>
      </c>
      <c r="AQ1843" s="33" t="str">
        <f t="shared" si="297"/>
        <v/>
      </c>
      <c r="AR1843" s="33" t="str">
        <f t="shared" si="298"/>
        <v/>
      </c>
      <c r="AS1843" s="4">
        <v>43604</v>
      </c>
      <c r="AT1843" s="4">
        <v>0.35622685185185188</v>
      </c>
      <c r="AU1843" s="4" t="s">
        <v>64</v>
      </c>
      <c r="AV1843" s="4" t="s">
        <v>65</v>
      </c>
      <c r="AW1843" s="4">
        <v>27361.356</v>
      </c>
    </row>
    <row r="1844" spans="36:52" x14ac:dyDescent="0.3">
      <c r="AJ1844" s="33" t="str">
        <f t="shared" si="290"/>
        <v/>
      </c>
      <c r="AK1844" s="33" t="str">
        <f t="shared" si="291"/>
        <v/>
      </c>
      <c r="AL1844" s="33" t="str">
        <f t="shared" si="292"/>
        <v/>
      </c>
      <c r="AM1844" s="33">
        <f t="shared" si="293"/>
        <v>37917.184000000001</v>
      </c>
      <c r="AN1844" s="33" t="str">
        <f t="shared" si="294"/>
        <v/>
      </c>
      <c r="AO1844" s="33" t="str">
        <f t="shared" si="295"/>
        <v/>
      </c>
      <c r="AP1844" s="33" t="str">
        <f t="shared" si="296"/>
        <v/>
      </c>
      <c r="AQ1844" s="33" t="str">
        <f t="shared" si="297"/>
        <v/>
      </c>
      <c r="AR1844" s="33" t="str">
        <f t="shared" si="298"/>
        <v/>
      </c>
      <c r="AS1844" s="4">
        <v>43604</v>
      </c>
      <c r="AT1844" s="4">
        <v>0.35622685185185188</v>
      </c>
      <c r="AU1844" s="4" t="s">
        <v>64</v>
      </c>
      <c r="AV1844" s="4" t="s">
        <v>66</v>
      </c>
      <c r="AW1844" s="4" t="s">
        <v>67</v>
      </c>
      <c r="AX1844" s="4">
        <v>37917.184000000001</v>
      </c>
    </row>
    <row r="1845" spans="36:52" x14ac:dyDescent="0.3">
      <c r="AJ1845" s="33" t="str">
        <f t="shared" si="290"/>
        <v/>
      </c>
      <c r="AK1845" s="33" t="str">
        <f t="shared" si="291"/>
        <v/>
      </c>
      <c r="AL1845" s="33" t="str">
        <f t="shared" si="292"/>
        <v/>
      </c>
      <c r="AM1845" s="33" t="str">
        <f t="shared" si="293"/>
        <v/>
      </c>
      <c r="AN1845" s="33">
        <f t="shared" si="294"/>
        <v>0.64700000000000002</v>
      </c>
      <c r="AO1845" s="33" t="str">
        <f t="shared" si="295"/>
        <v/>
      </c>
      <c r="AP1845" s="33" t="str">
        <f t="shared" si="296"/>
        <v/>
      </c>
      <c r="AQ1845" s="33" t="str">
        <f t="shared" si="297"/>
        <v/>
      </c>
      <c r="AR1845" s="33" t="str">
        <f t="shared" si="298"/>
        <v/>
      </c>
      <c r="AS1845" s="4">
        <v>43604</v>
      </c>
      <c r="AT1845" s="4">
        <v>0.35622685185185188</v>
      </c>
      <c r="AU1845" s="4" t="s">
        <v>64</v>
      </c>
      <c r="AV1845" s="4" t="s">
        <v>68</v>
      </c>
      <c r="AW1845" s="4">
        <v>0.64700000000000002</v>
      </c>
    </row>
    <row r="1846" spans="36:52" x14ac:dyDescent="0.3">
      <c r="AJ1846" s="33" t="str">
        <f t="shared" si="290"/>
        <v/>
      </c>
      <c r="AK1846" s="33" t="str">
        <f t="shared" si="291"/>
        <v/>
      </c>
      <c r="AL1846" s="33" t="str">
        <f t="shared" si="292"/>
        <v/>
      </c>
      <c r="AM1846" s="33" t="str">
        <f t="shared" si="293"/>
        <v/>
      </c>
      <c r="AN1846" s="33" t="str">
        <f t="shared" si="294"/>
        <v/>
      </c>
      <c r="AO1846" s="33" t="str">
        <f t="shared" si="295"/>
        <v/>
      </c>
      <c r="AP1846" s="33">
        <f t="shared" si="296"/>
        <v>0.22500000000000001</v>
      </c>
      <c r="AQ1846" s="33" t="str">
        <f t="shared" si="297"/>
        <v/>
      </c>
      <c r="AR1846" s="33" t="str">
        <f t="shared" si="298"/>
        <v/>
      </c>
      <c r="AS1846" s="4">
        <v>43604</v>
      </c>
      <c r="AT1846" s="4">
        <v>0.35688657407407409</v>
      </c>
      <c r="AU1846" s="4" t="s">
        <v>70</v>
      </c>
      <c r="AV1846" s="4" t="s">
        <v>71</v>
      </c>
      <c r="AW1846" s="4">
        <v>43604</v>
      </c>
      <c r="AX1846" s="4">
        <v>0.22500000000000001</v>
      </c>
      <c r="AY1846" s="4" t="s">
        <v>72</v>
      </c>
      <c r="AZ1846" s="4" t="s">
        <v>73</v>
      </c>
    </row>
    <row r="1847" spans="36:52" x14ac:dyDescent="0.3">
      <c r="AJ1847" s="33" t="str">
        <f t="shared" si="290"/>
        <v/>
      </c>
      <c r="AK1847" s="33" t="str">
        <f t="shared" si="291"/>
        <v/>
      </c>
      <c r="AL1847" s="33" t="str">
        <f t="shared" si="292"/>
        <v/>
      </c>
      <c r="AM1847" s="33" t="str">
        <f t="shared" si="293"/>
        <v/>
      </c>
      <c r="AN1847" s="33" t="str">
        <f t="shared" si="294"/>
        <v/>
      </c>
      <c r="AO1847" s="33" t="str">
        <f t="shared" si="295"/>
        <v/>
      </c>
      <c r="AP1847" s="33" t="str">
        <f t="shared" si="296"/>
        <v/>
      </c>
      <c r="AQ1847" s="33" t="str">
        <f t="shared" si="297"/>
        <v/>
      </c>
      <c r="AR1847" s="33">
        <f t="shared" si="298"/>
        <v>33.700000000000003</v>
      </c>
      <c r="AS1847" s="4">
        <v>43604</v>
      </c>
      <c r="AT1847" s="4">
        <v>0.35688657407407409</v>
      </c>
      <c r="AU1847" s="4" t="s">
        <v>74</v>
      </c>
      <c r="AV1847" s="4" t="s">
        <v>75</v>
      </c>
      <c r="AW1847" s="4">
        <v>33.700000000000003</v>
      </c>
      <c r="AX1847" s="4" t="s">
        <v>72</v>
      </c>
      <c r="AY1847" s="4" t="s">
        <v>73</v>
      </c>
    </row>
    <row r="1848" spans="36:52" x14ac:dyDescent="0.3">
      <c r="AJ1848" s="33" t="str">
        <f t="shared" si="290"/>
        <v/>
      </c>
      <c r="AK1848" s="33" t="str">
        <f t="shared" si="291"/>
        <v/>
      </c>
      <c r="AL1848" s="33" t="str">
        <f t="shared" si="292"/>
        <v/>
      </c>
      <c r="AM1848" s="33" t="str">
        <f t="shared" si="293"/>
        <v/>
      </c>
      <c r="AN1848" s="33" t="str">
        <f t="shared" si="294"/>
        <v/>
      </c>
      <c r="AO1848" s="33" t="str">
        <f t="shared" si="295"/>
        <v/>
      </c>
      <c r="AP1848" s="33" t="str">
        <f t="shared" si="296"/>
        <v/>
      </c>
      <c r="AQ1848" s="33">
        <f t="shared" si="297"/>
        <v>34</v>
      </c>
      <c r="AR1848" s="33" t="str">
        <f t="shared" si="298"/>
        <v/>
      </c>
      <c r="AS1848" s="4">
        <v>43604</v>
      </c>
      <c r="AT1848" s="4">
        <v>0.35688657407407409</v>
      </c>
      <c r="AU1848" s="4" t="s">
        <v>74</v>
      </c>
      <c r="AV1848" s="4" t="s">
        <v>76</v>
      </c>
      <c r="AW1848" s="4">
        <v>34</v>
      </c>
      <c r="AX1848" s="4" t="s">
        <v>72</v>
      </c>
      <c r="AY1848" s="4" t="s">
        <v>73</v>
      </c>
    </row>
    <row r="1849" spans="36:52" x14ac:dyDescent="0.3">
      <c r="AJ1849" s="33">
        <f t="shared" si="290"/>
        <v>15736.519</v>
      </c>
      <c r="AK1849" s="33" t="str">
        <f t="shared" si="291"/>
        <v/>
      </c>
      <c r="AL1849" s="33" t="str">
        <f t="shared" si="292"/>
        <v/>
      </c>
      <c r="AM1849" s="33" t="str">
        <f t="shared" si="293"/>
        <v/>
      </c>
      <c r="AN1849" s="33" t="str">
        <f t="shared" si="294"/>
        <v/>
      </c>
      <c r="AO1849" s="33" t="str">
        <f t="shared" si="295"/>
        <v/>
      </c>
      <c r="AP1849" s="33" t="str">
        <f t="shared" si="296"/>
        <v/>
      </c>
      <c r="AQ1849" s="33" t="str">
        <f t="shared" si="297"/>
        <v/>
      </c>
      <c r="AR1849" s="33" t="str">
        <f t="shared" si="298"/>
        <v/>
      </c>
      <c r="AS1849" s="4">
        <v>43604</v>
      </c>
      <c r="AT1849" s="4">
        <v>0.35761574074074076</v>
      </c>
      <c r="AU1849" s="4" t="s">
        <v>59</v>
      </c>
      <c r="AV1849" s="4" t="s">
        <v>60</v>
      </c>
      <c r="AW1849" s="4">
        <v>15736.519</v>
      </c>
    </row>
    <row r="1850" spans="36:52" x14ac:dyDescent="0.3">
      <c r="AJ1850" s="33" t="str">
        <f t="shared" si="290"/>
        <v/>
      </c>
      <c r="AK1850" s="33">
        <f t="shared" si="291"/>
        <v>116117.715</v>
      </c>
      <c r="AL1850" s="33" t="str">
        <f t="shared" si="292"/>
        <v/>
      </c>
      <c r="AM1850" s="33" t="str">
        <f t="shared" si="293"/>
        <v/>
      </c>
      <c r="AN1850" s="33" t="str">
        <f t="shared" si="294"/>
        <v/>
      </c>
      <c r="AO1850" s="33" t="str">
        <f t="shared" si="295"/>
        <v/>
      </c>
      <c r="AP1850" s="33" t="str">
        <f t="shared" si="296"/>
        <v/>
      </c>
      <c r="AQ1850" s="33" t="str">
        <f t="shared" si="297"/>
        <v/>
      </c>
      <c r="AR1850" s="33" t="str">
        <f t="shared" si="298"/>
        <v/>
      </c>
      <c r="AS1850" s="4">
        <v>43604</v>
      </c>
      <c r="AT1850" s="4">
        <v>0.35761574074074076</v>
      </c>
      <c r="AU1850" s="4" t="s">
        <v>59</v>
      </c>
      <c r="AV1850" s="4" t="s">
        <v>61</v>
      </c>
      <c r="AW1850" s="4">
        <v>116117.715</v>
      </c>
    </row>
    <row r="1851" spans="36:52" x14ac:dyDescent="0.3">
      <c r="AJ1851" s="33" t="str">
        <f t="shared" si="290"/>
        <v/>
      </c>
      <c r="AK1851" s="33" t="str">
        <f t="shared" si="291"/>
        <v/>
      </c>
      <c r="AL1851" s="33" t="str">
        <f t="shared" si="292"/>
        <v/>
      </c>
      <c r="AM1851" s="33" t="str">
        <f t="shared" si="293"/>
        <v/>
      </c>
      <c r="AN1851" s="33" t="str">
        <f t="shared" si="294"/>
        <v/>
      </c>
      <c r="AO1851" s="33">
        <f t="shared" si="295"/>
        <v>12</v>
      </c>
      <c r="AP1851" s="33" t="str">
        <f t="shared" si="296"/>
        <v/>
      </c>
      <c r="AQ1851" s="33" t="str">
        <f t="shared" si="297"/>
        <v/>
      </c>
      <c r="AR1851" s="33" t="str">
        <f t="shared" si="298"/>
        <v/>
      </c>
      <c r="AS1851" s="4">
        <v>43604</v>
      </c>
      <c r="AT1851" s="4">
        <v>0.35761574074074076</v>
      </c>
      <c r="AU1851" s="4" t="s">
        <v>62</v>
      </c>
      <c r="AV1851" s="4" t="s">
        <v>63</v>
      </c>
      <c r="AW1851" s="4">
        <v>12</v>
      </c>
    </row>
    <row r="1852" spans="36:52" x14ac:dyDescent="0.3">
      <c r="AJ1852" s="33" t="str">
        <f t="shared" si="290"/>
        <v/>
      </c>
      <c r="AK1852" s="33" t="str">
        <f t="shared" si="291"/>
        <v/>
      </c>
      <c r="AL1852" s="33">
        <f t="shared" si="292"/>
        <v>27361.392</v>
      </c>
      <c r="AM1852" s="33" t="str">
        <f t="shared" si="293"/>
        <v/>
      </c>
      <c r="AN1852" s="33" t="str">
        <f t="shared" si="294"/>
        <v/>
      </c>
      <c r="AO1852" s="33" t="str">
        <f t="shared" si="295"/>
        <v/>
      </c>
      <c r="AP1852" s="33" t="str">
        <f t="shared" si="296"/>
        <v/>
      </c>
      <c r="AQ1852" s="33" t="str">
        <f t="shared" si="297"/>
        <v/>
      </c>
      <c r="AR1852" s="33" t="str">
        <f t="shared" si="298"/>
        <v/>
      </c>
      <c r="AS1852" s="4">
        <v>43604</v>
      </c>
      <c r="AT1852" s="4">
        <v>0.35761574074074076</v>
      </c>
      <c r="AU1852" s="4" t="s">
        <v>64</v>
      </c>
      <c r="AV1852" s="4" t="s">
        <v>65</v>
      </c>
      <c r="AW1852" s="4">
        <v>27361.392</v>
      </c>
    </row>
    <row r="1853" spans="36:52" x14ac:dyDescent="0.3">
      <c r="AJ1853" s="33" t="str">
        <f t="shared" si="290"/>
        <v/>
      </c>
      <c r="AK1853" s="33" t="str">
        <f t="shared" si="291"/>
        <v/>
      </c>
      <c r="AL1853" s="33" t="str">
        <f t="shared" si="292"/>
        <v/>
      </c>
      <c r="AM1853" s="33">
        <f t="shared" si="293"/>
        <v>37917.300999999999</v>
      </c>
      <c r="AN1853" s="33" t="str">
        <f t="shared" si="294"/>
        <v/>
      </c>
      <c r="AO1853" s="33" t="str">
        <f t="shared" si="295"/>
        <v/>
      </c>
      <c r="AP1853" s="33" t="str">
        <f t="shared" si="296"/>
        <v/>
      </c>
      <c r="AQ1853" s="33" t="str">
        <f t="shared" si="297"/>
        <v/>
      </c>
      <c r="AR1853" s="33" t="str">
        <f t="shared" si="298"/>
        <v/>
      </c>
      <c r="AS1853" s="4">
        <v>43604</v>
      </c>
      <c r="AT1853" s="4">
        <v>0.35761574074074076</v>
      </c>
      <c r="AU1853" s="4" t="s">
        <v>64</v>
      </c>
      <c r="AV1853" s="4" t="s">
        <v>66</v>
      </c>
      <c r="AW1853" s="4" t="s">
        <v>67</v>
      </c>
      <c r="AX1853" s="4">
        <v>37917.300999999999</v>
      </c>
    </row>
    <row r="1854" spans="36:52" x14ac:dyDescent="0.3">
      <c r="AJ1854" s="33" t="str">
        <f t="shared" si="290"/>
        <v/>
      </c>
      <c r="AK1854" s="33" t="str">
        <f t="shared" si="291"/>
        <v/>
      </c>
      <c r="AL1854" s="33" t="str">
        <f t="shared" si="292"/>
        <v/>
      </c>
      <c r="AM1854" s="33" t="str">
        <f t="shared" si="293"/>
        <v/>
      </c>
      <c r="AN1854" s="33">
        <f t="shared" si="294"/>
        <v>0.76300000000000001</v>
      </c>
      <c r="AO1854" s="33" t="str">
        <f t="shared" si="295"/>
        <v/>
      </c>
      <c r="AP1854" s="33" t="str">
        <f t="shared" si="296"/>
        <v/>
      </c>
      <c r="AQ1854" s="33" t="str">
        <f t="shared" si="297"/>
        <v/>
      </c>
      <c r="AR1854" s="33" t="str">
        <f t="shared" si="298"/>
        <v/>
      </c>
      <c r="AS1854" s="4">
        <v>43604</v>
      </c>
      <c r="AT1854" s="4">
        <v>0.35761574074074076</v>
      </c>
      <c r="AU1854" s="4" t="s">
        <v>64</v>
      </c>
      <c r="AV1854" s="4" t="s">
        <v>68</v>
      </c>
      <c r="AW1854" s="4">
        <v>0.76300000000000001</v>
      </c>
    </row>
    <row r="1855" spans="36:52" x14ac:dyDescent="0.3">
      <c r="AJ1855" s="33">
        <f t="shared" si="290"/>
        <v>15736.519</v>
      </c>
      <c r="AK1855" s="33" t="str">
        <f t="shared" si="291"/>
        <v/>
      </c>
      <c r="AL1855" s="33" t="str">
        <f t="shared" si="292"/>
        <v/>
      </c>
      <c r="AM1855" s="33" t="str">
        <f t="shared" si="293"/>
        <v/>
      </c>
      <c r="AN1855" s="33" t="str">
        <f t="shared" si="294"/>
        <v/>
      </c>
      <c r="AO1855" s="33" t="str">
        <f t="shared" si="295"/>
        <v/>
      </c>
      <c r="AP1855" s="33" t="str">
        <f t="shared" si="296"/>
        <v/>
      </c>
      <c r="AQ1855" s="33" t="str">
        <f t="shared" si="297"/>
        <v/>
      </c>
      <c r="AR1855" s="33" t="str">
        <f t="shared" si="298"/>
        <v/>
      </c>
      <c r="AS1855" s="4">
        <v>43604</v>
      </c>
      <c r="AT1855" s="4">
        <v>0.35900462962962965</v>
      </c>
      <c r="AU1855" s="4" t="s">
        <v>59</v>
      </c>
      <c r="AV1855" s="4" t="s">
        <v>60</v>
      </c>
      <c r="AW1855" s="4">
        <v>15736.519</v>
      </c>
    </row>
    <row r="1856" spans="36:52" x14ac:dyDescent="0.3">
      <c r="AJ1856" s="33" t="str">
        <f t="shared" si="290"/>
        <v/>
      </c>
      <c r="AK1856" s="33">
        <f t="shared" si="291"/>
        <v>116117.715</v>
      </c>
      <c r="AL1856" s="33" t="str">
        <f t="shared" si="292"/>
        <v/>
      </c>
      <c r="AM1856" s="33" t="str">
        <f t="shared" si="293"/>
        <v/>
      </c>
      <c r="AN1856" s="33" t="str">
        <f t="shared" si="294"/>
        <v/>
      </c>
      <c r="AO1856" s="33" t="str">
        <f t="shared" si="295"/>
        <v/>
      </c>
      <c r="AP1856" s="33" t="str">
        <f t="shared" si="296"/>
        <v/>
      </c>
      <c r="AQ1856" s="33" t="str">
        <f t="shared" si="297"/>
        <v/>
      </c>
      <c r="AR1856" s="33" t="str">
        <f t="shared" si="298"/>
        <v/>
      </c>
      <c r="AS1856" s="4">
        <v>43604</v>
      </c>
      <c r="AT1856" s="4">
        <v>0.35900462962962965</v>
      </c>
      <c r="AU1856" s="4" t="s">
        <v>59</v>
      </c>
      <c r="AV1856" s="4" t="s">
        <v>61</v>
      </c>
      <c r="AW1856" s="4">
        <v>116117.715</v>
      </c>
    </row>
    <row r="1857" spans="36:52" x14ac:dyDescent="0.3">
      <c r="AJ1857" s="33" t="str">
        <f t="shared" si="290"/>
        <v/>
      </c>
      <c r="AK1857" s="33" t="str">
        <f t="shared" si="291"/>
        <v/>
      </c>
      <c r="AL1857" s="33" t="str">
        <f t="shared" si="292"/>
        <v/>
      </c>
      <c r="AM1857" s="33" t="str">
        <f t="shared" si="293"/>
        <v/>
      </c>
      <c r="AN1857" s="33" t="str">
        <f t="shared" si="294"/>
        <v/>
      </c>
      <c r="AO1857" s="33">
        <f t="shared" si="295"/>
        <v>12</v>
      </c>
      <c r="AP1857" s="33" t="str">
        <f t="shared" si="296"/>
        <v/>
      </c>
      <c r="AQ1857" s="33" t="str">
        <f t="shared" si="297"/>
        <v/>
      </c>
      <c r="AR1857" s="33" t="str">
        <f t="shared" si="298"/>
        <v/>
      </c>
      <c r="AS1857" s="4">
        <v>43604</v>
      </c>
      <c r="AT1857" s="4">
        <v>0.35900462962962965</v>
      </c>
      <c r="AU1857" s="4" t="s">
        <v>62</v>
      </c>
      <c r="AV1857" s="4" t="s">
        <v>63</v>
      </c>
      <c r="AW1857" s="4">
        <v>12</v>
      </c>
    </row>
    <row r="1858" spans="36:52" x14ac:dyDescent="0.3">
      <c r="AJ1858" s="33" t="str">
        <f t="shared" si="290"/>
        <v/>
      </c>
      <c r="AK1858" s="33" t="str">
        <f t="shared" si="291"/>
        <v/>
      </c>
      <c r="AL1858" s="33">
        <f t="shared" si="292"/>
        <v>27361.392</v>
      </c>
      <c r="AM1858" s="33" t="str">
        <f t="shared" si="293"/>
        <v/>
      </c>
      <c r="AN1858" s="33" t="str">
        <f t="shared" si="294"/>
        <v/>
      </c>
      <c r="AO1858" s="33" t="str">
        <f t="shared" si="295"/>
        <v/>
      </c>
      <c r="AP1858" s="33" t="str">
        <f t="shared" si="296"/>
        <v/>
      </c>
      <c r="AQ1858" s="33" t="str">
        <f t="shared" si="297"/>
        <v/>
      </c>
      <c r="AR1858" s="33" t="str">
        <f t="shared" si="298"/>
        <v/>
      </c>
      <c r="AS1858" s="4">
        <v>43604</v>
      </c>
      <c r="AT1858" s="4">
        <v>0.35900462962962965</v>
      </c>
      <c r="AU1858" s="4" t="s">
        <v>64</v>
      </c>
      <c r="AV1858" s="4" t="s">
        <v>65</v>
      </c>
      <c r="AW1858" s="4">
        <v>27361.392</v>
      </c>
    </row>
    <row r="1859" spans="36:52" x14ac:dyDescent="0.3">
      <c r="AJ1859" s="33" t="str">
        <f t="shared" si="290"/>
        <v/>
      </c>
      <c r="AK1859" s="33" t="str">
        <f t="shared" si="291"/>
        <v/>
      </c>
      <c r="AL1859" s="33" t="str">
        <f t="shared" si="292"/>
        <v/>
      </c>
      <c r="AM1859" s="33">
        <f t="shared" si="293"/>
        <v>37917.300999999999</v>
      </c>
      <c r="AN1859" s="33" t="str">
        <f t="shared" si="294"/>
        <v/>
      </c>
      <c r="AO1859" s="33" t="str">
        <f t="shared" si="295"/>
        <v/>
      </c>
      <c r="AP1859" s="33" t="str">
        <f t="shared" si="296"/>
        <v/>
      </c>
      <c r="AQ1859" s="33" t="str">
        <f t="shared" si="297"/>
        <v/>
      </c>
      <c r="AR1859" s="33" t="str">
        <f t="shared" si="298"/>
        <v/>
      </c>
      <c r="AS1859" s="4">
        <v>43604</v>
      </c>
      <c r="AT1859" s="4">
        <v>0.35900462962962965</v>
      </c>
      <c r="AU1859" s="4" t="s">
        <v>64</v>
      </c>
      <c r="AV1859" s="4" t="s">
        <v>66</v>
      </c>
      <c r="AW1859" s="4" t="s">
        <v>67</v>
      </c>
      <c r="AX1859" s="4">
        <v>37917.300999999999</v>
      </c>
    </row>
    <row r="1860" spans="36:52" x14ac:dyDescent="0.3">
      <c r="AJ1860" s="33" t="str">
        <f t="shared" si="290"/>
        <v/>
      </c>
      <c r="AK1860" s="33" t="str">
        <f t="shared" si="291"/>
        <v/>
      </c>
      <c r="AL1860" s="33" t="str">
        <f t="shared" si="292"/>
        <v/>
      </c>
      <c r="AM1860" s="33" t="str">
        <f t="shared" si="293"/>
        <v/>
      </c>
      <c r="AN1860" s="33">
        <f t="shared" si="294"/>
        <v>0.76300000000000001</v>
      </c>
      <c r="AO1860" s="33" t="str">
        <f t="shared" si="295"/>
        <v/>
      </c>
      <c r="AP1860" s="33" t="str">
        <f t="shared" si="296"/>
        <v/>
      </c>
      <c r="AQ1860" s="33" t="str">
        <f t="shared" si="297"/>
        <v/>
      </c>
      <c r="AR1860" s="33" t="str">
        <f t="shared" si="298"/>
        <v/>
      </c>
      <c r="AS1860" s="4">
        <v>43604</v>
      </c>
      <c r="AT1860" s="4">
        <v>0.35900462962962965</v>
      </c>
      <c r="AU1860" s="4" t="s">
        <v>64</v>
      </c>
      <c r="AV1860" s="4" t="s">
        <v>68</v>
      </c>
      <c r="AW1860" s="4">
        <v>0.76300000000000001</v>
      </c>
    </row>
    <row r="1861" spans="36:52" x14ac:dyDescent="0.3">
      <c r="AJ1861" s="33" t="str">
        <f t="shared" si="290"/>
        <v/>
      </c>
      <c r="AK1861" s="33" t="str">
        <f t="shared" si="291"/>
        <v/>
      </c>
      <c r="AL1861" s="33" t="str">
        <f t="shared" si="292"/>
        <v/>
      </c>
      <c r="AM1861" s="33" t="str">
        <f t="shared" si="293"/>
        <v/>
      </c>
      <c r="AN1861" s="33" t="str">
        <f t="shared" si="294"/>
        <v/>
      </c>
      <c r="AO1861" s="33" t="str">
        <f t="shared" si="295"/>
        <v/>
      </c>
      <c r="AP1861" s="33">
        <f t="shared" si="296"/>
        <v>0.22500000000000001</v>
      </c>
      <c r="AQ1861" s="33" t="str">
        <f t="shared" si="297"/>
        <v/>
      </c>
      <c r="AR1861" s="33" t="str">
        <f t="shared" si="298"/>
        <v/>
      </c>
      <c r="AS1861" s="4">
        <v>43604</v>
      </c>
      <c r="AT1861" s="4">
        <v>0.36035879629629625</v>
      </c>
      <c r="AU1861" s="4" t="s">
        <v>70</v>
      </c>
      <c r="AV1861" s="4" t="s">
        <v>71</v>
      </c>
      <c r="AW1861" s="4">
        <v>43604</v>
      </c>
      <c r="AX1861" s="4">
        <v>0.22500000000000001</v>
      </c>
      <c r="AY1861" s="4" t="s">
        <v>72</v>
      </c>
      <c r="AZ1861" s="4" t="s">
        <v>73</v>
      </c>
    </row>
    <row r="1862" spans="36:52" x14ac:dyDescent="0.3">
      <c r="AJ1862" s="33" t="str">
        <f t="shared" si="290"/>
        <v/>
      </c>
      <c r="AK1862" s="33" t="str">
        <f t="shared" si="291"/>
        <v/>
      </c>
      <c r="AL1862" s="33" t="str">
        <f t="shared" si="292"/>
        <v/>
      </c>
      <c r="AM1862" s="33" t="str">
        <f t="shared" si="293"/>
        <v/>
      </c>
      <c r="AN1862" s="33" t="str">
        <f t="shared" si="294"/>
        <v/>
      </c>
      <c r="AO1862" s="33" t="str">
        <f t="shared" si="295"/>
        <v/>
      </c>
      <c r="AP1862" s="33" t="str">
        <f t="shared" si="296"/>
        <v/>
      </c>
      <c r="AQ1862" s="33" t="str">
        <f t="shared" si="297"/>
        <v/>
      </c>
      <c r="AR1862" s="33">
        <f t="shared" si="298"/>
        <v>33.700000000000003</v>
      </c>
      <c r="AS1862" s="4">
        <v>43604</v>
      </c>
      <c r="AT1862" s="4">
        <v>0.36035879629629625</v>
      </c>
      <c r="AU1862" s="4" t="s">
        <v>74</v>
      </c>
      <c r="AV1862" s="4" t="s">
        <v>75</v>
      </c>
      <c r="AW1862" s="4">
        <v>33.700000000000003</v>
      </c>
      <c r="AX1862" s="4" t="s">
        <v>72</v>
      </c>
      <c r="AY1862" s="4" t="s">
        <v>73</v>
      </c>
    </row>
    <row r="1863" spans="36:52" x14ac:dyDescent="0.3">
      <c r="AJ1863" s="33" t="str">
        <f t="shared" si="290"/>
        <v/>
      </c>
      <c r="AK1863" s="33" t="str">
        <f t="shared" si="291"/>
        <v/>
      </c>
      <c r="AL1863" s="33" t="str">
        <f t="shared" si="292"/>
        <v/>
      </c>
      <c r="AM1863" s="33" t="str">
        <f t="shared" si="293"/>
        <v/>
      </c>
      <c r="AN1863" s="33" t="str">
        <f t="shared" si="294"/>
        <v/>
      </c>
      <c r="AO1863" s="33" t="str">
        <f t="shared" si="295"/>
        <v/>
      </c>
      <c r="AP1863" s="33" t="str">
        <f t="shared" si="296"/>
        <v/>
      </c>
      <c r="AQ1863" s="33">
        <f t="shared" si="297"/>
        <v>34</v>
      </c>
      <c r="AR1863" s="33" t="str">
        <f t="shared" si="298"/>
        <v/>
      </c>
      <c r="AS1863" s="4">
        <v>43604</v>
      </c>
      <c r="AT1863" s="4">
        <v>0.36035879629629625</v>
      </c>
      <c r="AU1863" s="4" t="s">
        <v>74</v>
      </c>
      <c r="AV1863" s="4" t="s">
        <v>76</v>
      </c>
      <c r="AW1863" s="4">
        <v>34</v>
      </c>
      <c r="AX1863" s="4" t="s">
        <v>72</v>
      </c>
      <c r="AY1863" s="4" t="s">
        <v>73</v>
      </c>
    </row>
    <row r="1864" spans="36:52" x14ac:dyDescent="0.3">
      <c r="AJ1864" s="33">
        <f t="shared" si="290"/>
        <v>15736.519</v>
      </c>
      <c r="AK1864" s="33" t="str">
        <f t="shared" si="291"/>
        <v/>
      </c>
      <c r="AL1864" s="33" t="str">
        <f t="shared" si="292"/>
        <v/>
      </c>
      <c r="AM1864" s="33" t="str">
        <f t="shared" si="293"/>
        <v/>
      </c>
      <c r="AN1864" s="33" t="str">
        <f t="shared" si="294"/>
        <v/>
      </c>
      <c r="AO1864" s="33" t="str">
        <f t="shared" si="295"/>
        <v/>
      </c>
      <c r="AP1864" s="33" t="str">
        <f t="shared" si="296"/>
        <v/>
      </c>
      <c r="AQ1864" s="33" t="str">
        <f t="shared" si="297"/>
        <v/>
      </c>
      <c r="AR1864" s="33" t="str">
        <f t="shared" si="298"/>
        <v/>
      </c>
      <c r="AS1864" s="4">
        <v>43604</v>
      </c>
      <c r="AT1864" s="4">
        <v>0.36039351851851853</v>
      </c>
      <c r="AU1864" s="4" t="s">
        <v>59</v>
      </c>
      <c r="AV1864" s="4" t="s">
        <v>60</v>
      </c>
      <c r="AW1864" s="4">
        <v>15736.519</v>
      </c>
    </row>
    <row r="1865" spans="36:52" x14ac:dyDescent="0.3">
      <c r="AJ1865" s="33" t="str">
        <f t="shared" si="290"/>
        <v/>
      </c>
      <c r="AK1865" s="33">
        <f t="shared" si="291"/>
        <v>116117.715</v>
      </c>
      <c r="AL1865" s="33" t="str">
        <f t="shared" si="292"/>
        <v/>
      </c>
      <c r="AM1865" s="33" t="str">
        <f t="shared" si="293"/>
        <v/>
      </c>
      <c r="AN1865" s="33" t="str">
        <f t="shared" si="294"/>
        <v/>
      </c>
      <c r="AO1865" s="33" t="str">
        <f t="shared" si="295"/>
        <v/>
      </c>
      <c r="AP1865" s="33" t="str">
        <f t="shared" si="296"/>
        <v/>
      </c>
      <c r="AQ1865" s="33" t="str">
        <f t="shared" si="297"/>
        <v/>
      </c>
      <c r="AR1865" s="33" t="str">
        <f t="shared" si="298"/>
        <v/>
      </c>
      <c r="AS1865" s="4">
        <v>43604</v>
      </c>
      <c r="AT1865" s="4">
        <v>0.36039351851851853</v>
      </c>
      <c r="AU1865" s="4" t="s">
        <v>59</v>
      </c>
      <c r="AV1865" s="4" t="s">
        <v>61</v>
      </c>
      <c r="AW1865" s="4">
        <v>116117.715</v>
      </c>
    </row>
    <row r="1866" spans="36:52" x14ac:dyDescent="0.3">
      <c r="AJ1866" s="33" t="str">
        <f t="shared" si="290"/>
        <v/>
      </c>
      <c r="AK1866" s="33" t="str">
        <f t="shared" si="291"/>
        <v/>
      </c>
      <c r="AL1866" s="33" t="str">
        <f t="shared" si="292"/>
        <v/>
      </c>
      <c r="AM1866" s="33" t="str">
        <f t="shared" si="293"/>
        <v/>
      </c>
      <c r="AN1866" s="33" t="str">
        <f t="shared" si="294"/>
        <v/>
      </c>
      <c r="AO1866" s="33">
        <f t="shared" si="295"/>
        <v>12</v>
      </c>
      <c r="AP1866" s="33" t="str">
        <f t="shared" si="296"/>
        <v/>
      </c>
      <c r="AQ1866" s="33" t="str">
        <f t="shared" si="297"/>
        <v/>
      </c>
      <c r="AR1866" s="33" t="str">
        <f t="shared" si="298"/>
        <v/>
      </c>
      <c r="AS1866" s="4">
        <v>43604</v>
      </c>
      <c r="AT1866" s="4">
        <v>0.36039351851851853</v>
      </c>
      <c r="AU1866" s="4" t="s">
        <v>62</v>
      </c>
      <c r="AV1866" s="4" t="s">
        <v>63</v>
      </c>
      <c r="AW1866" s="4">
        <v>12</v>
      </c>
    </row>
    <row r="1867" spans="36:52" x14ac:dyDescent="0.3">
      <c r="AJ1867" s="33" t="str">
        <f t="shared" si="290"/>
        <v/>
      </c>
      <c r="AK1867" s="33" t="str">
        <f t="shared" si="291"/>
        <v/>
      </c>
      <c r="AL1867" s="33">
        <f t="shared" si="292"/>
        <v>27361.392</v>
      </c>
      <c r="AM1867" s="33" t="str">
        <f t="shared" si="293"/>
        <v/>
      </c>
      <c r="AN1867" s="33" t="str">
        <f t="shared" si="294"/>
        <v/>
      </c>
      <c r="AO1867" s="33" t="str">
        <f t="shared" si="295"/>
        <v/>
      </c>
      <c r="AP1867" s="33" t="str">
        <f t="shared" si="296"/>
        <v/>
      </c>
      <c r="AQ1867" s="33" t="str">
        <f t="shared" si="297"/>
        <v/>
      </c>
      <c r="AR1867" s="33" t="str">
        <f t="shared" si="298"/>
        <v/>
      </c>
      <c r="AS1867" s="4">
        <v>43604</v>
      </c>
      <c r="AT1867" s="4">
        <v>0.36039351851851853</v>
      </c>
      <c r="AU1867" s="4" t="s">
        <v>64</v>
      </c>
      <c r="AV1867" s="4" t="s">
        <v>65</v>
      </c>
      <c r="AW1867" s="4">
        <v>27361.392</v>
      </c>
    </row>
    <row r="1868" spans="36:52" x14ac:dyDescent="0.3">
      <c r="AJ1868" s="33" t="str">
        <f t="shared" ref="AJ1868:AJ1930" si="299">IF(AV1868="ht",AW1868,"")</f>
        <v/>
      </c>
      <c r="AK1868" s="33" t="str">
        <f t="shared" ref="AK1868:AK1930" si="300">IF($AV1868="nt",$AW1868,"")</f>
        <v/>
      </c>
      <c r="AL1868" s="33" t="str">
        <f t="shared" ref="AL1868:AL1930" si="301">IF($AV1868="esp",$AW1868,"")</f>
        <v/>
      </c>
      <c r="AM1868" s="33">
        <f t="shared" ref="AM1868:AM1930" si="302">IF($AV1868="Ges",$AX1868,"")</f>
        <v>37917.300999999999</v>
      </c>
      <c r="AN1868" s="33" t="str">
        <f t="shared" ref="AN1868:AN1930" si="303">IF($AV1868="tag",$AW1868,"")</f>
        <v/>
      </c>
      <c r="AO1868" s="33" t="str">
        <f t="shared" ref="AO1868:AO1930" si="304">IF($AV1868="vhs",$AW1868,"")</f>
        <v/>
      </c>
      <c r="AP1868" s="33" t="str">
        <f t="shared" ref="AP1868:AP1930" si="305">IF($AV1868="szeit",$AX1868,"")</f>
        <v/>
      </c>
      <c r="AQ1868" s="33" t="str">
        <f t="shared" ref="AQ1868:AQ1930" si="306">IF($AV1868="v06",$AW1868,"")</f>
        <v/>
      </c>
      <c r="AR1868" s="33" t="str">
        <f t="shared" ref="AR1868:AR1930" si="307">IF($AV1868="v22",$AW1868,"")</f>
        <v/>
      </c>
      <c r="AS1868" s="4">
        <v>43604</v>
      </c>
      <c r="AT1868" s="4">
        <v>0.36039351851851853</v>
      </c>
      <c r="AU1868" s="4" t="s">
        <v>64</v>
      </c>
      <c r="AV1868" s="4" t="s">
        <v>66</v>
      </c>
      <c r="AW1868" s="4" t="s">
        <v>67</v>
      </c>
      <c r="AX1868" s="4">
        <v>37917.300999999999</v>
      </c>
    </row>
    <row r="1869" spans="36:52" x14ac:dyDescent="0.3">
      <c r="AJ1869" s="33" t="str">
        <f t="shared" si="299"/>
        <v/>
      </c>
      <c r="AK1869" s="33" t="str">
        <f t="shared" si="300"/>
        <v/>
      </c>
      <c r="AL1869" s="33" t="str">
        <f t="shared" si="301"/>
        <v/>
      </c>
      <c r="AM1869" s="33" t="str">
        <f t="shared" si="302"/>
        <v/>
      </c>
      <c r="AN1869" s="33">
        <f t="shared" si="303"/>
        <v>0.76300000000000001</v>
      </c>
      <c r="AO1869" s="33" t="str">
        <f t="shared" si="304"/>
        <v/>
      </c>
      <c r="AP1869" s="33" t="str">
        <f t="shared" si="305"/>
        <v/>
      </c>
      <c r="AQ1869" s="33" t="str">
        <f t="shared" si="306"/>
        <v/>
      </c>
      <c r="AR1869" s="33" t="str">
        <f t="shared" si="307"/>
        <v/>
      </c>
      <c r="AS1869" s="4">
        <v>43604</v>
      </c>
      <c r="AT1869" s="4">
        <v>0.36039351851851853</v>
      </c>
      <c r="AU1869" s="4" t="s">
        <v>64</v>
      </c>
      <c r="AV1869" s="4" t="s">
        <v>68</v>
      </c>
      <c r="AW1869" s="4">
        <v>0.76300000000000001</v>
      </c>
    </row>
    <row r="1870" spans="36:52" x14ac:dyDescent="0.3">
      <c r="AJ1870" s="33">
        <f t="shared" si="299"/>
        <v>15736.519</v>
      </c>
      <c r="AK1870" s="33" t="str">
        <f t="shared" si="300"/>
        <v/>
      </c>
      <c r="AL1870" s="33" t="str">
        <f t="shared" si="301"/>
        <v/>
      </c>
      <c r="AM1870" s="33" t="str">
        <f t="shared" si="302"/>
        <v/>
      </c>
      <c r="AN1870" s="33" t="str">
        <f t="shared" si="303"/>
        <v/>
      </c>
      <c r="AO1870" s="33" t="str">
        <f t="shared" si="304"/>
        <v/>
      </c>
      <c r="AP1870" s="33" t="str">
        <f t="shared" si="305"/>
        <v/>
      </c>
      <c r="AQ1870" s="33" t="str">
        <f t="shared" si="306"/>
        <v/>
      </c>
      <c r="AR1870" s="33" t="str">
        <f t="shared" si="307"/>
        <v/>
      </c>
      <c r="AS1870" s="4">
        <v>43604</v>
      </c>
      <c r="AT1870" s="4">
        <v>0.36178240740740741</v>
      </c>
      <c r="AU1870" s="4" t="s">
        <v>59</v>
      </c>
      <c r="AV1870" s="4" t="s">
        <v>60</v>
      </c>
      <c r="AW1870" s="4">
        <v>15736.519</v>
      </c>
    </row>
    <row r="1871" spans="36:52" x14ac:dyDescent="0.3">
      <c r="AJ1871" s="33" t="str">
        <f t="shared" si="299"/>
        <v/>
      </c>
      <c r="AK1871" s="33">
        <f t="shared" si="300"/>
        <v>116117.715</v>
      </c>
      <c r="AL1871" s="33" t="str">
        <f t="shared" si="301"/>
        <v/>
      </c>
      <c r="AM1871" s="33" t="str">
        <f t="shared" si="302"/>
        <v/>
      </c>
      <c r="AN1871" s="33" t="str">
        <f t="shared" si="303"/>
        <v/>
      </c>
      <c r="AO1871" s="33" t="str">
        <f t="shared" si="304"/>
        <v/>
      </c>
      <c r="AP1871" s="33" t="str">
        <f t="shared" si="305"/>
        <v/>
      </c>
      <c r="AQ1871" s="33" t="str">
        <f t="shared" si="306"/>
        <v/>
      </c>
      <c r="AR1871" s="33" t="str">
        <f t="shared" si="307"/>
        <v/>
      </c>
      <c r="AS1871" s="4">
        <v>43604</v>
      </c>
      <c r="AT1871" s="4">
        <v>0.36178240740740741</v>
      </c>
      <c r="AU1871" s="4" t="s">
        <v>59</v>
      </c>
      <c r="AV1871" s="4" t="s">
        <v>61</v>
      </c>
      <c r="AW1871" s="4">
        <v>116117.715</v>
      </c>
    </row>
    <row r="1872" spans="36:52" x14ac:dyDescent="0.3">
      <c r="AJ1872" s="33" t="str">
        <f t="shared" si="299"/>
        <v/>
      </c>
      <c r="AK1872" s="33" t="str">
        <f t="shared" si="300"/>
        <v/>
      </c>
      <c r="AL1872" s="33" t="str">
        <f t="shared" si="301"/>
        <v/>
      </c>
      <c r="AM1872" s="33" t="str">
        <f t="shared" si="302"/>
        <v/>
      </c>
      <c r="AN1872" s="33" t="str">
        <f t="shared" si="303"/>
        <v/>
      </c>
      <c r="AO1872" s="33">
        <f t="shared" si="304"/>
        <v>12</v>
      </c>
      <c r="AP1872" s="33" t="str">
        <f t="shared" si="305"/>
        <v/>
      </c>
      <c r="AQ1872" s="33" t="str">
        <f t="shared" si="306"/>
        <v/>
      </c>
      <c r="AR1872" s="33" t="str">
        <f t="shared" si="307"/>
        <v/>
      </c>
      <c r="AS1872" s="4">
        <v>43604</v>
      </c>
      <c r="AT1872" s="4">
        <v>0.36178240740740741</v>
      </c>
      <c r="AU1872" s="4" t="s">
        <v>62</v>
      </c>
      <c r="AV1872" s="4" t="s">
        <v>63</v>
      </c>
      <c r="AW1872" s="4">
        <v>12</v>
      </c>
    </row>
    <row r="1873" spans="36:52" x14ac:dyDescent="0.3">
      <c r="AJ1873" s="33" t="str">
        <f t="shared" si="299"/>
        <v/>
      </c>
      <c r="AK1873" s="33" t="str">
        <f t="shared" si="300"/>
        <v/>
      </c>
      <c r="AL1873" s="33">
        <f t="shared" si="301"/>
        <v>27361.392</v>
      </c>
      <c r="AM1873" s="33" t="str">
        <f t="shared" si="302"/>
        <v/>
      </c>
      <c r="AN1873" s="33" t="str">
        <f t="shared" si="303"/>
        <v/>
      </c>
      <c r="AO1873" s="33" t="str">
        <f t="shared" si="304"/>
        <v/>
      </c>
      <c r="AP1873" s="33" t="str">
        <f t="shared" si="305"/>
        <v/>
      </c>
      <c r="AQ1873" s="33" t="str">
        <f t="shared" si="306"/>
        <v/>
      </c>
      <c r="AR1873" s="33" t="str">
        <f t="shared" si="307"/>
        <v/>
      </c>
      <c r="AS1873" s="4">
        <v>43604</v>
      </c>
      <c r="AT1873" s="4">
        <v>0.36178240740740741</v>
      </c>
      <c r="AU1873" s="4" t="s">
        <v>64</v>
      </c>
      <c r="AV1873" s="4" t="s">
        <v>65</v>
      </c>
      <c r="AW1873" s="4">
        <v>27361.392</v>
      </c>
    </row>
    <row r="1874" spans="36:52" x14ac:dyDescent="0.3">
      <c r="AJ1874" s="33" t="str">
        <f t="shared" si="299"/>
        <v/>
      </c>
      <c r="AK1874" s="33" t="str">
        <f t="shared" si="300"/>
        <v/>
      </c>
      <c r="AL1874" s="33" t="str">
        <f t="shared" si="301"/>
        <v/>
      </c>
      <c r="AM1874" s="33">
        <f t="shared" si="302"/>
        <v>37917.476000000002</v>
      </c>
      <c r="AN1874" s="33" t="str">
        <f t="shared" si="303"/>
        <v/>
      </c>
      <c r="AO1874" s="33" t="str">
        <f t="shared" si="304"/>
        <v/>
      </c>
      <c r="AP1874" s="33" t="str">
        <f t="shared" si="305"/>
        <v/>
      </c>
      <c r="AQ1874" s="33" t="str">
        <f t="shared" si="306"/>
        <v/>
      </c>
      <c r="AR1874" s="33" t="str">
        <f t="shared" si="307"/>
        <v/>
      </c>
      <c r="AS1874" s="4">
        <v>43604</v>
      </c>
      <c r="AT1874" s="4">
        <v>0.36178240740740741</v>
      </c>
      <c r="AU1874" s="4" t="s">
        <v>64</v>
      </c>
      <c r="AV1874" s="4" t="s">
        <v>66</v>
      </c>
      <c r="AW1874" s="4" t="s">
        <v>67</v>
      </c>
      <c r="AX1874" s="4">
        <v>37917.476000000002</v>
      </c>
    </row>
    <row r="1875" spans="36:52" x14ac:dyDescent="0.3">
      <c r="AJ1875" s="33" t="str">
        <f t="shared" si="299"/>
        <v/>
      </c>
      <c r="AK1875" s="33" t="str">
        <f t="shared" si="300"/>
        <v/>
      </c>
      <c r="AL1875" s="33" t="str">
        <f t="shared" si="301"/>
        <v/>
      </c>
      <c r="AM1875" s="33" t="str">
        <f t="shared" si="302"/>
        <v/>
      </c>
      <c r="AN1875" s="33">
        <f t="shared" si="303"/>
        <v>0.93700000000000006</v>
      </c>
      <c r="AO1875" s="33" t="str">
        <f t="shared" si="304"/>
        <v/>
      </c>
      <c r="AP1875" s="33" t="str">
        <f t="shared" si="305"/>
        <v/>
      </c>
      <c r="AQ1875" s="33" t="str">
        <f t="shared" si="306"/>
        <v/>
      </c>
      <c r="AR1875" s="33" t="str">
        <f t="shared" si="307"/>
        <v/>
      </c>
      <c r="AS1875" s="4">
        <v>43604</v>
      </c>
      <c r="AT1875" s="4">
        <v>0.36178240740740741</v>
      </c>
      <c r="AU1875" s="4" t="s">
        <v>64</v>
      </c>
      <c r="AV1875" s="4" t="s">
        <v>68</v>
      </c>
      <c r="AW1875" s="4">
        <v>0.93700000000000006</v>
      </c>
    </row>
    <row r="1876" spans="36:52" x14ac:dyDescent="0.3">
      <c r="AJ1876" s="33">
        <f t="shared" si="299"/>
        <v>15736.519</v>
      </c>
      <c r="AK1876" s="33" t="str">
        <f t="shared" si="300"/>
        <v/>
      </c>
      <c r="AL1876" s="33" t="str">
        <f t="shared" si="301"/>
        <v/>
      </c>
      <c r="AM1876" s="33" t="str">
        <f t="shared" si="302"/>
        <v/>
      </c>
      <c r="AN1876" s="33" t="str">
        <f t="shared" si="303"/>
        <v/>
      </c>
      <c r="AO1876" s="33" t="str">
        <f t="shared" si="304"/>
        <v/>
      </c>
      <c r="AP1876" s="33" t="str">
        <f t="shared" si="305"/>
        <v/>
      </c>
      <c r="AQ1876" s="33" t="str">
        <f t="shared" si="306"/>
        <v/>
      </c>
      <c r="AR1876" s="33" t="str">
        <f t="shared" si="307"/>
        <v/>
      </c>
      <c r="AS1876" s="4">
        <v>43604</v>
      </c>
      <c r="AT1876" s="4">
        <v>0.3631712962962963</v>
      </c>
      <c r="AU1876" s="4" t="s">
        <v>59</v>
      </c>
      <c r="AV1876" s="4" t="s">
        <v>60</v>
      </c>
      <c r="AW1876" s="4">
        <v>15736.519</v>
      </c>
    </row>
    <row r="1877" spans="36:52" x14ac:dyDescent="0.3">
      <c r="AJ1877" s="33" t="str">
        <f t="shared" si="299"/>
        <v/>
      </c>
      <c r="AK1877" s="33">
        <f t="shared" si="300"/>
        <v>116117.715</v>
      </c>
      <c r="AL1877" s="33" t="str">
        <f t="shared" si="301"/>
        <v/>
      </c>
      <c r="AM1877" s="33" t="str">
        <f t="shared" si="302"/>
        <v/>
      </c>
      <c r="AN1877" s="33" t="str">
        <f t="shared" si="303"/>
        <v/>
      </c>
      <c r="AO1877" s="33" t="str">
        <f t="shared" si="304"/>
        <v/>
      </c>
      <c r="AP1877" s="33" t="str">
        <f t="shared" si="305"/>
        <v/>
      </c>
      <c r="AQ1877" s="33" t="str">
        <f t="shared" si="306"/>
        <v/>
      </c>
      <c r="AR1877" s="33" t="str">
        <f t="shared" si="307"/>
        <v/>
      </c>
      <c r="AS1877" s="4">
        <v>43604</v>
      </c>
      <c r="AT1877" s="4">
        <v>0.3631712962962963</v>
      </c>
      <c r="AU1877" s="4" t="s">
        <v>59</v>
      </c>
      <c r="AV1877" s="4" t="s">
        <v>61</v>
      </c>
      <c r="AW1877" s="4">
        <v>116117.715</v>
      </c>
    </row>
    <row r="1878" spans="36:52" x14ac:dyDescent="0.3">
      <c r="AJ1878" s="33" t="str">
        <f t="shared" si="299"/>
        <v/>
      </c>
      <c r="AK1878" s="33" t="str">
        <f t="shared" si="300"/>
        <v/>
      </c>
      <c r="AL1878" s="33" t="str">
        <f t="shared" si="301"/>
        <v/>
      </c>
      <c r="AM1878" s="33" t="str">
        <f t="shared" si="302"/>
        <v/>
      </c>
      <c r="AN1878" s="33" t="str">
        <f t="shared" si="303"/>
        <v/>
      </c>
      <c r="AO1878" s="33">
        <f t="shared" si="304"/>
        <v>12</v>
      </c>
      <c r="AP1878" s="33" t="str">
        <f t="shared" si="305"/>
        <v/>
      </c>
      <c r="AQ1878" s="33" t="str">
        <f t="shared" si="306"/>
        <v/>
      </c>
      <c r="AR1878" s="33" t="str">
        <f t="shared" si="307"/>
        <v/>
      </c>
      <c r="AS1878" s="4">
        <v>43604</v>
      </c>
      <c r="AT1878" s="4">
        <v>0.3631712962962963</v>
      </c>
      <c r="AU1878" s="4" t="s">
        <v>62</v>
      </c>
      <c r="AV1878" s="4" t="s">
        <v>63</v>
      </c>
      <c r="AW1878" s="4">
        <v>12</v>
      </c>
    </row>
    <row r="1879" spans="36:52" x14ac:dyDescent="0.3">
      <c r="AJ1879" s="33" t="str">
        <f t="shared" si="299"/>
        <v/>
      </c>
      <c r="AK1879" s="33" t="str">
        <f t="shared" si="300"/>
        <v/>
      </c>
      <c r="AL1879" s="33">
        <f t="shared" si="301"/>
        <v>27361.563999999998</v>
      </c>
      <c r="AM1879" s="33" t="str">
        <f t="shared" si="302"/>
        <v/>
      </c>
      <c r="AN1879" s="33" t="str">
        <f t="shared" si="303"/>
        <v/>
      </c>
      <c r="AO1879" s="33" t="str">
        <f t="shared" si="304"/>
        <v/>
      </c>
      <c r="AP1879" s="33" t="str">
        <f t="shared" si="305"/>
        <v/>
      </c>
      <c r="AQ1879" s="33" t="str">
        <f t="shared" si="306"/>
        <v/>
      </c>
      <c r="AR1879" s="33" t="str">
        <f t="shared" si="307"/>
        <v/>
      </c>
      <c r="AS1879" s="4">
        <v>43604</v>
      </c>
      <c r="AT1879" s="4">
        <v>0.3631712962962963</v>
      </c>
      <c r="AU1879" s="4" t="s">
        <v>64</v>
      </c>
      <c r="AV1879" s="4" t="s">
        <v>65</v>
      </c>
      <c r="AW1879" s="4">
        <v>27361.563999999998</v>
      </c>
    </row>
    <row r="1880" spans="36:52" x14ac:dyDescent="0.3">
      <c r="AJ1880" s="33" t="str">
        <f t="shared" si="299"/>
        <v/>
      </c>
      <c r="AK1880" s="33" t="str">
        <f t="shared" si="300"/>
        <v/>
      </c>
      <c r="AL1880" s="33" t="str">
        <f t="shared" si="301"/>
        <v/>
      </c>
      <c r="AM1880" s="33">
        <f t="shared" si="302"/>
        <v>37917.476000000002</v>
      </c>
      <c r="AN1880" s="33" t="str">
        <f t="shared" si="303"/>
        <v/>
      </c>
      <c r="AO1880" s="33" t="str">
        <f t="shared" si="304"/>
        <v/>
      </c>
      <c r="AP1880" s="33" t="str">
        <f t="shared" si="305"/>
        <v/>
      </c>
      <c r="AQ1880" s="33" t="str">
        <f t="shared" si="306"/>
        <v/>
      </c>
      <c r="AR1880" s="33" t="str">
        <f t="shared" si="307"/>
        <v/>
      </c>
      <c r="AS1880" s="4">
        <v>43604</v>
      </c>
      <c r="AT1880" s="4">
        <v>0.3631712962962963</v>
      </c>
      <c r="AU1880" s="4" t="s">
        <v>64</v>
      </c>
      <c r="AV1880" s="4" t="s">
        <v>66</v>
      </c>
      <c r="AW1880" s="4" t="s">
        <v>67</v>
      </c>
      <c r="AX1880" s="4">
        <v>37917.476000000002</v>
      </c>
    </row>
    <row r="1881" spans="36:52" x14ac:dyDescent="0.3">
      <c r="AJ1881" s="33" t="str">
        <f t="shared" si="299"/>
        <v/>
      </c>
      <c r="AK1881" s="33" t="str">
        <f t="shared" si="300"/>
        <v/>
      </c>
      <c r="AL1881" s="33" t="str">
        <f t="shared" si="301"/>
        <v/>
      </c>
      <c r="AM1881" s="33" t="str">
        <f t="shared" si="302"/>
        <v/>
      </c>
      <c r="AN1881" s="33">
        <f t="shared" si="303"/>
        <v>0.93700000000000006</v>
      </c>
      <c r="AO1881" s="33" t="str">
        <f t="shared" si="304"/>
        <v/>
      </c>
      <c r="AP1881" s="33" t="str">
        <f t="shared" si="305"/>
        <v/>
      </c>
      <c r="AQ1881" s="33" t="str">
        <f t="shared" si="306"/>
        <v/>
      </c>
      <c r="AR1881" s="33" t="str">
        <f t="shared" si="307"/>
        <v/>
      </c>
      <c r="AS1881" s="4">
        <v>43604</v>
      </c>
      <c r="AT1881" s="4">
        <v>0.3631712962962963</v>
      </c>
      <c r="AU1881" s="4" t="s">
        <v>64</v>
      </c>
      <c r="AV1881" s="4" t="s">
        <v>68</v>
      </c>
      <c r="AW1881" s="4">
        <v>0.93700000000000006</v>
      </c>
    </row>
    <row r="1882" spans="36:52" x14ac:dyDescent="0.3">
      <c r="AJ1882" s="33" t="str">
        <f t="shared" si="299"/>
        <v/>
      </c>
      <c r="AK1882" s="33" t="str">
        <f t="shared" si="300"/>
        <v/>
      </c>
      <c r="AL1882" s="33" t="str">
        <f t="shared" si="301"/>
        <v/>
      </c>
      <c r="AM1882" s="33" t="str">
        <f t="shared" si="302"/>
        <v/>
      </c>
      <c r="AN1882" s="33" t="str">
        <f t="shared" si="303"/>
        <v/>
      </c>
      <c r="AO1882" s="33" t="str">
        <f t="shared" si="304"/>
        <v/>
      </c>
      <c r="AP1882" s="33">
        <f t="shared" si="305"/>
        <v>0.22500000000000001</v>
      </c>
      <c r="AQ1882" s="33" t="str">
        <f t="shared" si="306"/>
        <v/>
      </c>
      <c r="AR1882" s="33" t="str">
        <f t="shared" si="307"/>
        <v/>
      </c>
      <c r="AS1882" s="4">
        <v>43604</v>
      </c>
      <c r="AT1882" s="4">
        <v>0.36383101851851851</v>
      </c>
      <c r="AU1882" s="4" t="s">
        <v>70</v>
      </c>
      <c r="AV1882" s="4" t="s">
        <v>71</v>
      </c>
      <c r="AW1882" s="4">
        <v>43604</v>
      </c>
      <c r="AX1882" s="4">
        <v>0.22500000000000001</v>
      </c>
      <c r="AY1882" s="4" t="s">
        <v>72</v>
      </c>
      <c r="AZ1882" s="4" t="s">
        <v>73</v>
      </c>
    </row>
    <row r="1883" spans="36:52" x14ac:dyDescent="0.3">
      <c r="AJ1883" s="33" t="str">
        <f t="shared" si="299"/>
        <v/>
      </c>
      <c r="AK1883" s="33" t="str">
        <f t="shared" si="300"/>
        <v/>
      </c>
      <c r="AL1883" s="33" t="str">
        <f t="shared" si="301"/>
        <v/>
      </c>
      <c r="AM1883" s="33" t="str">
        <f t="shared" si="302"/>
        <v/>
      </c>
      <c r="AN1883" s="33" t="str">
        <f t="shared" si="303"/>
        <v/>
      </c>
      <c r="AO1883" s="33" t="str">
        <f t="shared" si="304"/>
        <v/>
      </c>
      <c r="AP1883" s="33" t="str">
        <f t="shared" si="305"/>
        <v/>
      </c>
      <c r="AQ1883" s="33" t="str">
        <f t="shared" si="306"/>
        <v/>
      </c>
      <c r="AR1883" s="33">
        <f t="shared" si="307"/>
        <v>33.700000000000003</v>
      </c>
      <c r="AS1883" s="4">
        <v>43604</v>
      </c>
      <c r="AT1883" s="4">
        <v>0.36383101851851851</v>
      </c>
      <c r="AU1883" s="4" t="s">
        <v>74</v>
      </c>
      <c r="AV1883" s="4" t="s">
        <v>75</v>
      </c>
      <c r="AW1883" s="4">
        <v>33.700000000000003</v>
      </c>
      <c r="AX1883" s="4" t="s">
        <v>72</v>
      </c>
      <c r="AY1883" s="4" t="s">
        <v>73</v>
      </c>
    </row>
    <row r="1884" spans="36:52" x14ac:dyDescent="0.3">
      <c r="AJ1884" s="33" t="str">
        <f t="shared" si="299"/>
        <v/>
      </c>
      <c r="AK1884" s="33" t="str">
        <f t="shared" si="300"/>
        <v/>
      </c>
      <c r="AL1884" s="33" t="str">
        <f t="shared" si="301"/>
        <v/>
      </c>
      <c r="AM1884" s="33" t="str">
        <f t="shared" si="302"/>
        <v/>
      </c>
      <c r="AN1884" s="33" t="str">
        <f t="shared" si="303"/>
        <v/>
      </c>
      <c r="AO1884" s="33" t="str">
        <f t="shared" si="304"/>
        <v/>
      </c>
      <c r="AP1884" s="33" t="str">
        <f t="shared" si="305"/>
        <v/>
      </c>
      <c r="AQ1884" s="33">
        <f t="shared" si="306"/>
        <v>34</v>
      </c>
      <c r="AR1884" s="33" t="str">
        <f t="shared" si="307"/>
        <v/>
      </c>
      <c r="AS1884" s="4">
        <v>43604</v>
      </c>
      <c r="AT1884" s="4">
        <v>0.36383101851851851</v>
      </c>
      <c r="AU1884" s="4" t="s">
        <v>74</v>
      </c>
      <c r="AV1884" s="4" t="s">
        <v>76</v>
      </c>
      <c r="AW1884" s="4">
        <v>34</v>
      </c>
      <c r="AX1884" s="4" t="s">
        <v>72</v>
      </c>
      <c r="AY1884" s="4" t="s">
        <v>73</v>
      </c>
    </row>
    <row r="1885" spans="36:52" x14ac:dyDescent="0.3">
      <c r="AJ1885" s="33">
        <f t="shared" si="299"/>
        <v>15736.519</v>
      </c>
      <c r="AK1885" s="33" t="str">
        <f t="shared" si="300"/>
        <v/>
      </c>
      <c r="AL1885" s="33" t="str">
        <f t="shared" si="301"/>
        <v/>
      </c>
      <c r="AM1885" s="33" t="str">
        <f t="shared" si="302"/>
        <v/>
      </c>
      <c r="AN1885" s="33" t="str">
        <f t="shared" si="303"/>
        <v/>
      </c>
      <c r="AO1885" s="33" t="str">
        <f t="shared" si="304"/>
        <v/>
      </c>
      <c r="AP1885" s="33" t="str">
        <f t="shared" si="305"/>
        <v/>
      </c>
      <c r="AQ1885" s="33" t="str">
        <f t="shared" si="306"/>
        <v/>
      </c>
      <c r="AR1885" s="33" t="str">
        <f t="shared" si="307"/>
        <v/>
      </c>
      <c r="AS1885" s="4">
        <v>43604</v>
      </c>
      <c r="AT1885" s="4">
        <v>0.36456018518518518</v>
      </c>
      <c r="AU1885" s="4" t="s">
        <v>59</v>
      </c>
      <c r="AV1885" s="4" t="s">
        <v>60</v>
      </c>
      <c r="AW1885" s="4">
        <v>15736.519</v>
      </c>
    </row>
    <row r="1886" spans="36:52" x14ac:dyDescent="0.3">
      <c r="AJ1886" s="33" t="str">
        <f t="shared" si="299"/>
        <v/>
      </c>
      <c r="AK1886" s="33">
        <f t="shared" si="300"/>
        <v>116117.715</v>
      </c>
      <c r="AL1886" s="33" t="str">
        <f t="shared" si="301"/>
        <v/>
      </c>
      <c r="AM1886" s="33" t="str">
        <f t="shared" si="302"/>
        <v/>
      </c>
      <c r="AN1886" s="33" t="str">
        <f t="shared" si="303"/>
        <v/>
      </c>
      <c r="AO1886" s="33" t="str">
        <f t="shared" si="304"/>
        <v/>
      </c>
      <c r="AP1886" s="33" t="str">
        <f t="shared" si="305"/>
        <v/>
      </c>
      <c r="AQ1886" s="33" t="str">
        <f t="shared" si="306"/>
        <v/>
      </c>
      <c r="AR1886" s="33" t="str">
        <f t="shared" si="307"/>
        <v/>
      </c>
      <c r="AS1886" s="4">
        <v>43604</v>
      </c>
      <c r="AT1886" s="4">
        <v>0.36456018518518518</v>
      </c>
      <c r="AU1886" s="4" t="s">
        <v>59</v>
      </c>
      <c r="AV1886" s="4" t="s">
        <v>61</v>
      </c>
      <c r="AW1886" s="4">
        <v>116117.715</v>
      </c>
    </row>
    <row r="1887" spans="36:52" x14ac:dyDescent="0.3">
      <c r="AJ1887" s="33" t="str">
        <f t="shared" si="299"/>
        <v/>
      </c>
      <c r="AK1887" s="33" t="str">
        <f t="shared" si="300"/>
        <v/>
      </c>
      <c r="AL1887" s="33" t="str">
        <f t="shared" si="301"/>
        <v/>
      </c>
      <c r="AM1887" s="33" t="str">
        <f t="shared" si="302"/>
        <v/>
      </c>
      <c r="AN1887" s="33" t="str">
        <f t="shared" si="303"/>
        <v/>
      </c>
      <c r="AO1887" s="33">
        <f t="shared" si="304"/>
        <v>12</v>
      </c>
      <c r="AP1887" s="33" t="str">
        <f t="shared" si="305"/>
        <v/>
      </c>
      <c r="AQ1887" s="33" t="str">
        <f t="shared" si="306"/>
        <v/>
      </c>
      <c r="AR1887" s="33" t="str">
        <f t="shared" si="307"/>
        <v/>
      </c>
      <c r="AS1887" s="4">
        <v>43604</v>
      </c>
      <c r="AT1887" s="4">
        <v>0.36456018518518518</v>
      </c>
      <c r="AU1887" s="4" t="s">
        <v>62</v>
      </c>
      <c r="AV1887" s="4" t="s">
        <v>63</v>
      </c>
      <c r="AW1887" s="4">
        <v>12</v>
      </c>
    </row>
    <row r="1888" spans="36:52" x14ac:dyDescent="0.3">
      <c r="AJ1888" s="33" t="str">
        <f t="shared" si="299"/>
        <v/>
      </c>
      <c r="AK1888" s="33" t="str">
        <f t="shared" si="300"/>
        <v/>
      </c>
      <c r="AL1888" s="33">
        <f t="shared" si="301"/>
        <v>27361.65</v>
      </c>
      <c r="AM1888" s="33" t="str">
        <f t="shared" si="302"/>
        <v/>
      </c>
      <c r="AN1888" s="33" t="str">
        <f t="shared" si="303"/>
        <v/>
      </c>
      <c r="AO1888" s="33" t="str">
        <f t="shared" si="304"/>
        <v/>
      </c>
      <c r="AP1888" s="33" t="str">
        <f t="shared" si="305"/>
        <v/>
      </c>
      <c r="AQ1888" s="33" t="str">
        <f t="shared" si="306"/>
        <v/>
      </c>
      <c r="AR1888" s="33" t="str">
        <f t="shared" si="307"/>
        <v/>
      </c>
      <c r="AS1888" s="4">
        <v>43604</v>
      </c>
      <c r="AT1888" s="4">
        <v>0.36456018518518518</v>
      </c>
      <c r="AU1888" s="4" t="s">
        <v>64</v>
      </c>
      <c r="AV1888" s="4" t="s">
        <v>65</v>
      </c>
      <c r="AW1888" s="4">
        <v>27361.65</v>
      </c>
    </row>
    <row r="1889" spans="36:52" x14ac:dyDescent="0.3">
      <c r="AJ1889" s="33" t="str">
        <f t="shared" si="299"/>
        <v/>
      </c>
      <c r="AK1889" s="33" t="str">
        <f t="shared" si="300"/>
        <v/>
      </c>
      <c r="AL1889" s="33" t="str">
        <f t="shared" si="301"/>
        <v/>
      </c>
      <c r="AM1889" s="33">
        <f t="shared" si="302"/>
        <v>37917.654000000002</v>
      </c>
      <c r="AN1889" s="33" t="str">
        <f t="shared" si="303"/>
        <v/>
      </c>
      <c r="AO1889" s="33" t="str">
        <f t="shared" si="304"/>
        <v/>
      </c>
      <c r="AP1889" s="33" t="str">
        <f t="shared" si="305"/>
        <v/>
      </c>
      <c r="AQ1889" s="33" t="str">
        <f t="shared" si="306"/>
        <v/>
      </c>
      <c r="AR1889" s="33" t="str">
        <f t="shared" si="307"/>
        <v/>
      </c>
      <c r="AS1889" s="4">
        <v>43604</v>
      </c>
      <c r="AT1889" s="4">
        <v>0.36456018518518518</v>
      </c>
      <c r="AU1889" s="4" t="s">
        <v>64</v>
      </c>
      <c r="AV1889" s="4" t="s">
        <v>66</v>
      </c>
      <c r="AW1889" s="4" t="s">
        <v>67</v>
      </c>
      <c r="AX1889" s="4">
        <v>37917.654000000002</v>
      </c>
    </row>
    <row r="1890" spans="36:52" x14ac:dyDescent="0.3">
      <c r="AJ1890" s="33" t="str">
        <f t="shared" si="299"/>
        <v/>
      </c>
      <c r="AK1890" s="33" t="str">
        <f t="shared" si="300"/>
        <v/>
      </c>
      <c r="AL1890" s="33" t="str">
        <f t="shared" si="301"/>
        <v/>
      </c>
      <c r="AM1890" s="33" t="str">
        <f t="shared" si="302"/>
        <v/>
      </c>
      <c r="AN1890" s="33">
        <f t="shared" si="303"/>
        <v>1.1160000000000001</v>
      </c>
      <c r="AO1890" s="33" t="str">
        <f t="shared" si="304"/>
        <v/>
      </c>
      <c r="AP1890" s="33" t="str">
        <f t="shared" si="305"/>
        <v/>
      </c>
      <c r="AQ1890" s="33" t="str">
        <f t="shared" si="306"/>
        <v/>
      </c>
      <c r="AR1890" s="33" t="str">
        <f t="shared" si="307"/>
        <v/>
      </c>
      <c r="AS1890" s="4">
        <v>43604</v>
      </c>
      <c r="AT1890" s="4">
        <v>0.36456018518518518</v>
      </c>
      <c r="AU1890" s="4" t="s">
        <v>64</v>
      </c>
      <c r="AV1890" s="4" t="s">
        <v>68</v>
      </c>
      <c r="AW1890" s="4">
        <v>1.1160000000000001</v>
      </c>
    </row>
    <row r="1891" spans="36:52" x14ac:dyDescent="0.3">
      <c r="AJ1891" s="33">
        <f t="shared" si="299"/>
        <v>15736.519</v>
      </c>
      <c r="AK1891" s="33" t="str">
        <f t="shared" si="300"/>
        <v/>
      </c>
      <c r="AL1891" s="33" t="str">
        <f t="shared" si="301"/>
        <v/>
      </c>
      <c r="AM1891" s="33" t="str">
        <f t="shared" si="302"/>
        <v/>
      </c>
      <c r="AN1891" s="33" t="str">
        <f t="shared" si="303"/>
        <v/>
      </c>
      <c r="AO1891" s="33" t="str">
        <f t="shared" si="304"/>
        <v/>
      </c>
      <c r="AP1891" s="33" t="str">
        <f t="shared" si="305"/>
        <v/>
      </c>
      <c r="AQ1891" s="33" t="str">
        <f t="shared" si="306"/>
        <v/>
      </c>
      <c r="AR1891" s="33" t="str">
        <f t="shared" si="307"/>
        <v/>
      </c>
      <c r="AS1891" s="4">
        <v>43604</v>
      </c>
      <c r="AT1891" s="4">
        <v>0.36594907407407407</v>
      </c>
      <c r="AU1891" s="4" t="s">
        <v>59</v>
      </c>
      <c r="AV1891" s="4" t="s">
        <v>60</v>
      </c>
      <c r="AW1891" s="4">
        <v>15736.519</v>
      </c>
    </row>
    <row r="1892" spans="36:52" x14ac:dyDescent="0.3">
      <c r="AJ1892" s="33" t="str">
        <f t="shared" si="299"/>
        <v/>
      </c>
      <c r="AK1892" s="33">
        <f t="shared" si="300"/>
        <v>116117.715</v>
      </c>
      <c r="AL1892" s="33" t="str">
        <f t="shared" si="301"/>
        <v/>
      </c>
      <c r="AM1892" s="33" t="str">
        <f t="shared" si="302"/>
        <v/>
      </c>
      <c r="AN1892" s="33" t="str">
        <f t="shared" si="303"/>
        <v/>
      </c>
      <c r="AO1892" s="33" t="str">
        <f t="shared" si="304"/>
        <v/>
      </c>
      <c r="AP1892" s="33" t="str">
        <f t="shared" si="305"/>
        <v/>
      </c>
      <c r="AQ1892" s="33" t="str">
        <f t="shared" si="306"/>
        <v/>
      </c>
      <c r="AR1892" s="33" t="str">
        <f t="shared" si="307"/>
        <v/>
      </c>
      <c r="AS1892" s="4">
        <v>43604</v>
      </c>
      <c r="AT1892" s="4">
        <v>0.36594907407407407</v>
      </c>
      <c r="AU1892" s="4" t="s">
        <v>59</v>
      </c>
      <c r="AV1892" s="4" t="s">
        <v>61</v>
      </c>
      <c r="AW1892" s="4">
        <v>116117.715</v>
      </c>
    </row>
    <row r="1893" spans="36:52" x14ac:dyDescent="0.3">
      <c r="AJ1893" s="33" t="str">
        <f t="shared" si="299"/>
        <v/>
      </c>
      <c r="AK1893" s="33" t="str">
        <f t="shared" si="300"/>
        <v/>
      </c>
      <c r="AL1893" s="33" t="str">
        <f t="shared" si="301"/>
        <v/>
      </c>
      <c r="AM1893" s="33" t="str">
        <f t="shared" si="302"/>
        <v/>
      </c>
      <c r="AN1893" s="33" t="str">
        <f t="shared" si="303"/>
        <v/>
      </c>
      <c r="AO1893" s="33">
        <f t="shared" si="304"/>
        <v>12</v>
      </c>
      <c r="AP1893" s="33" t="str">
        <f t="shared" si="305"/>
        <v/>
      </c>
      <c r="AQ1893" s="33" t="str">
        <f t="shared" si="306"/>
        <v/>
      </c>
      <c r="AR1893" s="33" t="str">
        <f t="shared" si="307"/>
        <v/>
      </c>
      <c r="AS1893" s="4">
        <v>43604</v>
      </c>
      <c r="AT1893" s="4">
        <v>0.36594907407407407</v>
      </c>
      <c r="AU1893" s="4" t="s">
        <v>62</v>
      </c>
      <c r="AV1893" s="4" t="s">
        <v>63</v>
      </c>
      <c r="AW1893" s="4">
        <v>12</v>
      </c>
    </row>
    <row r="1894" spans="36:52" x14ac:dyDescent="0.3">
      <c r="AJ1894" s="33" t="str">
        <f t="shared" si="299"/>
        <v/>
      </c>
      <c r="AK1894" s="33" t="str">
        <f t="shared" si="300"/>
        <v/>
      </c>
      <c r="AL1894" s="33">
        <f t="shared" si="301"/>
        <v>27361.65</v>
      </c>
      <c r="AM1894" s="33" t="str">
        <f t="shared" si="302"/>
        <v/>
      </c>
      <c r="AN1894" s="33" t="str">
        <f t="shared" si="303"/>
        <v/>
      </c>
      <c r="AO1894" s="33" t="str">
        <f t="shared" si="304"/>
        <v/>
      </c>
      <c r="AP1894" s="33" t="str">
        <f t="shared" si="305"/>
        <v/>
      </c>
      <c r="AQ1894" s="33" t="str">
        <f t="shared" si="306"/>
        <v/>
      </c>
      <c r="AR1894" s="33" t="str">
        <f t="shared" si="307"/>
        <v/>
      </c>
      <c r="AS1894" s="4">
        <v>43604</v>
      </c>
      <c r="AT1894" s="4">
        <v>0.36594907407407407</v>
      </c>
      <c r="AU1894" s="4" t="s">
        <v>64</v>
      </c>
      <c r="AV1894" s="4" t="s">
        <v>65</v>
      </c>
      <c r="AW1894" s="4">
        <v>27361.65</v>
      </c>
    </row>
    <row r="1895" spans="36:52" x14ac:dyDescent="0.3">
      <c r="AJ1895" s="33" t="str">
        <f t="shared" si="299"/>
        <v/>
      </c>
      <c r="AK1895" s="33" t="str">
        <f t="shared" si="300"/>
        <v/>
      </c>
      <c r="AL1895" s="33" t="str">
        <f t="shared" si="301"/>
        <v/>
      </c>
      <c r="AM1895" s="33">
        <f t="shared" si="302"/>
        <v>37917.654000000002</v>
      </c>
      <c r="AN1895" s="33" t="str">
        <f t="shared" si="303"/>
        <v/>
      </c>
      <c r="AO1895" s="33" t="str">
        <f t="shared" si="304"/>
        <v/>
      </c>
      <c r="AP1895" s="33" t="str">
        <f t="shared" si="305"/>
        <v/>
      </c>
      <c r="AQ1895" s="33" t="str">
        <f t="shared" si="306"/>
        <v/>
      </c>
      <c r="AR1895" s="33" t="str">
        <f t="shared" si="307"/>
        <v/>
      </c>
      <c r="AS1895" s="4">
        <v>43604</v>
      </c>
      <c r="AT1895" s="4">
        <v>0.36594907407407407</v>
      </c>
      <c r="AU1895" s="4" t="s">
        <v>64</v>
      </c>
      <c r="AV1895" s="4" t="s">
        <v>66</v>
      </c>
      <c r="AW1895" s="4" t="s">
        <v>67</v>
      </c>
      <c r="AX1895" s="4">
        <v>37917.654000000002</v>
      </c>
    </row>
    <row r="1896" spans="36:52" x14ac:dyDescent="0.3">
      <c r="AJ1896" s="33" t="str">
        <f t="shared" si="299"/>
        <v/>
      </c>
      <c r="AK1896" s="33" t="str">
        <f t="shared" si="300"/>
        <v/>
      </c>
      <c r="AL1896" s="33" t="str">
        <f t="shared" si="301"/>
        <v/>
      </c>
      <c r="AM1896" s="33" t="str">
        <f t="shared" si="302"/>
        <v/>
      </c>
      <c r="AN1896" s="33">
        <f t="shared" si="303"/>
        <v>1.1160000000000001</v>
      </c>
      <c r="AO1896" s="33" t="str">
        <f t="shared" si="304"/>
        <v/>
      </c>
      <c r="AP1896" s="33" t="str">
        <f t="shared" si="305"/>
        <v/>
      </c>
      <c r="AQ1896" s="33" t="str">
        <f t="shared" si="306"/>
        <v/>
      </c>
      <c r="AR1896" s="33" t="str">
        <f t="shared" si="307"/>
        <v/>
      </c>
      <c r="AS1896" s="4">
        <v>43604</v>
      </c>
      <c r="AT1896" s="4">
        <v>0.36594907407407407</v>
      </c>
      <c r="AU1896" s="4" t="s">
        <v>64</v>
      </c>
      <c r="AV1896" s="4" t="s">
        <v>68</v>
      </c>
      <c r="AW1896" s="4">
        <v>1.1160000000000001</v>
      </c>
    </row>
    <row r="1897" spans="36:52" x14ac:dyDescent="0.3">
      <c r="AJ1897" s="33" t="str">
        <f t="shared" si="299"/>
        <v/>
      </c>
      <c r="AK1897" s="33" t="str">
        <f t="shared" si="300"/>
        <v/>
      </c>
      <c r="AL1897" s="33" t="str">
        <f t="shared" si="301"/>
        <v/>
      </c>
      <c r="AM1897" s="33" t="str">
        <f t="shared" si="302"/>
        <v/>
      </c>
      <c r="AN1897" s="33" t="str">
        <f t="shared" si="303"/>
        <v/>
      </c>
      <c r="AO1897" s="33" t="str">
        <f t="shared" si="304"/>
        <v/>
      </c>
      <c r="AP1897" s="33">
        <f t="shared" si="305"/>
        <v>0.22500000000000001</v>
      </c>
      <c r="AQ1897" s="33" t="str">
        <f t="shared" si="306"/>
        <v/>
      </c>
      <c r="AR1897" s="33" t="str">
        <f t="shared" si="307"/>
        <v/>
      </c>
      <c r="AS1897" s="4">
        <v>43604</v>
      </c>
      <c r="AT1897" s="4">
        <v>0.36730324074074078</v>
      </c>
      <c r="AU1897" s="4" t="s">
        <v>70</v>
      </c>
      <c r="AV1897" s="4" t="s">
        <v>71</v>
      </c>
      <c r="AW1897" s="4">
        <v>43604</v>
      </c>
      <c r="AX1897" s="4">
        <v>0.22500000000000001</v>
      </c>
      <c r="AY1897" s="4" t="s">
        <v>72</v>
      </c>
      <c r="AZ1897" s="4" t="s">
        <v>73</v>
      </c>
    </row>
    <row r="1898" spans="36:52" x14ac:dyDescent="0.3">
      <c r="AJ1898" s="33" t="str">
        <f t="shared" si="299"/>
        <v/>
      </c>
      <c r="AK1898" s="33" t="str">
        <f t="shared" si="300"/>
        <v/>
      </c>
      <c r="AL1898" s="33" t="str">
        <f t="shared" si="301"/>
        <v/>
      </c>
      <c r="AM1898" s="33" t="str">
        <f t="shared" si="302"/>
        <v/>
      </c>
      <c r="AN1898" s="33" t="str">
        <f t="shared" si="303"/>
        <v/>
      </c>
      <c r="AO1898" s="33" t="str">
        <f t="shared" si="304"/>
        <v/>
      </c>
      <c r="AP1898" s="33" t="str">
        <f t="shared" si="305"/>
        <v/>
      </c>
      <c r="AQ1898" s="33" t="str">
        <f t="shared" si="306"/>
        <v/>
      </c>
      <c r="AR1898" s="33">
        <f t="shared" si="307"/>
        <v>33.700000000000003</v>
      </c>
      <c r="AS1898" s="4">
        <v>43604</v>
      </c>
      <c r="AT1898" s="4">
        <v>0.36730324074074078</v>
      </c>
      <c r="AU1898" s="4" t="s">
        <v>74</v>
      </c>
      <c r="AV1898" s="4" t="s">
        <v>75</v>
      </c>
      <c r="AW1898" s="4">
        <v>33.700000000000003</v>
      </c>
      <c r="AX1898" s="4" t="s">
        <v>72</v>
      </c>
      <c r="AY1898" s="4" t="s">
        <v>73</v>
      </c>
    </row>
    <row r="1899" spans="36:52" x14ac:dyDescent="0.3">
      <c r="AJ1899" s="33" t="str">
        <f t="shared" si="299"/>
        <v/>
      </c>
      <c r="AK1899" s="33" t="str">
        <f t="shared" si="300"/>
        <v/>
      </c>
      <c r="AL1899" s="33" t="str">
        <f t="shared" si="301"/>
        <v/>
      </c>
      <c r="AM1899" s="33" t="str">
        <f t="shared" si="302"/>
        <v/>
      </c>
      <c r="AN1899" s="33" t="str">
        <f t="shared" si="303"/>
        <v/>
      </c>
      <c r="AO1899" s="33" t="str">
        <f t="shared" si="304"/>
        <v/>
      </c>
      <c r="AP1899" s="33" t="str">
        <f t="shared" si="305"/>
        <v/>
      </c>
      <c r="AQ1899" s="33">
        <f t="shared" si="306"/>
        <v>34</v>
      </c>
      <c r="AR1899" s="33" t="str">
        <f t="shared" si="307"/>
        <v/>
      </c>
      <c r="AS1899" s="4">
        <v>43604</v>
      </c>
      <c r="AT1899" s="4">
        <v>0.36730324074074078</v>
      </c>
      <c r="AU1899" s="4" t="s">
        <v>74</v>
      </c>
      <c r="AV1899" s="4" t="s">
        <v>76</v>
      </c>
      <c r="AW1899" s="4">
        <v>34</v>
      </c>
      <c r="AX1899" s="4" t="s">
        <v>72</v>
      </c>
      <c r="AY1899" s="4" t="s">
        <v>73</v>
      </c>
    </row>
    <row r="1900" spans="36:52" x14ac:dyDescent="0.3">
      <c r="AJ1900" s="33">
        <f t="shared" si="299"/>
        <v>15736.519</v>
      </c>
      <c r="AK1900" s="33" t="str">
        <f t="shared" si="300"/>
        <v/>
      </c>
      <c r="AL1900" s="33" t="str">
        <f t="shared" si="301"/>
        <v/>
      </c>
      <c r="AM1900" s="33" t="str">
        <f t="shared" si="302"/>
        <v/>
      </c>
      <c r="AN1900" s="33" t="str">
        <f t="shared" si="303"/>
        <v/>
      </c>
      <c r="AO1900" s="33" t="str">
        <f t="shared" si="304"/>
        <v/>
      </c>
      <c r="AP1900" s="33" t="str">
        <f t="shared" si="305"/>
        <v/>
      </c>
      <c r="AQ1900" s="33" t="str">
        <f t="shared" si="306"/>
        <v/>
      </c>
      <c r="AR1900" s="33" t="str">
        <f t="shared" si="307"/>
        <v/>
      </c>
      <c r="AS1900" s="4">
        <v>43604</v>
      </c>
      <c r="AT1900" s="4">
        <v>0.36733796296296295</v>
      </c>
      <c r="AU1900" s="4" t="s">
        <v>59</v>
      </c>
      <c r="AV1900" s="4" t="s">
        <v>60</v>
      </c>
      <c r="AW1900" s="4">
        <v>15736.519</v>
      </c>
    </row>
    <row r="1901" spans="36:52" x14ac:dyDescent="0.3">
      <c r="AJ1901" s="33" t="str">
        <f t="shared" si="299"/>
        <v/>
      </c>
      <c r="AK1901" s="33">
        <f t="shared" si="300"/>
        <v>116117.715</v>
      </c>
      <c r="AL1901" s="33" t="str">
        <f t="shared" si="301"/>
        <v/>
      </c>
      <c r="AM1901" s="33" t="str">
        <f t="shared" si="302"/>
        <v/>
      </c>
      <c r="AN1901" s="33" t="str">
        <f t="shared" si="303"/>
        <v/>
      </c>
      <c r="AO1901" s="33" t="str">
        <f t="shared" si="304"/>
        <v/>
      </c>
      <c r="AP1901" s="33" t="str">
        <f t="shared" si="305"/>
        <v/>
      </c>
      <c r="AQ1901" s="33" t="str">
        <f t="shared" si="306"/>
        <v/>
      </c>
      <c r="AR1901" s="33" t="str">
        <f t="shared" si="307"/>
        <v/>
      </c>
      <c r="AS1901" s="4">
        <v>43604</v>
      </c>
      <c r="AT1901" s="4">
        <v>0.36733796296296295</v>
      </c>
      <c r="AU1901" s="4" t="s">
        <v>59</v>
      </c>
      <c r="AV1901" s="4" t="s">
        <v>61</v>
      </c>
      <c r="AW1901" s="4">
        <v>116117.715</v>
      </c>
    </row>
    <row r="1902" spans="36:52" x14ac:dyDescent="0.3">
      <c r="AJ1902" s="33" t="str">
        <f t="shared" si="299"/>
        <v/>
      </c>
      <c r="AK1902" s="33" t="str">
        <f t="shared" si="300"/>
        <v/>
      </c>
      <c r="AL1902" s="33" t="str">
        <f t="shared" si="301"/>
        <v/>
      </c>
      <c r="AM1902" s="33" t="str">
        <f t="shared" si="302"/>
        <v/>
      </c>
      <c r="AN1902" s="33" t="str">
        <f t="shared" si="303"/>
        <v/>
      </c>
      <c r="AO1902" s="33">
        <f t="shared" si="304"/>
        <v>12</v>
      </c>
      <c r="AP1902" s="33" t="str">
        <f t="shared" si="305"/>
        <v/>
      </c>
      <c r="AQ1902" s="33" t="str">
        <f t="shared" si="306"/>
        <v/>
      </c>
      <c r="AR1902" s="33" t="str">
        <f t="shared" si="307"/>
        <v/>
      </c>
      <c r="AS1902" s="4">
        <v>43604</v>
      </c>
      <c r="AT1902" s="4">
        <v>0.36733796296296295</v>
      </c>
      <c r="AU1902" s="4" t="s">
        <v>62</v>
      </c>
      <c r="AV1902" s="4" t="s">
        <v>63</v>
      </c>
      <c r="AW1902" s="4">
        <v>12</v>
      </c>
    </row>
    <row r="1903" spans="36:52" x14ac:dyDescent="0.3">
      <c r="AJ1903" s="33" t="str">
        <f t="shared" si="299"/>
        <v/>
      </c>
      <c r="AK1903" s="33" t="str">
        <f t="shared" si="300"/>
        <v/>
      </c>
      <c r="AL1903" s="33">
        <f t="shared" si="301"/>
        <v>27361.65</v>
      </c>
      <c r="AM1903" s="33" t="str">
        <f t="shared" si="302"/>
        <v/>
      </c>
      <c r="AN1903" s="33" t="str">
        <f t="shared" si="303"/>
        <v/>
      </c>
      <c r="AO1903" s="33" t="str">
        <f t="shared" si="304"/>
        <v/>
      </c>
      <c r="AP1903" s="33" t="str">
        <f t="shared" si="305"/>
        <v/>
      </c>
      <c r="AQ1903" s="33" t="str">
        <f t="shared" si="306"/>
        <v/>
      </c>
      <c r="AR1903" s="33" t="str">
        <f t="shared" si="307"/>
        <v/>
      </c>
      <c r="AS1903" s="4">
        <v>43604</v>
      </c>
      <c r="AT1903" s="4">
        <v>0.36733796296296295</v>
      </c>
      <c r="AU1903" s="4" t="s">
        <v>64</v>
      </c>
      <c r="AV1903" s="4" t="s">
        <v>65</v>
      </c>
      <c r="AW1903" s="4">
        <v>27361.65</v>
      </c>
    </row>
    <row r="1904" spans="36:52" x14ac:dyDescent="0.3">
      <c r="AJ1904" s="33" t="str">
        <f t="shared" si="299"/>
        <v/>
      </c>
      <c r="AK1904" s="33" t="str">
        <f t="shared" si="300"/>
        <v/>
      </c>
      <c r="AL1904" s="33" t="str">
        <f t="shared" si="301"/>
        <v/>
      </c>
      <c r="AM1904" s="33">
        <f t="shared" si="302"/>
        <v>37917.654000000002</v>
      </c>
      <c r="AN1904" s="33" t="str">
        <f t="shared" si="303"/>
        <v/>
      </c>
      <c r="AO1904" s="33" t="str">
        <f t="shared" si="304"/>
        <v/>
      </c>
      <c r="AP1904" s="33" t="str">
        <f t="shared" si="305"/>
        <v/>
      </c>
      <c r="AQ1904" s="33" t="str">
        <f t="shared" si="306"/>
        <v/>
      </c>
      <c r="AR1904" s="33" t="str">
        <f t="shared" si="307"/>
        <v/>
      </c>
      <c r="AS1904" s="4">
        <v>43604</v>
      </c>
      <c r="AT1904" s="4">
        <v>0.36733796296296295</v>
      </c>
      <c r="AU1904" s="4" t="s">
        <v>64</v>
      </c>
      <c r="AV1904" s="4" t="s">
        <v>66</v>
      </c>
      <c r="AW1904" s="4" t="s">
        <v>67</v>
      </c>
      <c r="AX1904" s="4">
        <v>37917.654000000002</v>
      </c>
    </row>
    <row r="1905" spans="36:52" x14ac:dyDescent="0.3">
      <c r="AJ1905" s="33" t="str">
        <f t="shared" si="299"/>
        <v/>
      </c>
      <c r="AK1905" s="33" t="str">
        <f t="shared" si="300"/>
        <v/>
      </c>
      <c r="AL1905" s="33" t="str">
        <f t="shared" si="301"/>
        <v/>
      </c>
      <c r="AM1905" s="33" t="str">
        <f t="shared" si="302"/>
        <v/>
      </c>
      <c r="AN1905" s="33">
        <f t="shared" si="303"/>
        <v>1.1160000000000001</v>
      </c>
      <c r="AO1905" s="33" t="str">
        <f t="shared" si="304"/>
        <v/>
      </c>
      <c r="AP1905" s="33" t="str">
        <f t="shared" si="305"/>
        <v/>
      </c>
      <c r="AQ1905" s="33" t="str">
        <f t="shared" si="306"/>
        <v/>
      </c>
      <c r="AR1905" s="33" t="str">
        <f t="shared" si="307"/>
        <v/>
      </c>
      <c r="AS1905" s="4">
        <v>43604</v>
      </c>
      <c r="AT1905" s="4">
        <v>0.36733796296296295</v>
      </c>
      <c r="AU1905" s="4" t="s">
        <v>64</v>
      </c>
      <c r="AV1905" s="4" t="s">
        <v>68</v>
      </c>
      <c r="AW1905" s="4">
        <v>1.1160000000000001</v>
      </c>
    </row>
    <row r="1906" spans="36:52" x14ac:dyDescent="0.3">
      <c r="AJ1906" s="33">
        <f t="shared" si="299"/>
        <v>15736.519</v>
      </c>
      <c r="AK1906" s="33" t="str">
        <f t="shared" si="300"/>
        <v/>
      </c>
      <c r="AL1906" s="33" t="str">
        <f t="shared" si="301"/>
        <v/>
      </c>
      <c r="AM1906" s="33" t="str">
        <f t="shared" si="302"/>
        <v/>
      </c>
      <c r="AN1906" s="33" t="str">
        <f t="shared" si="303"/>
        <v/>
      </c>
      <c r="AO1906" s="33" t="str">
        <f t="shared" si="304"/>
        <v/>
      </c>
      <c r="AP1906" s="33" t="str">
        <f t="shared" si="305"/>
        <v/>
      </c>
      <c r="AQ1906" s="33" t="str">
        <f t="shared" si="306"/>
        <v/>
      </c>
      <c r="AR1906" s="33" t="str">
        <f t="shared" si="307"/>
        <v/>
      </c>
      <c r="AS1906" s="4">
        <v>43604</v>
      </c>
      <c r="AT1906" s="4">
        <v>0.36872685185185183</v>
      </c>
      <c r="AU1906" s="4" t="s">
        <v>59</v>
      </c>
      <c r="AV1906" s="4" t="s">
        <v>60</v>
      </c>
      <c r="AW1906" s="4">
        <v>15736.519</v>
      </c>
    </row>
    <row r="1907" spans="36:52" x14ac:dyDescent="0.3">
      <c r="AJ1907" s="33" t="str">
        <f t="shared" si="299"/>
        <v/>
      </c>
      <c r="AK1907" s="33">
        <f t="shared" si="300"/>
        <v>116117.715</v>
      </c>
      <c r="AL1907" s="33" t="str">
        <f t="shared" si="301"/>
        <v/>
      </c>
      <c r="AM1907" s="33" t="str">
        <f t="shared" si="302"/>
        <v/>
      </c>
      <c r="AN1907" s="33" t="str">
        <f t="shared" si="303"/>
        <v/>
      </c>
      <c r="AO1907" s="33" t="str">
        <f t="shared" si="304"/>
        <v/>
      </c>
      <c r="AP1907" s="33" t="str">
        <f t="shared" si="305"/>
        <v/>
      </c>
      <c r="AQ1907" s="33" t="str">
        <f t="shared" si="306"/>
        <v/>
      </c>
      <c r="AR1907" s="33" t="str">
        <f t="shared" si="307"/>
        <v/>
      </c>
      <c r="AS1907" s="4">
        <v>43604</v>
      </c>
      <c r="AT1907" s="4">
        <v>0.36872685185185183</v>
      </c>
      <c r="AU1907" s="4" t="s">
        <v>59</v>
      </c>
      <c r="AV1907" s="4" t="s">
        <v>61</v>
      </c>
      <c r="AW1907" s="4">
        <v>116117.715</v>
      </c>
    </row>
    <row r="1908" spans="36:52" x14ac:dyDescent="0.3">
      <c r="AJ1908" s="33" t="str">
        <f t="shared" si="299"/>
        <v/>
      </c>
      <c r="AK1908" s="33" t="str">
        <f t="shared" si="300"/>
        <v/>
      </c>
      <c r="AL1908" s="33" t="str">
        <f t="shared" si="301"/>
        <v/>
      </c>
      <c r="AM1908" s="33" t="str">
        <f t="shared" si="302"/>
        <v/>
      </c>
      <c r="AN1908" s="33" t="str">
        <f t="shared" si="303"/>
        <v/>
      </c>
      <c r="AO1908" s="33">
        <f t="shared" si="304"/>
        <v>12</v>
      </c>
      <c r="AP1908" s="33" t="str">
        <f t="shared" si="305"/>
        <v/>
      </c>
      <c r="AQ1908" s="33" t="str">
        <f t="shared" si="306"/>
        <v/>
      </c>
      <c r="AR1908" s="33" t="str">
        <f t="shared" si="307"/>
        <v/>
      </c>
      <c r="AS1908" s="4">
        <v>43604</v>
      </c>
      <c r="AT1908" s="4">
        <v>0.36872685185185183</v>
      </c>
      <c r="AU1908" s="4" t="s">
        <v>62</v>
      </c>
      <c r="AV1908" s="4" t="s">
        <v>63</v>
      </c>
      <c r="AW1908" s="4">
        <v>12</v>
      </c>
    </row>
    <row r="1909" spans="36:52" x14ac:dyDescent="0.3">
      <c r="AJ1909" s="33" t="str">
        <f t="shared" si="299"/>
        <v/>
      </c>
      <c r="AK1909" s="33" t="str">
        <f t="shared" si="300"/>
        <v/>
      </c>
      <c r="AL1909" s="33">
        <f t="shared" si="301"/>
        <v>27361.65</v>
      </c>
      <c r="AM1909" s="33" t="str">
        <f t="shared" si="302"/>
        <v/>
      </c>
      <c r="AN1909" s="33" t="str">
        <f t="shared" si="303"/>
        <v/>
      </c>
      <c r="AO1909" s="33" t="str">
        <f t="shared" si="304"/>
        <v/>
      </c>
      <c r="AP1909" s="33" t="str">
        <f t="shared" si="305"/>
        <v/>
      </c>
      <c r="AQ1909" s="33" t="str">
        <f t="shared" si="306"/>
        <v/>
      </c>
      <c r="AR1909" s="33" t="str">
        <f t="shared" si="307"/>
        <v/>
      </c>
      <c r="AS1909" s="4">
        <v>43604</v>
      </c>
      <c r="AT1909" s="4">
        <v>0.36872685185185183</v>
      </c>
      <c r="AU1909" s="4" t="s">
        <v>64</v>
      </c>
      <c r="AV1909" s="4" t="s">
        <v>65</v>
      </c>
      <c r="AW1909" s="4">
        <v>27361.65</v>
      </c>
    </row>
    <row r="1910" spans="36:52" x14ac:dyDescent="0.3">
      <c r="AJ1910" s="33" t="str">
        <f t="shared" si="299"/>
        <v/>
      </c>
      <c r="AK1910" s="33" t="str">
        <f t="shared" si="300"/>
        <v/>
      </c>
      <c r="AL1910" s="33" t="str">
        <f t="shared" si="301"/>
        <v/>
      </c>
      <c r="AM1910" s="33">
        <f t="shared" si="302"/>
        <v>37917.784</v>
      </c>
      <c r="AN1910" s="33" t="str">
        <f t="shared" si="303"/>
        <v/>
      </c>
      <c r="AO1910" s="33" t="str">
        <f t="shared" si="304"/>
        <v/>
      </c>
      <c r="AP1910" s="33" t="str">
        <f t="shared" si="305"/>
        <v/>
      </c>
      <c r="AQ1910" s="33" t="str">
        <f t="shared" si="306"/>
        <v/>
      </c>
      <c r="AR1910" s="33" t="str">
        <f t="shared" si="307"/>
        <v/>
      </c>
      <c r="AS1910" s="4">
        <v>43604</v>
      </c>
      <c r="AT1910" s="4">
        <v>0.36872685185185183</v>
      </c>
      <c r="AU1910" s="4" t="s">
        <v>64</v>
      </c>
      <c r="AV1910" s="4" t="s">
        <v>66</v>
      </c>
      <c r="AW1910" s="4" t="s">
        <v>67</v>
      </c>
      <c r="AX1910" s="4">
        <v>37917.784</v>
      </c>
    </row>
    <row r="1911" spans="36:52" x14ac:dyDescent="0.3">
      <c r="AJ1911" s="33" t="str">
        <f t="shared" si="299"/>
        <v/>
      </c>
      <c r="AK1911" s="33" t="str">
        <f t="shared" si="300"/>
        <v/>
      </c>
      <c r="AL1911" s="33" t="str">
        <f t="shared" si="301"/>
        <v/>
      </c>
      <c r="AM1911" s="33" t="str">
        <f t="shared" si="302"/>
        <v/>
      </c>
      <c r="AN1911" s="33">
        <f t="shared" si="303"/>
        <v>1.246</v>
      </c>
      <c r="AO1911" s="33" t="str">
        <f t="shared" si="304"/>
        <v/>
      </c>
      <c r="AP1911" s="33" t="str">
        <f t="shared" si="305"/>
        <v/>
      </c>
      <c r="AQ1911" s="33" t="str">
        <f t="shared" si="306"/>
        <v/>
      </c>
      <c r="AR1911" s="33" t="str">
        <f t="shared" si="307"/>
        <v/>
      </c>
      <c r="AS1911" s="4">
        <v>43604</v>
      </c>
      <c r="AT1911" s="4">
        <v>0.36872685185185183</v>
      </c>
      <c r="AU1911" s="4" t="s">
        <v>64</v>
      </c>
      <c r="AV1911" s="4" t="s">
        <v>68</v>
      </c>
      <c r="AW1911" s="4">
        <v>1.246</v>
      </c>
    </row>
    <row r="1912" spans="36:52" x14ac:dyDescent="0.3">
      <c r="AJ1912" s="33">
        <f t="shared" si="299"/>
        <v>15736.519</v>
      </c>
      <c r="AK1912" s="33" t="str">
        <f t="shared" si="300"/>
        <v/>
      </c>
      <c r="AL1912" s="33" t="str">
        <f t="shared" si="301"/>
        <v/>
      </c>
      <c r="AM1912" s="33" t="str">
        <f t="shared" si="302"/>
        <v/>
      </c>
      <c r="AN1912" s="33" t="str">
        <f t="shared" si="303"/>
        <v/>
      </c>
      <c r="AO1912" s="33" t="str">
        <f t="shared" si="304"/>
        <v/>
      </c>
      <c r="AP1912" s="33" t="str">
        <f t="shared" si="305"/>
        <v/>
      </c>
      <c r="AQ1912" s="33" t="str">
        <f t="shared" si="306"/>
        <v/>
      </c>
      <c r="AR1912" s="33" t="str">
        <f t="shared" si="307"/>
        <v/>
      </c>
      <c r="AS1912" s="4">
        <v>43604</v>
      </c>
      <c r="AT1912" s="4">
        <v>0.37011574074074072</v>
      </c>
      <c r="AU1912" s="4" t="s">
        <v>59</v>
      </c>
      <c r="AV1912" s="4" t="s">
        <v>60</v>
      </c>
      <c r="AW1912" s="4">
        <v>15736.519</v>
      </c>
    </row>
    <row r="1913" spans="36:52" x14ac:dyDescent="0.3">
      <c r="AJ1913" s="33" t="str">
        <f t="shared" si="299"/>
        <v/>
      </c>
      <c r="AK1913" s="33">
        <f t="shared" si="300"/>
        <v>116117.715</v>
      </c>
      <c r="AL1913" s="33" t="str">
        <f t="shared" si="301"/>
        <v/>
      </c>
      <c r="AM1913" s="33" t="str">
        <f t="shared" si="302"/>
        <v/>
      </c>
      <c r="AN1913" s="33" t="str">
        <f t="shared" si="303"/>
        <v/>
      </c>
      <c r="AO1913" s="33" t="str">
        <f t="shared" si="304"/>
        <v/>
      </c>
      <c r="AP1913" s="33" t="str">
        <f t="shared" si="305"/>
        <v/>
      </c>
      <c r="AQ1913" s="33" t="str">
        <f t="shared" si="306"/>
        <v/>
      </c>
      <c r="AR1913" s="33" t="str">
        <f t="shared" si="307"/>
        <v/>
      </c>
      <c r="AS1913" s="4">
        <v>43604</v>
      </c>
      <c r="AT1913" s="4">
        <v>0.37011574074074072</v>
      </c>
      <c r="AU1913" s="4" t="s">
        <v>59</v>
      </c>
      <c r="AV1913" s="4" t="s">
        <v>61</v>
      </c>
      <c r="AW1913" s="4">
        <v>116117.715</v>
      </c>
    </row>
    <row r="1914" spans="36:52" x14ac:dyDescent="0.3">
      <c r="AJ1914" s="33" t="str">
        <f t="shared" si="299"/>
        <v/>
      </c>
      <c r="AK1914" s="33" t="str">
        <f t="shared" si="300"/>
        <v/>
      </c>
      <c r="AL1914" s="33" t="str">
        <f t="shared" si="301"/>
        <v/>
      </c>
      <c r="AM1914" s="33" t="str">
        <f t="shared" si="302"/>
        <v/>
      </c>
      <c r="AN1914" s="33" t="str">
        <f t="shared" si="303"/>
        <v/>
      </c>
      <c r="AO1914" s="33">
        <f t="shared" si="304"/>
        <v>12</v>
      </c>
      <c r="AP1914" s="33" t="str">
        <f t="shared" si="305"/>
        <v/>
      </c>
      <c r="AQ1914" s="33" t="str">
        <f t="shared" si="306"/>
        <v/>
      </c>
      <c r="AR1914" s="33" t="str">
        <f t="shared" si="307"/>
        <v/>
      </c>
      <c r="AS1914" s="4">
        <v>43604</v>
      </c>
      <c r="AT1914" s="4">
        <v>0.37011574074074072</v>
      </c>
      <c r="AU1914" s="4" t="s">
        <v>62</v>
      </c>
      <c r="AV1914" s="4" t="s">
        <v>63</v>
      </c>
      <c r="AW1914" s="4">
        <v>12</v>
      </c>
    </row>
    <row r="1915" spans="36:52" x14ac:dyDescent="0.3">
      <c r="AJ1915" s="33" t="str">
        <f t="shared" si="299"/>
        <v/>
      </c>
      <c r="AK1915" s="33" t="str">
        <f t="shared" si="300"/>
        <v/>
      </c>
      <c r="AL1915" s="33">
        <f t="shared" si="301"/>
        <v>27361.780999999999</v>
      </c>
      <c r="AM1915" s="33" t="str">
        <f t="shared" si="302"/>
        <v/>
      </c>
      <c r="AN1915" s="33" t="str">
        <f t="shared" si="303"/>
        <v/>
      </c>
      <c r="AO1915" s="33" t="str">
        <f t="shared" si="304"/>
        <v/>
      </c>
      <c r="AP1915" s="33" t="str">
        <f t="shared" si="305"/>
        <v/>
      </c>
      <c r="AQ1915" s="33" t="str">
        <f t="shared" si="306"/>
        <v/>
      </c>
      <c r="AR1915" s="33" t="str">
        <f t="shared" si="307"/>
        <v/>
      </c>
      <c r="AS1915" s="4">
        <v>43604</v>
      </c>
      <c r="AT1915" s="4">
        <v>0.37011574074074072</v>
      </c>
      <c r="AU1915" s="4" t="s">
        <v>64</v>
      </c>
      <c r="AV1915" s="4" t="s">
        <v>65</v>
      </c>
      <c r="AW1915" s="4">
        <v>27361.780999999999</v>
      </c>
    </row>
    <row r="1916" spans="36:52" x14ac:dyDescent="0.3">
      <c r="AJ1916" s="33" t="str">
        <f t="shared" si="299"/>
        <v/>
      </c>
      <c r="AK1916" s="33" t="str">
        <f t="shared" si="300"/>
        <v/>
      </c>
      <c r="AL1916" s="33" t="str">
        <f t="shared" si="301"/>
        <v/>
      </c>
      <c r="AM1916" s="33">
        <f t="shared" si="302"/>
        <v>37917.784</v>
      </c>
      <c r="AN1916" s="33" t="str">
        <f t="shared" si="303"/>
        <v/>
      </c>
      <c r="AO1916" s="33" t="str">
        <f t="shared" si="304"/>
        <v/>
      </c>
      <c r="AP1916" s="33" t="str">
        <f t="shared" si="305"/>
        <v/>
      </c>
      <c r="AQ1916" s="33" t="str">
        <f t="shared" si="306"/>
        <v/>
      </c>
      <c r="AR1916" s="33" t="str">
        <f t="shared" si="307"/>
        <v/>
      </c>
      <c r="AS1916" s="4">
        <v>43604</v>
      </c>
      <c r="AT1916" s="4">
        <v>0.37011574074074072</v>
      </c>
      <c r="AU1916" s="4" t="s">
        <v>64</v>
      </c>
      <c r="AV1916" s="4" t="s">
        <v>66</v>
      </c>
      <c r="AW1916" s="4" t="s">
        <v>67</v>
      </c>
      <c r="AX1916" s="4">
        <v>37917.784</v>
      </c>
    </row>
    <row r="1917" spans="36:52" x14ac:dyDescent="0.3">
      <c r="AJ1917" s="33" t="str">
        <f t="shared" si="299"/>
        <v/>
      </c>
      <c r="AK1917" s="33" t="str">
        <f t="shared" si="300"/>
        <v/>
      </c>
      <c r="AL1917" s="33" t="str">
        <f t="shared" si="301"/>
        <v/>
      </c>
      <c r="AM1917" s="33" t="str">
        <f t="shared" si="302"/>
        <v/>
      </c>
      <c r="AN1917" s="33">
        <f t="shared" si="303"/>
        <v>1.246</v>
      </c>
      <c r="AO1917" s="33" t="str">
        <f t="shared" si="304"/>
        <v/>
      </c>
      <c r="AP1917" s="33" t="str">
        <f t="shared" si="305"/>
        <v/>
      </c>
      <c r="AQ1917" s="33" t="str">
        <f t="shared" si="306"/>
        <v/>
      </c>
      <c r="AR1917" s="33" t="str">
        <f t="shared" si="307"/>
        <v/>
      </c>
      <c r="AS1917" s="4">
        <v>43604</v>
      </c>
      <c r="AT1917" s="4">
        <v>0.37011574074074072</v>
      </c>
      <c r="AU1917" s="4" t="s">
        <v>64</v>
      </c>
      <c r="AV1917" s="4" t="s">
        <v>68</v>
      </c>
      <c r="AW1917" s="4">
        <v>1.246</v>
      </c>
    </row>
    <row r="1918" spans="36:52" x14ac:dyDescent="0.3">
      <c r="AJ1918" s="33" t="str">
        <f t="shared" si="299"/>
        <v/>
      </c>
      <c r="AK1918" s="33" t="str">
        <f t="shared" si="300"/>
        <v/>
      </c>
      <c r="AL1918" s="33" t="str">
        <f t="shared" si="301"/>
        <v/>
      </c>
      <c r="AM1918" s="33" t="str">
        <f t="shared" si="302"/>
        <v/>
      </c>
      <c r="AN1918" s="33" t="str">
        <f t="shared" si="303"/>
        <v/>
      </c>
      <c r="AO1918" s="33" t="str">
        <f t="shared" si="304"/>
        <v/>
      </c>
      <c r="AP1918" s="33">
        <f t="shared" si="305"/>
        <v>0.22500000000000001</v>
      </c>
      <c r="AQ1918" s="33" t="str">
        <f t="shared" si="306"/>
        <v/>
      </c>
      <c r="AR1918" s="33" t="str">
        <f t="shared" si="307"/>
        <v/>
      </c>
      <c r="AS1918" s="4">
        <v>43604</v>
      </c>
      <c r="AT1918" s="4">
        <v>0.37077546296296293</v>
      </c>
      <c r="AU1918" s="4" t="s">
        <v>70</v>
      </c>
      <c r="AV1918" s="4" t="s">
        <v>71</v>
      </c>
      <c r="AW1918" s="4">
        <v>43604</v>
      </c>
      <c r="AX1918" s="4">
        <v>0.22500000000000001</v>
      </c>
      <c r="AY1918" s="4" t="s">
        <v>72</v>
      </c>
      <c r="AZ1918" s="4" t="s">
        <v>73</v>
      </c>
    </row>
    <row r="1919" spans="36:52" x14ac:dyDescent="0.3">
      <c r="AJ1919" s="33" t="str">
        <f t="shared" si="299"/>
        <v/>
      </c>
      <c r="AK1919" s="33" t="str">
        <f t="shared" si="300"/>
        <v/>
      </c>
      <c r="AL1919" s="33" t="str">
        <f t="shared" si="301"/>
        <v/>
      </c>
      <c r="AM1919" s="33" t="str">
        <f t="shared" si="302"/>
        <v/>
      </c>
      <c r="AN1919" s="33" t="str">
        <f t="shared" si="303"/>
        <v/>
      </c>
      <c r="AO1919" s="33" t="str">
        <f t="shared" si="304"/>
        <v/>
      </c>
      <c r="AP1919" s="33" t="str">
        <f t="shared" si="305"/>
        <v/>
      </c>
      <c r="AQ1919" s="33" t="str">
        <f t="shared" si="306"/>
        <v/>
      </c>
      <c r="AR1919" s="33">
        <f t="shared" si="307"/>
        <v>33.700000000000003</v>
      </c>
      <c r="AS1919" s="4">
        <v>43604</v>
      </c>
      <c r="AT1919" s="4">
        <v>0.37077546296296293</v>
      </c>
      <c r="AU1919" s="4" t="s">
        <v>74</v>
      </c>
      <c r="AV1919" s="4" t="s">
        <v>75</v>
      </c>
      <c r="AW1919" s="4">
        <v>33.700000000000003</v>
      </c>
      <c r="AX1919" s="4" t="s">
        <v>72</v>
      </c>
      <c r="AY1919" s="4" t="s">
        <v>73</v>
      </c>
    </row>
    <row r="1920" spans="36:52" x14ac:dyDescent="0.3">
      <c r="AJ1920" s="33" t="str">
        <f t="shared" si="299"/>
        <v/>
      </c>
      <c r="AK1920" s="33" t="str">
        <f t="shared" si="300"/>
        <v/>
      </c>
      <c r="AL1920" s="33" t="str">
        <f t="shared" si="301"/>
        <v/>
      </c>
      <c r="AM1920" s="33" t="str">
        <f t="shared" si="302"/>
        <v/>
      </c>
      <c r="AN1920" s="33" t="str">
        <f t="shared" si="303"/>
        <v/>
      </c>
      <c r="AO1920" s="33" t="str">
        <f t="shared" si="304"/>
        <v/>
      </c>
      <c r="AP1920" s="33" t="str">
        <f t="shared" si="305"/>
        <v/>
      </c>
      <c r="AQ1920" s="33">
        <f t="shared" si="306"/>
        <v>34</v>
      </c>
      <c r="AR1920" s="33" t="str">
        <f t="shared" si="307"/>
        <v/>
      </c>
      <c r="AS1920" s="4">
        <v>43604</v>
      </c>
      <c r="AT1920" s="4">
        <v>0.37077546296296293</v>
      </c>
      <c r="AU1920" s="4" t="s">
        <v>74</v>
      </c>
      <c r="AV1920" s="4" t="s">
        <v>76</v>
      </c>
      <c r="AW1920" s="4">
        <v>34</v>
      </c>
      <c r="AX1920" s="4" t="s">
        <v>72</v>
      </c>
      <c r="AY1920" s="4" t="s">
        <v>73</v>
      </c>
    </row>
    <row r="1921" spans="36:52" x14ac:dyDescent="0.3">
      <c r="AJ1921" s="33">
        <f t="shared" si="299"/>
        <v>15736.519</v>
      </c>
      <c r="AK1921" s="33" t="str">
        <f t="shared" si="300"/>
        <v/>
      </c>
      <c r="AL1921" s="33" t="str">
        <f t="shared" si="301"/>
        <v/>
      </c>
      <c r="AM1921" s="33" t="str">
        <f t="shared" si="302"/>
        <v/>
      </c>
      <c r="AN1921" s="33" t="str">
        <f t="shared" si="303"/>
        <v/>
      </c>
      <c r="AO1921" s="33" t="str">
        <f t="shared" si="304"/>
        <v/>
      </c>
      <c r="AP1921" s="33" t="str">
        <f t="shared" si="305"/>
        <v/>
      </c>
      <c r="AQ1921" s="33" t="str">
        <f t="shared" si="306"/>
        <v/>
      </c>
      <c r="AR1921" s="33" t="str">
        <f t="shared" si="307"/>
        <v/>
      </c>
      <c r="AS1921" s="4">
        <v>43604</v>
      </c>
      <c r="AT1921" s="4">
        <v>0.3715046296296296</v>
      </c>
      <c r="AU1921" s="4" t="s">
        <v>59</v>
      </c>
      <c r="AV1921" s="4" t="s">
        <v>60</v>
      </c>
      <c r="AW1921" s="4">
        <v>15736.519</v>
      </c>
    </row>
    <row r="1922" spans="36:52" x14ac:dyDescent="0.3">
      <c r="AJ1922" s="33" t="str">
        <f t="shared" si="299"/>
        <v/>
      </c>
      <c r="AK1922" s="33">
        <f t="shared" si="300"/>
        <v>116117.715</v>
      </c>
      <c r="AL1922" s="33" t="str">
        <f t="shared" si="301"/>
        <v/>
      </c>
      <c r="AM1922" s="33" t="str">
        <f t="shared" si="302"/>
        <v/>
      </c>
      <c r="AN1922" s="33" t="str">
        <f t="shared" si="303"/>
        <v/>
      </c>
      <c r="AO1922" s="33" t="str">
        <f t="shared" si="304"/>
        <v/>
      </c>
      <c r="AP1922" s="33" t="str">
        <f t="shared" si="305"/>
        <v/>
      </c>
      <c r="AQ1922" s="33" t="str">
        <f t="shared" si="306"/>
        <v/>
      </c>
      <c r="AR1922" s="33" t="str">
        <f t="shared" si="307"/>
        <v/>
      </c>
      <c r="AS1922" s="4">
        <v>43604</v>
      </c>
      <c r="AT1922" s="4">
        <v>0.3715046296296296</v>
      </c>
      <c r="AU1922" s="4" t="s">
        <v>59</v>
      </c>
      <c r="AV1922" s="4" t="s">
        <v>61</v>
      </c>
      <c r="AW1922" s="4">
        <v>116117.715</v>
      </c>
    </row>
    <row r="1923" spans="36:52" x14ac:dyDescent="0.3">
      <c r="AJ1923" s="33" t="str">
        <f t="shared" si="299"/>
        <v/>
      </c>
      <c r="AK1923" s="33" t="str">
        <f t="shared" si="300"/>
        <v/>
      </c>
      <c r="AL1923" s="33" t="str">
        <f t="shared" si="301"/>
        <v/>
      </c>
      <c r="AM1923" s="33" t="str">
        <f t="shared" si="302"/>
        <v/>
      </c>
      <c r="AN1923" s="33" t="str">
        <f t="shared" si="303"/>
        <v/>
      </c>
      <c r="AO1923" s="33">
        <f t="shared" si="304"/>
        <v>12</v>
      </c>
      <c r="AP1923" s="33" t="str">
        <f t="shared" si="305"/>
        <v/>
      </c>
      <c r="AQ1923" s="33" t="str">
        <f t="shared" si="306"/>
        <v/>
      </c>
      <c r="AR1923" s="33" t="str">
        <f t="shared" si="307"/>
        <v/>
      </c>
      <c r="AS1923" s="4">
        <v>43604</v>
      </c>
      <c r="AT1923" s="4">
        <v>0.3715046296296296</v>
      </c>
      <c r="AU1923" s="4" t="s">
        <v>62</v>
      </c>
      <c r="AV1923" s="4" t="s">
        <v>63</v>
      </c>
      <c r="AW1923" s="4">
        <v>12</v>
      </c>
    </row>
    <row r="1924" spans="36:52" x14ac:dyDescent="0.3">
      <c r="AJ1924" s="33" t="str">
        <f t="shared" si="299"/>
        <v/>
      </c>
      <c r="AK1924" s="33" t="str">
        <f t="shared" si="300"/>
        <v/>
      </c>
      <c r="AL1924" s="33">
        <f t="shared" si="301"/>
        <v>27361.911</v>
      </c>
      <c r="AM1924" s="33" t="str">
        <f t="shared" si="302"/>
        <v/>
      </c>
      <c r="AN1924" s="33" t="str">
        <f t="shared" si="303"/>
        <v/>
      </c>
      <c r="AO1924" s="33" t="str">
        <f t="shared" si="304"/>
        <v/>
      </c>
      <c r="AP1924" s="33" t="str">
        <f t="shared" si="305"/>
        <v/>
      </c>
      <c r="AQ1924" s="33" t="str">
        <f t="shared" si="306"/>
        <v/>
      </c>
      <c r="AR1924" s="33" t="str">
        <f t="shared" si="307"/>
        <v/>
      </c>
      <c r="AS1924" s="4">
        <v>43604</v>
      </c>
      <c r="AT1924" s="4">
        <v>0.3715046296296296</v>
      </c>
      <c r="AU1924" s="4" t="s">
        <v>64</v>
      </c>
      <c r="AV1924" s="4" t="s">
        <v>65</v>
      </c>
      <c r="AW1924" s="4">
        <v>27361.911</v>
      </c>
    </row>
    <row r="1925" spans="36:52" x14ac:dyDescent="0.3">
      <c r="AJ1925" s="33" t="str">
        <f t="shared" si="299"/>
        <v/>
      </c>
      <c r="AK1925" s="33" t="str">
        <f t="shared" si="300"/>
        <v/>
      </c>
      <c r="AL1925" s="33" t="str">
        <f t="shared" si="301"/>
        <v/>
      </c>
      <c r="AM1925" s="33">
        <f t="shared" si="302"/>
        <v>37917.896000000001</v>
      </c>
      <c r="AN1925" s="33" t="str">
        <f t="shared" si="303"/>
        <v/>
      </c>
      <c r="AO1925" s="33" t="str">
        <f t="shared" si="304"/>
        <v/>
      </c>
      <c r="AP1925" s="33" t="str">
        <f t="shared" si="305"/>
        <v/>
      </c>
      <c r="AQ1925" s="33" t="str">
        <f t="shared" si="306"/>
        <v/>
      </c>
      <c r="AR1925" s="33" t="str">
        <f t="shared" si="307"/>
        <v/>
      </c>
      <c r="AS1925" s="4">
        <v>43604</v>
      </c>
      <c r="AT1925" s="4">
        <v>0.3715046296296296</v>
      </c>
      <c r="AU1925" s="4" t="s">
        <v>64</v>
      </c>
      <c r="AV1925" s="4" t="s">
        <v>66</v>
      </c>
      <c r="AW1925" s="4" t="s">
        <v>67</v>
      </c>
      <c r="AX1925" s="4">
        <v>37917.896000000001</v>
      </c>
    </row>
    <row r="1926" spans="36:52" x14ac:dyDescent="0.3">
      <c r="AJ1926" s="33" t="str">
        <f t="shared" si="299"/>
        <v/>
      </c>
      <c r="AK1926" s="33" t="str">
        <f t="shared" si="300"/>
        <v/>
      </c>
      <c r="AL1926" s="33" t="str">
        <f t="shared" si="301"/>
        <v/>
      </c>
      <c r="AM1926" s="33" t="str">
        <f t="shared" si="302"/>
        <v/>
      </c>
      <c r="AN1926" s="33">
        <f t="shared" si="303"/>
        <v>1.359</v>
      </c>
      <c r="AO1926" s="33" t="str">
        <f t="shared" si="304"/>
        <v/>
      </c>
      <c r="AP1926" s="33" t="str">
        <f t="shared" si="305"/>
        <v/>
      </c>
      <c r="AQ1926" s="33" t="str">
        <f t="shared" si="306"/>
        <v/>
      </c>
      <c r="AR1926" s="33" t="str">
        <f t="shared" si="307"/>
        <v/>
      </c>
      <c r="AS1926" s="4">
        <v>43604</v>
      </c>
      <c r="AT1926" s="4">
        <v>0.3715046296296296</v>
      </c>
      <c r="AU1926" s="4" t="s">
        <v>64</v>
      </c>
      <c r="AV1926" s="4" t="s">
        <v>68</v>
      </c>
      <c r="AW1926" s="4">
        <v>1.359</v>
      </c>
    </row>
    <row r="1927" spans="36:52" x14ac:dyDescent="0.3">
      <c r="AJ1927" s="33">
        <f t="shared" si="299"/>
        <v>15736.519</v>
      </c>
      <c r="AK1927" s="33" t="str">
        <f t="shared" si="300"/>
        <v/>
      </c>
      <c r="AL1927" s="33" t="str">
        <f t="shared" si="301"/>
        <v/>
      </c>
      <c r="AM1927" s="33" t="str">
        <f t="shared" si="302"/>
        <v/>
      </c>
      <c r="AN1927" s="33" t="str">
        <f t="shared" si="303"/>
        <v/>
      </c>
      <c r="AO1927" s="33" t="str">
        <f t="shared" si="304"/>
        <v/>
      </c>
      <c r="AP1927" s="33" t="str">
        <f t="shared" si="305"/>
        <v/>
      </c>
      <c r="AQ1927" s="33" t="str">
        <f t="shared" si="306"/>
        <v/>
      </c>
      <c r="AR1927" s="33" t="str">
        <f t="shared" si="307"/>
        <v/>
      </c>
      <c r="AS1927" s="4">
        <v>43604</v>
      </c>
      <c r="AT1927" s="4">
        <v>0.37289351851851849</v>
      </c>
      <c r="AU1927" s="4" t="s">
        <v>59</v>
      </c>
      <c r="AV1927" s="4" t="s">
        <v>60</v>
      </c>
      <c r="AW1927" s="4">
        <v>15736.519</v>
      </c>
    </row>
    <row r="1928" spans="36:52" x14ac:dyDescent="0.3">
      <c r="AJ1928" s="33" t="str">
        <f t="shared" si="299"/>
        <v/>
      </c>
      <c r="AK1928" s="33">
        <f t="shared" si="300"/>
        <v>116117.715</v>
      </c>
      <c r="AL1928" s="33" t="str">
        <f t="shared" si="301"/>
        <v/>
      </c>
      <c r="AM1928" s="33" t="str">
        <f t="shared" si="302"/>
        <v/>
      </c>
      <c r="AN1928" s="33" t="str">
        <f t="shared" si="303"/>
        <v/>
      </c>
      <c r="AO1928" s="33" t="str">
        <f t="shared" si="304"/>
        <v/>
      </c>
      <c r="AP1928" s="33" t="str">
        <f t="shared" si="305"/>
        <v/>
      </c>
      <c r="AQ1928" s="33" t="str">
        <f t="shared" si="306"/>
        <v/>
      </c>
      <c r="AR1928" s="33" t="str">
        <f t="shared" si="307"/>
        <v/>
      </c>
      <c r="AS1928" s="4">
        <v>43604</v>
      </c>
      <c r="AT1928" s="4">
        <v>0.37289351851851849</v>
      </c>
      <c r="AU1928" s="4" t="s">
        <v>59</v>
      </c>
      <c r="AV1928" s="4" t="s">
        <v>61</v>
      </c>
      <c r="AW1928" s="4">
        <v>116117.715</v>
      </c>
    </row>
    <row r="1929" spans="36:52" x14ac:dyDescent="0.3">
      <c r="AJ1929" s="33" t="str">
        <f t="shared" si="299"/>
        <v/>
      </c>
      <c r="AK1929" s="33" t="str">
        <f t="shared" si="300"/>
        <v/>
      </c>
      <c r="AL1929" s="33" t="str">
        <f t="shared" si="301"/>
        <v/>
      </c>
      <c r="AM1929" s="33" t="str">
        <f t="shared" si="302"/>
        <v/>
      </c>
      <c r="AN1929" s="33" t="str">
        <f t="shared" si="303"/>
        <v/>
      </c>
      <c r="AO1929" s="33">
        <f t="shared" si="304"/>
        <v>12</v>
      </c>
      <c r="AP1929" s="33" t="str">
        <f t="shared" si="305"/>
        <v/>
      </c>
      <c r="AQ1929" s="33" t="str">
        <f t="shared" si="306"/>
        <v/>
      </c>
      <c r="AR1929" s="33" t="str">
        <f t="shared" si="307"/>
        <v/>
      </c>
      <c r="AS1929" s="4">
        <v>43604</v>
      </c>
      <c r="AT1929" s="4">
        <v>0.37289351851851849</v>
      </c>
      <c r="AU1929" s="4" t="s">
        <v>62</v>
      </c>
      <c r="AV1929" s="4" t="s">
        <v>63</v>
      </c>
      <c r="AW1929" s="4">
        <v>12</v>
      </c>
    </row>
    <row r="1930" spans="36:52" x14ac:dyDescent="0.3">
      <c r="AJ1930" s="33" t="str">
        <f t="shared" si="299"/>
        <v/>
      </c>
      <c r="AK1930" s="33" t="str">
        <f t="shared" si="300"/>
        <v/>
      </c>
      <c r="AL1930" s="33">
        <f t="shared" si="301"/>
        <v>27361.942999999999</v>
      </c>
      <c r="AM1930" s="33" t="str">
        <f t="shared" si="302"/>
        <v/>
      </c>
      <c r="AN1930" s="33" t="str">
        <f t="shared" si="303"/>
        <v/>
      </c>
      <c r="AO1930" s="33" t="str">
        <f t="shared" si="304"/>
        <v/>
      </c>
      <c r="AP1930" s="33" t="str">
        <f t="shared" si="305"/>
        <v/>
      </c>
      <c r="AQ1930" s="33" t="str">
        <f t="shared" si="306"/>
        <v/>
      </c>
      <c r="AR1930" s="33" t="str">
        <f t="shared" si="307"/>
        <v/>
      </c>
      <c r="AS1930" s="4">
        <v>43604</v>
      </c>
      <c r="AT1930" s="4">
        <v>0.37289351851851849</v>
      </c>
      <c r="AU1930" s="4" t="s">
        <v>64</v>
      </c>
      <c r="AV1930" s="4" t="s">
        <v>65</v>
      </c>
      <c r="AW1930" s="4">
        <v>27361.942999999999</v>
      </c>
    </row>
    <row r="1931" spans="36:52" x14ac:dyDescent="0.3">
      <c r="AS1931" s="4">
        <v>43604</v>
      </c>
      <c r="AT1931" s="4">
        <v>0.37289351851851849</v>
      </c>
      <c r="AU1931" s="4" t="s">
        <v>64</v>
      </c>
      <c r="AV1931" s="4" t="s">
        <v>66</v>
      </c>
      <c r="AW1931" s="4" t="s">
        <v>67</v>
      </c>
      <c r="AX1931" s="4">
        <v>37917.896000000001</v>
      </c>
    </row>
    <row r="1932" spans="36:52" x14ac:dyDescent="0.3">
      <c r="AS1932" s="4">
        <v>43604</v>
      </c>
      <c r="AT1932" s="4">
        <v>0.37289351851851849</v>
      </c>
      <c r="AU1932" s="4" t="s">
        <v>64</v>
      </c>
      <c r="AV1932" s="4" t="s">
        <v>68</v>
      </c>
      <c r="AW1932" s="4">
        <v>1.359</v>
      </c>
    </row>
    <row r="1933" spans="36:52" x14ac:dyDescent="0.3">
      <c r="AS1933" s="4">
        <v>43604</v>
      </c>
      <c r="AT1933" s="4">
        <v>0.3742476851851852</v>
      </c>
      <c r="AU1933" s="4" t="s">
        <v>70</v>
      </c>
      <c r="AV1933" s="4" t="s">
        <v>71</v>
      </c>
      <c r="AW1933" s="4">
        <v>43604</v>
      </c>
      <c r="AX1933" s="4">
        <v>0.22500000000000001</v>
      </c>
      <c r="AY1933" s="4" t="s">
        <v>72</v>
      </c>
      <c r="AZ1933" s="4" t="s">
        <v>73</v>
      </c>
    </row>
    <row r="1934" spans="36:52" x14ac:dyDescent="0.3">
      <c r="AS1934" s="4">
        <v>43604</v>
      </c>
      <c r="AT1934" s="4">
        <v>0.3742476851851852</v>
      </c>
      <c r="AU1934" s="4" t="s">
        <v>74</v>
      </c>
      <c r="AV1934" s="4" t="s">
        <v>75</v>
      </c>
      <c r="AW1934" s="4">
        <v>33.700000000000003</v>
      </c>
      <c r="AX1934" s="4" t="s">
        <v>72</v>
      </c>
      <c r="AY1934" s="4" t="s">
        <v>73</v>
      </c>
    </row>
    <row r="1935" spans="36:52" x14ac:dyDescent="0.3">
      <c r="AS1935" s="4">
        <v>43604</v>
      </c>
      <c r="AT1935" s="4">
        <v>0.3742476851851852</v>
      </c>
      <c r="AU1935" s="4" t="s">
        <v>74</v>
      </c>
      <c r="AV1935" s="4" t="s">
        <v>76</v>
      </c>
      <c r="AW1935" s="4">
        <v>34</v>
      </c>
      <c r="AX1935" s="4" t="s">
        <v>72</v>
      </c>
      <c r="AY1935" s="4" t="s">
        <v>73</v>
      </c>
    </row>
    <row r="1936" spans="36:52" x14ac:dyDescent="0.3">
      <c r="AS1936" s="4">
        <v>43604</v>
      </c>
      <c r="AT1936" s="4">
        <v>0.37428240740740742</v>
      </c>
      <c r="AU1936" s="4" t="s">
        <v>59</v>
      </c>
      <c r="AV1936" s="4" t="s">
        <v>60</v>
      </c>
      <c r="AW1936" s="4">
        <v>15736.519</v>
      </c>
    </row>
    <row r="1937" spans="45:50" x14ac:dyDescent="0.3">
      <c r="AS1937" s="4">
        <v>43604</v>
      </c>
      <c r="AT1937" s="4">
        <v>0.37428240740740742</v>
      </c>
      <c r="AU1937" s="4" t="s">
        <v>59</v>
      </c>
      <c r="AV1937" s="4" t="s">
        <v>61</v>
      </c>
      <c r="AW1937" s="4">
        <v>116117.715</v>
      </c>
    </row>
    <row r="1938" spans="45:50" x14ac:dyDescent="0.3">
      <c r="AS1938" s="4">
        <v>43604</v>
      </c>
      <c r="AT1938" s="4">
        <v>0.37428240740740742</v>
      </c>
      <c r="AU1938" s="4" t="s">
        <v>62</v>
      </c>
      <c r="AV1938" s="4" t="s">
        <v>63</v>
      </c>
      <c r="AW1938" s="4">
        <v>12</v>
      </c>
    </row>
    <row r="1939" spans="45:50" x14ac:dyDescent="0.3">
      <c r="AS1939" s="4">
        <v>43604</v>
      </c>
      <c r="AT1939" s="4">
        <v>0.37428240740740742</v>
      </c>
      <c r="AU1939" s="4" t="s">
        <v>64</v>
      </c>
      <c r="AV1939" s="4" t="s">
        <v>65</v>
      </c>
      <c r="AW1939" s="4">
        <v>27362.007000000001</v>
      </c>
    </row>
    <row r="1940" spans="45:50" x14ac:dyDescent="0.3">
      <c r="AS1940" s="4">
        <v>43604</v>
      </c>
      <c r="AT1940" s="4">
        <v>0.37428240740740742</v>
      </c>
      <c r="AU1940" s="4" t="s">
        <v>64</v>
      </c>
      <c r="AV1940" s="4" t="s">
        <v>66</v>
      </c>
      <c r="AW1940" s="4" t="s">
        <v>67</v>
      </c>
      <c r="AX1940" s="4">
        <v>37917.896000000001</v>
      </c>
    </row>
    <row r="1941" spans="45:50" x14ac:dyDescent="0.3">
      <c r="AS1941" s="4">
        <v>43604</v>
      </c>
      <c r="AT1941" s="4">
        <v>0.37428240740740742</v>
      </c>
      <c r="AU1941" s="4" t="s">
        <v>64</v>
      </c>
      <c r="AV1941" s="4" t="s">
        <v>68</v>
      </c>
      <c r="AW1941" s="4">
        <v>1.359</v>
      </c>
    </row>
    <row r="1942" spans="45:50" x14ac:dyDescent="0.3">
      <c r="AS1942" s="4">
        <v>43604</v>
      </c>
      <c r="AT1942" s="4">
        <v>0.37567129629629631</v>
      </c>
      <c r="AU1942" s="4" t="s">
        <v>59</v>
      </c>
      <c r="AV1942" s="4" t="s">
        <v>60</v>
      </c>
      <c r="AW1942" s="4">
        <v>15736.519</v>
      </c>
    </row>
    <row r="1943" spans="45:50" x14ac:dyDescent="0.3">
      <c r="AS1943" s="4">
        <v>43604</v>
      </c>
      <c r="AT1943" s="4">
        <v>0.37567129629629631</v>
      </c>
      <c r="AU1943" s="4" t="s">
        <v>59</v>
      </c>
      <c r="AV1943" s="4" t="s">
        <v>61</v>
      </c>
      <c r="AW1943" s="4">
        <v>116117.715</v>
      </c>
    </row>
    <row r="1944" spans="45:50" x14ac:dyDescent="0.3">
      <c r="AS1944" s="4">
        <v>43604</v>
      </c>
      <c r="AT1944" s="4">
        <v>0.37567129629629631</v>
      </c>
      <c r="AU1944" s="4" t="s">
        <v>62</v>
      </c>
      <c r="AV1944" s="4" t="s">
        <v>63</v>
      </c>
      <c r="AW1944" s="4">
        <v>12</v>
      </c>
    </row>
    <row r="1945" spans="45:50" x14ac:dyDescent="0.3">
      <c r="AS1945" s="4">
        <v>43604</v>
      </c>
      <c r="AT1945" s="4">
        <v>0.37567129629629631</v>
      </c>
      <c r="AU1945" s="4" t="s">
        <v>64</v>
      </c>
      <c r="AV1945" s="4" t="s">
        <v>65</v>
      </c>
      <c r="AW1945" s="4">
        <v>27362.007000000001</v>
      </c>
    </row>
    <row r="1946" spans="45:50" x14ac:dyDescent="0.3">
      <c r="AS1946" s="4">
        <v>43604</v>
      </c>
      <c r="AT1946" s="4">
        <v>0.37567129629629631</v>
      </c>
      <c r="AU1946" s="4" t="s">
        <v>64</v>
      </c>
      <c r="AV1946" s="4" t="s">
        <v>66</v>
      </c>
      <c r="AW1946" s="4" t="s">
        <v>67</v>
      </c>
      <c r="AX1946" s="4">
        <v>37918.025000000001</v>
      </c>
    </row>
    <row r="1947" spans="45:50" x14ac:dyDescent="0.3">
      <c r="AS1947" s="4">
        <v>43604</v>
      </c>
      <c r="AT1947" s="4">
        <v>0.37567129629629631</v>
      </c>
      <c r="AU1947" s="4" t="s">
        <v>64</v>
      </c>
      <c r="AV1947" s="4" t="s">
        <v>68</v>
      </c>
      <c r="AW1947" s="4">
        <v>1.4870000000000001</v>
      </c>
    </row>
    <row r="1948" spans="45:50" x14ac:dyDescent="0.3">
      <c r="AS1948" s="4">
        <v>43604</v>
      </c>
      <c r="AT1948" s="4">
        <v>0.37706018518518519</v>
      </c>
      <c r="AU1948" s="4" t="s">
        <v>59</v>
      </c>
      <c r="AV1948" s="4" t="s">
        <v>60</v>
      </c>
      <c r="AW1948" s="4">
        <v>15736.519</v>
      </c>
    </row>
    <row r="1949" spans="45:50" x14ac:dyDescent="0.3">
      <c r="AS1949" s="4">
        <v>43604</v>
      </c>
      <c r="AT1949" s="4">
        <v>0.37706018518518519</v>
      </c>
      <c r="AU1949" s="4" t="s">
        <v>59</v>
      </c>
      <c r="AV1949" s="4" t="s">
        <v>61</v>
      </c>
      <c r="AW1949" s="4">
        <v>116117.715</v>
      </c>
    </row>
    <row r="1950" spans="45:50" x14ac:dyDescent="0.3">
      <c r="AS1950" s="4">
        <v>43604</v>
      </c>
      <c r="AT1950" s="4">
        <v>0.37706018518518519</v>
      </c>
      <c r="AU1950" s="4" t="s">
        <v>62</v>
      </c>
      <c r="AV1950" s="4" t="s">
        <v>63</v>
      </c>
      <c r="AW1950" s="4">
        <v>12</v>
      </c>
    </row>
    <row r="1951" spans="45:50" x14ac:dyDescent="0.3">
      <c r="AS1951" s="4">
        <v>43604</v>
      </c>
      <c r="AT1951" s="4">
        <v>0.37706018518518519</v>
      </c>
      <c r="AU1951" s="4" t="s">
        <v>64</v>
      </c>
      <c r="AV1951" s="4" t="s">
        <v>65</v>
      </c>
      <c r="AW1951" s="4">
        <v>27362.007000000001</v>
      </c>
    </row>
    <row r="1952" spans="45:50" x14ac:dyDescent="0.3">
      <c r="AS1952" s="4">
        <v>43604</v>
      </c>
      <c r="AT1952" s="4">
        <v>0.37706018518518519</v>
      </c>
      <c r="AU1952" s="4" t="s">
        <v>64</v>
      </c>
      <c r="AV1952" s="4" t="s">
        <v>66</v>
      </c>
      <c r="AW1952" s="4" t="s">
        <v>67</v>
      </c>
      <c r="AX1952" s="4">
        <v>37918.025000000001</v>
      </c>
    </row>
    <row r="1953" spans="45:52" x14ac:dyDescent="0.3">
      <c r="AS1953" s="4">
        <v>43604</v>
      </c>
      <c r="AT1953" s="4">
        <v>0.37706018518518519</v>
      </c>
      <c r="AU1953" s="4" t="s">
        <v>64</v>
      </c>
      <c r="AV1953" s="4" t="s">
        <v>68</v>
      </c>
      <c r="AW1953" s="4">
        <v>1.4870000000000001</v>
      </c>
    </row>
    <row r="1954" spans="45:52" x14ac:dyDescent="0.3">
      <c r="AS1954" s="4">
        <v>43604</v>
      </c>
      <c r="AT1954" s="4">
        <v>0.37771990740740741</v>
      </c>
      <c r="AU1954" s="4" t="s">
        <v>70</v>
      </c>
      <c r="AV1954" s="4" t="s">
        <v>71</v>
      </c>
      <c r="AW1954" s="4">
        <v>43604</v>
      </c>
      <c r="AX1954" s="4">
        <v>0.22500000000000001</v>
      </c>
      <c r="AY1954" s="4" t="s">
        <v>72</v>
      </c>
      <c r="AZ1954" s="4" t="s">
        <v>73</v>
      </c>
    </row>
    <row r="1955" spans="45:52" x14ac:dyDescent="0.3">
      <c r="AS1955" s="4">
        <v>43604</v>
      </c>
      <c r="AT1955" s="4">
        <v>0.37771990740740741</v>
      </c>
      <c r="AU1955" s="4" t="s">
        <v>74</v>
      </c>
      <c r="AV1955" s="4" t="s">
        <v>75</v>
      </c>
      <c r="AW1955" s="4">
        <v>33.700000000000003</v>
      </c>
      <c r="AX1955" s="4" t="s">
        <v>72</v>
      </c>
      <c r="AY1955" s="4" t="s">
        <v>73</v>
      </c>
    </row>
    <row r="1956" spans="45:52" x14ac:dyDescent="0.3">
      <c r="AS1956" s="4">
        <v>43604</v>
      </c>
      <c r="AT1956" s="4">
        <v>0.37771990740740741</v>
      </c>
      <c r="AU1956" s="4" t="s">
        <v>74</v>
      </c>
      <c r="AV1956" s="4" t="s">
        <v>76</v>
      </c>
      <c r="AW1956" s="4">
        <v>34</v>
      </c>
      <c r="AX1956" s="4" t="s">
        <v>72</v>
      </c>
      <c r="AY1956" s="4" t="s">
        <v>73</v>
      </c>
    </row>
    <row r="1957" spans="45:52" x14ac:dyDescent="0.3">
      <c r="AS1957" s="4">
        <v>43604</v>
      </c>
      <c r="AT1957" s="4">
        <v>0.37844907407407408</v>
      </c>
      <c r="AU1957" s="4" t="s">
        <v>59</v>
      </c>
      <c r="AV1957" s="4" t="s">
        <v>60</v>
      </c>
      <c r="AW1957" s="4">
        <v>15736.519</v>
      </c>
    </row>
    <row r="1958" spans="45:52" x14ac:dyDescent="0.3">
      <c r="AS1958" s="4">
        <v>43604</v>
      </c>
      <c r="AT1958" s="4">
        <v>0.37844907407407408</v>
      </c>
      <c r="AU1958" s="4" t="s">
        <v>59</v>
      </c>
      <c r="AV1958" s="4" t="s">
        <v>61</v>
      </c>
      <c r="AW1958" s="4">
        <v>116117.715</v>
      </c>
    </row>
    <row r="1959" spans="45:52" x14ac:dyDescent="0.3">
      <c r="AS1959" s="4">
        <v>43604</v>
      </c>
      <c r="AT1959" s="4">
        <v>0.37844907407407408</v>
      </c>
      <c r="AU1959" s="4" t="s">
        <v>62</v>
      </c>
      <c r="AV1959" s="4" t="s">
        <v>63</v>
      </c>
      <c r="AW1959" s="4">
        <v>12</v>
      </c>
    </row>
    <row r="1960" spans="45:52" x14ac:dyDescent="0.3">
      <c r="AS1960" s="4">
        <v>43604</v>
      </c>
      <c r="AT1960" s="4">
        <v>0.37844907407407408</v>
      </c>
      <c r="AU1960" s="4" t="s">
        <v>64</v>
      </c>
      <c r="AV1960" s="4" t="s">
        <v>65</v>
      </c>
      <c r="AW1960" s="4">
        <v>27362.007000000001</v>
      </c>
    </row>
    <row r="1961" spans="45:52" x14ac:dyDescent="0.3">
      <c r="AS1961" s="4">
        <v>43604</v>
      </c>
      <c r="AT1961" s="4">
        <v>0.37844907407407408</v>
      </c>
      <c r="AU1961" s="4" t="s">
        <v>64</v>
      </c>
      <c r="AV1961" s="4" t="s">
        <v>66</v>
      </c>
      <c r="AW1961" s="4" t="s">
        <v>67</v>
      </c>
      <c r="AX1961" s="4">
        <v>37918.264999999999</v>
      </c>
    </row>
    <row r="1962" spans="45:52" x14ac:dyDescent="0.3">
      <c r="AS1962" s="4">
        <v>43604</v>
      </c>
      <c r="AT1962" s="4">
        <v>0.37844907407407408</v>
      </c>
      <c r="AU1962" s="4" t="s">
        <v>64</v>
      </c>
      <c r="AV1962" s="4" t="s">
        <v>68</v>
      </c>
      <c r="AW1962" s="4">
        <v>1.7250000000000001</v>
      </c>
    </row>
    <row r="1963" spans="45:52" x14ac:dyDescent="0.3">
      <c r="AS1963" s="4">
        <v>43604</v>
      </c>
      <c r="AT1963" s="4">
        <v>0.37983796296296296</v>
      </c>
      <c r="AU1963" s="4" t="s">
        <v>59</v>
      </c>
      <c r="AV1963" s="4" t="s">
        <v>60</v>
      </c>
      <c r="AW1963" s="4">
        <v>15736.519</v>
      </c>
    </row>
    <row r="1964" spans="45:52" x14ac:dyDescent="0.3">
      <c r="AS1964" s="4">
        <v>43604</v>
      </c>
      <c r="AT1964" s="4">
        <v>0.37983796296296296</v>
      </c>
      <c r="AU1964" s="4" t="s">
        <v>59</v>
      </c>
      <c r="AV1964" s="4" t="s">
        <v>61</v>
      </c>
      <c r="AW1964" s="4">
        <v>116117.715</v>
      </c>
    </row>
    <row r="1965" spans="45:52" x14ac:dyDescent="0.3">
      <c r="AS1965" s="4">
        <v>43604</v>
      </c>
      <c r="AT1965" s="4">
        <v>0.37983796296296296</v>
      </c>
      <c r="AU1965" s="4" t="s">
        <v>62</v>
      </c>
      <c r="AV1965" s="4" t="s">
        <v>63</v>
      </c>
      <c r="AW1965" s="4">
        <v>12</v>
      </c>
    </row>
    <row r="1966" spans="45:52" x14ac:dyDescent="0.3">
      <c r="AS1966" s="4">
        <v>43604</v>
      </c>
      <c r="AT1966" s="4">
        <v>0.37983796296296296</v>
      </c>
      <c r="AU1966" s="4" t="s">
        <v>64</v>
      </c>
      <c r="AV1966" s="4" t="s">
        <v>65</v>
      </c>
      <c r="AW1966" s="4">
        <v>27362.258999999998</v>
      </c>
    </row>
    <row r="1967" spans="45:52" x14ac:dyDescent="0.3">
      <c r="AS1967" s="4">
        <v>43604</v>
      </c>
      <c r="AT1967" s="4">
        <v>0.37983796296296296</v>
      </c>
      <c r="AU1967" s="4" t="s">
        <v>64</v>
      </c>
      <c r="AV1967" s="4" t="s">
        <v>66</v>
      </c>
      <c r="AW1967" s="4" t="s">
        <v>67</v>
      </c>
      <c r="AX1967" s="4">
        <v>37918.264999999999</v>
      </c>
    </row>
    <row r="1968" spans="45:52" x14ac:dyDescent="0.3">
      <c r="AS1968" s="4">
        <v>43604</v>
      </c>
      <c r="AT1968" s="4">
        <v>0.37983796296296296</v>
      </c>
      <c r="AU1968" s="4" t="s">
        <v>64</v>
      </c>
      <c r="AV1968" s="4" t="s">
        <v>68</v>
      </c>
      <c r="AW1968" s="4">
        <v>1.7250000000000001</v>
      </c>
    </row>
    <row r="1969" spans="45:52" x14ac:dyDescent="0.3">
      <c r="AS1969" s="4">
        <v>43604</v>
      </c>
      <c r="AT1969" s="4">
        <v>0.38119212962962962</v>
      </c>
      <c r="AU1969" s="4" t="s">
        <v>70</v>
      </c>
      <c r="AV1969" s="4" t="s">
        <v>71</v>
      </c>
      <c r="AW1969" s="4">
        <v>43604</v>
      </c>
      <c r="AX1969" s="4">
        <v>0.22500000000000001</v>
      </c>
      <c r="AY1969" s="4" t="s">
        <v>72</v>
      </c>
      <c r="AZ1969" s="4" t="s">
        <v>73</v>
      </c>
    </row>
    <row r="1970" spans="45:52" x14ac:dyDescent="0.3">
      <c r="AS1970" s="4">
        <v>43604</v>
      </c>
      <c r="AT1970" s="4">
        <v>0.38119212962962962</v>
      </c>
      <c r="AU1970" s="4" t="s">
        <v>74</v>
      </c>
      <c r="AV1970" s="4" t="s">
        <v>75</v>
      </c>
      <c r="AW1970" s="4">
        <v>33.700000000000003</v>
      </c>
      <c r="AX1970" s="4" t="s">
        <v>72</v>
      </c>
      <c r="AY1970" s="4" t="s">
        <v>73</v>
      </c>
    </row>
    <row r="1971" spans="45:52" x14ac:dyDescent="0.3">
      <c r="AS1971" s="4">
        <v>43604</v>
      </c>
      <c r="AT1971" s="4">
        <v>0.38119212962962962</v>
      </c>
      <c r="AU1971" s="4" t="s">
        <v>74</v>
      </c>
      <c r="AV1971" s="4" t="s">
        <v>76</v>
      </c>
      <c r="AW1971" s="4">
        <v>34</v>
      </c>
      <c r="AX1971" s="4" t="s">
        <v>72</v>
      </c>
      <c r="AY1971" s="4" t="s">
        <v>73</v>
      </c>
    </row>
    <row r="1972" spans="45:52" x14ac:dyDescent="0.3">
      <c r="AS1972" s="4">
        <v>43604</v>
      </c>
      <c r="AT1972" s="4">
        <v>0.38122685185185184</v>
      </c>
      <c r="AU1972" s="4" t="s">
        <v>59</v>
      </c>
      <c r="AV1972" s="4" t="s">
        <v>60</v>
      </c>
      <c r="AW1972" s="4">
        <v>15736.519</v>
      </c>
    </row>
    <row r="1973" spans="45:52" x14ac:dyDescent="0.3">
      <c r="AS1973" s="4">
        <v>43604</v>
      </c>
      <c r="AT1973" s="4">
        <v>0.38122685185185184</v>
      </c>
      <c r="AU1973" s="4" t="s">
        <v>59</v>
      </c>
      <c r="AV1973" s="4" t="s">
        <v>61</v>
      </c>
      <c r="AW1973" s="4">
        <v>116117.715</v>
      </c>
    </row>
    <row r="1974" spans="45:52" x14ac:dyDescent="0.3">
      <c r="AS1974" s="4">
        <v>43604</v>
      </c>
      <c r="AT1974" s="4">
        <v>0.38122685185185184</v>
      </c>
      <c r="AU1974" s="4" t="s">
        <v>62</v>
      </c>
      <c r="AV1974" s="4" t="s">
        <v>63</v>
      </c>
      <c r="AW1974" s="4">
        <v>12</v>
      </c>
    </row>
    <row r="1975" spans="45:52" x14ac:dyDescent="0.3">
      <c r="AS1975" s="4">
        <v>43604</v>
      </c>
      <c r="AT1975" s="4">
        <v>0.38122685185185184</v>
      </c>
      <c r="AU1975" s="4" t="s">
        <v>64</v>
      </c>
      <c r="AV1975" s="4" t="s">
        <v>65</v>
      </c>
      <c r="AW1975" s="4">
        <v>27362.385999999999</v>
      </c>
    </row>
    <row r="1976" spans="45:52" x14ac:dyDescent="0.3">
      <c r="AS1976" s="4">
        <v>43604</v>
      </c>
      <c r="AT1976" s="4">
        <v>0.38122685185185184</v>
      </c>
      <c r="AU1976" s="4" t="s">
        <v>64</v>
      </c>
      <c r="AV1976" s="4" t="s">
        <v>66</v>
      </c>
      <c r="AW1976" s="4" t="s">
        <v>67</v>
      </c>
      <c r="AX1976" s="4">
        <v>37918.264999999999</v>
      </c>
    </row>
    <row r="1977" spans="45:52" x14ac:dyDescent="0.3">
      <c r="AS1977" s="4">
        <v>43604</v>
      </c>
      <c r="AT1977" s="4">
        <v>0.38122685185185184</v>
      </c>
      <c r="AU1977" s="4" t="s">
        <v>64</v>
      </c>
      <c r="AV1977" s="4" t="s">
        <v>68</v>
      </c>
      <c r="AW1977" s="4">
        <v>1.7250000000000001</v>
      </c>
    </row>
    <row r="1978" spans="45:52" x14ac:dyDescent="0.3">
      <c r="AS1978" s="4">
        <v>43604</v>
      </c>
      <c r="AT1978" s="4">
        <v>0.38261574074074073</v>
      </c>
      <c r="AU1978" s="4" t="s">
        <v>59</v>
      </c>
      <c r="AV1978" s="4" t="s">
        <v>60</v>
      </c>
      <c r="AW1978" s="4">
        <v>15736.519</v>
      </c>
    </row>
    <row r="1979" spans="45:52" x14ac:dyDescent="0.3">
      <c r="AS1979" s="4">
        <v>43604</v>
      </c>
      <c r="AT1979" s="4">
        <v>0.38261574074074073</v>
      </c>
      <c r="AU1979" s="4" t="s">
        <v>59</v>
      </c>
      <c r="AV1979" s="4" t="s">
        <v>61</v>
      </c>
      <c r="AW1979" s="4">
        <v>116117.715</v>
      </c>
    </row>
    <row r="1980" spans="45:52" x14ac:dyDescent="0.3">
      <c r="AS1980" s="4">
        <v>43604</v>
      </c>
      <c r="AT1980" s="4">
        <v>0.38261574074074073</v>
      </c>
      <c r="AU1980" s="4" t="s">
        <v>62</v>
      </c>
      <c r="AV1980" s="4" t="s">
        <v>63</v>
      </c>
      <c r="AW1980" s="4">
        <v>12</v>
      </c>
    </row>
    <row r="1981" spans="45:52" x14ac:dyDescent="0.3">
      <c r="AS1981" s="4">
        <v>43604</v>
      </c>
      <c r="AT1981" s="4">
        <v>0.38261574074074073</v>
      </c>
      <c r="AU1981" s="4" t="s">
        <v>64</v>
      </c>
      <c r="AV1981" s="4" t="s">
        <v>65</v>
      </c>
      <c r="AW1981" s="4">
        <v>27362.385999999999</v>
      </c>
    </row>
    <row r="1982" spans="45:52" x14ac:dyDescent="0.3">
      <c r="AS1982" s="4">
        <v>43604</v>
      </c>
      <c r="AT1982" s="4">
        <v>0.38261574074074073</v>
      </c>
      <c r="AU1982" s="4" t="s">
        <v>64</v>
      </c>
      <c r="AV1982" s="4" t="s">
        <v>66</v>
      </c>
      <c r="AW1982" s="4" t="s">
        <v>67</v>
      </c>
      <c r="AX1982" s="4">
        <v>37918.587</v>
      </c>
    </row>
    <row r="1983" spans="45:52" x14ac:dyDescent="0.3">
      <c r="AS1983" s="4">
        <v>43604</v>
      </c>
      <c r="AT1983" s="4">
        <v>0.38261574074074073</v>
      </c>
      <c r="AU1983" s="4" t="s">
        <v>64</v>
      </c>
      <c r="AV1983" s="4" t="s">
        <v>68</v>
      </c>
      <c r="AW1983" s="4">
        <v>2.048</v>
      </c>
    </row>
    <row r="1984" spans="45:52" x14ac:dyDescent="0.3">
      <c r="AS1984" s="4">
        <v>43604</v>
      </c>
      <c r="AT1984" s="4">
        <v>0.38400462962962961</v>
      </c>
      <c r="AU1984" s="4" t="s">
        <v>59</v>
      </c>
      <c r="AV1984" s="4" t="s">
        <v>60</v>
      </c>
      <c r="AW1984" s="4">
        <v>15736.519</v>
      </c>
    </row>
    <row r="1985" spans="45:52" x14ac:dyDescent="0.3">
      <c r="AS1985" s="4">
        <v>43604</v>
      </c>
      <c r="AT1985" s="4">
        <v>0.38400462962962961</v>
      </c>
      <c r="AU1985" s="4" t="s">
        <v>59</v>
      </c>
      <c r="AV1985" s="4" t="s">
        <v>61</v>
      </c>
      <c r="AW1985" s="4">
        <v>116117.715</v>
      </c>
    </row>
    <row r="1986" spans="45:52" x14ac:dyDescent="0.3">
      <c r="AS1986" s="4">
        <v>43604</v>
      </c>
      <c r="AT1986" s="4">
        <v>0.38400462962962961</v>
      </c>
      <c r="AU1986" s="4" t="s">
        <v>62</v>
      </c>
      <c r="AV1986" s="4" t="s">
        <v>63</v>
      </c>
      <c r="AW1986" s="4">
        <v>12</v>
      </c>
    </row>
    <row r="1987" spans="45:52" x14ac:dyDescent="0.3">
      <c r="AS1987" s="4">
        <v>43604</v>
      </c>
      <c r="AT1987" s="4">
        <v>0.38400462962962961</v>
      </c>
      <c r="AU1987" s="4" t="s">
        <v>64</v>
      </c>
      <c r="AV1987" s="4" t="s">
        <v>65</v>
      </c>
      <c r="AW1987" s="4">
        <v>27362.484</v>
      </c>
    </row>
    <row r="1988" spans="45:52" x14ac:dyDescent="0.3">
      <c r="AS1988" s="4">
        <v>43604</v>
      </c>
      <c r="AT1988" s="4">
        <v>0.38400462962962961</v>
      </c>
      <c r="AU1988" s="4" t="s">
        <v>64</v>
      </c>
      <c r="AV1988" s="4" t="s">
        <v>66</v>
      </c>
      <c r="AW1988" s="4" t="s">
        <v>67</v>
      </c>
      <c r="AX1988" s="4">
        <v>37918.587</v>
      </c>
    </row>
    <row r="1989" spans="45:52" x14ac:dyDescent="0.3">
      <c r="AS1989" s="4">
        <v>43604</v>
      </c>
      <c r="AT1989" s="4">
        <v>0.38400462962962961</v>
      </c>
      <c r="AU1989" s="4" t="s">
        <v>64</v>
      </c>
      <c r="AV1989" s="4" t="s">
        <v>68</v>
      </c>
      <c r="AW1989" s="4">
        <v>2.048</v>
      </c>
    </row>
    <row r="1990" spans="45:52" x14ac:dyDescent="0.3">
      <c r="AS1990" s="4">
        <v>43604</v>
      </c>
      <c r="AT1990" s="4">
        <v>0.38466435185185183</v>
      </c>
      <c r="AU1990" s="4" t="s">
        <v>70</v>
      </c>
      <c r="AV1990" s="4" t="s">
        <v>71</v>
      </c>
      <c r="AW1990" s="4">
        <v>43604</v>
      </c>
      <c r="AX1990" s="4">
        <v>0.22500000000000001</v>
      </c>
      <c r="AY1990" s="4" t="s">
        <v>72</v>
      </c>
      <c r="AZ1990" s="4" t="s">
        <v>73</v>
      </c>
    </row>
    <row r="1991" spans="45:52" x14ac:dyDescent="0.3">
      <c r="AS1991" s="4">
        <v>43604</v>
      </c>
      <c r="AT1991" s="4">
        <v>0.38466435185185183</v>
      </c>
      <c r="AU1991" s="4" t="s">
        <v>74</v>
      </c>
      <c r="AV1991" s="4" t="s">
        <v>75</v>
      </c>
      <c r="AW1991" s="4">
        <v>33.700000000000003</v>
      </c>
      <c r="AX1991" s="4" t="s">
        <v>72</v>
      </c>
      <c r="AY1991" s="4" t="s">
        <v>73</v>
      </c>
    </row>
    <row r="1992" spans="45:52" x14ac:dyDescent="0.3">
      <c r="AS1992" s="4">
        <v>43604</v>
      </c>
      <c r="AT1992" s="4">
        <v>0.38466435185185183</v>
      </c>
      <c r="AU1992" s="4" t="s">
        <v>74</v>
      </c>
      <c r="AV1992" s="4" t="s">
        <v>76</v>
      </c>
      <c r="AW1992" s="4">
        <v>34</v>
      </c>
      <c r="AX1992" s="4" t="s">
        <v>72</v>
      </c>
      <c r="AY1992" s="4" t="s">
        <v>73</v>
      </c>
    </row>
    <row r="1993" spans="45:52" x14ac:dyDescent="0.3">
      <c r="AS1993" s="4">
        <v>43604</v>
      </c>
      <c r="AT1993" s="4">
        <v>0.3853935185185185</v>
      </c>
      <c r="AU1993" s="4" t="s">
        <v>59</v>
      </c>
      <c r="AV1993" s="4" t="s">
        <v>60</v>
      </c>
      <c r="AW1993" s="4">
        <v>15736.519</v>
      </c>
    </row>
    <row r="1994" spans="45:52" x14ac:dyDescent="0.3">
      <c r="AS1994" s="4">
        <v>43604</v>
      </c>
      <c r="AT1994" s="4">
        <v>0.3853935185185185</v>
      </c>
      <c r="AU1994" s="4" t="s">
        <v>59</v>
      </c>
      <c r="AV1994" s="4" t="s">
        <v>61</v>
      </c>
      <c r="AW1994" s="4">
        <v>116117.715</v>
      </c>
    </row>
    <row r="1995" spans="45:52" x14ac:dyDescent="0.3">
      <c r="AS1995" s="4">
        <v>43604</v>
      </c>
      <c r="AT1995" s="4">
        <v>0.3853935185185185</v>
      </c>
      <c r="AU1995" s="4" t="s">
        <v>62</v>
      </c>
      <c r="AV1995" s="4" t="s">
        <v>63</v>
      </c>
      <c r="AW1995" s="4">
        <v>12</v>
      </c>
    </row>
    <row r="1996" spans="45:52" x14ac:dyDescent="0.3">
      <c r="AS1996" s="4">
        <v>43604</v>
      </c>
      <c r="AT1996" s="4">
        <v>0.3853935185185185</v>
      </c>
      <c r="AU1996" s="4" t="s">
        <v>64</v>
      </c>
      <c r="AV1996" s="4" t="s">
        <v>65</v>
      </c>
      <c r="AW1996" s="4">
        <v>27362.679</v>
      </c>
    </row>
    <row r="1997" spans="45:52" x14ac:dyDescent="0.3">
      <c r="AS1997" s="4">
        <v>43604</v>
      </c>
      <c r="AT1997" s="4">
        <v>0.3853935185185185</v>
      </c>
      <c r="AU1997" s="4" t="s">
        <v>64</v>
      </c>
      <c r="AV1997" s="4" t="s">
        <v>66</v>
      </c>
      <c r="AW1997" s="4" t="s">
        <v>67</v>
      </c>
      <c r="AX1997" s="4">
        <v>37918.841999999997</v>
      </c>
    </row>
    <row r="1998" spans="45:52" x14ac:dyDescent="0.3">
      <c r="AS1998" s="4">
        <v>43604</v>
      </c>
      <c r="AT1998" s="4">
        <v>0.3853935185185185</v>
      </c>
      <c r="AU1998" s="4" t="s">
        <v>64</v>
      </c>
      <c r="AV1998" s="4" t="s">
        <v>68</v>
      </c>
      <c r="AW1998" s="4">
        <v>2.302</v>
      </c>
    </row>
    <row r="1999" spans="45:52" x14ac:dyDescent="0.3">
      <c r="AS1999" s="4">
        <v>43604</v>
      </c>
      <c r="AT1999" s="4">
        <v>0.38678240740740738</v>
      </c>
      <c r="AU1999" s="4" t="s">
        <v>59</v>
      </c>
      <c r="AV1999" s="4" t="s">
        <v>60</v>
      </c>
      <c r="AW1999" s="4">
        <v>15736.519</v>
      </c>
    </row>
    <row r="2000" spans="45:52" x14ac:dyDescent="0.3">
      <c r="AS2000" s="4">
        <v>43604</v>
      </c>
      <c r="AT2000" s="4">
        <v>0.38678240740740738</v>
      </c>
      <c r="AU2000" s="4" t="s">
        <v>59</v>
      </c>
      <c r="AV2000" s="4" t="s">
        <v>61</v>
      </c>
      <c r="AW2000" s="4">
        <v>116117.715</v>
      </c>
    </row>
    <row r="2001" spans="45:52" x14ac:dyDescent="0.3">
      <c r="AS2001" s="4">
        <v>43604</v>
      </c>
      <c r="AT2001" s="4">
        <v>0.38678240740740738</v>
      </c>
      <c r="AU2001" s="4" t="s">
        <v>62</v>
      </c>
      <c r="AV2001" s="4" t="s">
        <v>63</v>
      </c>
      <c r="AW2001" s="4">
        <v>12</v>
      </c>
    </row>
    <row r="2002" spans="45:52" x14ac:dyDescent="0.3">
      <c r="AS2002" s="4">
        <v>43604</v>
      </c>
      <c r="AT2002" s="4">
        <v>0.38678240740740738</v>
      </c>
      <c r="AU2002" s="4" t="s">
        <v>64</v>
      </c>
      <c r="AV2002" s="4" t="s">
        <v>65</v>
      </c>
      <c r="AW2002" s="4">
        <v>27362.679</v>
      </c>
    </row>
    <row r="2003" spans="45:52" x14ac:dyDescent="0.3">
      <c r="AS2003" s="4">
        <v>43604</v>
      </c>
      <c r="AT2003" s="4">
        <v>0.38678240740740738</v>
      </c>
      <c r="AU2003" s="4" t="s">
        <v>64</v>
      </c>
      <c r="AV2003" s="4" t="s">
        <v>66</v>
      </c>
      <c r="AW2003" s="4" t="s">
        <v>67</v>
      </c>
      <c r="AX2003" s="4">
        <v>37918.841999999997</v>
      </c>
    </row>
    <row r="2004" spans="45:52" x14ac:dyDescent="0.3">
      <c r="AS2004" s="4">
        <v>43604</v>
      </c>
      <c r="AT2004" s="4">
        <v>0.38678240740740738</v>
      </c>
      <c r="AU2004" s="4" t="s">
        <v>64</v>
      </c>
      <c r="AV2004" s="4" t="s">
        <v>68</v>
      </c>
      <c r="AW2004" s="4">
        <v>2.302</v>
      </c>
    </row>
    <row r="2005" spans="45:52" x14ac:dyDescent="0.3">
      <c r="AS2005" s="4">
        <v>43604</v>
      </c>
      <c r="AT2005" s="4">
        <v>0.38813657407407409</v>
      </c>
      <c r="AU2005" s="4" t="s">
        <v>70</v>
      </c>
      <c r="AV2005" s="4" t="s">
        <v>71</v>
      </c>
      <c r="AW2005" s="4">
        <v>43604</v>
      </c>
      <c r="AX2005" s="4">
        <v>0.22500000000000001</v>
      </c>
      <c r="AY2005" s="4" t="s">
        <v>72</v>
      </c>
      <c r="AZ2005" s="4" t="s">
        <v>73</v>
      </c>
    </row>
    <row r="2006" spans="45:52" x14ac:dyDescent="0.3">
      <c r="AS2006" s="4">
        <v>43604</v>
      </c>
      <c r="AT2006" s="4">
        <v>0.38813657407407409</v>
      </c>
      <c r="AU2006" s="4" t="s">
        <v>74</v>
      </c>
      <c r="AV2006" s="4" t="s">
        <v>75</v>
      </c>
      <c r="AW2006" s="4">
        <v>33.700000000000003</v>
      </c>
      <c r="AX2006" s="4" t="s">
        <v>72</v>
      </c>
      <c r="AY2006" s="4" t="s">
        <v>73</v>
      </c>
    </row>
    <row r="2007" spans="45:52" x14ac:dyDescent="0.3">
      <c r="AS2007" s="4">
        <v>43604</v>
      </c>
      <c r="AT2007" s="4">
        <v>0.38813657407407409</v>
      </c>
      <c r="AU2007" s="4" t="s">
        <v>74</v>
      </c>
      <c r="AV2007" s="4" t="s">
        <v>76</v>
      </c>
      <c r="AW2007" s="4">
        <v>34</v>
      </c>
      <c r="AX2007" s="4" t="s">
        <v>72</v>
      </c>
      <c r="AY2007" s="4" t="s">
        <v>73</v>
      </c>
    </row>
    <row r="2008" spans="45:52" x14ac:dyDescent="0.3">
      <c r="AS2008" s="4">
        <v>43604</v>
      </c>
      <c r="AT2008" s="4">
        <v>0.38817129629629626</v>
      </c>
      <c r="AU2008" s="4" t="s">
        <v>59</v>
      </c>
      <c r="AV2008" s="4" t="s">
        <v>60</v>
      </c>
      <c r="AW2008" s="4">
        <v>15736.519</v>
      </c>
    </row>
    <row r="2009" spans="45:52" x14ac:dyDescent="0.3">
      <c r="AS2009" s="4">
        <v>43604</v>
      </c>
      <c r="AT2009" s="4">
        <v>0.38817129629629626</v>
      </c>
      <c r="AU2009" s="4" t="s">
        <v>59</v>
      </c>
      <c r="AV2009" s="4" t="s">
        <v>61</v>
      </c>
      <c r="AW2009" s="4">
        <v>116117.715</v>
      </c>
    </row>
    <row r="2010" spans="45:52" x14ac:dyDescent="0.3">
      <c r="AS2010" s="4">
        <v>43604</v>
      </c>
      <c r="AT2010" s="4">
        <v>0.38817129629629626</v>
      </c>
      <c r="AU2010" s="4" t="s">
        <v>62</v>
      </c>
      <c r="AV2010" s="4" t="s">
        <v>63</v>
      </c>
      <c r="AW2010" s="4">
        <v>12</v>
      </c>
    </row>
    <row r="2011" spans="45:52" x14ac:dyDescent="0.3">
      <c r="AS2011" s="4">
        <v>43604</v>
      </c>
      <c r="AT2011" s="4">
        <v>0.38817129629629626</v>
      </c>
      <c r="AU2011" s="4" t="s">
        <v>64</v>
      </c>
      <c r="AV2011" s="4" t="s">
        <v>65</v>
      </c>
      <c r="AW2011" s="4">
        <v>27362.679</v>
      </c>
    </row>
    <row r="2012" spans="45:52" x14ac:dyDescent="0.3">
      <c r="AS2012" s="4">
        <v>43604</v>
      </c>
      <c r="AT2012" s="4">
        <v>0.38817129629629626</v>
      </c>
      <c r="AU2012" s="4" t="s">
        <v>64</v>
      </c>
      <c r="AV2012" s="4" t="s">
        <v>66</v>
      </c>
      <c r="AW2012" s="4" t="s">
        <v>67</v>
      </c>
      <c r="AX2012" s="4">
        <v>37918.841999999997</v>
      </c>
    </row>
    <row r="2013" spans="45:52" x14ac:dyDescent="0.3">
      <c r="AS2013" s="4">
        <v>43604</v>
      </c>
      <c r="AT2013" s="4">
        <v>0.38817129629629626</v>
      </c>
      <c r="AU2013" s="4" t="s">
        <v>64</v>
      </c>
      <c r="AV2013" s="4" t="s">
        <v>68</v>
      </c>
      <c r="AW2013" s="4">
        <v>2.302</v>
      </c>
    </row>
    <row r="2014" spans="45:52" x14ac:dyDescent="0.3">
      <c r="AS2014" s="4">
        <v>43604</v>
      </c>
      <c r="AT2014" s="4">
        <v>0.38956018518518515</v>
      </c>
      <c r="AU2014" s="4" t="s">
        <v>59</v>
      </c>
      <c r="AV2014" s="4" t="s">
        <v>60</v>
      </c>
      <c r="AW2014" s="4">
        <v>15736.519</v>
      </c>
    </row>
    <row r="2015" spans="45:52" x14ac:dyDescent="0.3">
      <c r="AS2015" s="4">
        <v>43604</v>
      </c>
      <c r="AT2015" s="4">
        <v>0.38956018518518515</v>
      </c>
      <c r="AU2015" s="4" t="s">
        <v>59</v>
      </c>
      <c r="AV2015" s="4" t="s">
        <v>61</v>
      </c>
      <c r="AW2015" s="4">
        <v>116117.715</v>
      </c>
    </row>
    <row r="2016" spans="45:52" x14ac:dyDescent="0.3">
      <c r="AS2016" s="4">
        <v>43604</v>
      </c>
      <c r="AT2016" s="4">
        <v>0.38956018518518515</v>
      </c>
      <c r="AU2016" s="4" t="s">
        <v>62</v>
      </c>
      <c r="AV2016" s="4" t="s">
        <v>63</v>
      </c>
      <c r="AW2016" s="4">
        <v>12</v>
      </c>
    </row>
    <row r="2017" spans="45:52" x14ac:dyDescent="0.3">
      <c r="AS2017" s="4">
        <v>43604</v>
      </c>
      <c r="AT2017" s="4">
        <v>0.38956018518518515</v>
      </c>
      <c r="AU2017" s="4" t="s">
        <v>64</v>
      </c>
      <c r="AV2017" s="4" t="s">
        <v>65</v>
      </c>
      <c r="AW2017" s="4">
        <v>27362.679</v>
      </c>
    </row>
    <row r="2018" spans="45:52" x14ac:dyDescent="0.3">
      <c r="AS2018" s="4">
        <v>43604</v>
      </c>
      <c r="AT2018" s="4">
        <v>0.38956018518518515</v>
      </c>
      <c r="AU2018" s="4" t="s">
        <v>64</v>
      </c>
      <c r="AV2018" s="4" t="s">
        <v>66</v>
      </c>
      <c r="AW2018" s="4" t="s">
        <v>67</v>
      </c>
      <c r="AX2018" s="4">
        <v>37919.1</v>
      </c>
    </row>
    <row r="2019" spans="45:52" x14ac:dyDescent="0.3">
      <c r="AS2019" s="4">
        <v>43604</v>
      </c>
      <c r="AT2019" s="4">
        <v>0.38956018518518515</v>
      </c>
      <c r="AU2019" s="4" t="s">
        <v>64</v>
      </c>
      <c r="AV2019" s="4" t="s">
        <v>68</v>
      </c>
      <c r="AW2019" s="4">
        <v>2.5609999999999999</v>
      </c>
    </row>
    <row r="2020" spans="45:52" x14ac:dyDescent="0.3">
      <c r="AS2020" s="4">
        <v>43604</v>
      </c>
      <c r="AT2020" s="4">
        <v>0.39094907407407403</v>
      </c>
      <c r="AU2020" s="4" t="s">
        <v>59</v>
      </c>
      <c r="AV2020" s="4" t="s">
        <v>60</v>
      </c>
      <c r="AW2020" s="4">
        <v>15736.519</v>
      </c>
    </row>
    <row r="2021" spans="45:52" x14ac:dyDescent="0.3">
      <c r="AS2021" s="4">
        <v>43604</v>
      </c>
      <c r="AT2021" s="4">
        <v>0.39094907407407403</v>
      </c>
      <c r="AU2021" s="4" t="s">
        <v>59</v>
      </c>
      <c r="AV2021" s="4" t="s">
        <v>61</v>
      </c>
      <c r="AW2021" s="4">
        <v>116117.715</v>
      </c>
    </row>
    <row r="2022" spans="45:52" x14ac:dyDescent="0.3">
      <c r="AS2022" s="4">
        <v>43604</v>
      </c>
      <c r="AT2022" s="4">
        <v>0.39094907407407403</v>
      </c>
      <c r="AU2022" s="4" t="s">
        <v>62</v>
      </c>
      <c r="AV2022" s="4" t="s">
        <v>63</v>
      </c>
      <c r="AW2022" s="4">
        <v>12</v>
      </c>
    </row>
    <row r="2023" spans="45:52" x14ac:dyDescent="0.3">
      <c r="AS2023" s="4">
        <v>43604</v>
      </c>
      <c r="AT2023" s="4">
        <v>0.39094907407407403</v>
      </c>
      <c r="AU2023" s="4" t="s">
        <v>64</v>
      </c>
      <c r="AV2023" s="4" t="s">
        <v>65</v>
      </c>
      <c r="AW2023" s="4">
        <v>27362.998</v>
      </c>
    </row>
    <row r="2024" spans="45:52" x14ac:dyDescent="0.3">
      <c r="AS2024" s="4">
        <v>43604</v>
      </c>
      <c r="AT2024" s="4">
        <v>0.39094907407407403</v>
      </c>
      <c r="AU2024" s="4" t="s">
        <v>64</v>
      </c>
      <c r="AV2024" s="4" t="s">
        <v>66</v>
      </c>
      <c r="AW2024" s="4" t="s">
        <v>67</v>
      </c>
      <c r="AX2024" s="4">
        <v>37919.1</v>
      </c>
    </row>
    <row r="2025" spans="45:52" x14ac:dyDescent="0.3">
      <c r="AS2025" s="4">
        <v>43604</v>
      </c>
      <c r="AT2025" s="4">
        <v>0.39094907407407403</v>
      </c>
      <c r="AU2025" s="4" t="s">
        <v>64</v>
      </c>
      <c r="AV2025" s="4" t="s">
        <v>68</v>
      </c>
      <c r="AW2025" s="4">
        <v>2.5609999999999999</v>
      </c>
    </row>
    <row r="2026" spans="45:52" x14ac:dyDescent="0.3">
      <c r="AS2026" s="4">
        <v>43604</v>
      </c>
      <c r="AT2026" s="4">
        <v>0.39160879629629625</v>
      </c>
      <c r="AU2026" s="4" t="s">
        <v>70</v>
      </c>
      <c r="AV2026" s="4" t="s">
        <v>71</v>
      </c>
      <c r="AW2026" s="4">
        <v>43604</v>
      </c>
      <c r="AX2026" s="4">
        <v>0.22500000000000001</v>
      </c>
      <c r="AY2026" s="4" t="s">
        <v>72</v>
      </c>
      <c r="AZ2026" s="4" t="s">
        <v>73</v>
      </c>
    </row>
    <row r="2027" spans="45:52" x14ac:dyDescent="0.3">
      <c r="AS2027" s="4">
        <v>43604</v>
      </c>
      <c r="AT2027" s="4">
        <v>0.39160879629629625</v>
      </c>
      <c r="AU2027" s="4" t="s">
        <v>74</v>
      </c>
      <c r="AV2027" s="4" t="s">
        <v>75</v>
      </c>
      <c r="AW2027" s="4">
        <v>33.700000000000003</v>
      </c>
      <c r="AX2027" s="4" t="s">
        <v>72</v>
      </c>
      <c r="AY2027" s="4" t="s">
        <v>73</v>
      </c>
    </row>
    <row r="2028" spans="45:52" x14ac:dyDescent="0.3">
      <c r="AS2028" s="4">
        <v>43604</v>
      </c>
      <c r="AT2028" s="4">
        <v>0.39160879629629625</v>
      </c>
      <c r="AU2028" s="4" t="s">
        <v>74</v>
      </c>
      <c r="AV2028" s="4" t="s">
        <v>76</v>
      </c>
      <c r="AW2028" s="4">
        <v>34</v>
      </c>
      <c r="AX2028" s="4" t="s">
        <v>72</v>
      </c>
      <c r="AY2028" s="4" t="s">
        <v>73</v>
      </c>
    </row>
    <row r="2029" spans="45:52" x14ac:dyDescent="0.3">
      <c r="AS2029" s="4">
        <v>43604</v>
      </c>
      <c r="AT2029" s="4">
        <v>0.39233796296296292</v>
      </c>
      <c r="AU2029" s="4" t="s">
        <v>59</v>
      </c>
      <c r="AV2029" s="4" t="s">
        <v>60</v>
      </c>
      <c r="AW2029" s="4">
        <v>15736.519</v>
      </c>
    </row>
    <row r="2030" spans="45:52" x14ac:dyDescent="0.3">
      <c r="AS2030" s="4">
        <v>43604</v>
      </c>
      <c r="AT2030" s="4">
        <v>0.39233796296296292</v>
      </c>
      <c r="AU2030" s="4" t="s">
        <v>59</v>
      </c>
      <c r="AV2030" s="4" t="s">
        <v>61</v>
      </c>
      <c r="AW2030" s="4">
        <v>116117.715</v>
      </c>
    </row>
    <row r="2031" spans="45:52" x14ac:dyDescent="0.3">
      <c r="AS2031" s="4">
        <v>43604</v>
      </c>
      <c r="AT2031" s="4">
        <v>0.39233796296296292</v>
      </c>
      <c r="AU2031" s="4" t="s">
        <v>62</v>
      </c>
      <c r="AV2031" s="4" t="s">
        <v>63</v>
      </c>
      <c r="AW2031" s="4">
        <v>12</v>
      </c>
    </row>
    <row r="2032" spans="45:52" x14ac:dyDescent="0.3">
      <c r="AS2032" s="4">
        <v>43604</v>
      </c>
      <c r="AT2032" s="4">
        <v>0.39233796296296292</v>
      </c>
      <c r="AU2032" s="4" t="s">
        <v>64</v>
      </c>
      <c r="AV2032" s="4" t="s">
        <v>65</v>
      </c>
      <c r="AW2032" s="4">
        <v>27363.157999999999</v>
      </c>
    </row>
    <row r="2033" spans="45:52" x14ac:dyDescent="0.3">
      <c r="AS2033" s="4">
        <v>43604</v>
      </c>
      <c r="AT2033" s="4">
        <v>0.39233796296296292</v>
      </c>
      <c r="AU2033" s="4" t="s">
        <v>64</v>
      </c>
      <c r="AV2033" s="4" t="s">
        <v>66</v>
      </c>
      <c r="AW2033" s="4" t="s">
        <v>67</v>
      </c>
      <c r="AX2033" s="4">
        <v>37919.326999999997</v>
      </c>
    </row>
    <row r="2034" spans="45:52" x14ac:dyDescent="0.3">
      <c r="AS2034" s="4">
        <v>43604</v>
      </c>
      <c r="AT2034" s="4">
        <v>0.39233796296296292</v>
      </c>
      <c r="AU2034" s="4" t="s">
        <v>64</v>
      </c>
      <c r="AV2034" s="4" t="s">
        <v>68</v>
      </c>
      <c r="AW2034" s="4">
        <v>2.7879999999999998</v>
      </c>
    </row>
    <row r="2035" spans="45:52" x14ac:dyDescent="0.3">
      <c r="AS2035" s="4">
        <v>43604</v>
      </c>
      <c r="AT2035" s="4">
        <v>0.3937268518518518</v>
      </c>
      <c r="AU2035" s="4" t="s">
        <v>59</v>
      </c>
      <c r="AV2035" s="4" t="s">
        <v>60</v>
      </c>
      <c r="AW2035" s="4">
        <v>15736.519</v>
      </c>
    </row>
    <row r="2036" spans="45:52" x14ac:dyDescent="0.3">
      <c r="AS2036" s="4">
        <v>43604</v>
      </c>
      <c r="AT2036" s="4">
        <v>0.3937268518518518</v>
      </c>
      <c r="AU2036" s="4" t="s">
        <v>59</v>
      </c>
      <c r="AV2036" s="4" t="s">
        <v>61</v>
      </c>
      <c r="AW2036" s="4">
        <v>116117.715</v>
      </c>
    </row>
    <row r="2037" spans="45:52" x14ac:dyDescent="0.3">
      <c r="AS2037" s="4">
        <v>43604</v>
      </c>
      <c r="AT2037" s="4">
        <v>0.3937268518518518</v>
      </c>
      <c r="AU2037" s="4" t="s">
        <v>62</v>
      </c>
      <c r="AV2037" s="4" t="s">
        <v>63</v>
      </c>
      <c r="AW2037" s="4">
        <v>12</v>
      </c>
    </row>
    <row r="2038" spans="45:52" x14ac:dyDescent="0.3">
      <c r="AS2038" s="4">
        <v>43604</v>
      </c>
      <c r="AT2038" s="4">
        <v>0.3937268518518518</v>
      </c>
      <c r="AU2038" s="4" t="s">
        <v>64</v>
      </c>
      <c r="AV2038" s="4" t="s">
        <v>65</v>
      </c>
      <c r="AW2038" s="4">
        <v>27363.226999999999</v>
      </c>
    </row>
    <row r="2039" spans="45:52" x14ac:dyDescent="0.3">
      <c r="AS2039" s="4">
        <v>43604</v>
      </c>
      <c r="AT2039" s="4">
        <v>0.3937268518518518</v>
      </c>
      <c r="AU2039" s="4" t="s">
        <v>64</v>
      </c>
      <c r="AV2039" s="4" t="s">
        <v>66</v>
      </c>
      <c r="AW2039" s="4" t="s">
        <v>67</v>
      </c>
      <c r="AX2039" s="4">
        <v>37919.326999999997</v>
      </c>
    </row>
    <row r="2040" spans="45:52" x14ac:dyDescent="0.3">
      <c r="AS2040" s="4">
        <v>43604</v>
      </c>
      <c r="AT2040" s="4">
        <v>0.3937268518518518</v>
      </c>
      <c r="AU2040" s="4" t="s">
        <v>64</v>
      </c>
      <c r="AV2040" s="4" t="s">
        <v>68</v>
      </c>
      <c r="AW2040" s="4">
        <v>2.7879999999999998</v>
      </c>
    </row>
    <row r="2041" spans="45:52" x14ac:dyDescent="0.3">
      <c r="AS2041" s="4">
        <v>43604</v>
      </c>
      <c r="AT2041" s="4">
        <v>0.39508101851851851</v>
      </c>
      <c r="AU2041" s="4" t="s">
        <v>70</v>
      </c>
      <c r="AV2041" s="4" t="s">
        <v>71</v>
      </c>
      <c r="AW2041" s="4">
        <v>43604</v>
      </c>
      <c r="AX2041" s="4">
        <v>0.22500000000000001</v>
      </c>
      <c r="AY2041" s="4" t="s">
        <v>72</v>
      </c>
      <c r="AZ2041" s="4" t="s">
        <v>73</v>
      </c>
    </row>
    <row r="2042" spans="45:52" x14ac:dyDescent="0.3">
      <c r="AS2042" s="4">
        <v>43604</v>
      </c>
      <c r="AT2042" s="4">
        <v>0.39508101851851851</v>
      </c>
      <c r="AU2042" s="4" t="s">
        <v>74</v>
      </c>
      <c r="AV2042" s="4" t="s">
        <v>75</v>
      </c>
      <c r="AW2042" s="4">
        <v>33.700000000000003</v>
      </c>
      <c r="AX2042" s="4" t="s">
        <v>72</v>
      </c>
      <c r="AY2042" s="4" t="s">
        <v>73</v>
      </c>
    </row>
    <row r="2043" spans="45:52" x14ac:dyDescent="0.3">
      <c r="AS2043" s="4">
        <v>43604</v>
      </c>
      <c r="AT2043" s="4">
        <v>0.39508101851851851</v>
      </c>
      <c r="AU2043" s="4" t="s">
        <v>74</v>
      </c>
      <c r="AV2043" s="4" t="s">
        <v>76</v>
      </c>
      <c r="AW2043" s="4">
        <v>34</v>
      </c>
      <c r="AX2043" s="4" t="s">
        <v>72</v>
      </c>
      <c r="AY2043" s="4" t="s">
        <v>73</v>
      </c>
    </row>
    <row r="2044" spans="45:52" x14ac:dyDescent="0.3">
      <c r="AS2044" s="4">
        <v>43604</v>
      </c>
      <c r="AT2044" s="4">
        <v>0.39511574074074068</v>
      </c>
      <c r="AU2044" s="4" t="s">
        <v>59</v>
      </c>
      <c r="AV2044" s="4" t="s">
        <v>60</v>
      </c>
      <c r="AW2044" s="4">
        <v>15736.519</v>
      </c>
    </row>
    <row r="2045" spans="45:52" x14ac:dyDescent="0.3">
      <c r="AS2045" s="4">
        <v>43604</v>
      </c>
      <c r="AT2045" s="4">
        <v>0.39511574074074068</v>
      </c>
      <c r="AU2045" s="4" t="s">
        <v>59</v>
      </c>
      <c r="AV2045" s="4" t="s">
        <v>61</v>
      </c>
      <c r="AW2045" s="4">
        <v>116017.715</v>
      </c>
    </row>
    <row r="2046" spans="45:52" x14ac:dyDescent="0.3">
      <c r="AS2046" s="4">
        <v>43604</v>
      </c>
      <c r="AT2046" s="4">
        <v>0.39511574074074068</v>
      </c>
      <c r="AU2046" s="4" t="s">
        <v>62</v>
      </c>
      <c r="AV2046" s="4" t="s">
        <v>63</v>
      </c>
      <c r="AW2046" s="4">
        <v>12</v>
      </c>
    </row>
    <row r="2047" spans="45:52" x14ac:dyDescent="0.3">
      <c r="AS2047" s="4">
        <v>43604</v>
      </c>
      <c r="AT2047" s="4">
        <v>0.39511574074074068</v>
      </c>
      <c r="AU2047" s="4" t="s">
        <v>64</v>
      </c>
      <c r="AV2047" s="4" t="s">
        <v>65</v>
      </c>
      <c r="AW2047" s="4">
        <v>27363.366000000002</v>
      </c>
    </row>
    <row r="2048" spans="45:52" x14ac:dyDescent="0.3">
      <c r="AS2048" s="4">
        <v>43604</v>
      </c>
      <c r="AT2048" s="4">
        <v>0.39511574074074068</v>
      </c>
      <c r="AU2048" s="4" t="s">
        <v>64</v>
      </c>
      <c r="AV2048" s="4" t="s">
        <v>66</v>
      </c>
      <c r="AW2048" s="4" t="s">
        <v>67</v>
      </c>
      <c r="AX2048" s="4">
        <v>37919.326999999997</v>
      </c>
    </row>
    <row r="2049" spans="45:52" x14ac:dyDescent="0.3">
      <c r="AS2049" s="4">
        <v>43604</v>
      </c>
      <c r="AT2049" s="4">
        <v>0.39511574074074068</v>
      </c>
      <c r="AU2049" s="4" t="s">
        <v>64</v>
      </c>
      <c r="AV2049" s="4" t="s">
        <v>68</v>
      </c>
      <c r="AW2049" s="4">
        <v>2.7879999999999998</v>
      </c>
    </row>
    <row r="2050" spans="45:52" x14ac:dyDescent="0.3">
      <c r="AS2050" s="4">
        <v>43604</v>
      </c>
      <c r="AT2050" s="4">
        <v>0.39650462962962968</v>
      </c>
      <c r="AU2050" s="4" t="s">
        <v>59</v>
      </c>
      <c r="AV2050" s="4" t="s">
        <v>60</v>
      </c>
      <c r="AW2050" s="4">
        <v>15736.519</v>
      </c>
    </row>
    <row r="2051" spans="45:52" x14ac:dyDescent="0.3">
      <c r="AS2051" s="4">
        <v>43604</v>
      </c>
      <c r="AT2051" s="4">
        <v>0.39650462962962968</v>
      </c>
      <c r="AU2051" s="4" t="s">
        <v>59</v>
      </c>
      <c r="AV2051" s="4" t="s">
        <v>61</v>
      </c>
      <c r="AW2051" s="4">
        <v>116017.715</v>
      </c>
    </row>
    <row r="2052" spans="45:52" x14ac:dyDescent="0.3">
      <c r="AS2052" s="4">
        <v>43604</v>
      </c>
      <c r="AT2052" s="4">
        <v>0.39650462962962968</v>
      </c>
      <c r="AU2052" s="4" t="s">
        <v>62</v>
      </c>
      <c r="AV2052" s="4" t="s">
        <v>63</v>
      </c>
      <c r="AW2052" s="4">
        <v>12</v>
      </c>
    </row>
    <row r="2053" spans="45:52" x14ac:dyDescent="0.3">
      <c r="AS2053" s="4">
        <v>43604</v>
      </c>
      <c r="AT2053" s="4">
        <v>0.39650462962962968</v>
      </c>
      <c r="AU2053" s="4" t="s">
        <v>64</v>
      </c>
      <c r="AV2053" s="4" t="s">
        <v>65</v>
      </c>
      <c r="AW2053" s="4">
        <v>27363.366000000002</v>
      </c>
    </row>
    <row r="2054" spans="45:52" x14ac:dyDescent="0.3">
      <c r="AS2054" s="4">
        <v>43604</v>
      </c>
      <c r="AT2054" s="4">
        <v>0.39650462962962968</v>
      </c>
      <c r="AU2054" s="4" t="s">
        <v>64</v>
      </c>
      <c r="AV2054" s="4" t="s">
        <v>66</v>
      </c>
      <c r="AW2054" s="4" t="s">
        <v>67</v>
      </c>
      <c r="AX2054" s="4">
        <v>37919.538999999997</v>
      </c>
    </row>
    <row r="2055" spans="45:52" x14ac:dyDescent="0.3">
      <c r="AS2055" s="4">
        <v>43604</v>
      </c>
      <c r="AT2055" s="4">
        <v>0.39650462962962968</v>
      </c>
      <c r="AU2055" s="4" t="s">
        <v>64</v>
      </c>
      <c r="AV2055" s="4" t="s">
        <v>68</v>
      </c>
      <c r="AW2055" s="4">
        <v>2.9980000000000002</v>
      </c>
    </row>
    <row r="2056" spans="45:52" x14ac:dyDescent="0.3">
      <c r="AS2056" s="4">
        <v>43604</v>
      </c>
      <c r="AT2056" s="4">
        <v>0.39789351851851856</v>
      </c>
      <c r="AU2056" s="4" t="s">
        <v>59</v>
      </c>
      <c r="AV2056" s="4" t="s">
        <v>60</v>
      </c>
      <c r="AW2056" s="4">
        <v>15736.519</v>
      </c>
    </row>
    <row r="2057" spans="45:52" x14ac:dyDescent="0.3">
      <c r="AS2057" s="4">
        <v>43604</v>
      </c>
      <c r="AT2057" s="4">
        <v>0.39789351851851856</v>
      </c>
      <c r="AU2057" s="4" t="s">
        <v>59</v>
      </c>
      <c r="AV2057" s="4" t="s">
        <v>61</v>
      </c>
      <c r="AW2057" s="4">
        <v>116117.715</v>
      </c>
    </row>
    <row r="2058" spans="45:52" x14ac:dyDescent="0.3">
      <c r="AS2058" s="4">
        <v>43604</v>
      </c>
      <c r="AT2058" s="4">
        <v>0.39789351851851856</v>
      </c>
      <c r="AU2058" s="4" t="s">
        <v>62</v>
      </c>
      <c r="AV2058" s="4" t="s">
        <v>63</v>
      </c>
      <c r="AW2058" s="4">
        <v>12</v>
      </c>
    </row>
    <row r="2059" spans="45:52" x14ac:dyDescent="0.3">
      <c r="AS2059" s="4">
        <v>43604</v>
      </c>
      <c r="AT2059" s="4">
        <v>0.39789351851851856</v>
      </c>
      <c r="AU2059" s="4" t="s">
        <v>64</v>
      </c>
      <c r="AV2059" s="4" t="s">
        <v>65</v>
      </c>
      <c r="AW2059" s="4">
        <v>27363.468000000001</v>
      </c>
    </row>
    <row r="2060" spans="45:52" x14ac:dyDescent="0.3">
      <c r="AS2060" s="4">
        <v>43604</v>
      </c>
      <c r="AT2060" s="4">
        <v>0.39789351851851856</v>
      </c>
      <c r="AU2060" s="4" t="s">
        <v>64</v>
      </c>
      <c r="AV2060" s="4" t="s">
        <v>66</v>
      </c>
      <c r="AW2060" s="4" t="s">
        <v>67</v>
      </c>
      <c r="AX2060" s="4">
        <v>37919.538999999997</v>
      </c>
    </row>
    <row r="2061" spans="45:52" x14ac:dyDescent="0.3">
      <c r="AS2061" s="4">
        <v>43604</v>
      </c>
      <c r="AT2061" s="4">
        <v>0.39789351851851856</v>
      </c>
      <c r="AU2061" s="4" t="s">
        <v>64</v>
      </c>
      <c r="AV2061" s="4" t="s">
        <v>68</v>
      </c>
      <c r="AW2061" s="4">
        <v>2.9980000000000002</v>
      </c>
    </row>
    <row r="2062" spans="45:52" x14ac:dyDescent="0.3">
      <c r="AS2062" s="4">
        <v>43604</v>
      </c>
      <c r="AT2062" s="4">
        <v>0.39855324074074078</v>
      </c>
      <c r="AU2062" s="4" t="s">
        <v>70</v>
      </c>
      <c r="AV2062" s="4" t="s">
        <v>71</v>
      </c>
      <c r="AW2062" s="4">
        <v>43604</v>
      </c>
      <c r="AX2062" s="4">
        <v>0.22500000000000001</v>
      </c>
      <c r="AY2062" s="4" t="s">
        <v>72</v>
      </c>
      <c r="AZ2062" s="4" t="s">
        <v>73</v>
      </c>
    </row>
    <row r="2063" spans="45:52" x14ac:dyDescent="0.3">
      <c r="AS2063" s="4">
        <v>43604</v>
      </c>
      <c r="AT2063" s="4">
        <v>0.39855324074074078</v>
      </c>
      <c r="AU2063" s="4" t="s">
        <v>74</v>
      </c>
      <c r="AV2063" s="4" t="s">
        <v>75</v>
      </c>
      <c r="AW2063" s="4">
        <v>33.700000000000003</v>
      </c>
      <c r="AX2063" s="4" t="s">
        <v>72</v>
      </c>
      <c r="AY2063" s="4" t="s">
        <v>73</v>
      </c>
    </row>
    <row r="2064" spans="45:52" x14ac:dyDescent="0.3">
      <c r="AS2064" s="4">
        <v>43604</v>
      </c>
      <c r="AT2064" s="4">
        <v>0.39855324074074078</v>
      </c>
      <c r="AU2064" s="4" t="s">
        <v>74</v>
      </c>
      <c r="AV2064" s="4" t="s">
        <v>76</v>
      </c>
      <c r="AW2064" s="4">
        <v>34</v>
      </c>
      <c r="AX2064" s="4" t="s">
        <v>72</v>
      </c>
      <c r="AY2064" s="4" t="s">
        <v>73</v>
      </c>
    </row>
    <row r="2065" spans="45:52" x14ac:dyDescent="0.3">
      <c r="AS2065" s="4">
        <v>43604</v>
      </c>
      <c r="AT2065" s="4">
        <v>0.39928240740740745</v>
      </c>
      <c r="AU2065" s="4" t="s">
        <v>59</v>
      </c>
      <c r="AV2065" s="4" t="s">
        <v>60</v>
      </c>
      <c r="AW2065" s="4">
        <v>15736.519</v>
      </c>
    </row>
    <row r="2066" spans="45:52" x14ac:dyDescent="0.3">
      <c r="AS2066" s="4">
        <v>43604</v>
      </c>
      <c r="AT2066" s="4">
        <v>0.39928240740740745</v>
      </c>
      <c r="AU2066" s="4" t="s">
        <v>59</v>
      </c>
      <c r="AV2066" s="4" t="s">
        <v>61</v>
      </c>
      <c r="AW2066" s="4">
        <v>116117.715</v>
      </c>
    </row>
    <row r="2067" spans="45:52" x14ac:dyDescent="0.3">
      <c r="AS2067" s="4">
        <v>43604</v>
      </c>
      <c r="AT2067" s="4">
        <v>0.39928240740740745</v>
      </c>
      <c r="AU2067" s="4" t="s">
        <v>62</v>
      </c>
      <c r="AV2067" s="4" t="s">
        <v>63</v>
      </c>
      <c r="AW2067" s="4">
        <v>12</v>
      </c>
    </row>
    <row r="2068" spans="45:52" x14ac:dyDescent="0.3">
      <c r="AS2068" s="4">
        <v>43604</v>
      </c>
      <c r="AT2068" s="4">
        <v>0.39928240740740745</v>
      </c>
      <c r="AU2068" s="4" t="s">
        <v>64</v>
      </c>
      <c r="AV2068" s="4" t="s">
        <v>65</v>
      </c>
      <c r="AW2068" s="4">
        <v>27363.571</v>
      </c>
    </row>
    <row r="2069" spans="45:52" x14ac:dyDescent="0.3">
      <c r="AS2069" s="4">
        <v>43604</v>
      </c>
      <c r="AT2069" s="4">
        <v>0.39928240740740745</v>
      </c>
      <c r="AU2069" s="4" t="s">
        <v>64</v>
      </c>
      <c r="AV2069" s="4" t="s">
        <v>66</v>
      </c>
      <c r="AW2069" s="4" t="s">
        <v>67</v>
      </c>
      <c r="AX2069" s="4">
        <v>37919.85</v>
      </c>
    </row>
    <row r="2070" spans="45:52" x14ac:dyDescent="0.3">
      <c r="AS2070" s="4">
        <v>43604</v>
      </c>
      <c r="AT2070" s="4">
        <v>0.39928240740740745</v>
      </c>
      <c r="AU2070" s="4" t="s">
        <v>64</v>
      </c>
      <c r="AV2070" s="4" t="s">
        <v>68</v>
      </c>
      <c r="AW2070" s="4">
        <v>3.31</v>
      </c>
    </row>
    <row r="2071" spans="45:52" x14ac:dyDescent="0.3">
      <c r="AS2071" s="4">
        <v>43604</v>
      </c>
      <c r="AT2071" s="4">
        <v>0.40067129629629633</v>
      </c>
      <c r="AU2071" s="4" t="s">
        <v>59</v>
      </c>
      <c r="AV2071" s="4" t="s">
        <v>60</v>
      </c>
      <c r="AW2071" s="4">
        <v>15736.519</v>
      </c>
    </row>
    <row r="2072" spans="45:52" x14ac:dyDescent="0.3">
      <c r="AS2072" s="4">
        <v>43604</v>
      </c>
      <c r="AT2072" s="4">
        <v>0.40067129629629633</v>
      </c>
      <c r="AU2072" s="4" t="s">
        <v>59</v>
      </c>
      <c r="AV2072" s="4" t="s">
        <v>61</v>
      </c>
      <c r="AW2072" s="4">
        <v>116117.715</v>
      </c>
    </row>
    <row r="2073" spans="45:52" x14ac:dyDescent="0.3">
      <c r="AS2073" s="4">
        <v>43604</v>
      </c>
      <c r="AT2073" s="4">
        <v>0.40067129629629633</v>
      </c>
      <c r="AU2073" s="4" t="s">
        <v>62</v>
      </c>
      <c r="AV2073" s="4" t="s">
        <v>63</v>
      </c>
      <c r="AW2073" s="4">
        <v>12</v>
      </c>
    </row>
    <row r="2074" spans="45:52" x14ac:dyDescent="0.3">
      <c r="AS2074" s="4">
        <v>43604</v>
      </c>
      <c r="AT2074" s="4">
        <v>0.40067129629629633</v>
      </c>
      <c r="AU2074" s="4" t="s">
        <v>64</v>
      </c>
      <c r="AV2074" s="4" t="s">
        <v>65</v>
      </c>
      <c r="AW2074" s="4">
        <v>27363.722000000002</v>
      </c>
    </row>
    <row r="2075" spans="45:52" x14ac:dyDescent="0.3">
      <c r="AS2075" s="4">
        <v>43604</v>
      </c>
      <c r="AT2075" s="4">
        <v>0.40067129629629633</v>
      </c>
      <c r="AU2075" s="4" t="s">
        <v>64</v>
      </c>
      <c r="AV2075" s="4" t="s">
        <v>66</v>
      </c>
      <c r="AW2075" s="4" t="s">
        <v>67</v>
      </c>
      <c r="AX2075" s="4">
        <v>37919.85</v>
      </c>
    </row>
    <row r="2076" spans="45:52" x14ac:dyDescent="0.3">
      <c r="AS2076" s="4">
        <v>43604</v>
      </c>
      <c r="AT2076" s="4">
        <v>0.40067129629629633</v>
      </c>
      <c r="AU2076" s="4" t="s">
        <v>64</v>
      </c>
      <c r="AV2076" s="4" t="s">
        <v>68</v>
      </c>
      <c r="AW2076" s="4">
        <v>3.31</v>
      </c>
    </row>
    <row r="2077" spans="45:52" x14ac:dyDescent="0.3">
      <c r="AS2077" s="4">
        <v>43604</v>
      </c>
      <c r="AT2077" s="4">
        <v>0.40202546296296293</v>
      </c>
      <c r="AU2077" s="4" t="s">
        <v>70</v>
      </c>
      <c r="AV2077" s="4" t="s">
        <v>71</v>
      </c>
      <c r="AW2077" s="4">
        <v>43604</v>
      </c>
      <c r="AX2077" s="4">
        <v>0.22500000000000001</v>
      </c>
      <c r="AY2077" s="4" t="s">
        <v>72</v>
      </c>
      <c r="AZ2077" s="4" t="s">
        <v>73</v>
      </c>
    </row>
    <row r="2078" spans="45:52" x14ac:dyDescent="0.3">
      <c r="AS2078" s="4">
        <v>43604</v>
      </c>
      <c r="AT2078" s="4">
        <v>0.40202546296296293</v>
      </c>
      <c r="AU2078" s="4" t="s">
        <v>74</v>
      </c>
      <c r="AV2078" s="4" t="s">
        <v>75</v>
      </c>
      <c r="AW2078" s="4">
        <v>33.700000000000003</v>
      </c>
      <c r="AX2078" s="4" t="s">
        <v>72</v>
      </c>
      <c r="AY2078" s="4" t="s">
        <v>73</v>
      </c>
    </row>
    <row r="2079" spans="45:52" x14ac:dyDescent="0.3">
      <c r="AS2079" s="4">
        <v>43604</v>
      </c>
      <c r="AT2079" s="4">
        <v>0.40202546296296293</v>
      </c>
      <c r="AU2079" s="4" t="s">
        <v>74</v>
      </c>
      <c r="AV2079" s="4" t="s">
        <v>76</v>
      </c>
      <c r="AW2079" s="4">
        <v>34</v>
      </c>
      <c r="AX2079" s="4" t="s">
        <v>72</v>
      </c>
      <c r="AY2079" s="4" t="s">
        <v>73</v>
      </c>
    </row>
    <row r="2080" spans="45:52" x14ac:dyDescent="0.3">
      <c r="AS2080" s="4">
        <v>43604</v>
      </c>
      <c r="AT2080" s="4">
        <v>0.40206018518518521</v>
      </c>
      <c r="AU2080" s="4" t="s">
        <v>59</v>
      </c>
      <c r="AV2080" s="4" t="s">
        <v>60</v>
      </c>
      <c r="AW2080" s="4">
        <v>15736.519</v>
      </c>
    </row>
    <row r="2081" spans="45:50" x14ac:dyDescent="0.3">
      <c r="AS2081" s="4">
        <v>43604</v>
      </c>
      <c r="AT2081" s="4">
        <v>0.40206018518518521</v>
      </c>
      <c r="AU2081" s="4" t="s">
        <v>59</v>
      </c>
      <c r="AV2081" s="4" t="s">
        <v>61</v>
      </c>
      <c r="AW2081" s="4">
        <v>116117.715</v>
      </c>
    </row>
    <row r="2082" spans="45:50" x14ac:dyDescent="0.3">
      <c r="AS2082" s="4">
        <v>43604</v>
      </c>
      <c r="AT2082" s="4">
        <v>0.40206018518518521</v>
      </c>
      <c r="AU2082" s="4" t="s">
        <v>62</v>
      </c>
      <c r="AV2082" s="4" t="s">
        <v>63</v>
      </c>
      <c r="AW2082" s="4">
        <v>12</v>
      </c>
    </row>
    <row r="2083" spans="45:50" x14ac:dyDescent="0.3">
      <c r="AS2083" s="4">
        <v>43604</v>
      </c>
      <c r="AT2083" s="4">
        <v>0.40206018518518521</v>
      </c>
      <c r="AU2083" s="4" t="s">
        <v>64</v>
      </c>
      <c r="AV2083" s="4" t="s">
        <v>65</v>
      </c>
      <c r="AW2083" s="4">
        <v>27363.871999999999</v>
      </c>
    </row>
    <row r="2084" spans="45:50" x14ac:dyDescent="0.3">
      <c r="AS2084" s="4">
        <v>43604</v>
      </c>
      <c r="AT2084" s="4">
        <v>0.40206018518518521</v>
      </c>
      <c r="AU2084" s="4" t="s">
        <v>64</v>
      </c>
      <c r="AV2084" s="4" t="s">
        <v>66</v>
      </c>
      <c r="AW2084" s="4" t="s">
        <v>67</v>
      </c>
      <c r="AX2084" s="4">
        <v>37919.85</v>
      </c>
    </row>
    <row r="2085" spans="45:50" x14ac:dyDescent="0.3">
      <c r="AS2085" s="4">
        <v>43604</v>
      </c>
      <c r="AT2085" s="4">
        <v>0.40206018518518521</v>
      </c>
      <c r="AU2085" s="4" t="s">
        <v>64</v>
      </c>
      <c r="AV2085" s="4" t="s">
        <v>68</v>
      </c>
      <c r="AW2085" s="4">
        <v>3.31</v>
      </c>
    </row>
    <row r="2086" spans="45:50" x14ac:dyDescent="0.3">
      <c r="AS2086" s="4">
        <v>43604</v>
      </c>
      <c r="AT2086" s="4">
        <v>0.4034490740740741</v>
      </c>
      <c r="AU2086" s="4" t="s">
        <v>59</v>
      </c>
      <c r="AV2086" s="4" t="s">
        <v>60</v>
      </c>
      <c r="AW2086" s="4">
        <v>15736.519</v>
      </c>
    </row>
    <row r="2087" spans="45:50" x14ac:dyDescent="0.3">
      <c r="AS2087" s="4">
        <v>43604</v>
      </c>
      <c r="AT2087" s="4">
        <v>0.4034490740740741</v>
      </c>
      <c r="AU2087" s="4" t="s">
        <v>59</v>
      </c>
      <c r="AV2087" s="4" t="s">
        <v>61</v>
      </c>
      <c r="AW2087" s="4">
        <v>116117.715</v>
      </c>
    </row>
    <row r="2088" spans="45:50" x14ac:dyDescent="0.3">
      <c r="AS2088" s="4">
        <v>43604</v>
      </c>
      <c r="AT2088" s="4">
        <v>0.4034490740740741</v>
      </c>
      <c r="AU2088" s="4" t="s">
        <v>62</v>
      </c>
      <c r="AV2088" s="4" t="s">
        <v>63</v>
      </c>
      <c r="AW2088" s="4">
        <v>12</v>
      </c>
    </row>
    <row r="2089" spans="45:50" x14ac:dyDescent="0.3">
      <c r="AS2089" s="4">
        <v>43604</v>
      </c>
      <c r="AT2089" s="4">
        <v>0.4034490740740741</v>
      </c>
      <c r="AU2089" s="4" t="s">
        <v>64</v>
      </c>
      <c r="AV2089" s="4" t="s">
        <v>65</v>
      </c>
      <c r="AW2089" s="4">
        <v>27363.871999999999</v>
      </c>
    </row>
    <row r="2090" spans="45:50" x14ac:dyDescent="0.3">
      <c r="AS2090" s="4">
        <v>43604</v>
      </c>
      <c r="AT2090" s="4">
        <v>0.4034490740740741</v>
      </c>
      <c r="AU2090" s="4" t="s">
        <v>64</v>
      </c>
      <c r="AV2090" s="4" t="s">
        <v>66</v>
      </c>
      <c r="AW2090" s="4" t="s">
        <v>67</v>
      </c>
      <c r="AX2090" s="4">
        <v>37920.110999999997</v>
      </c>
    </row>
    <row r="2091" spans="45:50" x14ac:dyDescent="0.3">
      <c r="AS2091" s="4">
        <v>43604</v>
      </c>
      <c r="AT2091" s="4">
        <v>0.4034490740740741</v>
      </c>
      <c r="AU2091" s="4" t="s">
        <v>64</v>
      </c>
      <c r="AV2091" s="4" t="s">
        <v>68</v>
      </c>
      <c r="AW2091" s="4">
        <v>3.5720000000000001</v>
      </c>
    </row>
    <row r="2092" spans="45:50" x14ac:dyDescent="0.3">
      <c r="AS2092" s="4">
        <v>43604</v>
      </c>
      <c r="AT2092" s="4">
        <v>0.40483796296296298</v>
      </c>
      <c r="AU2092" s="4" t="s">
        <v>59</v>
      </c>
      <c r="AV2092" s="4" t="s">
        <v>60</v>
      </c>
      <c r="AW2092" s="4">
        <v>15736.519</v>
      </c>
    </row>
    <row r="2093" spans="45:50" x14ac:dyDescent="0.3">
      <c r="AS2093" s="4">
        <v>43604</v>
      </c>
      <c r="AT2093" s="4">
        <v>0.40483796296296298</v>
      </c>
      <c r="AU2093" s="4" t="s">
        <v>59</v>
      </c>
      <c r="AV2093" s="4" t="s">
        <v>61</v>
      </c>
      <c r="AW2093" s="4">
        <v>116117.715</v>
      </c>
    </row>
    <row r="2094" spans="45:50" x14ac:dyDescent="0.3">
      <c r="AS2094" s="4">
        <v>43604</v>
      </c>
      <c r="AT2094" s="4">
        <v>0.40483796296296298</v>
      </c>
      <c r="AU2094" s="4" t="s">
        <v>62</v>
      </c>
      <c r="AV2094" s="4" t="s">
        <v>63</v>
      </c>
      <c r="AW2094" s="4">
        <v>12</v>
      </c>
    </row>
    <row r="2095" spans="45:50" x14ac:dyDescent="0.3">
      <c r="AS2095" s="4">
        <v>43604</v>
      </c>
      <c r="AT2095" s="4">
        <v>0.40483796296296298</v>
      </c>
      <c r="AU2095" s="4" t="s">
        <v>64</v>
      </c>
      <c r="AV2095" s="4" t="s">
        <v>65</v>
      </c>
      <c r="AW2095" s="4">
        <v>27363.977999999999</v>
      </c>
    </row>
    <row r="2096" spans="45:50" x14ac:dyDescent="0.3">
      <c r="AS2096" s="4">
        <v>43604</v>
      </c>
      <c r="AT2096" s="4">
        <v>0.40483796296296298</v>
      </c>
      <c r="AU2096" s="4" t="s">
        <v>64</v>
      </c>
      <c r="AV2096" s="4" t="s">
        <v>66</v>
      </c>
      <c r="AW2096" s="4" t="s">
        <v>67</v>
      </c>
      <c r="AX2096" s="4">
        <v>37920.110999999997</v>
      </c>
    </row>
    <row r="2097" spans="45:52" x14ac:dyDescent="0.3">
      <c r="AS2097" s="4">
        <v>43604</v>
      </c>
      <c r="AT2097" s="4">
        <v>0.40483796296296298</v>
      </c>
      <c r="AU2097" s="4" t="s">
        <v>64</v>
      </c>
      <c r="AV2097" s="4" t="s">
        <v>68</v>
      </c>
      <c r="AW2097" s="4">
        <v>3.5720000000000001</v>
      </c>
    </row>
    <row r="2098" spans="45:52" x14ac:dyDescent="0.3">
      <c r="AS2098" s="4">
        <v>43604</v>
      </c>
      <c r="AT2098" s="4">
        <v>0.4054976851851852</v>
      </c>
      <c r="AU2098" s="4" t="s">
        <v>70</v>
      </c>
      <c r="AV2098" s="4" t="s">
        <v>71</v>
      </c>
      <c r="AW2098" s="4">
        <v>43604</v>
      </c>
      <c r="AX2098" s="4">
        <v>0.22500000000000001</v>
      </c>
      <c r="AY2098" s="4" t="s">
        <v>72</v>
      </c>
      <c r="AZ2098" s="4" t="s">
        <v>73</v>
      </c>
    </row>
    <row r="2099" spans="45:52" x14ac:dyDescent="0.3">
      <c r="AS2099" s="4">
        <v>43604</v>
      </c>
      <c r="AT2099" s="4">
        <v>0.4054976851851852</v>
      </c>
      <c r="AU2099" s="4" t="s">
        <v>74</v>
      </c>
      <c r="AV2099" s="4" t="s">
        <v>75</v>
      </c>
      <c r="AW2099" s="4">
        <v>33.700000000000003</v>
      </c>
      <c r="AX2099" s="4" t="s">
        <v>72</v>
      </c>
      <c r="AY2099" s="4" t="s">
        <v>73</v>
      </c>
    </row>
    <row r="2100" spans="45:52" x14ac:dyDescent="0.3">
      <c r="AS2100" s="4">
        <v>43604</v>
      </c>
      <c r="AT2100" s="4">
        <v>0.4054976851851852</v>
      </c>
      <c r="AU2100" s="4" t="s">
        <v>74</v>
      </c>
      <c r="AV2100" s="4" t="s">
        <v>76</v>
      </c>
      <c r="AW2100" s="4">
        <v>34</v>
      </c>
      <c r="AX2100" s="4" t="s">
        <v>72</v>
      </c>
      <c r="AY2100" s="4" t="s">
        <v>73</v>
      </c>
    </row>
    <row r="2101" spans="45:52" x14ac:dyDescent="0.3">
      <c r="AS2101" s="4">
        <v>43604</v>
      </c>
      <c r="AT2101" s="4">
        <v>0.40622685185185187</v>
      </c>
      <c r="AU2101" s="4" t="s">
        <v>59</v>
      </c>
      <c r="AV2101" s="4" t="s">
        <v>60</v>
      </c>
      <c r="AW2101" s="4">
        <v>15736.519</v>
      </c>
    </row>
    <row r="2102" spans="45:52" x14ac:dyDescent="0.3">
      <c r="AS2102" s="4">
        <v>43604</v>
      </c>
      <c r="AT2102" s="4">
        <v>0.40622685185185187</v>
      </c>
      <c r="AU2102" s="4" t="s">
        <v>59</v>
      </c>
      <c r="AV2102" s="4" t="s">
        <v>61</v>
      </c>
      <c r="AW2102" s="4">
        <v>116117.715</v>
      </c>
    </row>
    <row r="2103" spans="45:52" x14ac:dyDescent="0.3">
      <c r="AS2103" s="4">
        <v>43604</v>
      </c>
      <c r="AT2103" s="4">
        <v>0.40622685185185187</v>
      </c>
      <c r="AU2103" s="4" t="s">
        <v>62</v>
      </c>
      <c r="AV2103" s="4" t="s">
        <v>63</v>
      </c>
      <c r="AW2103" s="4">
        <v>12</v>
      </c>
    </row>
    <row r="2104" spans="45:52" x14ac:dyDescent="0.3">
      <c r="AS2104" s="4">
        <v>43604</v>
      </c>
      <c r="AT2104" s="4">
        <v>0.40622685185185187</v>
      </c>
      <c r="AU2104" s="4" t="s">
        <v>64</v>
      </c>
      <c r="AV2104" s="4" t="s">
        <v>65</v>
      </c>
      <c r="AW2104" s="4">
        <v>27364.083999999999</v>
      </c>
    </row>
    <row r="2105" spans="45:52" x14ac:dyDescent="0.3">
      <c r="AS2105" s="4">
        <v>43604</v>
      </c>
      <c r="AT2105" s="4">
        <v>0.40622685185185187</v>
      </c>
      <c r="AU2105" s="4" t="s">
        <v>64</v>
      </c>
      <c r="AV2105" s="4" t="s">
        <v>66</v>
      </c>
      <c r="AW2105" s="4" t="s">
        <v>67</v>
      </c>
      <c r="AX2105" s="4">
        <v>37920.336000000003</v>
      </c>
    </row>
    <row r="2106" spans="45:52" x14ac:dyDescent="0.3">
      <c r="AS2106" s="4">
        <v>43604</v>
      </c>
      <c r="AT2106" s="4">
        <v>0.40622685185185187</v>
      </c>
      <c r="AU2106" s="4" t="s">
        <v>64</v>
      </c>
      <c r="AV2106" s="4" t="s">
        <v>68</v>
      </c>
      <c r="AW2106" s="4">
        <v>3.7959999999999998</v>
      </c>
    </row>
    <row r="2107" spans="45:52" x14ac:dyDescent="0.3">
      <c r="AS2107" s="4">
        <v>43604</v>
      </c>
      <c r="AT2107" s="4">
        <v>0.40761574074074075</v>
      </c>
      <c r="AU2107" s="4" t="s">
        <v>59</v>
      </c>
      <c r="AV2107" s="4" t="s">
        <v>60</v>
      </c>
      <c r="AW2107" s="4">
        <v>15736.519</v>
      </c>
    </row>
    <row r="2108" spans="45:52" x14ac:dyDescent="0.3">
      <c r="AS2108" s="4">
        <v>43604</v>
      </c>
      <c r="AT2108" s="4">
        <v>0.40761574074074075</v>
      </c>
      <c r="AU2108" s="4" t="s">
        <v>59</v>
      </c>
      <c r="AV2108" s="4" t="s">
        <v>61</v>
      </c>
      <c r="AW2108" s="4">
        <v>116117.715</v>
      </c>
    </row>
    <row r="2109" spans="45:52" x14ac:dyDescent="0.3">
      <c r="AS2109" s="4">
        <v>43604</v>
      </c>
      <c r="AT2109" s="4">
        <v>0.40761574074074075</v>
      </c>
      <c r="AU2109" s="4" t="s">
        <v>62</v>
      </c>
      <c r="AV2109" s="4" t="s">
        <v>63</v>
      </c>
      <c r="AW2109" s="4">
        <v>12</v>
      </c>
    </row>
    <row r="2110" spans="45:52" x14ac:dyDescent="0.3">
      <c r="AS2110" s="4">
        <v>43604</v>
      </c>
      <c r="AT2110" s="4">
        <v>0.40761574074074075</v>
      </c>
      <c r="AU2110" s="4" t="s">
        <v>64</v>
      </c>
      <c r="AV2110" s="4" t="s">
        <v>65</v>
      </c>
      <c r="AW2110" s="4">
        <v>27364.185000000001</v>
      </c>
    </row>
    <row r="2111" spans="45:52" x14ac:dyDescent="0.3">
      <c r="AS2111" s="4">
        <v>43604</v>
      </c>
      <c r="AT2111" s="4">
        <v>0.40761574074074075</v>
      </c>
      <c r="AU2111" s="4" t="s">
        <v>64</v>
      </c>
      <c r="AV2111" s="4" t="s">
        <v>66</v>
      </c>
      <c r="AW2111" s="4" t="s">
        <v>67</v>
      </c>
      <c r="AX2111" s="4">
        <v>37920.336000000003</v>
      </c>
    </row>
    <row r="2112" spans="45:52" x14ac:dyDescent="0.3">
      <c r="AS2112" s="4">
        <v>43604</v>
      </c>
      <c r="AT2112" s="4">
        <v>0.40761574074074075</v>
      </c>
      <c r="AU2112" s="4" t="s">
        <v>64</v>
      </c>
      <c r="AV2112" s="4" t="s">
        <v>68</v>
      </c>
      <c r="AW2112" s="4">
        <v>3.7959999999999998</v>
      </c>
    </row>
    <row r="2113" spans="45:52" x14ac:dyDescent="0.3">
      <c r="AS2113" s="4">
        <v>43604</v>
      </c>
      <c r="AT2113" s="4">
        <v>0.40896990740740741</v>
      </c>
      <c r="AU2113" s="4" t="s">
        <v>70</v>
      </c>
      <c r="AV2113" s="4" t="s">
        <v>71</v>
      </c>
      <c r="AW2113" s="4">
        <v>43604</v>
      </c>
      <c r="AX2113" s="4">
        <v>0.22500000000000001</v>
      </c>
      <c r="AY2113" s="4" t="s">
        <v>72</v>
      </c>
      <c r="AZ2113" s="4" t="s">
        <v>73</v>
      </c>
    </row>
    <row r="2114" spans="45:52" x14ac:dyDescent="0.3">
      <c r="AS2114" s="4">
        <v>43604</v>
      </c>
      <c r="AT2114" s="4">
        <v>0.40896990740740741</v>
      </c>
      <c r="AU2114" s="4" t="s">
        <v>74</v>
      </c>
      <c r="AV2114" s="4" t="s">
        <v>75</v>
      </c>
      <c r="AW2114" s="4">
        <v>33.700000000000003</v>
      </c>
      <c r="AX2114" s="4" t="s">
        <v>72</v>
      </c>
      <c r="AY2114" s="4" t="s">
        <v>73</v>
      </c>
    </row>
    <row r="2115" spans="45:52" x14ac:dyDescent="0.3">
      <c r="AS2115" s="4">
        <v>43604</v>
      </c>
      <c r="AT2115" s="4">
        <v>0.40896990740740741</v>
      </c>
      <c r="AU2115" s="4" t="s">
        <v>74</v>
      </c>
      <c r="AV2115" s="4" t="s">
        <v>76</v>
      </c>
      <c r="AW2115" s="4">
        <v>34</v>
      </c>
      <c r="AX2115" s="4" t="s">
        <v>72</v>
      </c>
      <c r="AY2115" s="4" t="s">
        <v>73</v>
      </c>
    </row>
    <row r="2116" spans="45:52" x14ac:dyDescent="0.3">
      <c r="AS2116" s="4">
        <v>43604</v>
      </c>
      <c r="AT2116" s="4">
        <v>0.40900462962962963</v>
      </c>
      <c r="AU2116" s="4" t="s">
        <v>59</v>
      </c>
      <c r="AV2116" s="4" t="s">
        <v>60</v>
      </c>
      <c r="AW2116" s="4">
        <v>15736.519</v>
      </c>
    </row>
    <row r="2117" spans="45:52" x14ac:dyDescent="0.3">
      <c r="AS2117" s="4">
        <v>43604</v>
      </c>
      <c r="AT2117" s="4">
        <v>0.40900462962962963</v>
      </c>
      <c r="AU2117" s="4" t="s">
        <v>59</v>
      </c>
      <c r="AV2117" s="4" t="s">
        <v>61</v>
      </c>
      <c r="AW2117" s="4">
        <v>116117.715</v>
      </c>
    </row>
    <row r="2118" spans="45:52" x14ac:dyDescent="0.3">
      <c r="AS2118" s="4">
        <v>43604</v>
      </c>
      <c r="AT2118" s="4">
        <v>0.40900462962962963</v>
      </c>
      <c r="AU2118" s="4" t="s">
        <v>62</v>
      </c>
      <c r="AV2118" s="4" t="s">
        <v>63</v>
      </c>
      <c r="AW2118" s="4">
        <v>12</v>
      </c>
    </row>
    <row r="2119" spans="45:52" x14ac:dyDescent="0.3">
      <c r="AS2119" s="4">
        <v>43604</v>
      </c>
      <c r="AT2119" s="4">
        <v>0.40900462962962963</v>
      </c>
      <c r="AU2119" s="4" t="s">
        <v>64</v>
      </c>
      <c r="AV2119" s="4" t="s">
        <v>65</v>
      </c>
      <c r="AW2119" s="4">
        <v>27364.286</v>
      </c>
    </row>
    <row r="2120" spans="45:52" x14ac:dyDescent="0.3">
      <c r="AS2120" s="4">
        <v>43604</v>
      </c>
      <c r="AT2120" s="4">
        <v>0.40900462962962963</v>
      </c>
      <c r="AU2120" s="4" t="s">
        <v>64</v>
      </c>
      <c r="AV2120" s="4" t="s">
        <v>66</v>
      </c>
      <c r="AW2120" s="4" t="s">
        <v>67</v>
      </c>
      <c r="AX2120" s="4">
        <v>37920.336000000003</v>
      </c>
    </row>
    <row r="2121" spans="45:52" x14ac:dyDescent="0.3">
      <c r="AS2121" s="4">
        <v>43604</v>
      </c>
      <c r="AT2121" s="4">
        <v>0.40900462962962963</v>
      </c>
      <c r="AU2121" s="4" t="s">
        <v>64</v>
      </c>
      <c r="AV2121" s="4" t="s">
        <v>68</v>
      </c>
      <c r="AW2121" s="4">
        <v>3.7959999999999998</v>
      </c>
    </row>
    <row r="2122" spans="45:52" x14ac:dyDescent="0.3">
      <c r="AS2122" s="4">
        <v>43604</v>
      </c>
      <c r="AT2122" s="4">
        <v>0.41039351851851852</v>
      </c>
      <c r="AU2122" s="4" t="s">
        <v>59</v>
      </c>
      <c r="AV2122" s="4" t="s">
        <v>60</v>
      </c>
      <c r="AW2122" s="4">
        <v>15736.519</v>
      </c>
    </row>
    <row r="2123" spans="45:52" x14ac:dyDescent="0.3">
      <c r="AS2123" s="4">
        <v>43604</v>
      </c>
      <c r="AT2123" s="4">
        <v>0.41039351851851852</v>
      </c>
      <c r="AU2123" s="4" t="s">
        <v>59</v>
      </c>
      <c r="AV2123" s="4" t="s">
        <v>61</v>
      </c>
      <c r="AW2123" s="4">
        <v>116117.715</v>
      </c>
    </row>
    <row r="2124" spans="45:52" x14ac:dyDescent="0.3">
      <c r="AS2124" s="4">
        <v>43604</v>
      </c>
      <c r="AT2124" s="4">
        <v>0.41039351851851852</v>
      </c>
      <c r="AU2124" s="4" t="s">
        <v>62</v>
      </c>
      <c r="AV2124" s="4" t="s">
        <v>63</v>
      </c>
      <c r="AW2124" s="4">
        <v>12</v>
      </c>
    </row>
    <row r="2125" spans="45:52" x14ac:dyDescent="0.3">
      <c r="AS2125" s="4">
        <v>43604</v>
      </c>
      <c r="AT2125" s="4">
        <v>0.41039351851851852</v>
      </c>
      <c r="AU2125" s="4" t="s">
        <v>64</v>
      </c>
      <c r="AV2125" s="4" t="s">
        <v>65</v>
      </c>
      <c r="AW2125" s="4">
        <v>27364.286</v>
      </c>
    </row>
    <row r="2126" spans="45:52" x14ac:dyDescent="0.3">
      <c r="AS2126" s="4">
        <v>43604</v>
      </c>
      <c r="AT2126" s="4">
        <v>0.41039351851851852</v>
      </c>
      <c r="AU2126" s="4" t="s">
        <v>64</v>
      </c>
      <c r="AV2126" s="4" t="s">
        <v>66</v>
      </c>
      <c r="AW2126" s="4" t="s">
        <v>67</v>
      </c>
      <c r="AX2126" s="4">
        <v>37920.561000000002</v>
      </c>
    </row>
    <row r="2127" spans="45:52" x14ac:dyDescent="0.3">
      <c r="AS2127" s="4">
        <v>43604</v>
      </c>
      <c r="AT2127" s="4">
        <v>0.41039351851851852</v>
      </c>
      <c r="AU2127" s="4" t="s">
        <v>64</v>
      </c>
      <c r="AV2127" s="4" t="s">
        <v>68</v>
      </c>
      <c r="AW2127" s="4">
        <v>4.0220000000000002</v>
      </c>
    </row>
    <row r="2128" spans="45:52" x14ac:dyDescent="0.3">
      <c r="AS2128" s="4">
        <v>43604</v>
      </c>
      <c r="AT2128" s="4">
        <v>0.4117824074074074</v>
      </c>
      <c r="AU2128" s="4" t="s">
        <v>59</v>
      </c>
      <c r="AV2128" s="4" t="s">
        <v>60</v>
      </c>
      <c r="AW2128" s="4">
        <v>15736.519</v>
      </c>
    </row>
    <row r="2129" spans="45:52" x14ac:dyDescent="0.3">
      <c r="AS2129" s="4">
        <v>43604</v>
      </c>
      <c r="AT2129" s="4">
        <v>0.4117824074074074</v>
      </c>
      <c r="AU2129" s="4" t="s">
        <v>59</v>
      </c>
      <c r="AV2129" s="4" t="s">
        <v>61</v>
      </c>
      <c r="AW2129" s="4">
        <v>116117.715</v>
      </c>
    </row>
    <row r="2130" spans="45:52" x14ac:dyDescent="0.3">
      <c r="AS2130" s="4">
        <v>43604</v>
      </c>
      <c r="AT2130" s="4">
        <v>0.4117824074074074</v>
      </c>
      <c r="AU2130" s="4" t="s">
        <v>62</v>
      </c>
      <c r="AV2130" s="4" t="s">
        <v>63</v>
      </c>
      <c r="AW2130" s="4">
        <v>12</v>
      </c>
    </row>
    <row r="2131" spans="45:52" x14ac:dyDescent="0.3">
      <c r="AS2131" s="4">
        <v>43604</v>
      </c>
      <c r="AT2131" s="4">
        <v>0.4117824074074074</v>
      </c>
      <c r="AU2131" s="4" t="s">
        <v>64</v>
      </c>
      <c r="AV2131" s="4" t="s">
        <v>65</v>
      </c>
      <c r="AW2131" s="4">
        <v>27364.385999999999</v>
      </c>
    </row>
    <row r="2132" spans="45:52" x14ac:dyDescent="0.3">
      <c r="AS2132" s="4">
        <v>43604</v>
      </c>
      <c r="AT2132" s="4">
        <v>0.4117824074074074</v>
      </c>
      <c r="AU2132" s="4" t="s">
        <v>64</v>
      </c>
      <c r="AV2132" s="4" t="s">
        <v>66</v>
      </c>
      <c r="AW2132" s="4" t="s">
        <v>67</v>
      </c>
      <c r="AX2132" s="4">
        <v>37920.561000000002</v>
      </c>
    </row>
    <row r="2133" spans="45:52" x14ac:dyDescent="0.3">
      <c r="AS2133" s="4">
        <v>43604</v>
      </c>
      <c r="AT2133" s="4">
        <v>0.4117824074074074</v>
      </c>
      <c r="AU2133" s="4" t="s">
        <v>64</v>
      </c>
      <c r="AV2133" s="4" t="s">
        <v>68</v>
      </c>
      <c r="AW2133" s="4">
        <v>4.0220000000000002</v>
      </c>
    </row>
    <row r="2134" spans="45:52" x14ac:dyDescent="0.3">
      <c r="AS2134" s="4">
        <v>43604</v>
      </c>
      <c r="AT2134" s="4">
        <v>0.41244212962962962</v>
      </c>
      <c r="AU2134" s="4" t="s">
        <v>70</v>
      </c>
      <c r="AV2134" s="4" t="s">
        <v>71</v>
      </c>
      <c r="AW2134" s="4">
        <v>43604</v>
      </c>
      <c r="AX2134" s="4">
        <v>0.22500000000000001</v>
      </c>
      <c r="AY2134" s="4" t="s">
        <v>72</v>
      </c>
      <c r="AZ2134" s="4" t="s">
        <v>73</v>
      </c>
    </row>
    <row r="2135" spans="45:52" x14ac:dyDescent="0.3">
      <c r="AS2135" s="4">
        <v>43604</v>
      </c>
      <c r="AT2135" s="4">
        <v>0.41244212962962962</v>
      </c>
      <c r="AU2135" s="4" t="s">
        <v>74</v>
      </c>
      <c r="AV2135" s="4" t="s">
        <v>75</v>
      </c>
      <c r="AW2135" s="4">
        <v>33.700000000000003</v>
      </c>
      <c r="AX2135" s="4" t="s">
        <v>72</v>
      </c>
      <c r="AY2135" s="4" t="s">
        <v>73</v>
      </c>
    </row>
    <row r="2136" spans="45:52" x14ac:dyDescent="0.3">
      <c r="AS2136" s="4">
        <v>43604</v>
      </c>
      <c r="AT2136" s="4">
        <v>0.41244212962962962</v>
      </c>
      <c r="AU2136" s="4" t="s">
        <v>74</v>
      </c>
      <c r="AV2136" s="4" t="s">
        <v>76</v>
      </c>
      <c r="AW2136" s="4">
        <v>34</v>
      </c>
      <c r="AX2136" s="4" t="s">
        <v>72</v>
      </c>
      <c r="AY2136" s="4" t="s">
        <v>73</v>
      </c>
    </row>
    <row r="2137" spans="45:52" x14ac:dyDescent="0.3">
      <c r="AS2137" s="4">
        <v>43604</v>
      </c>
      <c r="AT2137" s="4">
        <v>0.41317129629629629</v>
      </c>
      <c r="AU2137" s="4" t="s">
        <v>59</v>
      </c>
      <c r="AV2137" s="4" t="s">
        <v>60</v>
      </c>
      <c r="AW2137" s="4">
        <v>1573</v>
      </c>
    </row>
    <row r="2138" spans="45:52" x14ac:dyDescent="0.3">
      <c r="AS2138" s="4">
        <v>43604</v>
      </c>
      <c r="AT2138" s="4">
        <v>0.41317129629629629</v>
      </c>
      <c r="AU2138" s="4" t="s">
        <v>59</v>
      </c>
      <c r="AV2138" s="4" t="s">
        <v>61</v>
      </c>
      <c r="AW2138" s="4">
        <v>116117.715</v>
      </c>
    </row>
    <row r="2139" spans="45:52" x14ac:dyDescent="0.3">
      <c r="AS2139" s="4">
        <v>43604</v>
      </c>
      <c r="AT2139" s="4">
        <v>0.41317129629629629</v>
      </c>
      <c r="AU2139" s="4" t="s">
        <v>62</v>
      </c>
      <c r="AV2139" s="4" t="s">
        <v>63</v>
      </c>
      <c r="AW2139" s="4">
        <v>12</v>
      </c>
    </row>
    <row r="2140" spans="45:52" x14ac:dyDescent="0.3">
      <c r="AS2140" s="4">
        <v>43604</v>
      </c>
      <c r="AT2140" s="4">
        <v>0.41317129629629629</v>
      </c>
      <c r="AU2140" s="4" t="s">
        <v>64</v>
      </c>
      <c r="AV2140" s="4" t="s">
        <v>65</v>
      </c>
      <c r="AW2140" s="4">
        <v>27364.486000000001</v>
      </c>
    </row>
    <row r="2141" spans="45:52" x14ac:dyDescent="0.3">
      <c r="AS2141" s="4">
        <v>43604</v>
      </c>
      <c r="AT2141" s="4">
        <v>0.41317129629629629</v>
      </c>
      <c r="AU2141" s="4" t="s">
        <v>64</v>
      </c>
      <c r="AV2141" s="4" t="s">
        <v>66</v>
      </c>
      <c r="AW2141" s="4" t="s">
        <v>67</v>
      </c>
      <c r="AX2141" s="4">
        <v>37920.784</v>
      </c>
    </row>
    <row r="2142" spans="45:52" x14ac:dyDescent="0.3">
      <c r="AS2142" s="4">
        <v>43604</v>
      </c>
      <c r="AT2142" s="4">
        <v>0.41317129629629629</v>
      </c>
      <c r="AU2142" s="4" t="s">
        <v>64</v>
      </c>
      <c r="AV2142" s="4" t="s">
        <v>68</v>
      </c>
      <c r="AW2142" s="4">
        <v>4.2450000000000001</v>
      </c>
    </row>
    <row r="2143" spans="45:52" x14ac:dyDescent="0.3">
      <c r="AS2143" s="4">
        <v>43604</v>
      </c>
      <c r="AT2143" s="4">
        <v>0.41456018518518517</v>
      </c>
      <c r="AU2143" s="4" t="s">
        <v>59</v>
      </c>
      <c r="AV2143" s="4" t="s">
        <v>60</v>
      </c>
      <c r="AW2143" s="4">
        <v>15736.519</v>
      </c>
    </row>
    <row r="2144" spans="45:52" x14ac:dyDescent="0.3">
      <c r="AS2144" s="4">
        <v>43604</v>
      </c>
      <c r="AT2144" s="4">
        <v>0.41456018518518517</v>
      </c>
      <c r="AU2144" s="4" t="s">
        <v>59</v>
      </c>
      <c r="AV2144" s="4" t="s">
        <v>61</v>
      </c>
      <c r="AW2144" s="4">
        <v>116117.715</v>
      </c>
    </row>
    <row r="2145" spans="45:52" x14ac:dyDescent="0.3">
      <c r="AS2145" s="4">
        <v>43604</v>
      </c>
      <c r="AT2145" s="4">
        <v>0.41456018518518517</v>
      </c>
      <c r="AU2145" s="4" t="s">
        <v>62</v>
      </c>
      <c r="AV2145" s="4" t="s">
        <v>63</v>
      </c>
      <c r="AW2145" s="4">
        <v>12</v>
      </c>
    </row>
    <row r="2146" spans="45:52" x14ac:dyDescent="0.3">
      <c r="AS2146" s="4">
        <v>43604</v>
      </c>
      <c r="AT2146" s="4">
        <v>0.41456018518518517</v>
      </c>
      <c r="AU2146" s="4" t="s">
        <v>64</v>
      </c>
      <c r="AV2146" s="4" t="s">
        <v>65</v>
      </c>
      <c r="AW2146" s="4">
        <v>27364.589</v>
      </c>
    </row>
    <row r="2147" spans="45:52" x14ac:dyDescent="0.3">
      <c r="AS2147" s="4">
        <v>43604</v>
      </c>
      <c r="AT2147" s="4">
        <v>0.41456018518518517</v>
      </c>
      <c r="AU2147" s="4" t="s">
        <v>64</v>
      </c>
      <c r="AV2147" s="4" t="s">
        <v>66</v>
      </c>
      <c r="AW2147" s="4" t="s">
        <v>67</v>
      </c>
      <c r="AX2147" s="4">
        <v>37920.784</v>
      </c>
    </row>
    <row r="2148" spans="45:52" x14ac:dyDescent="0.3">
      <c r="AS2148" s="4">
        <v>43604</v>
      </c>
      <c r="AT2148" s="4">
        <v>0.41456018518518517</v>
      </c>
      <c r="AU2148" s="4" t="s">
        <v>64</v>
      </c>
      <c r="AV2148" s="4" t="s">
        <v>68</v>
      </c>
      <c r="AW2148" s="4">
        <v>4.2450000000000001</v>
      </c>
    </row>
    <row r="2149" spans="45:52" x14ac:dyDescent="0.3">
      <c r="AS2149" s="4">
        <v>43604</v>
      </c>
      <c r="AT2149" s="4">
        <v>0.41591435185185183</v>
      </c>
      <c r="AU2149" s="4" t="s">
        <v>70</v>
      </c>
      <c r="AV2149" s="4" t="s">
        <v>71</v>
      </c>
      <c r="AW2149" s="4">
        <v>43604</v>
      </c>
      <c r="AX2149" s="4">
        <v>0.22500000000000001</v>
      </c>
      <c r="AY2149" s="4" t="s">
        <v>72</v>
      </c>
      <c r="AZ2149" s="4" t="s">
        <v>73</v>
      </c>
    </row>
    <row r="2150" spans="45:52" x14ac:dyDescent="0.3">
      <c r="AS2150" s="4">
        <v>43604</v>
      </c>
      <c r="AT2150" s="4">
        <v>0.41591435185185183</v>
      </c>
      <c r="AU2150" s="4" t="s">
        <v>74</v>
      </c>
      <c r="AV2150" s="4" t="s">
        <v>75</v>
      </c>
      <c r="AW2150" s="4">
        <v>33.700000000000003</v>
      </c>
      <c r="AX2150" s="4" t="s">
        <v>72</v>
      </c>
      <c r="AY2150" s="4" t="s">
        <v>73</v>
      </c>
    </row>
    <row r="2151" spans="45:52" x14ac:dyDescent="0.3">
      <c r="AS2151" s="4">
        <v>43604</v>
      </c>
      <c r="AT2151" s="4">
        <v>0.41591435185185183</v>
      </c>
      <c r="AU2151" s="4" t="s">
        <v>74</v>
      </c>
      <c r="AV2151" s="4" t="s">
        <v>76</v>
      </c>
      <c r="AW2151" s="4">
        <v>34</v>
      </c>
      <c r="AX2151" s="4" t="s">
        <v>72</v>
      </c>
      <c r="AY2151" s="4" t="s">
        <v>73</v>
      </c>
    </row>
    <row r="2152" spans="45:52" x14ac:dyDescent="0.3">
      <c r="AS2152" s="4">
        <v>43604</v>
      </c>
      <c r="AT2152" s="4">
        <v>0.41594907407407411</v>
      </c>
      <c r="AU2152" s="4" t="s">
        <v>59</v>
      </c>
      <c r="AV2152" s="4" t="s">
        <v>60</v>
      </c>
      <c r="AW2152" s="4">
        <v>15736.519</v>
      </c>
    </row>
    <row r="2153" spans="45:52" x14ac:dyDescent="0.3">
      <c r="AS2153" s="4">
        <v>43604</v>
      </c>
      <c r="AT2153" s="4">
        <v>0.41594907407407411</v>
      </c>
      <c r="AU2153" s="4" t="s">
        <v>59</v>
      </c>
      <c r="AV2153" s="4" t="s">
        <v>61</v>
      </c>
      <c r="AW2153" s="4">
        <v>116117.715</v>
      </c>
    </row>
    <row r="2154" spans="45:52" x14ac:dyDescent="0.3">
      <c r="AS2154" s="4">
        <v>43604</v>
      </c>
      <c r="AT2154" s="4">
        <v>0.41594907407407411</v>
      </c>
      <c r="AU2154" s="4" t="s">
        <v>62</v>
      </c>
      <c r="AV2154" s="4" t="s">
        <v>63</v>
      </c>
      <c r="AW2154" s="4">
        <v>12</v>
      </c>
    </row>
    <row r="2155" spans="45:52" x14ac:dyDescent="0.3">
      <c r="AS2155" s="4">
        <v>43604</v>
      </c>
      <c r="AT2155" s="4">
        <v>0.41594907407407411</v>
      </c>
      <c r="AU2155" s="4" t="s">
        <v>64</v>
      </c>
      <c r="AV2155" s="4" t="s">
        <v>65</v>
      </c>
      <c r="AW2155" s="4">
        <v>27364.690999999999</v>
      </c>
    </row>
    <row r="2156" spans="45:52" x14ac:dyDescent="0.3">
      <c r="AS2156" s="4">
        <v>43604</v>
      </c>
      <c r="AT2156" s="4">
        <v>0.41594907407407411</v>
      </c>
      <c r="AU2156" s="4" t="s">
        <v>64</v>
      </c>
      <c r="AV2156" s="4" t="s">
        <v>66</v>
      </c>
      <c r="AW2156" s="4" t="s">
        <v>67</v>
      </c>
      <c r="AX2156" s="4">
        <v>37920.784</v>
      </c>
    </row>
    <row r="2157" spans="45:52" x14ac:dyDescent="0.3">
      <c r="AS2157" s="4">
        <v>43604</v>
      </c>
      <c r="AT2157" s="4">
        <v>0.41594907407407411</v>
      </c>
      <c r="AU2157" s="4" t="s">
        <v>64</v>
      </c>
      <c r="AV2157" s="4" t="s">
        <v>68</v>
      </c>
      <c r="AW2157" s="4">
        <v>4.2450000000000001</v>
      </c>
    </row>
    <row r="2158" spans="45:52" x14ac:dyDescent="0.3">
      <c r="AS2158" s="4">
        <v>43604</v>
      </c>
      <c r="AT2158" s="4">
        <v>0.41733796296296299</v>
      </c>
      <c r="AU2158" s="4" t="s">
        <v>59</v>
      </c>
      <c r="AV2158" s="4" t="s">
        <v>60</v>
      </c>
      <c r="AW2158" s="4">
        <v>15736.519</v>
      </c>
    </row>
    <row r="2159" spans="45:52" x14ac:dyDescent="0.3">
      <c r="AS2159" s="4">
        <v>43604</v>
      </c>
      <c r="AT2159" s="4">
        <v>0.41733796296296299</v>
      </c>
      <c r="AU2159" s="4" t="s">
        <v>59</v>
      </c>
      <c r="AV2159" s="4" t="s">
        <v>61</v>
      </c>
      <c r="AW2159" s="4">
        <v>116117.715</v>
      </c>
    </row>
    <row r="2160" spans="45:52" x14ac:dyDescent="0.3">
      <c r="AS2160" s="4">
        <v>43604</v>
      </c>
      <c r="AT2160" s="4">
        <v>0.41733796296296299</v>
      </c>
      <c r="AU2160" s="4" t="s">
        <v>62</v>
      </c>
      <c r="AV2160" s="4" t="s">
        <v>63</v>
      </c>
      <c r="AW2160" s="4">
        <v>12</v>
      </c>
    </row>
    <row r="2161" spans="45:52" x14ac:dyDescent="0.3">
      <c r="AS2161" s="4">
        <v>43604</v>
      </c>
      <c r="AT2161" s="4">
        <v>0.41733796296296299</v>
      </c>
      <c r="AU2161" s="4" t="s">
        <v>64</v>
      </c>
      <c r="AV2161" s="4" t="s">
        <v>65</v>
      </c>
      <c r="AW2161" s="4">
        <v>27364.690999999999</v>
      </c>
    </row>
    <row r="2162" spans="45:52" x14ac:dyDescent="0.3">
      <c r="AS2162" s="4">
        <v>43604</v>
      </c>
      <c r="AT2162" s="4">
        <v>0.41733796296296299</v>
      </c>
      <c r="AU2162" s="4" t="s">
        <v>64</v>
      </c>
      <c r="AV2162" s="4" t="s">
        <v>66</v>
      </c>
      <c r="AW2162" s="4" t="s">
        <v>67</v>
      </c>
      <c r="AX2162" s="4">
        <v>37921</v>
      </c>
    </row>
    <row r="2163" spans="45:52" x14ac:dyDescent="0.3">
      <c r="AS2163" s="4">
        <v>43604</v>
      </c>
      <c r="AT2163" s="4">
        <v>0.41733796296296299</v>
      </c>
      <c r="AU2163" s="4" t="s">
        <v>64</v>
      </c>
      <c r="AV2163" s="4" t="s">
        <v>68</v>
      </c>
      <c r="AW2163" s="4">
        <v>4.4610000000000003</v>
      </c>
    </row>
    <row r="2164" spans="45:52" x14ac:dyDescent="0.3">
      <c r="AS2164" s="4">
        <v>43604</v>
      </c>
      <c r="AT2164" s="4">
        <v>0.41872685185185188</v>
      </c>
      <c r="AU2164" s="4" t="s">
        <v>59</v>
      </c>
      <c r="AV2164" s="4" t="s">
        <v>60</v>
      </c>
      <c r="AW2164" s="4">
        <v>15736.519</v>
      </c>
    </row>
    <row r="2165" spans="45:52" x14ac:dyDescent="0.3">
      <c r="AS2165" s="4">
        <v>43604</v>
      </c>
      <c r="AT2165" s="4">
        <v>0.41872685185185188</v>
      </c>
      <c r="AU2165" s="4" t="s">
        <v>59</v>
      </c>
      <c r="AV2165" s="4" t="s">
        <v>61</v>
      </c>
      <c r="AW2165" s="4">
        <v>116117.715</v>
      </c>
    </row>
    <row r="2166" spans="45:52" x14ac:dyDescent="0.3">
      <c r="AS2166" s="4">
        <v>43604</v>
      </c>
      <c r="AT2166" s="4">
        <v>0.41872685185185188</v>
      </c>
      <c r="AU2166" s="4" t="s">
        <v>62</v>
      </c>
      <c r="AV2166" s="4" t="s">
        <v>63</v>
      </c>
      <c r="AW2166" s="4">
        <v>12</v>
      </c>
    </row>
    <row r="2167" spans="45:52" x14ac:dyDescent="0.3">
      <c r="AS2167" s="4">
        <v>43604</v>
      </c>
      <c r="AT2167" s="4">
        <v>0.41872685185185188</v>
      </c>
      <c r="AU2167" s="4" t="s">
        <v>64</v>
      </c>
      <c r="AV2167" s="4" t="s">
        <v>65</v>
      </c>
      <c r="AW2167" s="4">
        <v>27364.792000000001</v>
      </c>
    </row>
    <row r="2168" spans="45:52" x14ac:dyDescent="0.3">
      <c r="AS2168" s="4">
        <v>43604</v>
      </c>
      <c r="AT2168" s="4">
        <v>0.41872685185185188</v>
      </c>
      <c r="AU2168" s="4" t="s">
        <v>64</v>
      </c>
      <c r="AV2168" s="4" t="s">
        <v>66</v>
      </c>
      <c r="AW2168" s="4" t="s">
        <v>67</v>
      </c>
      <c r="AX2168" s="4">
        <v>37921</v>
      </c>
    </row>
    <row r="2169" spans="45:52" x14ac:dyDescent="0.3">
      <c r="AS2169" s="4">
        <v>43604</v>
      </c>
      <c r="AT2169" s="4">
        <v>0.41872685185185188</v>
      </c>
      <c r="AU2169" s="4" t="s">
        <v>64</v>
      </c>
      <c r="AV2169" s="4" t="s">
        <v>68</v>
      </c>
      <c r="AW2169" s="4">
        <v>4.4610000000000003</v>
      </c>
    </row>
    <row r="2170" spans="45:52" x14ac:dyDescent="0.3">
      <c r="AS2170" s="4">
        <v>43604</v>
      </c>
      <c r="AT2170" s="4">
        <v>0.41938657407407409</v>
      </c>
      <c r="AU2170" s="4" t="s">
        <v>70</v>
      </c>
      <c r="AV2170" s="4" t="s">
        <v>71</v>
      </c>
      <c r="AW2170" s="4">
        <v>43604</v>
      </c>
      <c r="AX2170" s="4">
        <v>0.22500000000000001</v>
      </c>
      <c r="AY2170" s="4" t="s">
        <v>72</v>
      </c>
      <c r="AZ2170" s="4" t="s">
        <v>73</v>
      </c>
    </row>
    <row r="2171" spans="45:52" x14ac:dyDescent="0.3">
      <c r="AS2171" s="4">
        <v>43604</v>
      </c>
      <c r="AT2171" s="4">
        <v>0.41938657407407409</v>
      </c>
      <c r="AU2171" s="4" t="s">
        <v>74</v>
      </c>
      <c r="AV2171" s="4" t="s">
        <v>75</v>
      </c>
      <c r="AW2171" s="4">
        <v>33.700000000000003</v>
      </c>
      <c r="AX2171" s="4" t="s">
        <v>72</v>
      </c>
      <c r="AY2171" s="4" t="s">
        <v>73</v>
      </c>
    </row>
    <row r="2172" spans="45:52" x14ac:dyDescent="0.3">
      <c r="AS2172" s="4">
        <v>43604</v>
      </c>
      <c r="AT2172" s="4">
        <v>0.41938657407407409</v>
      </c>
      <c r="AU2172" s="4" t="s">
        <v>74</v>
      </c>
      <c r="AV2172" s="4" t="s">
        <v>76</v>
      </c>
      <c r="AW2172" s="4">
        <v>34</v>
      </c>
      <c r="AX2172" s="4" t="s">
        <v>72</v>
      </c>
      <c r="AY2172" s="4" t="s">
        <v>73</v>
      </c>
    </row>
    <row r="2173" spans="45:52" x14ac:dyDescent="0.3">
      <c r="AS2173" s="4">
        <v>43604</v>
      </c>
      <c r="AT2173" s="4">
        <v>0.42011574074074076</v>
      </c>
      <c r="AU2173" s="4" t="s">
        <v>59</v>
      </c>
      <c r="AV2173" s="4" t="s">
        <v>60</v>
      </c>
      <c r="AW2173" s="4">
        <v>15736.519</v>
      </c>
    </row>
    <row r="2174" spans="45:52" x14ac:dyDescent="0.3">
      <c r="AS2174" s="4">
        <v>43604</v>
      </c>
      <c r="AT2174" s="4">
        <v>0.42011574074074076</v>
      </c>
      <c r="AU2174" s="4" t="s">
        <v>59</v>
      </c>
      <c r="AV2174" s="4" t="s">
        <v>61</v>
      </c>
      <c r="AW2174" s="4">
        <v>116117.715</v>
      </c>
    </row>
    <row r="2175" spans="45:52" x14ac:dyDescent="0.3">
      <c r="AS2175" s="4">
        <v>43604</v>
      </c>
      <c r="AT2175" s="4">
        <v>0.42011574074074076</v>
      </c>
      <c r="AU2175" s="4" t="s">
        <v>62</v>
      </c>
      <c r="AV2175" s="4" t="s">
        <v>63</v>
      </c>
      <c r="AW2175" s="4">
        <v>12</v>
      </c>
    </row>
    <row r="2176" spans="45:52" x14ac:dyDescent="0.3">
      <c r="AS2176" s="4">
        <v>43604</v>
      </c>
      <c r="AT2176" s="4">
        <v>0.42011574074074076</v>
      </c>
      <c r="AU2176" s="4" t="s">
        <v>64</v>
      </c>
      <c r="AV2176" s="4" t="s">
        <v>65</v>
      </c>
      <c r="AW2176" s="4">
        <v>27364.893</v>
      </c>
    </row>
    <row r="2177" spans="45:52" x14ac:dyDescent="0.3">
      <c r="AS2177" s="4">
        <v>43604</v>
      </c>
      <c r="AT2177" s="4">
        <v>0.42011574074074076</v>
      </c>
      <c r="AU2177" s="4" t="s">
        <v>64</v>
      </c>
      <c r="AV2177" s="4" t="s">
        <v>66</v>
      </c>
      <c r="AW2177" s="4" t="s">
        <v>67</v>
      </c>
      <c r="AX2177" s="4">
        <v>37921.228000000003</v>
      </c>
    </row>
    <row r="2178" spans="45:52" x14ac:dyDescent="0.3">
      <c r="AS2178" s="4">
        <v>43604</v>
      </c>
      <c r="AT2178" s="4">
        <v>0.42011574074074076</v>
      </c>
      <c r="AU2178" s="4" t="s">
        <v>64</v>
      </c>
      <c r="AV2178" s="4" t="s">
        <v>68</v>
      </c>
      <c r="AW2178" s="4">
        <v>4.6890000000000001</v>
      </c>
    </row>
    <row r="2179" spans="45:52" x14ac:dyDescent="0.3">
      <c r="AS2179" s="4">
        <v>43604</v>
      </c>
      <c r="AT2179" s="4">
        <v>0.42150462962962965</v>
      </c>
      <c r="AU2179" s="4" t="s">
        <v>59</v>
      </c>
      <c r="AV2179" s="4" t="s">
        <v>60</v>
      </c>
      <c r="AW2179" s="4">
        <v>15736.519</v>
      </c>
    </row>
    <row r="2180" spans="45:52" x14ac:dyDescent="0.3">
      <c r="AS2180" s="4">
        <v>43604</v>
      </c>
      <c r="AT2180" s="4">
        <v>0.42150462962962965</v>
      </c>
      <c r="AU2180" s="4" t="s">
        <v>59</v>
      </c>
      <c r="AV2180" s="4" t="s">
        <v>61</v>
      </c>
      <c r="AW2180" s="4">
        <v>116117.715</v>
      </c>
    </row>
    <row r="2181" spans="45:52" x14ac:dyDescent="0.3">
      <c r="AS2181" s="4">
        <v>43604</v>
      </c>
      <c r="AT2181" s="4">
        <v>0.42150462962962965</v>
      </c>
      <c r="AU2181" s="4" t="s">
        <v>62</v>
      </c>
      <c r="AV2181" s="4" t="s">
        <v>63</v>
      </c>
      <c r="AW2181" s="4">
        <v>12</v>
      </c>
    </row>
    <row r="2182" spans="45:52" x14ac:dyDescent="0.3">
      <c r="AS2182" s="4">
        <v>43604</v>
      </c>
      <c r="AT2182" s="4">
        <v>0.42150462962962965</v>
      </c>
      <c r="AU2182" s="4" t="s">
        <v>64</v>
      </c>
      <c r="AV2182" s="4" t="s">
        <v>65</v>
      </c>
      <c r="AW2182" s="4">
        <v>27364.962</v>
      </c>
    </row>
    <row r="2183" spans="45:52" x14ac:dyDescent="0.3">
      <c r="AS2183" s="4">
        <v>43604</v>
      </c>
      <c r="AT2183" s="4">
        <v>0.42150462962962965</v>
      </c>
      <c r="AU2183" s="4" t="s">
        <v>64</v>
      </c>
      <c r="AV2183" s="4" t="s">
        <v>66</v>
      </c>
      <c r="AW2183" s="4" t="s">
        <v>67</v>
      </c>
      <c r="AX2183" s="4">
        <v>37921.228000000003</v>
      </c>
    </row>
    <row r="2184" spans="45:52" x14ac:dyDescent="0.3">
      <c r="AS2184" s="4">
        <v>43604</v>
      </c>
      <c r="AT2184" s="4">
        <v>0.42150462962962965</v>
      </c>
      <c r="AU2184" s="4" t="s">
        <v>64</v>
      </c>
      <c r="AV2184" s="4" t="s">
        <v>68</v>
      </c>
      <c r="AW2184" s="4">
        <v>4.6890000000000001</v>
      </c>
    </row>
    <row r="2185" spans="45:52" x14ac:dyDescent="0.3">
      <c r="AS2185" s="4">
        <v>43604</v>
      </c>
      <c r="AT2185" s="4">
        <v>0.42285879629629625</v>
      </c>
      <c r="AU2185" s="4" t="s">
        <v>70</v>
      </c>
      <c r="AV2185" s="4" t="s">
        <v>71</v>
      </c>
      <c r="AW2185" s="4">
        <v>43604</v>
      </c>
      <c r="AX2185" s="4">
        <v>0.22500000000000001</v>
      </c>
      <c r="AY2185" s="4" t="s">
        <v>72</v>
      </c>
      <c r="AZ2185" s="4" t="s">
        <v>73</v>
      </c>
    </row>
    <row r="2186" spans="45:52" x14ac:dyDescent="0.3">
      <c r="AS2186" s="4">
        <v>43604</v>
      </c>
      <c r="AT2186" s="4">
        <v>0.42285879629629625</v>
      </c>
      <c r="AU2186" s="4" t="s">
        <v>74</v>
      </c>
      <c r="AV2186" s="4" t="s">
        <v>75</v>
      </c>
      <c r="AW2186" s="4">
        <v>33.700000000000003</v>
      </c>
      <c r="AX2186" s="4" t="s">
        <v>72</v>
      </c>
      <c r="AY2186" s="4" t="s">
        <v>73</v>
      </c>
    </row>
    <row r="2187" spans="45:52" x14ac:dyDescent="0.3">
      <c r="AS2187" s="4">
        <v>43604</v>
      </c>
      <c r="AT2187" s="4">
        <v>0.42285879629629625</v>
      </c>
      <c r="AU2187" s="4" t="s">
        <v>74</v>
      </c>
      <c r="AV2187" s="4" t="s">
        <v>76</v>
      </c>
      <c r="AW2187" s="4">
        <v>34</v>
      </c>
      <c r="AX2187" s="4" t="s">
        <v>72</v>
      </c>
      <c r="AY2187" s="4" t="s">
        <v>73</v>
      </c>
    </row>
    <row r="2188" spans="45:52" x14ac:dyDescent="0.3">
      <c r="AS2188" s="4">
        <v>43604</v>
      </c>
      <c r="AT2188" s="4">
        <v>0.42289351851851853</v>
      </c>
      <c r="AU2188" s="4" t="s">
        <v>59</v>
      </c>
      <c r="AV2188" s="4" t="s">
        <v>60</v>
      </c>
      <c r="AW2188" s="4">
        <v>15736.519</v>
      </c>
    </row>
    <row r="2189" spans="45:52" x14ac:dyDescent="0.3">
      <c r="AS2189" s="4">
        <v>43604</v>
      </c>
      <c r="AT2189" s="4">
        <v>0.42289351851851853</v>
      </c>
      <c r="AU2189" s="4" t="s">
        <v>59</v>
      </c>
      <c r="AV2189" s="4" t="s">
        <v>61</v>
      </c>
      <c r="AW2189" s="4">
        <v>116117.715</v>
      </c>
    </row>
    <row r="2190" spans="45:52" x14ac:dyDescent="0.3">
      <c r="AS2190" s="4">
        <v>43604</v>
      </c>
      <c r="AT2190" s="4">
        <v>0.42289351851851853</v>
      </c>
      <c r="AU2190" s="4" t="s">
        <v>62</v>
      </c>
      <c r="AV2190" s="4" t="s">
        <v>63</v>
      </c>
      <c r="AW2190" s="4">
        <v>12</v>
      </c>
    </row>
    <row r="2191" spans="45:52" x14ac:dyDescent="0.3">
      <c r="AS2191" s="4">
        <v>43604</v>
      </c>
      <c r="AT2191" s="4">
        <v>0.42289351851851853</v>
      </c>
      <c r="AU2191" s="4" t="s">
        <v>64</v>
      </c>
      <c r="AV2191" s="4" t="s">
        <v>65</v>
      </c>
      <c r="AW2191" s="4">
        <v>27365.030999999999</v>
      </c>
    </row>
    <row r="2192" spans="45:52" x14ac:dyDescent="0.3">
      <c r="AS2192" s="4">
        <v>43604</v>
      </c>
      <c r="AT2192" s="4">
        <v>0.42289351851851853</v>
      </c>
      <c r="AU2192" s="4" t="s">
        <v>64</v>
      </c>
      <c r="AV2192" s="4" t="s">
        <v>66</v>
      </c>
      <c r="AW2192" s="4" t="s">
        <v>67</v>
      </c>
      <c r="AX2192" s="4">
        <v>37921.228000000003</v>
      </c>
    </row>
    <row r="2193" spans="45:52" x14ac:dyDescent="0.3">
      <c r="AS2193" s="4">
        <v>43604</v>
      </c>
      <c r="AT2193" s="4">
        <v>0.42289351851851853</v>
      </c>
      <c r="AU2193" s="4" t="s">
        <v>64</v>
      </c>
      <c r="AV2193" s="4" t="s">
        <v>68</v>
      </c>
      <c r="AW2193" s="4">
        <v>4.6890000000000001</v>
      </c>
    </row>
    <row r="2194" spans="45:52" x14ac:dyDescent="0.3">
      <c r="AS2194" s="4">
        <v>43604</v>
      </c>
      <c r="AT2194" s="4">
        <v>0.42428240740740741</v>
      </c>
      <c r="AU2194" s="4" t="s">
        <v>59</v>
      </c>
      <c r="AV2194" s="4" t="s">
        <v>60</v>
      </c>
      <c r="AW2194" s="4">
        <v>15736.519</v>
      </c>
    </row>
    <row r="2195" spans="45:52" x14ac:dyDescent="0.3">
      <c r="AS2195" s="4">
        <v>43604</v>
      </c>
      <c r="AT2195" s="4">
        <v>0.42428240740740741</v>
      </c>
      <c r="AU2195" s="4" t="s">
        <v>59</v>
      </c>
      <c r="AV2195" s="4" t="s">
        <v>61</v>
      </c>
      <c r="AW2195" s="4">
        <v>116117.715</v>
      </c>
    </row>
    <row r="2196" spans="45:52" x14ac:dyDescent="0.3">
      <c r="AS2196" s="4">
        <v>43604</v>
      </c>
      <c r="AT2196" s="4">
        <v>0.42428240740740741</v>
      </c>
      <c r="AU2196" s="4" t="s">
        <v>62</v>
      </c>
      <c r="AV2196" s="4" t="s">
        <v>63</v>
      </c>
      <c r="AW2196" s="4">
        <v>12</v>
      </c>
    </row>
    <row r="2197" spans="45:52" x14ac:dyDescent="0.3">
      <c r="AS2197" s="4">
        <v>43604</v>
      </c>
      <c r="AT2197" s="4">
        <v>0.42428240740740741</v>
      </c>
      <c r="AU2197" s="4" t="s">
        <v>64</v>
      </c>
      <c r="AV2197" s="4" t="s">
        <v>65</v>
      </c>
      <c r="AW2197" s="4">
        <v>27365.030999999999</v>
      </c>
    </row>
    <row r="2198" spans="45:52" x14ac:dyDescent="0.3">
      <c r="AS2198" s="4">
        <v>43604</v>
      </c>
      <c r="AT2198" s="4">
        <v>0.42428240740740741</v>
      </c>
      <c r="AU2198" s="4" t="s">
        <v>64</v>
      </c>
      <c r="AV2198" s="4" t="s">
        <v>66</v>
      </c>
      <c r="AW2198" s="4" t="s">
        <v>67</v>
      </c>
      <c r="AX2198" s="4">
        <v>37921.449999999997</v>
      </c>
    </row>
    <row r="2199" spans="45:52" x14ac:dyDescent="0.3">
      <c r="AS2199" s="4">
        <v>43604</v>
      </c>
      <c r="AT2199" s="4">
        <v>0.42428240740740741</v>
      </c>
      <c r="AU2199" s="4" t="s">
        <v>64</v>
      </c>
      <c r="AV2199" s="4" t="s">
        <v>68</v>
      </c>
      <c r="AW2199" s="4">
        <v>4.9109999999999996</v>
      </c>
    </row>
    <row r="2200" spans="45:52" x14ac:dyDescent="0.3">
      <c r="AS2200" s="4">
        <v>43604</v>
      </c>
      <c r="AT2200" s="4">
        <v>0.4256712962962963</v>
      </c>
      <c r="AU2200" s="4" t="s">
        <v>59</v>
      </c>
      <c r="AV2200" s="4" t="s">
        <v>60</v>
      </c>
      <c r="AW2200" s="4">
        <v>15736.519</v>
      </c>
    </row>
    <row r="2201" spans="45:52" x14ac:dyDescent="0.3">
      <c r="AS2201" s="4">
        <v>43604</v>
      </c>
      <c r="AT2201" s="4">
        <v>0.4256712962962963</v>
      </c>
      <c r="AU2201" s="4" t="s">
        <v>59</v>
      </c>
      <c r="AV2201" s="4" t="s">
        <v>61</v>
      </c>
      <c r="AW2201" s="4">
        <v>116117.715</v>
      </c>
    </row>
    <row r="2202" spans="45:52" x14ac:dyDescent="0.3">
      <c r="AS2202" s="4">
        <v>43604</v>
      </c>
      <c r="AT2202" s="4">
        <v>0.4256712962962963</v>
      </c>
      <c r="AU2202" s="4" t="s">
        <v>62</v>
      </c>
      <c r="AV2202" s="4" t="s">
        <v>63</v>
      </c>
      <c r="AW2202" s="4">
        <v>12</v>
      </c>
    </row>
    <row r="2203" spans="45:52" x14ac:dyDescent="0.3">
      <c r="AS2203" s="4">
        <v>43604</v>
      </c>
      <c r="AT2203" s="4">
        <v>0.4256712962962963</v>
      </c>
      <c r="AU2203" s="4" t="s">
        <v>64</v>
      </c>
      <c r="AV2203" s="4" t="s">
        <v>65</v>
      </c>
      <c r="AW2203" s="4">
        <v>27365.094000000001</v>
      </c>
    </row>
    <row r="2204" spans="45:52" x14ac:dyDescent="0.3">
      <c r="AS2204" s="4">
        <v>43604</v>
      </c>
      <c r="AT2204" s="4">
        <v>0.4256712962962963</v>
      </c>
      <c r="AU2204" s="4" t="s">
        <v>64</v>
      </c>
      <c r="AV2204" s="4" t="s">
        <v>66</v>
      </c>
      <c r="AW2204" s="4" t="s">
        <v>67</v>
      </c>
      <c r="AX2204" s="4">
        <v>37921.449999999997</v>
      </c>
    </row>
    <row r="2205" spans="45:52" x14ac:dyDescent="0.3">
      <c r="AS2205" s="4">
        <v>43604</v>
      </c>
      <c r="AT2205" s="4">
        <v>0.4256712962962963</v>
      </c>
      <c r="AU2205" s="4" t="s">
        <v>64</v>
      </c>
      <c r="AV2205" s="4" t="s">
        <v>68</v>
      </c>
      <c r="AW2205" s="4">
        <v>4.9109999999999996</v>
      </c>
    </row>
    <row r="2206" spans="45:52" x14ac:dyDescent="0.3">
      <c r="AS2206" s="4">
        <v>43604</v>
      </c>
      <c r="AT2206" s="4">
        <v>0.42633101851851851</v>
      </c>
      <c r="AU2206" s="4" t="s">
        <v>70</v>
      </c>
      <c r="AV2206" s="4" t="s">
        <v>71</v>
      </c>
      <c r="AW2206" s="4">
        <v>43604</v>
      </c>
      <c r="AX2206" s="4">
        <v>0.22500000000000001</v>
      </c>
      <c r="AY2206" s="4" t="s">
        <v>72</v>
      </c>
      <c r="AZ2206" s="4" t="s">
        <v>73</v>
      </c>
    </row>
    <row r="2207" spans="45:52" x14ac:dyDescent="0.3">
      <c r="AS2207" s="4">
        <v>43604</v>
      </c>
      <c r="AT2207" s="4">
        <v>0.42633101851851851</v>
      </c>
      <c r="AU2207" s="4" t="s">
        <v>74</v>
      </c>
      <c r="AV2207" s="4" t="s">
        <v>75</v>
      </c>
      <c r="AW2207" s="4">
        <v>33.700000000000003</v>
      </c>
      <c r="AX2207" s="4" t="s">
        <v>72</v>
      </c>
      <c r="AY2207" s="4" t="s">
        <v>73</v>
      </c>
    </row>
    <row r="2208" spans="45:52" x14ac:dyDescent="0.3">
      <c r="AS2208" s="4">
        <v>43604</v>
      </c>
      <c r="AT2208" s="4">
        <v>0.42633101851851851</v>
      </c>
      <c r="AU2208" s="4" t="s">
        <v>74</v>
      </c>
      <c r="AV2208" s="4" t="s">
        <v>76</v>
      </c>
      <c r="AW2208" s="4">
        <v>34</v>
      </c>
      <c r="AX2208" s="4" t="s">
        <v>72</v>
      </c>
      <c r="AY2208" s="4" t="s">
        <v>73</v>
      </c>
    </row>
    <row r="2209" spans="45:52" x14ac:dyDescent="0.3">
      <c r="AS2209" s="4">
        <v>43604</v>
      </c>
      <c r="AT2209" s="4">
        <v>0.42706018518518518</v>
      </c>
      <c r="AU2209" s="4" t="s">
        <v>59</v>
      </c>
      <c r="AV2209" s="4" t="s">
        <v>60</v>
      </c>
      <c r="AW2209" s="4">
        <v>15736.519</v>
      </c>
    </row>
    <row r="2210" spans="45:52" x14ac:dyDescent="0.3">
      <c r="AS2210" s="4">
        <v>43604</v>
      </c>
      <c r="AT2210" s="4">
        <v>0.42706018518518518</v>
      </c>
      <c r="AU2210" s="4" t="s">
        <v>59</v>
      </c>
      <c r="AV2210" s="4" t="s">
        <v>61</v>
      </c>
      <c r="AW2210" s="4">
        <v>116117.715</v>
      </c>
    </row>
    <row r="2211" spans="45:52" x14ac:dyDescent="0.3">
      <c r="AS2211" s="4">
        <v>43604</v>
      </c>
      <c r="AT2211" s="4">
        <v>0.42706018518518518</v>
      </c>
      <c r="AU2211" s="4" t="s">
        <v>62</v>
      </c>
      <c r="AV2211" s="4" t="s">
        <v>63</v>
      </c>
      <c r="AW2211" s="4">
        <v>12</v>
      </c>
    </row>
    <row r="2212" spans="45:52" x14ac:dyDescent="0.3">
      <c r="AS2212" s="4">
        <v>43604</v>
      </c>
      <c r="AT2212" s="4">
        <v>0.42706018518518518</v>
      </c>
      <c r="AU2212" s="4" t="s">
        <v>64</v>
      </c>
      <c r="AV2212" s="4" t="s">
        <v>65</v>
      </c>
      <c r="AW2212" s="4">
        <v>27365.157999999999</v>
      </c>
    </row>
    <row r="2213" spans="45:52" x14ac:dyDescent="0.3">
      <c r="AS2213" s="4">
        <v>43604</v>
      </c>
      <c r="AT2213" s="4">
        <v>0.42706018518518518</v>
      </c>
      <c r="AU2213" s="4" t="s">
        <v>64</v>
      </c>
      <c r="AV2213" s="4" t="s">
        <v>66</v>
      </c>
      <c r="AW2213" s="4" t="s">
        <v>67</v>
      </c>
      <c r="AX2213" s="4">
        <v>37921.684999999998</v>
      </c>
    </row>
    <row r="2214" spans="45:52" x14ac:dyDescent="0.3">
      <c r="AS2214" s="4">
        <v>43604</v>
      </c>
      <c r="AT2214" s="4">
        <v>0.42706018518518518</v>
      </c>
      <c r="AU2214" s="4" t="s">
        <v>64</v>
      </c>
      <c r="AV2214" s="4" t="s">
        <v>68</v>
      </c>
      <c r="AW2214" s="4">
        <v>5.1459999999999999</v>
      </c>
    </row>
    <row r="2215" spans="45:52" x14ac:dyDescent="0.3">
      <c r="AS2215" s="4">
        <v>43604</v>
      </c>
      <c r="AT2215" s="4">
        <v>0.42844907407407407</v>
      </c>
      <c r="AU2215" s="4" t="s">
        <v>59</v>
      </c>
      <c r="AV2215" s="4" t="s">
        <v>60</v>
      </c>
      <c r="AW2215" s="4">
        <v>15736.519</v>
      </c>
    </row>
    <row r="2216" spans="45:52" x14ac:dyDescent="0.3">
      <c r="AS2216" s="4">
        <v>43604</v>
      </c>
      <c r="AT2216" s="4">
        <v>0.42844907407407407</v>
      </c>
      <c r="AU2216" s="4" t="s">
        <v>59</v>
      </c>
      <c r="AV2216" s="4" t="s">
        <v>61</v>
      </c>
      <c r="AW2216" s="4">
        <v>116117.715</v>
      </c>
    </row>
    <row r="2217" spans="45:52" x14ac:dyDescent="0.3">
      <c r="AS2217" s="4">
        <v>43604</v>
      </c>
      <c r="AT2217" s="4">
        <v>0.42844907407407407</v>
      </c>
      <c r="AU2217" s="4" t="s">
        <v>62</v>
      </c>
      <c r="AV2217" s="4" t="s">
        <v>63</v>
      </c>
      <c r="AW2217" s="4">
        <v>12</v>
      </c>
    </row>
    <row r="2218" spans="45:52" x14ac:dyDescent="0.3">
      <c r="AS2218" s="4">
        <v>43604</v>
      </c>
      <c r="AT2218" s="4">
        <v>0.42844907407407407</v>
      </c>
      <c r="AU2218" s="4" t="s">
        <v>64</v>
      </c>
      <c r="AV2218" s="4" t="s">
        <v>65</v>
      </c>
      <c r="AW2218" s="4">
        <v>27365.261999999999</v>
      </c>
    </row>
    <row r="2219" spans="45:52" x14ac:dyDescent="0.3">
      <c r="AS2219" s="4">
        <v>43604</v>
      </c>
      <c r="AT2219" s="4">
        <v>0.42844907407407407</v>
      </c>
      <c r="AU2219" s="4" t="s">
        <v>64</v>
      </c>
      <c r="AV2219" s="4" t="s">
        <v>66</v>
      </c>
      <c r="AW2219" s="4" t="s">
        <v>67</v>
      </c>
      <c r="AX2219" s="4">
        <v>37921.684999999998</v>
      </c>
    </row>
    <row r="2220" spans="45:52" x14ac:dyDescent="0.3">
      <c r="AS2220" s="4">
        <v>43604</v>
      </c>
      <c r="AT2220" s="4">
        <v>0.42844907407407407</v>
      </c>
      <c r="AU2220" s="4" t="s">
        <v>64</v>
      </c>
      <c r="AV2220" s="4" t="s">
        <v>68</v>
      </c>
      <c r="AW2220" s="4">
        <v>5.1459999999999999</v>
      </c>
    </row>
    <row r="2221" spans="45:52" x14ac:dyDescent="0.3">
      <c r="AS2221" s="4">
        <v>43604</v>
      </c>
      <c r="AT2221" s="4">
        <v>0.42980324074074078</v>
      </c>
      <c r="AU2221" s="4" t="s">
        <v>70</v>
      </c>
      <c r="AV2221" s="4" t="s">
        <v>71</v>
      </c>
      <c r="AW2221" s="4">
        <v>43604</v>
      </c>
      <c r="AX2221" s="4">
        <v>0.22500000000000001</v>
      </c>
      <c r="AY2221" s="4" t="s">
        <v>72</v>
      </c>
      <c r="AZ2221" s="4" t="s">
        <v>73</v>
      </c>
    </row>
    <row r="2222" spans="45:52" x14ac:dyDescent="0.3">
      <c r="AS2222" s="4">
        <v>43604</v>
      </c>
      <c r="AT2222" s="4">
        <v>0.42980324074074078</v>
      </c>
      <c r="AU2222" s="4" t="s">
        <v>74</v>
      </c>
      <c r="AV2222" s="4" t="s">
        <v>75</v>
      </c>
      <c r="AW2222" s="4">
        <v>33.700000000000003</v>
      </c>
      <c r="AX2222" s="4" t="s">
        <v>72</v>
      </c>
      <c r="AY2222" s="4" t="s">
        <v>73</v>
      </c>
    </row>
    <row r="2223" spans="45:52" x14ac:dyDescent="0.3">
      <c r="AS2223" s="4">
        <v>43604</v>
      </c>
      <c r="AT2223" s="4">
        <v>0.42980324074074078</v>
      </c>
      <c r="AU2223" s="4" t="s">
        <v>74</v>
      </c>
      <c r="AV2223" s="4" t="s">
        <v>76</v>
      </c>
      <c r="AW2223" s="4">
        <v>34</v>
      </c>
      <c r="AX2223" s="4" t="s">
        <v>72</v>
      </c>
      <c r="AY2223" s="4" t="s">
        <v>73</v>
      </c>
    </row>
    <row r="2224" spans="45:52" x14ac:dyDescent="0.3">
      <c r="AS2224" s="4">
        <v>43604</v>
      </c>
      <c r="AT2224" s="4">
        <v>0.42983796296296295</v>
      </c>
      <c r="AU2224" s="4" t="s">
        <v>59</v>
      </c>
      <c r="AV2224" s="4" t="s">
        <v>60</v>
      </c>
      <c r="AW2224" s="4">
        <v>15736.519</v>
      </c>
    </row>
    <row r="2225" spans="45:50" x14ac:dyDescent="0.3">
      <c r="AS2225" s="4">
        <v>43604</v>
      </c>
      <c r="AT2225" s="4">
        <v>0.42983796296296295</v>
      </c>
      <c r="AU2225" s="4" t="s">
        <v>59</v>
      </c>
      <c r="AV2225" s="4" t="s">
        <v>61</v>
      </c>
      <c r="AW2225" s="4">
        <v>116117.715</v>
      </c>
    </row>
    <row r="2226" spans="45:50" x14ac:dyDescent="0.3">
      <c r="AS2226" s="4">
        <v>43604</v>
      </c>
      <c r="AT2226" s="4">
        <v>0.42983796296296295</v>
      </c>
      <c r="AU2226" s="4" t="s">
        <v>62</v>
      </c>
      <c r="AV2226" s="4" t="s">
        <v>63</v>
      </c>
      <c r="AW2226" s="4">
        <v>12</v>
      </c>
    </row>
    <row r="2227" spans="45:50" x14ac:dyDescent="0.3">
      <c r="AS2227" s="4">
        <v>43604</v>
      </c>
      <c r="AT2227" s="4">
        <v>0.42983796296296295</v>
      </c>
      <c r="AU2227" s="4" t="s">
        <v>64</v>
      </c>
      <c r="AV2227" s="4" t="s">
        <v>65</v>
      </c>
      <c r="AW2227" s="4">
        <v>27365.366000000002</v>
      </c>
    </row>
    <row r="2228" spans="45:50" x14ac:dyDescent="0.3">
      <c r="AS2228" s="4">
        <v>43604</v>
      </c>
      <c r="AT2228" s="4">
        <v>0.42983796296296295</v>
      </c>
      <c r="AU2228" s="4" t="s">
        <v>64</v>
      </c>
      <c r="AV2228" s="4" t="s">
        <v>66</v>
      </c>
      <c r="AW2228" s="4" t="s">
        <v>67</v>
      </c>
      <c r="AX2228" s="4">
        <v>37921.684999999998</v>
      </c>
    </row>
    <row r="2229" spans="45:50" x14ac:dyDescent="0.3">
      <c r="AS2229" s="4">
        <v>43604</v>
      </c>
      <c r="AT2229" s="4">
        <v>0.42983796296296295</v>
      </c>
      <c r="AU2229" s="4" t="s">
        <v>64</v>
      </c>
      <c r="AV2229" s="4" t="s">
        <v>68</v>
      </c>
      <c r="AW2229" s="4">
        <v>5.1459999999999999</v>
      </c>
    </row>
    <row r="2230" spans="45:50" x14ac:dyDescent="0.3">
      <c r="AS2230" s="4">
        <v>43604</v>
      </c>
      <c r="AT2230" s="4">
        <v>0.43122685185185183</v>
      </c>
      <c r="AU2230" s="4" t="s">
        <v>59</v>
      </c>
      <c r="AV2230" s="4" t="s">
        <v>60</v>
      </c>
      <c r="AW2230" s="4">
        <v>15736.519</v>
      </c>
    </row>
    <row r="2231" spans="45:50" x14ac:dyDescent="0.3">
      <c r="AS2231" s="4">
        <v>43604</v>
      </c>
      <c r="AT2231" s="4">
        <v>0.43122685185185183</v>
      </c>
      <c r="AU2231" s="4" t="s">
        <v>59</v>
      </c>
      <c r="AV2231" s="4" t="s">
        <v>61</v>
      </c>
      <c r="AW2231" s="4">
        <v>116117.715</v>
      </c>
    </row>
    <row r="2232" spans="45:50" x14ac:dyDescent="0.3">
      <c r="AS2232" s="4">
        <v>43604</v>
      </c>
      <c r="AT2232" s="4">
        <v>0.43122685185185183</v>
      </c>
      <c r="AU2232" s="4" t="s">
        <v>62</v>
      </c>
      <c r="AV2232" s="4" t="s">
        <v>63</v>
      </c>
      <c r="AW2232" s="4">
        <v>12</v>
      </c>
    </row>
    <row r="2233" spans="45:50" x14ac:dyDescent="0.3">
      <c r="AS2233" s="4">
        <v>43604</v>
      </c>
      <c r="AT2233" s="4">
        <v>0.43122685185185183</v>
      </c>
      <c r="AU2233" s="4" t="s">
        <v>64</v>
      </c>
      <c r="AV2233" s="4" t="s">
        <v>65</v>
      </c>
      <c r="AW2233" s="4">
        <v>27365.366000000002</v>
      </c>
    </row>
    <row r="2234" spans="45:50" x14ac:dyDescent="0.3">
      <c r="AS2234" s="4">
        <v>43604</v>
      </c>
      <c r="AT2234" s="4">
        <v>0.43122685185185183</v>
      </c>
      <c r="AU2234" s="4" t="s">
        <v>64</v>
      </c>
      <c r="AV2234" s="4" t="s">
        <v>66</v>
      </c>
      <c r="AW2234" s="4" t="s">
        <v>67</v>
      </c>
      <c r="AX2234" s="4">
        <v>37921.942999999999</v>
      </c>
    </row>
    <row r="2235" spans="45:50" x14ac:dyDescent="0.3">
      <c r="AS2235" s="4">
        <v>43604</v>
      </c>
      <c r="AT2235" s="4">
        <v>0.43122685185185183</v>
      </c>
      <c r="AU2235" s="4" t="s">
        <v>64</v>
      </c>
      <c r="AV2235" s="4" t="s">
        <v>68</v>
      </c>
      <c r="AW2235" s="4">
        <v>5.4039999999999999</v>
      </c>
    </row>
    <row r="2236" spans="45:50" x14ac:dyDescent="0.3">
      <c r="AS2236" s="4">
        <v>43604</v>
      </c>
      <c r="AT2236" s="4">
        <v>0.43261574074074072</v>
      </c>
      <c r="AU2236" s="4" t="s">
        <v>59</v>
      </c>
      <c r="AV2236" s="4" t="s">
        <v>60</v>
      </c>
      <c r="AW2236" s="4">
        <v>15736.519</v>
      </c>
    </row>
    <row r="2237" spans="45:50" x14ac:dyDescent="0.3">
      <c r="AS2237" s="4">
        <v>43604</v>
      </c>
      <c r="AT2237" s="4">
        <v>0.43261574074074072</v>
      </c>
      <c r="AU2237" s="4" t="s">
        <v>59</v>
      </c>
      <c r="AV2237" s="4" t="s">
        <v>61</v>
      </c>
      <c r="AW2237" s="4">
        <v>116117.715</v>
      </c>
    </row>
    <row r="2238" spans="45:50" x14ac:dyDescent="0.3">
      <c r="AS2238" s="4">
        <v>43604</v>
      </c>
      <c r="AT2238" s="4">
        <v>0.43261574074074072</v>
      </c>
      <c r="AU2238" s="4" t="s">
        <v>62</v>
      </c>
      <c r="AV2238" s="4" t="s">
        <v>63</v>
      </c>
      <c r="AW2238" s="4">
        <v>12</v>
      </c>
    </row>
    <row r="2239" spans="45:50" x14ac:dyDescent="0.3">
      <c r="AS2239" s="4">
        <v>43604</v>
      </c>
      <c r="AT2239" s="4">
        <v>0.43261574074074072</v>
      </c>
      <c r="AU2239" s="4" t="s">
        <v>64</v>
      </c>
      <c r="AV2239" s="4" t="s">
        <v>65</v>
      </c>
      <c r="AW2239" s="4">
        <v>27365.487000000001</v>
      </c>
    </row>
    <row r="2240" spans="45:50" x14ac:dyDescent="0.3">
      <c r="AS2240" s="4">
        <v>43604</v>
      </c>
      <c r="AT2240" s="4">
        <v>0.43261574074074072</v>
      </c>
      <c r="AU2240" s="4" t="s">
        <v>64</v>
      </c>
      <c r="AV2240" s="4" t="s">
        <v>66</v>
      </c>
      <c r="AW2240" s="4" t="s">
        <v>67</v>
      </c>
      <c r="AX2240" s="4">
        <v>37921.942999999999</v>
      </c>
    </row>
    <row r="2241" spans="45:52" x14ac:dyDescent="0.3">
      <c r="AS2241" s="4">
        <v>43604</v>
      </c>
      <c r="AT2241" s="4">
        <v>0.43261574074074072</v>
      </c>
      <c r="AU2241" s="4" t="s">
        <v>64</v>
      </c>
      <c r="AV2241" s="4" t="s">
        <v>68</v>
      </c>
      <c r="AW2241" s="4">
        <v>5.4039999999999999</v>
      </c>
    </row>
    <row r="2242" spans="45:52" x14ac:dyDescent="0.3">
      <c r="AS2242" s="4">
        <v>43604</v>
      </c>
      <c r="AT2242" s="4">
        <v>0.43327546296296293</v>
      </c>
      <c r="AU2242" s="4" t="s">
        <v>70</v>
      </c>
      <c r="AV2242" s="4" t="s">
        <v>71</v>
      </c>
      <c r="AW2242" s="4">
        <v>43604</v>
      </c>
      <c r="AX2242" s="4">
        <v>0.22500000000000001</v>
      </c>
      <c r="AY2242" s="4" t="s">
        <v>72</v>
      </c>
      <c r="AZ2242" s="4" t="s">
        <v>73</v>
      </c>
    </row>
    <row r="2243" spans="45:52" x14ac:dyDescent="0.3">
      <c r="AS2243" s="4">
        <v>43604</v>
      </c>
      <c r="AT2243" s="4">
        <v>0.43327546296296293</v>
      </c>
      <c r="AU2243" s="4" t="s">
        <v>74</v>
      </c>
      <c r="AV2243" s="4" t="s">
        <v>75</v>
      </c>
      <c r="AW2243" s="4">
        <v>33.700000000000003</v>
      </c>
      <c r="AX2243" s="4" t="s">
        <v>72</v>
      </c>
      <c r="AY2243" s="4" t="s">
        <v>73</v>
      </c>
    </row>
    <row r="2244" spans="45:52" x14ac:dyDescent="0.3">
      <c r="AS2244" s="4">
        <v>43604</v>
      </c>
      <c r="AT2244" s="4">
        <v>0.43327546296296293</v>
      </c>
      <c r="AU2244" s="4" t="s">
        <v>74</v>
      </c>
      <c r="AV2244" s="4" t="s">
        <v>76</v>
      </c>
      <c r="AW2244" s="4">
        <v>34</v>
      </c>
      <c r="AX2244" s="4" t="s">
        <v>72</v>
      </c>
      <c r="AY2244" s="4" t="s">
        <v>73</v>
      </c>
    </row>
    <row r="2245" spans="45:52" x14ac:dyDescent="0.3">
      <c r="AS2245" s="4">
        <v>43604</v>
      </c>
      <c r="AT2245" s="4">
        <v>0.4340046296296296</v>
      </c>
      <c r="AU2245" s="4" t="s">
        <v>59</v>
      </c>
      <c r="AV2245" s="4" t="s">
        <v>60</v>
      </c>
      <c r="AW2245" s="4">
        <v>15736.519</v>
      </c>
    </row>
    <row r="2246" spans="45:52" x14ac:dyDescent="0.3">
      <c r="AS2246" s="4">
        <v>43604</v>
      </c>
      <c r="AT2246" s="4">
        <v>0.4340046296296296</v>
      </c>
      <c r="AU2246" s="4" t="s">
        <v>59</v>
      </c>
      <c r="AV2246" s="4" t="s">
        <v>61</v>
      </c>
      <c r="AW2246" s="4">
        <v>116117.715</v>
      </c>
    </row>
    <row r="2247" spans="45:52" x14ac:dyDescent="0.3">
      <c r="AS2247" s="4">
        <v>43604</v>
      </c>
      <c r="AT2247" s="4">
        <v>0.4340046296296296</v>
      </c>
      <c r="AU2247" s="4" t="s">
        <v>62</v>
      </c>
      <c r="AV2247" s="4" t="s">
        <v>63</v>
      </c>
      <c r="AW2247" s="4">
        <v>12</v>
      </c>
    </row>
    <row r="2248" spans="45:52" x14ac:dyDescent="0.3">
      <c r="AS2248" s="4">
        <v>43604</v>
      </c>
      <c r="AT2248" s="4">
        <v>0.4340046296296296</v>
      </c>
      <c r="AU2248" s="4" t="s">
        <v>64</v>
      </c>
      <c r="AV2248" s="4" t="s">
        <v>65</v>
      </c>
      <c r="AW2248" s="4">
        <v>27365.608</v>
      </c>
    </row>
    <row r="2249" spans="45:52" x14ac:dyDescent="0.3">
      <c r="AS2249" s="4">
        <v>43604</v>
      </c>
      <c r="AT2249" s="4">
        <v>0.4340046296296296</v>
      </c>
      <c r="AU2249" s="4" t="s">
        <v>64</v>
      </c>
      <c r="AV2249" s="4" t="s">
        <v>66</v>
      </c>
      <c r="AW2249" s="4" t="s">
        <v>67</v>
      </c>
      <c r="AX2249" s="4">
        <v>37922.220999999998</v>
      </c>
    </row>
    <row r="2250" spans="45:52" x14ac:dyDescent="0.3">
      <c r="AS2250" s="4">
        <v>43604</v>
      </c>
      <c r="AT2250" s="4">
        <v>0.4340046296296296</v>
      </c>
      <c r="AU2250" s="4" t="s">
        <v>64</v>
      </c>
      <c r="AV2250" s="4" t="s">
        <v>68</v>
      </c>
      <c r="AW2250" s="4">
        <v>5.681</v>
      </c>
    </row>
    <row r="2251" spans="45:52" x14ac:dyDescent="0.3">
      <c r="AS2251" s="4">
        <v>43604</v>
      </c>
      <c r="AT2251" s="4">
        <v>0.43539351851851849</v>
      </c>
      <c r="AU2251" s="4" t="s">
        <v>59</v>
      </c>
      <c r="AV2251" s="4" t="s">
        <v>60</v>
      </c>
      <c r="AW2251" s="4">
        <v>15736.519</v>
      </c>
    </row>
    <row r="2252" spans="45:52" x14ac:dyDescent="0.3">
      <c r="AS2252" s="4">
        <v>43604</v>
      </c>
      <c r="AT2252" s="4">
        <v>0.43539351851851849</v>
      </c>
      <c r="AU2252" s="4" t="s">
        <v>59</v>
      </c>
      <c r="AV2252" s="4" t="s">
        <v>61</v>
      </c>
      <c r="AW2252" s="4">
        <v>116117.715</v>
      </c>
    </row>
    <row r="2253" spans="45:52" x14ac:dyDescent="0.3">
      <c r="AS2253" s="4">
        <v>43604</v>
      </c>
      <c r="AT2253" s="4">
        <v>0.43539351851851849</v>
      </c>
      <c r="AU2253" s="4" t="s">
        <v>62</v>
      </c>
      <c r="AV2253" s="4" t="s">
        <v>63</v>
      </c>
      <c r="AW2253" s="4">
        <v>12</v>
      </c>
    </row>
    <row r="2254" spans="45:52" x14ac:dyDescent="0.3">
      <c r="AS2254" s="4">
        <v>43604</v>
      </c>
      <c r="AT2254" s="4">
        <v>0.43539351851851849</v>
      </c>
      <c r="AU2254" s="4" t="s">
        <v>64</v>
      </c>
      <c r="AV2254" s="4" t="s">
        <v>65</v>
      </c>
      <c r="AW2254" s="4">
        <v>27365.738000000001</v>
      </c>
    </row>
    <row r="2255" spans="45:52" x14ac:dyDescent="0.3">
      <c r="AS2255" s="4">
        <v>43604</v>
      </c>
      <c r="AT2255" s="4">
        <v>0.43539351851851849</v>
      </c>
      <c r="AU2255" s="4" t="s">
        <v>64</v>
      </c>
      <c r="AV2255" s="4" t="s">
        <v>66</v>
      </c>
      <c r="AW2255" s="4" t="s">
        <v>67</v>
      </c>
      <c r="AX2255" s="4">
        <v>37922.220999999998</v>
      </c>
    </row>
    <row r="2256" spans="45:52" x14ac:dyDescent="0.3">
      <c r="AS2256" s="4">
        <v>43604</v>
      </c>
      <c r="AT2256" s="4">
        <v>0.43539351851851849</v>
      </c>
      <c r="AU2256" s="4" t="s">
        <v>64</v>
      </c>
      <c r="AV2256" s="4" t="s">
        <v>68</v>
      </c>
      <c r="AW2256" s="4">
        <v>5.681</v>
      </c>
    </row>
    <row r="2257" spans="45:52" x14ac:dyDescent="0.3">
      <c r="AS2257" s="4">
        <v>43604</v>
      </c>
      <c r="AT2257" s="4">
        <v>0.4367476851851852</v>
      </c>
      <c r="AU2257" s="4" t="s">
        <v>70</v>
      </c>
      <c r="AV2257" s="4" t="s">
        <v>71</v>
      </c>
      <c r="AW2257" s="4">
        <v>43604</v>
      </c>
      <c r="AX2257" s="4">
        <v>0.22500000000000001</v>
      </c>
      <c r="AY2257" s="4" t="s">
        <v>72</v>
      </c>
      <c r="AZ2257" s="4" t="s">
        <v>73</v>
      </c>
    </row>
    <row r="2258" spans="45:52" x14ac:dyDescent="0.3">
      <c r="AS2258" s="4">
        <v>43604</v>
      </c>
      <c r="AT2258" s="4">
        <v>0.4367476851851852</v>
      </c>
      <c r="AU2258" s="4" t="s">
        <v>74</v>
      </c>
      <c r="AV2258" s="4" t="s">
        <v>75</v>
      </c>
      <c r="AW2258" s="4">
        <v>33.700000000000003</v>
      </c>
      <c r="AX2258" s="4" t="s">
        <v>72</v>
      </c>
      <c r="AY2258" s="4" t="s">
        <v>73</v>
      </c>
    </row>
    <row r="2259" spans="45:52" x14ac:dyDescent="0.3">
      <c r="AS2259" s="4">
        <v>43604</v>
      </c>
      <c r="AT2259" s="4">
        <v>0.4367476851851852</v>
      </c>
      <c r="AU2259" s="4" t="s">
        <v>74</v>
      </c>
      <c r="AV2259" s="4" t="s">
        <v>76</v>
      </c>
      <c r="AW2259" s="4">
        <v>34</v>
      </c>
      <c r="AX2259" s="4" t="s">
        <v>72</v>
      </c>
      <c r="AY2259" s="4" t="s">
        <v>73</v>
      </c>
    </row>
    <row r="2260" spans="45:52" x14ac:dyDescent="0.3">
      <c r="AS2260" s="4">
        <v>43604</v>
      </c>
      <c r="AT2260" s="4">
        <v>0.43678240740740737</v>
      </c>
      <c r="AU2260" s="4" t="s">
        <v>59</v>
      </c>
      <c r="AV2260" s="4" t="s">
        <v>60</v>
      </c>
      <c r="AW2260" s="4">
        <v>15736.519</v>
      </c>
    </row>
    <row r="2261" spans="45:52" x14ac:dyDescent="0.3">
      <c r="AS2261" s="4">
        <v>43604</v>
      </c>
      <c r="AT2261" s="4">
        <v>0.43678240740740737</v>
      </c>
      <c r="AU2261" s="4" t="s">
        <v>59</v>
      </c>
      <c r="AV2261" s="4" t="s">
        <v>61</v>
      </c>
      <c r="AW2261" s="4">
        <v>116117.715</v>
      </c>
    </row>
    <row r="2262" spans="45:52" x14ac:dyDescent="0.3">
      <c r="AS2262" s="4">
        <v>43604</v>
      </c>
      <c r="AT2262" s="4">
        <v>0.43678240740740737</v>
      </c>
      <c r="AU2262" s="4" t="s">
        <v>62</v>
      </c>
      <c r="AV2262" s="4" t="s">
        <v>63</v>
      </c>
      <c r="AW2262" s="4">
        <v>12</v>
      </c>
    </row>
    <row r="2263" spans="45:52" x14ac:dyDescent="0.3">
      <c r="AS2263" s="4">
        <v>43604</v>
      </c>
      <c r="AT2263" s="4">
        <v>0.43678240740740737</v>
      </c>
      <c r="AU2263" s="4" t="s">
        <v>64</v>
      </c>
      <c r="AV2263" s="4" t="s">
        <v>65</v>
      </c>
      <c r="AW2263" s="4">
        <v>27365.867999999999</v>
      </c>
    </row>
    <row r="2264" spans="45:52" x14ac:dyDescent="0.3">
      <c r="AS2264" s="4">
        <v>43604</v>
      </c>
      <c r="AT2264" s="4">
        <v>0.43678240740740737</v>
      </c>
      <c r="AU2264" s="4" t="s">
        <v>64</v>
      </c>
      <c r="AV2264" s="4" t="s">
        <v>66</v>
      </c>
      <c r="AW2264" s="4" t="s">
        <v>67</v>
      </c>
      <c r="AX2264" s="4">
        <v>37922.220999999998</v>
      </c>
    </row>
    <row r="2265" spans="45:52" x14ac:dyDescent="0.3">
      <c r="AS2265" s="4">
        <v>43604</v>
      </c>
      <c r="AT2265" s="4">
        <v>0.43678240740740737</v>
      </c>
      <c r="AU2265" s="4" t="s">
        <v>64</v>
      </c>
      <c r="AV2265" s="4" t="s">
        <v>68</v>
      </c>
      <c r="AW2265" s="4">
        <v>5.681</v>
      </c>
    </row>
    <row r="2266" spans="45:52" x14ac:dyDescent="0.3">
      <c r="AS2266" s="4">
        <v>43604</v>
      </c>
      <c r="AT2266" s="4">
        <v>0.43817129629629631</v>
      </c>
      <c r="AU2266" s="4" t="s">
        <v>59</v>
      </c>
      <c r="AV2266" s="4" t="s">
        <v>60</v>
      </c>
      <c r="AW2266" s="4">
        <v>15736.519</v>
      </c>
    </row>
    <row r="2267" spans="45:52" x14ac:dyDescent="0.3">
      <c r="AS2267" s="4">
        <v>43604</v>
      </c>
      <c r="AT2267" s="4">
        <v>0.43817129629629631</v>
      </c>
      <c r="AU2267" s="4" t="s">
        <v>59</v>
      </c>
      <c r="AV2267" s="4" t="s">
        <v>61</v>
      </c>
      <c r="AW2267" s="4">
        <v>116117.715</v>
      </c>
    </row>
    <row r="2268" spans="45:52" x14ac:dyDescent="0.3">
      <c r="AS2268" s="4">
        <v>43604</v>
      </c>
      <c r="AT2268" s="4">
        <v>0.43817129629629631</v>
      </c>
      <c r="AU2268" s="4" t="s">
        <v>62</v>
      </c>
      <c r="AV2268" s="4" t="s">
        <v>63</v>
      </c>
      <c r="AW2268" s="4">
        <v>12</v>
      </c>
    </row>
    <row r="2269" spans="45:52" x14ac:dyDescent="0.3">
      <c r="AS2269" s="4">
        <v>43604</v>
      </c>
      <c r="AT2269" s="4">
        <v>0.43817129629629631</v>
      </c>
      <c r="AU2269" s="4" t="s">
        <v>64</v>
      </c>
      <c r="AV2269" s="4" t="s">
        <v>65</v>
      </c>
      <c r="AW2269" s="4">
        <v>27365.867999999999</v>
      </c>
    </row>
    <row r="2270" spans="45:52" x14ac:dyDescent="0.3">
      <c r="AS2270" s="4">
        <v>43604</v>
      </c>
      <c r="AT2270" s="4">
        <v>0.43817129629629631</v>
      </c>
      <c r="AU2270" s="4" t="s">
        <v>64</v>
      </c>
      <c r="AV2270" s="4" t="s">
        <v>66</v>
      </c>
      <c r="AW2270" s="4" t="s">
        <v>67</v>
      </c>
      <c r="AX2270" s="4">
        <v>37922.534</v>
      </c>
    </row>
    <row r="2271" spans="45:52" x14ac:dyDescent="0.3">
      <c r="AS2271" s="4">
        <v>43604</v>
      </c>
      <c r="AT2271" s="4">
        <v>0.43817129629629631</v>
      </c>
      <c r="AU2271" s="4" t="s">
        <v>64</v>
      </c>
      <c r="AV2271" s="4" t="s">
        <v>68</v>
      </c>
      <c r="AW2271" s="4">
        <v>5.9930000000000003</v>
      </c>
    </row>
    <row r="2272" spans="45:52" x14ac:dyDescent="0.3">
      <c r="AS2272" s="4">
        <v>43604</v>
      </c>
      <c r="AT2272" s="4">
        <v>0.43956018518518519</v>
      </c>
      <c r="AU2272" s="4" t="s">
        <v>59</v>
      </c>
      <c r="AV2272" s="4" t="s">
        <v>60</v>
      </c>
      <c r="AW2272" s="4">
        <v>15736.519</v>
      </c>
    </row>
    <row r="2273" spans="45:52" x14ac:dyDescent="0.3">
      <c r="AS2273" s="4">
        <v>43604</v>
      </c>
      <c r="AT2273" s="4">
        <v>0.43956018518518519</v>
      </c>
      <c r="AU2273" s="4" t="s">
        <v>59</v>
      </c>
      <c r="AV2273" s="4" t="s">
        <v>61</v>
      </c>
      <c r="AW2273" s="4">
        <v>116117.715</v>
      </c>
    </row>
    <row r="2274" spans="45:52" x14ac:dyDescent="0.3">
      <c r="AS2274" s="4">
        <v>43604</v>
      </c>
      <c r="AT2274" s="4">
        <v>0.43956018518518519</v>
      </c>
      <c r="AU2274" s="4" t="s">
        <v>62</v>
      </c>
      <c r="AV2274" s="4" t="s">
        <v>63</v>
      </c>
      <c r="AW2274" s="4">
        <v>12</v>
      </c>
    </row>
    <row r="2275" spans="45:52" x14ac:dyDescent="0.3">
      <c r="AS2275" s="4">
        <v>43604</v>
      </c>
      <c r="AT2275" s="4">
        <v>0.43956018518518519</v>
      </c>
      <c r="AU2275" s="4" t="s">
        <v>64</v>
      </c>
      <c r="AV2275" s="4" t="s">
        <v>65</v>
      </c>
      <c r="AW2275" s="4">
        <v>27366.014999999999</v>
      </c>
    </row>
    <row r="2276" spans="45:52" x14ac:dyDescent="0.3">
      <c r="AS2276" s="4">
        <v>43604</v>
      </c>
      <c r="AT2276" s="4">
        <v>0.43956018518518519</v>
      </c>
      <c r="AU2276" s="4" t="s">
        <v>64</v>
      </c>
      <c r="AV2276" s="4" t="s">
        <v>66</v>
      </c>
      <c r="AW2276" s="4" t="s">
        <v>67</v>
      </c>
      <c r="AX2276" s="4">
        <v>37922.534</v>
      </c>
    </row>
    <row r="2277" spans="45:52" x14ac:dyDescent="0.3">
      <c r="AS2277" s="4">
        <v>43604</v>
      </c>
      <c r="AT2277" s="4">
        <v>0.43956018518518519</v>
      </c>
      <c r="AU2277" s="4" t="s">
        <v>64</v>
      </c>
      <c r="AV2277" s="4" t="s">
        <v>68</v>
      </c>
      <c r="AW2277" s="4">
        <v>5.9930000000000003</v>
      </c>
    </row>
    <row r="2278" spans="45:52" x14ac:dyDescent="0.3">
      <c r="AS2278" s="4">
        <v>43604</v>
      </c>
      <c r="AT2278" s="4">
        <v>0.44021990740740741</v>
      </c>
      <c r="AU2278" s="4" t="s">
        <v>70</v>
      </c>
      <c r="AV2278" s="4" t="s">
        <v>71</v>
      </c>
      <c r="AW2278" s="4">
        <v>43604</v>
      </c>
      <c r="AX2278" s="4">
        <v>0.22500000000000001</v>
      </c>
      <c r="AY2278" s="4" t="s">
        <v>72</v>
      </c>
      <c r="AZ2278" s="4" t="s">
        <v>73</v>
      </c>
    </row>
    <row r="2279" spans="45:52" x14ac:dyDescent="0.3">
      <c r="AS2279" s="4">
        <v>43604</v>
      </c>
      <c r="AT2279" s="4">
        <v>0.44021990740740741</v>
      </c>
      <c r="AU2279" s="4" t="s">
        <v>74</v>
      </c>
      <c r="AV2279" s="4" t="s">
        <v>75</v>
      </c>
      <c r="AW2279" s="4">
        <v>33.700000000000003</v>
      </c>
      <c r="AX2279" s="4" t="s">
        <v>72</v>
      </c>
      <c r="AY2279" s="4" t="s">
        <v>73</v>
      </c>
    </row>
    <row r="2280" spans="45:52" x14ac:dyDescent="0.3">
      <c r="AS2280" s="4">
        <v>43604</v>
      </c>
      <c r="AT2280" s="4">
        <v>0.44021990740740741</v>
      </c>
      <c r="AU2280" s="4" t="s">
        <v>74</v>
      </c>
      <c r="AV2280" s="4" t="s">
        <v>76</v>
      </c>
      <c r="AW2280" s="4">
        <v>34</v>
      </c>
      <c r="AX2280" s="4" t="s">
        <v>72</v>
      </c>
      <c r="AY2280" s="4" t="s">
        <v>73</v>
      </c>
    </row>
    <row r="2281" spans="45:52" x14ac:dyDescent="0.3">
      <c r="AS2281" s="4">
        <v>43604</v>
      </c>
      <c r="AT2281" s="4">
        <v>0.44094907407407408</v>
      </c>
      <c r="AU2281" s="4" t="s">
        <v>59</v>
      </c>
      <c r="AV2281" s="4" t="s">
        <v>60</v>
      </c>
      <c r="AW2281" s="4">
        <v>15736.519</v>
      </c>
    </row>
    <row r="2282" spans="45:52" x14ac:dyDescent="0.3">
      <c r="AS2282" s="4">
        <v>43604</v>
      </c>
      <c r="AT2282" s="4">
        <v>0.44094907407407408</v>
      </c>
      <c r="AU2282" s="4" t="s">
        <v>59</v>
      </c>
      <c r="AV2282" s="4" t="s">
        <v>61</v>
      </c>
      <c r="AW2282" s="4">
        <v>116117.715</v>
      </c>
    </row>
    <row r="2283" spans="45:52" x14ac:dyDescent="0.3">
      <c r="AS2283" s="4">
        <v>43604</v>
      </c>
      <c r="AT2283" s="4">
        <v>0.44094907407407408</v>
      </c>
      <c r="AU2283" s="4" t="s">
        <v>62</v>
      </c>
      <c r="AV2283" s="4" t="s">
        <v>63</v>
      </c>
      <c r="AW2283" s="4">
        <v>12</v>
      </c>
    </row>
    <row r="2284" spans="45:52" x14ac:dyDescent="0.3">
      <c r="AS2284" s="4">
        <v>43604</v>
      </c>
      <c r="AT2284" s="4">
        <v>0.44094907407407408</v>
      </c>
      <c r="AU2284" s="4" t="s">
        <v>64</v>
      </c>
      <c r="AV2284" s="4" t="s">
        <v>65</v>
      </c>
      <c r="AW2284" s="4">
        <v>27366.162</v>
      </c>
    </row>
    <row r="2285" spans="45:52" x14ac:dyDescent="0.3">
      <c r="AS2285" s="4">
        <v>43604</v>
      </c>
      <c r="AT2285" s="4">
        <v>0.44094907407407408</v>
      </c>
      <c r="AU2285" s="4" t="s">
        <v>64</v>
      </c>
      <c r="AV2285" s="4" t="s">
        <v>66</v>
      </c>
      <c r="AW2285" s="4" t="s">
        <v>67</v>
      </c>
      <c r="AX2285" s="4">
        <v>37922.883999999998</v>
      </c>
    </row>
    <row r="2286" spans="45:52" x14ac:dyDescent="0.3">
      <c r="AS2286" s="4">
        <v>43604</v>
      </c>
      <c r="AT2286" s="4">
        <v>0.44094907407407408</v>
      </c>
      <c r="AU2286" s="4" t="s">
        <v>64</v>
      </c>
      <c r="AV2286" s="4" t="s">
        <v>68</v>
      </c>
      <c r="AW2286" s="4">
        <v>6.3440000000000003</v>
      </c>
    </row>
    <row r="2287" spans="45:52" x14ac:dyDescent="0.3">
      <c r="AS2287" s="4">
        <v>43604</v>
      </c>
      <c r="AT2287" s="4">
        <v>0.44233796296296296</v>
      </c>
      <c r="AU2287" s="4" t="s">
        <v>59</v>
      </c>
      <c r="AV2287" s="4" t="s">
        <v>60</v>
      </c>
      <c r="AW2287" s="4">
        <v>15736.519</v>
      </c>
    </row>
    <row r="2288" spans="45:52" x14ac:dyDescent="0.3">
      <c r="AS2288" s="4">
        <v>43604</v>
      </c>
      <c r="AT2288" s="4">
        <v>0.44233796296296296</v>
      </c>
      <c r="AU2288" s="4" t="s">
        <v>59</v>
      </c>
      <c r="AV2288" s="4" t="s">
        <v>61</v>
      </c>
      <c r="AW2288" s="4">
        <v>116117.715</v>
      </c>
    </row>
    <row r="2289" spans="45:52" x14ac:dyDescent="0.3">
      <c r="AS2289" s="4">
        <v>43604</v>
      </c>
      <c r="AT2289" s="4">
        <v>0.44233796296296296</v>
      </c>
      <c r="AU2289" s="4" t="s">
        <v>62</v>
      </c>
      <c r="AV2289" s="4" t="s">
        <v>63</v>
      </c>
      <c r="AW2289" s="4">
        <v>12</v>
      </c>
    </row>
    <row r="2290" spans="45:52" x14ac:dyDescent="0.3">
      <c r="AS2290" s="4">
        <v>43604</v>
      </c>
      <c r="AT2290" s="4">
        <v>0.44233796296296296</v>
      </c>
      <c r="AU2290" s="4" t="s">
        <v>64</v>
      </c>
      <c r="AV2290" s="4" t="s">
        <v>65</v>
      </c>
      <c r="AW2290" s="4">
        <v>27366.324000000001</v>
      </c>
    </row>
    <row r="2291" spans="45:52" x14ac:dyDescent="0.3">
      <c r="AS2291" s="4">
        <v>43604</v>
      </c>
      <c r="AT2291" s="4">
        <v>0.44233796296296296</v>
      </c>
      <c r="AU2291" s="4" t="s">
        <v>64</v>
      </c>
      <c r="AV2291" s="4" t="s">
        <v>66</v>
      </c>
      <c r="AW2291" s="4" t="s">
        <v>67</v>
      </c>
      <c r="AX2291" s="4">
        <v>37922.883999999998</v>
      </c>
    </row>
    <row r="2292" spans="45:52" x14ac:dyDescent="0.3">
      <c r="AS2292" s="4">
        <v>43604</v>
      </c>
      <c r="AT2292" s="4">
        <v>0.44233796296296296</v>
      </c>
      <c r="AU2292" s="4" t="s">
        <v>64</v>
      </c>
      <c r="AV2292" s="4" t="s">
        <v>68</v>
      </c>
      <c r="AW2292" s="4">
        <v>6.3440000000000003</v>
      </c>
    </row>
    <row r="2293" spans="45:52" x14ac:dyDescent="0.3">
      <c r="AS2293" s="4">
        <v>43604</v>
      </c>
      <c r="AT2293" s="4">
        <v>0.44369212962962962</v>
      </c>
      <c r="AU2293" s="4" t="s">
        <v>70</v>
      </c>
      <c r="AV2293" s="4" t="s">
        <v>71</v>
      </c>
      <c r="AW2293" s="4">
        <v>43604</v>
      </c>
      <c r="AX2293" s="4">
        <v>0.22500000000000001</v>
      </c>
      <c r="AY2293" s="4" t="s">
        <v>72</v>
      </c>
      <c r="AZ2293" s="4" t="s">
        <v>73</v>
      </c>
    </row>
    <row r="2294" spans="45:52" x14ac:dyDescent="0.3">
      <c r="AS2294" s="4">
        <v>43604</v>
      </c>
      <c r="AT2294" s="4">
        <v>0.44369212962962962</v>
      </c>
      <c r="AU2294" s="4" t="s">
        <v>74</v>
      </c>
      <c r="AV2294" s="4" t="s">
        <v>75</v>
      </c>
      <c r="AW2294" s="4">
        <v>33.700000000000003</v>
      </c>
      <c r="AX2294" s="4" t="s">
        <v>72</v>
      </c>
      <c r="AY2294" s="4" t="s">
        <v>73</v>
      </c>
    </row>
    <row r="2295" spans="45:52" x14ac:dyDescent="0.3">
      <c r="AS2295" s="4">
        <v>43604</v>
      </c>
      <c r="AT2295" s="4">
        <v>0.44369212962962962</v>
      </c>
      <c r="AU2295" s="4" t="s">
        <v>74</v>
      </c>
      <c r="AV2295" s="4" t="s">
        <v>76</v>
      </c>
      <c r="AW2295" s="4">
        <v>34</v>
      </c>
      <c r="AX2295" s="4" t="s">
        <v>72</v>
      </c>
      <c r="AY2295" s="4" t="s">
        <v>73</v>
      </c>
    </row>
    <row r="2296" spans="45:52" x14ac:dyDescent="0.3">
      <c r="AS2296" s="4">
        <v>43604</v>
      </c>
      <c r="AT2296" s="4">
        <v>0.44372685185185184</v>
      </c>
      <c r="AU2296" s="4" t="s">
        <v>59</v>
      </c>
      <c r="AV2296" s="4" t="s">
        <v>60</v>
      </c>
      <c r="AW2296" s="4">
        <v>15736.519</v>
      </c>
    </row>
    <row r="2297" spans="45:52" x14ac:dyDescent="0.3">
      <c r="AS2297" s="4">
        <v>43604</v>
      </c>
      <c r="AT2297" s="4">
        <v>0.44372685185185184</v>
      </c>
      <c r="AU2297" s="4" t="s">
        <v>59</v>
      </c>
      <c r="AV2297" s="4" t="s">
        <v>61</v>
      </c>
      <c r="AW2297" s="4">
        <v>116117.715</v>
      </c>
    </row>
    <row r="2298" spans="45:52" x14ac:dyDescent="0.3">
      <c r="AS2298" s="4">
        <v>43604</v>
      </c>
      <c r="AT2298" s="4">
        <v>0.44372685185185184</v>
      </c>
      <c r="AU2298" s="4" t="s">
        <v>62</v>
      </c>
      <c r="AV2298" s="4" t="s">
        <v>63</v>
      </c>
      <c r="AW2298" s="4">
        <v>12</v>
      </c>
    </row>
    <row r="2299" spans="45:52" x14ac:dyDescent="0.3">
      <c r="AS2299" s="4">
        <v>43604</v>
      </c>
      <c r="AT2299" s="4">
        <v>0.44372685185185184</v>
      </c>
      <c r="AU2299" s="4" t="s">
        <v>64</v>
      </c>
      <c r="AV2299" s="4" t="s">
        <v>65</v>
      </c>
      <c r="AW2299" s="4">
        <v>27366.486000000001</v>
      </c>
    </row>
    <row r="2300" spans="45:52" x14ac:dyDescent="0.3">
      <c r="AS2300" s="4">
        <v>43604</v>
      </c>
      <c r="AT2300" s="4">
        <v>0.44372685185185184</v>
      </c>
      <c r="AU2300" s="4" t="s">
        <v>64</v>
      </c>
      <c r="AV2300" s="4" t="s">
        <v>66</v>
      </c>
      <c r="AW2300" s="4" t="s">
        <v>67</v>
      </c>
      <c r="AX2300" s="4">
        <v>37922.883999999998</v>
      </c>
    </row>
    <row r="2301" spans="45:52" x14ac:dyDescent="0.3">
      <c r="AS2301" s="4">
        <v>43604</v>
      </c>
      <c r="AT2301" s="4">
        <v>0.44372685185185184</v>
      </c>
      <c r="AU2301" s="4" t="s">
        <v>64</v>
      </c>
      <c r="AV2301" s="4" t="s">
        <v>68</v>
      </c>
      <c r="AW2301" s="4">
        <v>6.3440000000000003</v>
      </c>
    </row>
    <row r="2302" spans="45:52" x14ac:dyDescent="0.3">
      <c r="AS2302" s="4">
        <v>43604</v>
      </c>
      <c r="AT2302" s="4">
        <v>0.44511574074074073</v>
      </c>
      <c r="AU2302" s="4" t="s">
        <v>59</v>
      </c>
      <c r="AV2302" s="4" t="s">
        <v>60</v>
      </c>
      <c r="AW2302" s="4">
        <v>15736.519</v>
      </c>
    </row>
    <row r="2303" spans="45:52" x14ac:dyDescent="0.3">
      <c r="AS2303" s="4">
        <v>43604</v>
      </c>
      <c r="AT2303" s="4">
        <v>0.44511574074074073</v>
      </c>
      <c r="AU2303" s="4" t="s">
        <v>59</v>
      </c>
      <c r="AV2303" s="4" t="s">
        <v>61</v>
      </c>
      <c r="AW2303" s="4">
        <v>116117.715</v>
      </c>
    </row>
    <row r="2304" spans="45:52" x14ac:dyDescent="0.3">
      <c r="AS2304" s="4">
        <v>43604</v>
      </c>
      <c r="AT2304" s="4">
        <v>0.44511574074074073</v>
      </c>
      <c r="AU2304" s="4" t="s">
        <v>62</v>
      </c>
      <c r="AV2304" s="4" t="s">
        <v>63</v>
      </c>
      <c r="AW2304" s="4">
        <v>12</v>
      </c>
    </row>
    <row r="2305" spans="45:52" x14ac:dyDescent="0.3">
      <c r="AS2305" s="4">
        <v>43604</v>
      </c>
      <c r="AT2305" s="4">
        <v>0.44511574074074073</v>
      </c>
      <c r="AU2305" s="4" t="s">
        <v>64</v>
      </c>
      <c r="AV2305" s="4" t="s">
        <v>65</v>
      </c>
      <c r="AW2305" s="4">
        <v>27366.486000000001</v>
      </c>
    </row>
    <row r="2306" spans="45:52" x14ac:dyDescent="0.3">
      <c r="AS2306" s="4">
        <v>43604</v>
      </c>
      <c r="AT2306" s="4">
        <v>0.44511574074074073</v>
      </c>
      <c r="AU2306" s="4" t="s">
        <v>64</v>
      </c>
      <c r="AV2306" s="4" t="s">
        <v>66</v>
      </c>
      <c r="AW2306" s="4" t="s">
        <v>67</v>
      </c>
      <c r="AX2306" s="4">
        <v>37923.19</v>
      </c>
    </row>
    <row r="2307" spans="45:52" x14ac:dyDescent="0.3">
      <c r="AS2307" s="4">
        <v>43604</v>
      </c>
      <c r="AT2307" s="4">
        <v>0.44511574074074073</v>
      </c>
      <c r="AU2307" s="4" t="s">
        <v>64</v>
      </c>
      <c r="AV2307" s="4" t="s">
        <v>68</v>
      </c>
      <c r="AW2307" s="4">
        <v>6.6479999999999997</v>
      </c>
    </row>
    <row r="2308" spans="45:52" x14ac:dyDescent="0.3">
      <c r="AS2308" s="4">
        <v>43604</v>
      </c>
      <c r="AT2308" s="4">
        <v>0.44650462962962961</v>
      </c>
      <c r="AU2308" s="4" t="s">
        <v>59</v>
      </c>
      <c r="AV2308" s="4" t="s">
        <v>60</v>
      </c>
      <c r="AW2308" s="4">
        <v>15736.519</v>
      </c>
    </row>
    <row r="2309" spans="45:52" x14ac:dyDescent="0.3">
      <c r="AS2309" s="4">
        <v>43604</v>
      </c>
      <c r="AT2309" s="4">
        <v>0.44650462962962961</v>
      </c>
      <c r="AU2309" s="4" t="s">
        <v>59</v>
      </c>
      <c r="AV2309" s="4" t="s">
        <v>61</v>
      </c>
      <c r="AW2309" s="4">
        <v>116117.715</v>
      </c>
    </row>
    <row r="2310" spans="45:52" x14ac:dyDescent="0.3">
      <c r="AS2310" s="4">
        <v>43604</v>
      </c>
      <c r="AT2310" s="4">
        <v>0.44650462962962961</v>
      </c>
      <c r="AU2310" s="4" t="s">
        <v>62</v>
      </c>
      <c r="AV2310" s="4" t="s">
        <v>63</v>
      </c>
      <c r="AW2310" s="4">
        <v>12</v>
      </c>
    </row>
    <row r="2311" spans="45:52" x14ac:dyDescent="0.3">
      <c r="AS2311" s="4">
        <v>43604</v>
      </c>
      <c r="AT2311" s="4">
        <v>0.44650462962962961</v>
      </c>
      <c r="AU2311" s="4" t="s">
        <v>64</v>
      </c>
      <c r="AV2311" s="4" t="s">
        <v>65</v>
      </c>
      <c r="AW2311" s="4">
        <v>27366.617999999999</v>
      </c>
    </row>
    <row r="2312" spans="45:52" x14ac:dyDescent="0.3">
      <c r="AS2312" s="4">
        <v>43604</v>
      </c>
      <c r="AT2312" s="4">
        <v>0.44650462962962961</v>
      </c>
      <c r="AU2312" s="4" t="s">
        <v>64</v>
      </c>
      <c r="AV2312" s="4" t="s">
        <v>66</v>
      </c>
      <c r="AW2312" s="4" t="s">
        <v>67</v>
      </c>
      <c r="AX2312" s="4">
        <v>37923.19</v>
      </c>
    </row>
    <row r="2313" spans="45:52" x14ac:dyDescent="0.3">
      <c r="AS2313" s="4">
        <v>43604</v>
      </c>
      <c r="AT2313" s="4">
        <v>0.44650462962962961</v>
      </c>
      <c r="AU2313" s="4" t="s">
        <v>64</v>
      </c>
      <c r="AV2313" s="4" t="s">
        <v>68</v>
      </c>
      <c r="AW2313" s="4">
        <v>6.6479999999999997</v>
      </c>
    </row>
    <row r="2314" spans="45:52" x14ac:dyDescent="0.3">
      <c r="AS2314" s="4">
        <v>43604</v>
      </c>
      <c r="AT2314" s="4">
        <v>0.44716435185185183</v>
      </c>
      <c r="AU2314" s="4" t="s">
        <v>70</v>
      </c>
      <c r="AV2314" s="4" t="s">
        <v>71</v>
      </c>
      <c r="AW2314" s="4">
        <v>43604</v>
      </c>
      <c r="AX2314" s="4">
        <v>0.22500000000000001</v>
      </c>
      <c r="AY2314" s="4" t="s">
        <v>72</v>
      </c>
      <c r="AZ2314" s="4" t="s">
        <v>73</v>
      </c>
    </row>
    <row r="2315" spans="45:52" x14ac:dyDescent="0.3">
      <c r="AS2315" s="4">
        <v>43604</v>
      </c>
      <c r="AT2315" s="4">
        <v>0.44716435185185183</v>
      </c>
      <c r="AU2315" s="4" t="s">
        <v>74</v>
      </c>
      <c r="AV2315" s="4" t="s">
        <v>75</v>
      </c>
      <c r="AW2315" s="4">
        <v>33.700000000000003</v>
      </c>
      <c r="AX2315" s="4" t="s">
        <v>72</v>
      </c>
      <c r="AY2315" s="4" t="s">
        <v>73</v>
      </c>
    </row>
    <row r="2316" spans="45:52" x14ac:dyDescent="0.3">
      <c r="AS2316" s="4">
        <v>43604</v>
      </c>
      <c r="AT2316" s="4">
        <v>0.44716435185185183</v>
      </c>
      <c r="AU2316" s="4" t="s">
        <v>74</v>
      </c>
      <c r="AV2316" s="4" t="s">
        <v>76</v>
      </c>
      <c r="AW2316" s="4">
        <v>34</v>
      </c>
      <c r="AX2316" s="4" t="s">
        <v>72</v>
      </c>
      <c r="AY2316" s="4" t="s">
        <v>73</v>
      </c>
    </row>
    <row r="2317" spans="45:52" x14ac:dyDescent="0.3">
      <c r="AS2317" s="4">
        <v>43604</v>
      </c>
      <c r="AT2317" s="4">
        <v>0.4478935185185185</v>
      </c>
      <c r="AU2317" s="4" t="s">
        <v>59</v>
      </c>
      <c r="AV2317" s="4" t="s">
        <v>60</v>
      </c>
      <c r="AW2317" s="4">
        <v>15736.519</v>
      </c>
    </row>
    <row r="2318" spans="45:52" x14ac:dyDescent="0.3">
      <c r="AS2318" s="4">
        <v>43604</v>
      </c>
      <c r="AT2318" s="4">
        <v>0.4478935185185185</v>
      </c>
      <c r="AU2318" s="4" t="s">
        <v>59</v>
      </c>
      <c r="AV2318" s="4" t="s">
        <v>61</v>
      </c>
      <c r="AW2318" s="4">
        <v>116117.715</v>
      </c>
    </row>
    <row r="2319" spans="45:52" x14ac:dyDescent="0.3">
      <c r="AS2319" s="4">
        <v>43604</v>
      </c>
      <c r="AT2319" s="4">
        <v>0.4478935185185185</v>
      </c>
      <c r="AU2319" s="4" t="s">
        <v>62</v>
      </c>
      <c r="AV2319" s="4" t="s">
        <v>63</v>
      </c>
      <c r="AW2319" s="4">
        <v>12</v>
      </c>
    </row>
    <row r="2320" spans="45:52" x14ac:dyDescent="0.3">
      <c r="AS2320" s="4">
        <v>43604</v>
      </c>
      <c r="AT2320" s="4">
        <v>0.4478935185185185</v>
      </c>
      <c r="AU2320" s="4" t="s">
        <v>64</v>
      </c>
      <c r="AV2320" s="4" t="s">
        <v>65</v>
      </c>
      <c r="AW2320" s="4">
        <v>27366.75</v>
      </c>
    </row>
    <row r="2321" spans="45:52" x14ac:dyDescent="0.3">
      <c r="AS2321" s="4">
        <v>43604</v>
      </c>
      <c r="AT2321" s="4">
        <v>0.4478935185185185</v>
      </c>
      <c r="AU2321" s="4" t="s">
        <v>64</v>
      </c>
      <c r="AV2321" s="4" t="s">
        <v>66</v>
      </c>
      <c r="AW2321" s="4" t="s">
        <v>67</v>
      </c>
      <c r="AX2321" s="4">
        <v>37923.47</v>
      </c>
    </row>
    <row r="2322" spans="45:52" x14ac:dyDescent="0.3">
      <c r="AS2322" s="4">
        <v>43604</v>
      </c>
      <c r="AT2322" s="4">
        <v>0.4478935185185185</v>
      </c>
      <c r="AU2322" s="4" t="s">
        <v>64</v>
      </c>
      <c r="AV2322" s="4" t="s">
        <v>68</v>
      </c>
      <c r="AW2322" s="4">
        <v>6.93</v>
      </c>
    </row>
    <row r="2323" spans="45:52" x14ac:dyDescent="0.3">
      <c r="AS2323" s="4">
        <v>43604</v>
      </c>
      <c r="AT2323" s="4">
        <v>0.44928240740740738</v>
      </c>
      <c r="AU2323" s="4" t="s">
        <v>59</v>
      </c>
      <c r="AV2323" s="4" t="s">
        <v>60</v>
      </c>
      <c r="AW2323" s="4">
        <v>15736.519</v>
      </c>
    </row>
    <row r="2324" spans="45:52" x14ac:dyDescent="0.3">
      <c r="AS2324" s="4">
        <v>43604</v>
      </c>
      <c r="AT2324" s="4">
        <v>0.44928240740740738</v>
      </c>
      <c r="AU2324" s="4" t="s">
        <v>59</v>
      </c>
      <c r="AV2324" s="4" t="s">
        <v>61</v>
      </c>
      <c r="AW2324" s="4">
        <v>116117.715</v>
      </c>
    </row>
    <row r="2325" spans="45:52" x14ac:dyDescent="0.3">
      <c r="AS2325" s="4">
        <v>43604</v>
      </c>
      <c r="AT2325" s="4">
        <v>0.44928240740740738</v>
      </c>
      <c r="AU2325" s="4" t="s">
        <v>62</v>
      </c>
      <c r="AV2325" s="4" t="s">
        <v>63</v>
      </c>
      <c r="AW2325" s="4">
        <v>12</v>
      </c>
    </row>
    <row r="2326" spans="45:52" x14ac:dyDescent="0.3">
      <c r="AS2326" s="4">
        <v>43604</v>
      </c>
      <c r="AT2326" s="4">
        <v>0.44928240740740738</v>
      </c>
      <c r="AU2326" s="4" t="s">
        <v>64</v>
      </c>
      <c r="AV2326" s="4" t="s">
        <v>65</v>
      </c>
      <c r="AW2326" s="4">
        <v>27366.873</v>
      </c>
    </row>
    <row r="2327" spans="45:52" x14ac:dyDescent="0.3">
      <c r="AS2327" s="4">
        <v>43604</v>
      </c>
      <c r="AT2327" s="4">
        <v>0.44928240740740738</v>
      </c>
      <c r="AU2327" s="4" t="s">
        <v>64</v>
      </c>
      <c r="AV2327" s="4" t="s">
        <v>66</v>
      </c>
      <c r="AW2327" s="4" t="s">
        <v>67</v>
      </c>
      <c r="AX2327" s="4">
        <v>37923.47</v>
      </c>
    </row>
    <row r="2328" spans="45:52" x14ac:dyDescent="0.3">
      <c r="AS2328" s="4">
        <v>43604</v>
      </c>
      <c r="AT2328" s="4">
        <v>0.44928240740740738</v>
      </c>
      <c r="AU2328" s="4" t="s">
        <v>64</v>
      </c>
      <c r="AV2328" s="4" t="s">
        <v>68</v>
      </c>
      <c r="AW2328" s="4">
        <v>6.93</v>
      </c>
    </row>
    <row r="2329" spans="45:52" x14ac:dyDescent="0.3">
      <c r="AS2329" s="4">
        <v>43604</v>
      </c>
      <c r="AT2329" s="4">
        <v>0.45063657407407409</v>
      </c>
      <c r="AU2329" s="4" t="s">
        <v>70</v>
      </c>
      <c r="AV2329" s="4" t="s">
        <v>71</v>
      </c>
      <c r="AW2329" s="4">
        <v>43604</v>
      </c>
      <c r="AX2329" s="4">
        <v>0.22500000000000001</v>
      </c>
      <c r="AY2329" s="4" t="s">
        <v>72</v>
      </c>
      <c r="AZ2329" s="4" t="s">
        <v>73</v>
      </c>
    </row>
    <row r="2330" spans="45:52" x14ac:dyDescent="0.3">
      <c r="AS2330" s="4">
        <v>43604</v>
      </c>
      <c r="AT2330" s="4">
        <v>0.45063657407407409</v>
      </c>
      <c r="AU2330" s="4" t="s">
        <v>74</v>
      </c>
      <c r="AV2330" s="4" t="s">
        <v>75</v>
      </c>
      <c r="AW2330" s="4">
        <v>33.700000000000003</v>
      </c>
      <c r="AX2330" s="4" t="s">
        <v>72</v>
      </c>
      <c r="AY2330" s="4" t="s">
        <v>73</v>
      </c>
    </row>
    <row r="2331" spans="45:52" x14ac:dyDescent="0.3">
      <c r="AS2331" s="4">
        <v>43604</v>
      </c>
      <c r="AT2331" s="4">
        <v>0.45063657407407409</v>
      </c>
      <c r="AU2331" s="4" t="s">
        <v>74</v>
      </c>
      <c r="AV2331" s="4" t="s">
        <v>76</v>
      </c>
      <c r="AW2331" s="4">
        <v>34</v>
      </c>
      <c r="AX2331" s="4" t="s">
        <v>72</v>
      </c>
      <c r="AY2331" s="4" t="s">
        <v>73</v>
      </c>
    </row>
    <row r="2332" spans="45:52" x14ac:dyDescent="0.3">
      <c r="AS2332" s="4">
        <v>43604</v>
      </c>
      <c r="AT2332" s="4">
        <v>0.45067129629629626</v>
      </c>
      <c r="AU2332" s="4" t="s">
        <v>59</v>
      </c>
      <c r="AV2332" s="4" t="s">
        <v>60</v>
      </c>
      <c r="AW2332" s="4">
        <v>15736.519</v>
      </c>
    </row>
    <row r="2333" spans="45:52" x14ac:dyDescent="0.3">
      <c r="AS2333" s="4">
        <v>43604</v>
      </c>
      <c r="AT2333" s="4">
        <v>0.45067129629629626</v>
      </c>
      <c r="AU2333" s="4" t="s">
        <v>59</v>
      </c>
      <c r="AV2333" s="4" t="s">
        <v>61</v>
      </c>
      <c r="AW2333" s="4">
        <v>116117.715</v>
      </c>
    </row>
    <row r="2334" spans="45:52" x14ac:dyDescent="0.3">
      <c r="AS2334" s="4">
        <v>43604</v>
      </c>
      <c r="AT2334" s="4">
        <v>0.45067129629629626</v>
      </c>
      <c r="AU2334" s="4" t="s">
        <v>62</v>
      </c>
      <c r="AV2334" s="4" t="s">
        <v>63</v>
      </c>
      <c r="AW2334" s="4">
        <v>12</v>
      </c>
    </row>
    <row r="2335" spans="45:52" x14ac:dyDescent="0.3">
      <c r="AS2335" s="4">
        <v>43604</v>
      </c>
      <c r="AT2335" s="4">
        <v>0.45067129629629626</v>
      </c>
      <c r="AU2335" s="4" t="s">
        <v>64</v>
      </c>
      <c r="AV2335" s="4" t="s">
        <v>65</v>
      </c>
      <c r="AW2335" s="4">
        <v>27366.996999999999</v>
      </c>
    </row>
    <row r="2336" spans="45:52" x14ac:dyDescent="0.3">
      <c r="AS2336" s="4">
        <v>43604</v>
      </c>
      <c r="AT2336" s="4">
        <v>0.45067129629629626</v>
      </c>
      <c r="AU2336" s="4" t="s">
        <v>64</v>
      </c>
      <c r="AV2336" s="4" t="s">
        <v>66</v>
      </c>
      <c r="AW2336" s="4" t="s">
        <v>67</v>
      </c>
      <c r="AX2336" s="4">
        <v>37923.47</v>
      </c>
    </row>
    <row r="2337" spans="45:52" x14ac:dyDescent="0.3">
      <c r="AS2337" s="4">
        <v>43604</v>
      </c>
      <c r="AT2337" s="4">
        <v>0.45067129629629626</v>
      </c>
      <c r="AU2337" s="4" t="s">
        <v>64</v>
      </c>
      <c r="AV2337" s="4" t="s">
        <v>68</v>
      </c>
      <c r="AW2337" s="4">
        <v>6.93</v>
      </c>
    </row>
    <row r="2338" spans="45:52" x14ac:dyDescent="0.3">
      <c r="AS2338" s="4">
        <v>43604</v>
      </c>
      <c r="AT2338" s="4">
        <v>0.45206018518518515</v>
      </c>
      <c r="AU2338" s="4" t="s">
        <v>59</v>
      </c>
      <c r="AV2338" s="4" t="s">
        <v>60</v>
      </c>
      <c r="AW2338" s="4">
        <v>15736.519</v>
      </c>
    </row>
    <row r="2339" spans="45:52" x14ac:dyDescent="0.3">
      <c r="AS2339" s="4">
        <v>43604</v>
      </c>
      <c r="AT2339" s="4">
        <v>0.45206018518518515</v>
      </c>
      <c r="AU2339" s="4" t="s">
        <v>59</v>
      </c>
      <c r="AV2339" s="4" t="s">
        <v>61</v>
      </c>
      <c r="AW2339" s="4">
        <v>116117.715</v>
      </c>
    </row>
    <row r="2340" spans="45:52" x14ac:dyDescent="0.3">
      <c r="AS2340" s="4">
        <v>43604</v>
      </c>
      <c r="AT2340" s="4">
        <v>0.45206018518518515</v>
      </c>
      <c r="AU2340" s="4" t="s">
        <v>62</v>
      </c>
      <c r="AV2340" s="4" t="s">
        <v>63</v>
      </c>
      <c r="AW2340" s="4">
        <v>12</v>
      </c>
    </row>
    <row r="2341" spans="45:52" x14ac:dyDescent="0.3">
      <c r="AS2341" s="4">
        <v>43604</v>
      </c>
      <c r="AT2341" s="4">
        <v>0.45206018518518515</v>
      </c>
      <c r="AU2341" s="4" t="s">
        <v>64</v>
      </c>
      <c r="AV2341" s="4" t="s">
        <v>65</v>
      </c>
      <c r="AW2341" s="4">
        <v>27366.996999999999</v>
      </c>
    </row>
    <row r="2342" spans="45:52" x14ac:dyDescent="0.3">
      <c r="AS2342" s="4">
        <v>43604</v>
      </c>
      <c r="AT2342" s="4">
        <v>0.45206018518518515</v>
      </c>
      <c r="AU2342" s="4" t="s">
        <v>64</v>
      </c>
      <c r="AV2342" s="4" t="s">
        <v>66</v>
      </c>
      <c r="AW2342" s="4" t="s">
        <v>67</v>
      </c>
      <c r="AX2342" s="4">
        <v>37923.81</v>
      </c>
    </row>
    <row r="2343" spans="45:52" x14ac:dyDescent="0.3">
      <c r="AS2343" s="4">
        <v>43604</v>
      </c>
      <c r="AT2343" s="4">
        <v>0.45206018518518515</v>
      </c>
      <c r="AU2343" s="4" t="s">
        <v>64</v>
      </c>
      <c r="AV2343" s="4" t="s">
        <v>68</v>
      </c>
      <c r="AW2343" s="4">
        <v>7.2690000000000001</v>
      </c>
    </row>
    <row r="2344" spans="45:52" x14ac:dyDescent="0.3">
      <c r="AS2344" s="4">
        <v>43604</v>
      </c>
      <c r="AT2344" s="4">
        <v>0.45344907407407403</v>
      </c>
      <c r="AU2344" s="4" t="s">
        <v>59</v>
      </c>
      <c r="AV2344" s="4" t="s">
        <v>60</v>
      </c>
      <c r="AW2344" s="4">
        <v>15736.519</v>
      </c>
    </row>
    <row r="2345" spans="45:52" x14ac:dyDescent="0.3">
      <c r="AS2345" s="4">
        <v>43604</v>
      </c>
      <c r="AT2345" s="4">
        <v>0.45344907407407403</v>
      </c>
      <c r="AU2345" s="4" t="s">
        <v>59</v>
      </c>
      <c r="AV2345" s="4" t="s">
        <v>61</v>
      </c>
      <c r="AW2345" s="4">
        <v>116117.715</v>
      </c>
    </row>
    <row r="2346" spans="45:52" x14ac:dyDescent="0.3">
      <c r="AS2346" s="4">
        <v>43604</v>
      </c>
      <c r="AT2346" s="4">
        <v>0.45344907407407403</v>
      </c>
      <c r="AU2346" s="4" t="s">
        <v>62</v>
      </c>
      <c r="AV2346" s="4" t="s">
        <v>63</v>
      </c>
      <c r="AW2346" s="4">
        <v>12</v>
      </c>
    </row>
    <row r="2347" spans="45:52" x14ac:dyDescent="0.3">
      <c r="AS2347" s="4">
        <v>43604</v>
      </c>
      <c r="AT2347" s="4">
        <v>0.45344907407407403</v>
      </c>
      <c r="AU2347" s="4" t="s">
        <v>64</v>
      </c>
      <c r="AV2347" s="4" t="s">
        <v>65</v>
      </c>
      <c r="AW2347" s="4">
        <v>27367.149000000001</v>
      </c>
    </row>
    <row r="2348" spans="45:52" x14ac:dyDescent="0.3">
      <c r="AS2348" s="4">
        <v>43604</v>
      </c>
      <c r="AT2348" s="4">
        <v>0.45344907407407403</v>
      </c>
      <c r="AU2348" s="4" t="s">
        <v>64</v>
      </c>
      <c r="AV2348" s="4" t="s">
        <v>66</v>
      </c>
      <c r="AW2348" s="4" t="s">
        <v>67</v>
      </c>
      <c r="AX2348" s="4">
        <v>37923.81</v>
      </c>
    </row>
    <row r="2349" spans="45:52" x14ac:dyDescent="0.3">
      <c r="AS2349" s="4">
        <v>43604</v>
      </c>
      <c r="AT2349" s="4">
        <v>0.45344907407407403</v>
      </c>
      <c r="AU2349" s="4" t="s">
        <v>64</v>
      </c>
      <c r="AV2349" s="4" t="s">
        <v>68</v>
      </c>
      <c r="AW2349" s="4">
        <v>7.2690000000000001</v>
      </c>
    </row>
    <row r="2350" spans="45:52" x14ac:dyDescent="0.3">
      <c r="AS2350" s="4">
        <v>43604</v>
      </c>
      <c r="AT2350" s="4">
        <v>0.45410879629629625</v>
      </c>
      <c r="AU2350" s="4" t="s">
        <v>70</v>
      </c>
      <c r="AV2350" s="4" t="s">
        <v>71</v>
      </c>
      <c r="AW2350" s="4">
        <v>43604</v>
      </c>
      <c r="AX2350" s="4">
        <v>0.22500000000000001</v>
      </c>
      <c r="AY2350" s="4" t="s">
        <v>72</v>
      </c>
      <c r="AZ2350" s="4" t="s">
        <v>73</v>
      </c>
    </row>
    <row r="2351" spans="45:52" x14ac:dyDescent="0.3">
      <c r="AS2351" s="4">
        <v>43604</v>
      </c>
      <c r="AT2351" s="4">
        <v>0.45410879629629625</v>
      </c>
      <c r="AU2351" s="4" t="s">
        <v>74</v>
      </c>
      <c r="AV2351" s="4" t="s">
        <v>75</v>
      </c>
      <c r="AW2351" s="4">
        <v>33.700000000000003</v>
      </c>
      <c r="AX2351" s="4" t="s">
        <v>72</v>
      </c>
      <c r="AY2351" s="4" t="s">
        <v>73</v>
      </c>
    </row>
    <row r="2352" spans="45:52" x14ac:dyDescent="0.3">
      <c r="AS2352" s="4">
        <v>43604</v>
      </c>
      <c r="AT2352" s="4">
        <v>0.45410879629629625</v>
      </c>
      <c r="AU2352" s="4" t="s">
        <v>74</v>
      </c>
      <c r="AV2352" s="4" t="s">
        <v>76</v>
      </c>
      <c r="AW2352" s="4">
        <v>34</v>
      </c>
      <c r="AX2352" s="4" t="s">
        <v>72</v>
      </c>
      <c r="AY2352" s="4" t="s">
        <v>73</v>
      </c>
    </row>
    <row r="2353" spans="45:52" x14ac:dyDescent="0.3">
      <c r="AS2353" s="4">
        <v>43604</v>
      </c>
      <c r="AT2353" s="4">
        <v>0.45483796296296292</v>
      </c>
      <c r="AU2353" s="4" t="s">
        <v>59</v>
      </c>
      <c r="AV2353" s="4" t="s">
        <v>60</v>
      </c>
      <c r="AW2353" s="4">
        <v>15736.519</v>
      </c>
    </row>
    <row r="2354" spans="45:52" x14ac:dyDescent="0.3">
      <c r="AS2354" s="4">
        <v>43604</v>
      </c>
      <c r="AT2354" s="4">
        <v>0.45483796296296292</v>
      </c>
      <c r="AU2354" s="4" t="s">
        <v>59</v>
      </c>
      <c r="AV2354" s="4" t="s">
        <v>61</v>
      </c>
      <c r="AW2354" s="4">
        <v>116117.715</v>
      </c>
    </row>
    <row r="2355" spans="45:52" x14ac:dyDescent="0.3">
      <c r="AS2355" s="4">
        <v>43604</v>
      </c>
      <c r="AT2355" s="4">
        <v>0.45483796296296292</v>
      </c>
      <c r="AU2355" s="4" t="s">
        <v>62</v>
      </c>
      <c r="AV2355" s="4" t="s">
        <v>63</v>
      </c>
      <c r="AW2355" s="4">
        <v>12</v>
      </c>
    </row>
    <row r="2356" spans="45:52" x14ac:dyDescent="0.3">
      <c r="AS2356" s="4">
        <v>43604</v>
      </c>
      <c r="AT2356" s="4">
        <v>0.45483796296296292</v>
      </c>
      <c r="AU2356" s="4" t="s">
        <v>64</v>
      </c>
      <c r="AV2356" s="4" t="s">
        <v>65</v>
      </c>
      <c r="AW2356" s="4">
        <v>27367.3</v>
      </c>
    </row>
    <row r="2357" spans="45:52" x14ac:dyDescent="0.3">
      <c r="AS2357" s="4">
        <v>43604</v>
      </c>
      <c r="AT2357" s="4">
        <v>0.45483796296296292</v>
      </c>
      <c r="AU2357" s="4" t="s">
        <v>64</v>
      </c>
      <c r="AV2357" s="4" t="s">
        <v>66</v>
      </c>
      <c r="AW2357" s="4" t="s">
        <v>67</v>
      </c>
      <c r="AX2357" s="4">
        <v>37924.088000000003</v>
      </c>
    </row>
    <row r="2358" spans="45:52" x14ac:dyDescent="0.3">
      <c r="AS2358" s="4">
        <v>43604</v>
      </c>
      <c r="AT2358" s="4">
        <v>0.45483796296296292</v>
      </c>
      <c r="AU2358" s="4" t="s">
        <v>64</v>
      </c>
      <c r="AV2358" s="4" t="s">
        <v>68</v>
      </c>
      <c r="AW2358" s="4">
        <v>7.5469999999999997</v>
      </c>
    </row>
    <row r="2359" spans="45:52" x14ac:dyDescent="0.3">
      <c r="AS2359" s="4">
        <v>43604</v>
      </c>
      <c r="AT2359" s="4">
        <v>0.4562268518518518</v>
      </c>
      <c r="AU2359" s="4" t="s">
        <v>59</v>
      </c>
      <c r="AV2359" s="4" t="s">
        <v>60</v>
      </c>
      <c r="AW2359" s="4">
        <v>15736.519</v>
      </c>
    </row>
    <row r="2360" spans="45:52" x14ac:dyDescent="0.3">
      <c r="AS2360" s="4">
        <v>43604</v>
      </c>
      <c r="AT2360" s="4">
        <v>0.4562268518518518</v>
      </c>
      <c r="AU2360" s="4" t="s">
        <v>59</v>
      </c>
      <c r="AV2360" s="4" t="s">
        <v>61</v>
      </c>
      <c r="AW2360" s="4">
        <v>116117.715</v>
      </c>
    </row>
    <row r="2361" spans="45:52" x14ac:dyDescent="0.3">
      <c r="AS2361" s="4">
        <v>43604</v>
      </c>
      <c r="AT2361" s="4">
        <v>0.4562268518518518</v>
      </c>
      <c r="AU2361" s="4" t="s">
        <v>62</v>
      </c>
      <c r="AV2361" s="4" t="s">
        <v>63</v>
      </c>
      <c r="AW2361" s="4">
        <v>12</v>
      </c>
    </row>
    <row r="2362" spans="45:52" x14ac:dyDescent="0.3">
      <c r="AS2362" s="4">
        <v>43604</v>
      </c>
      <c r="AT2362" s="4">
        <v>0.4562268518518518</v>
      </c>
      <c r="AU2362" s="4" t="s">
        <v>64</v>
      </c>
      <c r="AV2362" s="4" t="s">
        <v>65</v>
      </c>
      <c r="AW2362" s="4">
        <v>27367.420999999998</v>
      </c>
    </row>
    <row r="2363" spans="45:52" x14ac:dyDescent="0.3">
      <c r="AS2363" s="4">
        <v>43604</v>
      </c>
      <c r="AT2363" s="4">
        <v>0.4562268518518518</v>
      </c>
      <c r="AU2363" s="4" t="s">
        <v>64</v>
      </c>
      <c r="AV2363" s="4" t="s">
        <v>66</v>
      </c>
      <c r="AW2363" s="4" t="s">
        <v>67</v>
      </c>
      <c r="AX2363" s="4">
        <v>37924.088000000003</v>
      </c>
    </row>
    <row r="2364" spans="45:52" x14ac:dyDescent="0.3">
      <c r="AS2364" s="4">
        <v>43604</v>
      </c>
      <c r="AT2364" s="4">
        <v>0.4562268518518518</v>
      </c>
      <c r="AU2364" s="4" t="s">
        <v>64</v>
      </c>
      <c r="AV2364" s="4" t="s">
        <v>68</v>
      </c>
      <c r="AW2364" s="4">
        <v>7.5469999999999997</v>
      </c>
    </row>
    <row r="2365" spans="45:52" x14ac:dyDescent="0.3">
      <c r="AS2365" s="4">
        <v>43604</v>
      </c>
      <c r="AT2365" s="4">
        <v>0.45758101851851851</v>
      </c>
      <c r="AU2365" s="4" t="s">
        <v>70</v>
      </c>
      <c r="AV2365" s="4" t="s">
        <v>71</v>
      </c>
      <c r="AW2365" s="4">
        <v>43604</v>
      </c>
      <c r="AX2365" s="4">
        <v>0.22500000000000001</v>
      </c>
      <c r="AY2365" s="4" t="s">
        <v>72</v>
      </c>
      <c r="AZ2365" s="4" t="s">
        <v>73</v>
      </c>
    </row>
    <row r="2366" spans="45:52" x14ac:dyDescent="0.3">
      <c r="AS2366" s="4">
        <v>43604</v>
      </c>
      <c r="AT2366" s="4">
        <v>0.45758101851851851</v>
      </c>
      <c r="AU2366" s="4" t="s">
        <v>74</v>
      </c>
      <c r="AV2366" s="4" t="s">
        <v>75</v>
      </c>
      <c r="AW2366" s="4">
        <v>33.700000000000003</v>
      </c>
      <c r="AX2366" s="4" t="s">
        <v>72</v>
      </c>
      <c r="AY2366" s="4" t="s">
        <v>73</v>
      </c>
    </row>
    <row r="2367" spans="45:52" x14ac:dyDescent="0.3">
      <c r="AS2367" s="4">
        <v>43604</v>
      </c>
      <c r="AT2367" s="4">
        <v>0.45758101851851851</v>
      </c>
      <c r="AU2367" s="4" t="s">
        <v>74</v>
      </c>
      <c r="AV2367" s="4" t="s">
        <v>76</v>
      </c>
      <c r="AW2367" s="4">
        <v>34</v>
      </c>
      <c r="AX2367" s="4" t="s">
        <v>72</v>
      </c>
      <c r="AY2367" s="4" t="s">
        <v>73</v>
      </c>
    </row>
    <row r="2368" spans="45:52" x14ac:dyDescent="0.3">
      <c r="AS2368" s="4">
        <v>43604</v>
      </c>
      <c r="AT2368" s="4">
        <v>0.4576157407407408</v>
      </c>
      <c r="AU2368" s="4" t="s">
        <v>59</v>
      </c>
      <c r="AV2368" s="4" t="s">
        <v>60</v>
      </c>
      <c r="AW2368" s="4">
        <v>15736.519</v>
      </c>
    </row>
    <row r="2369" spans="45:50" x14ac:dyDescent="0.3">
      <c r="AS2369" s="4">
        <v>43604</v>
      </c>
      <c r="AT2369" s="4">
        <v>0.4576157407407408</v>
      </c>
      <c r="AU2369" s="4" t="s">
        <v>59</v>
      </c>
      <c r="AV2369" s="4" t="s">
        <v>61</v>
      </c>
      <c r="AW2369" s="4">
        <v>116117.715</v>
      </c>
    </row>
    <row r="2370" spans="45:50" x14ac:dyDescent="0.3">
      <c r="AS2370" s="4">
        <v>43604</v>
      </c>
      <c r="AT2370" s="4">
        <v>0.4576157407407408</v>
      </c>
      <c r="AU2370" s="4" t="s">
        <v>62</v>
      </c>
      <c r="AV2370" s="4" t="s">
        <v>63</v>
      </c>
      <c r="AW2370" s="4">
        <v>12</v>
      </c>
    </row>
    <row r="2371" spans="45:50" x14ac:dyDescent="0.3">
      <c r="AS2371" s="4">
        <v>43604</v>
      </c>
      <c r="AT2371" s="4">
        <v>0.4576157407407408</v>
      </c>
      <c r="AU2371" s="4" t="s">
        <v>64</v>
      </c>
      <c r="AV2371" s="4" t="s">
        <v>65</v>
      </c>
      <c r="AW2371" s="4">
        <v>27367.542000000001</v>
      </c>
    </row>
    <row r="2372" spans="45:50" x14ac:dyDescent="0.3">
      <c r="AS2372" s="4">
        <v>43604</v>
      </c>
      <c r="AT2372" s="4">
        <v>0.4576157407407408</v>
      </c>
      <c r="AU2372" s="4" t="s">
        <v>64</v>
      </c>
      <c r="AV2372" s="4" t="s">
        <v>66</v>
      </c>
      <c r="AW2372" s="4" t="s">
        <v>67</v>
      </c>
      <c r="AX2372" s="4">
        <v>37924.088000000003</v>
      </c>
    </row>
    <row r="2373" spans="45:50" x14ac:dyDescent="0.3">
      <c r="AS2373" s="4">
        <v>43604</v>
      </c>
      <c r="AT2373" s="4">
        <v>0.4576157407407408</v>
      </c>
      <c r="AU2373" s="4" t="s">
        <v>64</v>
      </c>
      <c r="AV2373" s="4" t="s">
        <v>68</v>
      </c>
      <c r="AW2373" s="4">
        <v>7.5469999999999997</v>
      </c>
    </row>
    <row r="2374" spans="45:50" x14ac:dyDescent="0.3">
      <c r="AS2374" s="4">
        <v>43604</v>
      </c>
      <c r="AT2374" s="4">
        <v>0.45900462962962968</v>
      </c>
      <c r="AU2374" s="4" t="s">
        <v>59</v>
      </c>
      <c r="AV2374" s="4" t="s">
        <v>60</v>
      </c>
      <c r="AW2374" s="4">
        <v>15736.519</v>
      </c>
    </row>
    <row r="2375" spans="45:50" x14ac:dyDescent="0.3">
      <c r="AS2375" s="4">
        <v>43604</v>
      </c>
      <c r="AT2375" s="4">
        <v>0.45900462962962968</v>
      </c>
      <c r="AU2375" s="4" t="s">
        <v>59</v>
      </c>
      <c r="AV2375" s="4" t="s">
        <v>61</v>
      </c>
      <c r="AW2375" s="4">
        <v>116117.715</v>
      </c>
    </row>
    <row r="2376" spans="45:50" x14ac:dyDescent="0.3">
      <c r="AS2376" s="4">
        <v>43604</v>
      </c>
      <c r="AT2376" s="4">
        <v>0.45900462962962968</v>
      </c>
      <c r="AU2376" s="4" t="s">
        <v>62</v>
      </c>
      <c r="AV2376" s="4" t="s">
        <v>63</v>
      </c>
      <c r="AW2376" s="4">
        <v>12</v>
      </c>
    </row>
    <row r="2377" spans="45:50" x14ac:dyDescent="0.3">
      <c r="AS2377" s="4">
        <v>43604</v>
      </c>
      <c r="AT2377" s="4">
        <v>0.45900462962962968</v>
      </c>
      <c r="AU2377" s="4" t="s">
        <v>64</v>
      </c>
      <c r="AV2377" s="4" t="s">
        <v>65</v>
      </c>
      <c r="AW2377" s="4">
        <v>27367.542000000001</v>
      </c>
    </row>
    <row r="2378" spans="45:50" x14ac:dyDescent="0.3">
      <c r="AS2378" s="4">
        <v>43604</v>
      </c>
      <c r="AT2378" s="4">
        <v>0.45900462962962968</v>
      </c>
      <c r="AU2378" s="4" t="s">
        <v>64</v>
      </c>
      <c r="AV2378" s="4" t="s">
        <v>66</v>
      </c>
      <c r="AW2378" s="4" t="s">
        <v>67</v>
      </c>
      <c r="AX2378" s="4">
        <v>37924.370000000003</v>
      </c>
    </row>
    <row r="2379" spans="45:50" x14ac:dyDescent="0.3">
      <c r="AS2379" s="4">
        <v>43604</v>
      </c>
      <c r="AT2379" s="4">
        <v>0.45900462962962968</v>
      </c>
      <c r="AU2379" s="4" t="s">
        <v>64</v>
      </c>
      <c r="AV2379" s="4" t="s">
        <v>68</v>
      </c>
      <c r="AW2379" s="4">
        <v>7.83</v>
      </c>
    </row>
    <row r="2380" spans="45:50" x14ac:dyDescent="0.3">
      <c r="AS2380" s="4">
        <v>43604</v>
      </c>
      <c r="AT2380" s="4">
        <v>0.46039351851851856</v>
      </c>
      <c r="AU2380" s="4" t="s">
        <v>59</v>
      </c>
      <c r="AV2380" s="4" t="s">
        <v>60</v>
      </c>
      <c r="AW2380" s="4">
        <v>15736.519</v>
      </c>
    </row>
    <row r="2381" spans="45:50" x14ac:dyDescent="0.3">
      <c r="AS2381" s="4">
        <v>43604</v>
      </c>
      <c r="AT2381" s="4">
        <v>0.46039351851851856</v>
      </c>
      <c r="AU2381" s="4" t="s">
        <v>59</v>
      </c>
      <c r="AV2381" s="4" t="s">
        <v>61</v>
      </c>
      <c r="AW2381" s="4">
        <v>116117.715</v>
      </c>
    </row>
    <row r="2382" spans="45:50" x14ac:dyDescent="0.3">
      <c r="AS2382" s="4">
        <v>43604</v>
      </c>
      <c r="AT2382" s="4">
        <v>0.46039351851851856</v>
      </c>
      <c r="AU2382" s="4" t="s">
        <v>62</v>
      </c>
      <c r="AV2382" s="4" t="s">
        <v>63</v>
      </c>
      <c r="AW2382" s="4">
        <v>12</v>
      </c>
    </row>
    <row r="2383" spans="45:50" x14ac:dyDescent="0.3">
      <c r="AS2383" s="4">
        <v>43604</v>
      </c>
      <c r="AT2383" s="4">
        <v>0.46039351851851856</v>
      </c>
      <c r="AU2383" s="4" t="s">
        <v>64</v>
      </c>
      <c r="AV2383" s="4" t="s">
        <v>65</v>
      </c>
      <c r="AW2383" s="4">
        <v>27367.66</v>
      </c>
    </row>
    <row r="2384" spans="45:50" x14ac:dyDescent="0.3">
      <c r="AS2384" s="4">
        <v>43604</v>
      </c>
      <c r="AT2384" s="4">
        <v>0.46039351851851856</v>
      </c>
      <c r="AU2384" s="4" t="s">
        <v>64</v>
      </c>
      <c r="AV2384" s="4" t="s">
        <v>66</v>
      </c>
      <c r="AW2384" s="4" t="s">
        <v>67</v>
      </c>
      <c r="AX2384" s="4">
        <v>37924.370000000003</v>
      </c>
    </row>
    <row r="2385" spans="45:52" x14ac:dyDescent="0.3">
      <c r="AS2385" s="4">
        <v>43604</v>
      </c>
      <c r="AT2385" s="4">
        <v>0.46039351851851856</v>
      </c>
      <c r="AU2385" s="4" t="s">
        <v>64</v>
      </c>
      <c r="AV2385" s="4" t="s">
        <v>68</v>
      </c>
      <c r="AW2385" s="4">
        <v>7.83</v>
      </c>
    </row>
    <row r="2386" spans="45:52" x14ac:dyDescent="0.3">
      <c r="AS2386" s="4">
        <v>43604</v>
      </c>
      <c r="AT2386" s="4">
        <v>0.46105324074074078</v>
      </c>
      <c r="AU2386" s="4" t="s">
        <v>70</v>
      </c>
      <c r="AV2386" s="4" t="s">
        <v>71</v>
      </c>
      <c r="AW2386" s="4">
        <v>43604</v>
      </c>
      <c r="AX2386" s="4">
        <v>0.22500000000000001</v>
      </c>
      <c r="AY2386" s="4" t="s">
        <v>72</v>
      </c>
      <c r="AZ2386" s="4" t="s">
        <v>73</v>
      </c>
    </row>
    <row r="2387" spans="45:52" x14ac:dyDescent="0.3">
      <c r="AS2387" s="4">
        <v>43604</v>
      </c>
      <c r="AT2387" s="4">
        <v>0.46105324074074078</v>
      </c>
      <c r="AU2387" s="4" t="s">
        <v>74</v>
      </c>
      <c r="AV2387" s="4" t="s">
        <v>75</v>
      </c>
      <c r="AW2387" s="4">
        <v>33.700000000000003</v>
      </c>
      <c r="AX2387" s="4" t="s">
        <v>72</v>
      </c>
      <c r="AY2387" s="4" t="s">
        <v>73</v>
      </c>
    </row>
    <row r="2388" spans="45:52" x14ac:dyDescent="0.3">
      <c r="AS2388" s="4">
        <v>43604</v>
      </c>
      <c r="AT2388" s="4">
        <v>0.46105324074074078</v>
      </c>
      <c r="AU2388" s="4" t="s">
        <v>74</v>
      </c>
      <c r="AV2388" s="4" t="s">
        <v>76</v>
      </c>
      <c r="AW2388" s="4">
        <v>34</v>
      </c>
      <c r="AX2388" s="4" t="s">
        <v>72</v>
      </c>
      <c r="AY2388" s="4" t="s">
        <v>73</v>
      </c>
    </row>
    <row r="2389" spans="45:52" x14ac:dyDescent="0.3">
      <c r="AS2389" s="4">
        <v>43604</v>
      </c>
      <c r="AT2389" s="4">
        <v>0.46178240740740745</v>
      </c>
      <c r="AU2389" s="4" t="s">
        <v>59</v>
      </c>
      <c r="AV2389" s="4" t="s">
        <v>60</v>
      </c>
      <c r="AW2389" s="4">
        <v>15736.519</v>
      </c>
    </row>
    <row r="2390" spans="45:52" x14ac:dyDescent="0.3">
      <c r="AS2390" s="4">
        <v>43604</v>
      </c>
      <c r="AT2390" s="4">
        <v>0.46178240740740745</v>
      </c>
      <c r="AU2390" s="4" t="s">
        <v>59</v>
      </c>
      <c r="AV2390" s="4" t="s">
        <v>61</v>
      </c>
      <c r="AW2390" s="4">
        <v>116117.715</v>
      </c>
    </row>
    <row r="2391" spans="45:52" x14ac:dyDescent="0.3">
      <c r="AS2391" s="4">
        <v>43604</v>
      </c>
      <c r="AT2391" s="4">
        <v>0.46178240740740745</v>
      </c>
      <c r="AU2391" s="4" t="s">
        <v>62</v>
      </c>
      <c r="AV2391" s="4" t="s">
        <v>63</v>
      </c>
      <c r="AW2391" s="4">
        <v>12</v>
      </c>
    </row>
    <row r="2392" spans="45:52" x14ac:dyDescent="0.3">
      <c r="AS2392" s="4">
        <v>43604</v>
      </c>
      <c r="AT2392" s="4">
        <v>0.46178240740740745</v>
      </c>
      <c r="AU2392" s="4" t="s">
        <v>64</v>
      </c>
      <c r="AV2392" s="4" t="s">
        <v>65</v>
      </c>
      <c r="AW2392" s="4">
        <v>27367.778999999999</v>
      </c>
    </row>
    <row r="2393" spans="45:52" x14ac:dyDescent="0.3">
      <c r="AS2393" s="4">
        <v>43604</v>
      </c>
      <c r="AT2393" s="4">
        <v>0.46178240740740745</v>
      </c>
      <c r="AU2393" s="4" t="s">
        <v>64</v>
      </c>
      <c r="AV2393" s="4" t="s">
        <v>66</v>
      </c>
      <c r="AW2393" s="4" t="s">
        <v>67</v>
      </c>
      <c r="AX2393" s="4">
        <v>37924.616999999998</v>
      </c>
    </row>
    <row r="2394" spans="45:52" x14ac:dyDescent="0.3">
      <c r="AS2394" s="4">
        <v>43604</v>
      </c>
      <c r="AT2394" s="4">
        <v>0.46178240740740745</v>
      </c>
      <c r="AU2394" s="4" t="s">
        <v>64</v>
      </c>
      <c r="AV2394" s="4" t="s">
        <v>68</v>
      </c>
      <c r="AW2394" s="4">
        <v>8.077</v>
      </c>
    </row>
    <row r="2395" spans="45:52" x14ac:dyDescent="0.3">
      <c r="AS2395" s="4">
        <v>43604</v>
      </c>
      <c r="AT2395" s="4">
        <v>0.46317129629629633</v>
      </c>
      <c r="AU2395" s="4" t="s">
        <v>59</v>
      </c>
      <c r="AV2395" s="4" t="s">
        <v>60</v>
      </c>
      <c r="AW2395" s="4">
        <v>15736.519</v>
      </c>
    </row>
    <row r="2396" spans="45:52" x14ac:dyDescent="0.3">
      <c r="AS2396" s="4">
        <v>43604</v>
      </c>
      <c r="AT2396" s="4">
        <v>0.46317129629629633</v>
      </c>
      <c r="AU2396" s="4" t="s">
        <v>59</v>
      </c>
      <c r="AV2396" s="4" t="s">
        <v>61</v>
      </c>
      <c r="AW2396" s="4">
        <v>116117.715</v>
      </c>
    </row>
    <row r="2397" spans="45:52" x14ac:dyDescent="0.3">
      <c r="AS2397" s="4">
        <v>43604</v>
      </c>
      <c r="AT2397" s="4">
        <v>0.46317129629629633</v>
      </c>
      <c r="AU2397" s="4" t="s">
        <v>62</v>
      </c>
      <c r="AV2397" s="4" t="s">
        <v>63</v>
      </c>
      <c r="AW2397" s="4">
        <v>12</v>
      </c>
    </row>
    <row r="2398" spans="45:52" x14ac:dyDescent="0.3">
      <c r="AS2398" s="4">
        <v>43604</v>
      </c>
      <c r="AT2398" s="4">
        <v>0.46317129629629633</v>
      </c>
      <c r="AU2398" s="4" t="s">
        <v>64</v>
      </c>
      <c r="AV2398" s="4" t="s">
        <v>65</v>
      </c>
      <c r="AW2398" s="4">
        <v>27367.883999999998</v>
      </c>
    </row>
    <row r="2399" spans="45:52" x14ac:dyDescent="0.3">
      <c r="AS2399" s="4">
        <v>43604</v>
      </c>
      <c r="AT2399" s="4">
        <v>0.46317129629629633</v>
      </c>
      <c r="AU2399" s="4" t="s">
        <v>64</v>
      </c>
      <c r="AV2399" s="4" t="s">
        <v>66</v>
      </c>
      <c r="AW2399" s="4" t="s">
        <v>67</v>
      </c>
      <c r="AX2399" s="4">
        <v>37924.616999999998</v>
      </c>
    </row>
    <row r="2400" spans="45:52" x14ac:dyDescent="0.3">
      <c r="AS2400" s="4">
        <v>43604</v>
      </c>
      <c r="AT2400" s="4">
        <v>0.46317129629629633</v>
      </c>
      <c r="AU2400" s="4" t="s">
        <v>64</v>
      </c>
      <c r="AV2400" s="4" t="s">
        <v>68</v>
      </c>
      <c r="AW2400" s="4">
        <v>8.077</v>
      </c>
    </row>
    <row r="2401" spans="45:52" x14ac:dyDescent="0.3">
      <c r="AS2401" s="4">
        <v>43604</v>
      </c>
      <c r="AT2401" s="4">
        <v>0.46452546296296293</v>
      </c>
      <c r="AU2401" s="4" t="s">
        <v>70</v>
      </c>
      <c r="AV2401" s="4" t="s">
        <v>71</v>
      </c>
      <c r="AW2401" s="4">
        <v>43604</v>
      </c>
      <c r="AX2401" s="4">
        <v>0.22500000000000001</v>
      </c>
      <c r="AY2401" s="4" t="s">
        <v>72</v>
      </c>
      <c r="AZ2401" s="4" t="s">
        <v>73</v>
      </c>
    </row>
    <row r="2402" spans="45:52" x14ac:dyDescent="0.3">
      <c r="AS2402" s="4">
        <v>43604</v>
      </c>
      <c r="AT2402" s="4">
        <v>0.46452546296296293</v>
      </c>
      <c r="AU2402" s="4" t="s">
        <v>74</v>
      </c>
      <c r="AV2402" s="4" t="s">
        <v>75</v>
      </c>
      <c r="AW2402" s="4">
        <v>33.700000000000003</v>
      </c>
      <c r="AX2402" s="4" t="s">
        <v>72</v>
      </c>
      <c r="AY2402" s="4" t="s">
        <v>73</v>
      </c>
    </row>
    <row r="2403" spans="45:52" x14ac:dyDescent="0.3">
      <c r="AS2403" s="4">
        <v>43604</v>
      </c>
      <c r="AT2403" s="4">
        <v>0.46452546296296293</v>
      </c>
      <c r="AU2403" s="4" t="s">
        <v>74</v>
      </c>
      <c r="AV2403" s="4" t="s">
        <v>76</v>
      </c>
      <c r="AW2403" s="4">
        <v>34</v>
      </c>
      <c r="AX2403" s="4" t="s">
        <v>72</v>
      </c>
      <c r="AY2403" s="4" t="s">
        <v>73</v>
      </c>
    </row>
    <row r="2404" spans="45:52" x14ac:dyDescent="0.3">
      <c r="AS2404" s="4">
        <v>43604</v>
      </c>
      <c r="AT2404" s="4">
        <v>0.46456018518518521</v>
      </c>
      <c r="AU2404" s="4" t="s">
        <v>59</v>
      </c>
      <c r="AV2404" s="4" t="s">
        <v>60</v>
      </c>
      <c r="AW2404" s="4">
        <v>15736.519</v>
      </c>
    </row>
    <row r="2405" spans="45:52" x14ac:dyDescent="0.3">
      <c r="AS2405" s="4">
        <v>43604</v>
      </c>
      <c r="AT2405" s="4">
        <v>0.46456018518518521</v>
      </c>
      <c r="AU2405" s="4" t="s">
        <v>59</v>
      </c>
      <c r="AV2405" s="4" t="s">
        <v>61</v>
      </c>
      <c r="AW2405" s="4">
        <v>116117.715</v>
      </c>
    </row>
    <row r="2406" spans="45:52" x14ac:dyDescent="0.3">
      <c r="AS2406" s="4">
        <v>43604</v>
      </c>
      <c r="AT2406" s="4">
        <v>0.46456018518518521</v>
      </c>
      <c r="AU2406" s="4" t="s">
        <v>62</v>
      </c>
      <c r="AV2406" s="4" t="s">
        <v>63</v>
      </c>
      <c r="AW2406" s="4">
        <v>12</v>
      </c>
    </row>
    <row r="2407" spans="45:52" x14ac:dyDescent="0.3">
      <c r="AS2407" s="4">
        <v>43604</v>
      </c>
      <c r="AT2407" s="4">
        <v>0.46456018518518521</v>
      </c>
      <c r="AU2407" s="4" t="s">
        <v>64</v>
      </c>
      <c r="AV2407" s="4" t="s">
        <v>65</v>
      </c>
      <c r="AW2407" s="4">
        <v>27367.989000000001</v>
      </c>
    </row>
    <row r="2408" spans="45:52" x14ac:dyDescent="0.3">
      <c r="AS2408" s="4">
        <v>43604</v>
      </c>
      <c r="AT2408" s="4">
        <v>0.46456018518518521</v>
      </c>
      <c r="AU2408" s="4" t="s">
        <v>64</v>
      </c>
      <c r="AV2408" s="4" t="s">
        <v>66</v>
      </c>
      <c r="AW2408" s="4" t="s">
        <v>67</v>
      </c>
      <c r="AX2408" s="4">
        <v>37924.616999999998</v>
      </c>
    </row>
    <row r="2409" spans="45:52" x14ac:dyDescent="0.3">
      <c r="AS2409" s="4">
        <v>43604</v>
      </c>
      <c r="AT2409" s="4">
        <v>0.46456018518518521</v>
      </c>
      <c r="AU2409" s="4" t="s">
        <v>64</v>
      </c>
      <c r="AV2409" s="4" t="s">
        <v>68</v>
      </c>
      <c r="AW2409" s="4">
        <v>8.077</v>
      </c>
    </row>
    <row r="2410" spans="45:52" x14ac:dyDescent="0.3">
      <c r="AS2410" s="4">
        <v>43604</v>
      </c>
      <c r="AT2410" s="4">
        <v>0.4659490740740741</v>
      </c>
      <c r="AU2410" s="4" t="s">
        <v>59</v>
      </c>
      <c r="AV2410" s="4" t="s">
        <v>60</v>
      </c>
      <c r="AW2410" s="4">
        <v>15736.519</v>
      </c>
    </row>
    <row r="2411" spans="45:52" x14ac:dyDescent="0.3">
      <c r="AS2411" s="4">
        <v>43604</v>
      </c>
      <c r="AT2411" s="4">
        <v>0.4659490740740741</v>
      </c>
      <c r="AU2411" s="4" t="s">
        <v>59</v>
      </c>
      <c r="AV2411" s="4" t="s">
        <v>61</v>
      </c>
      <c r="AW2411" s="4">
        <v>116117.715</v>
      </c>
    </row>
    <row r="2412" spans="45:52" x14ac:dyDescent="0.3">
      <c r="AS2412" s="4">
        <v>43604</v>
      </c>
      <c r="AT2412" s="4">
        <v>0.4659490740740741</v>
      </c>
      <c r="AU2412" s="4" t="s">
        <v>62</v>
      </c>
      <c r="AV2412" s="4" t="s">
        <v>63</v>
      </c>
      <c r="AW2412" s="4">
        <v>12</v>
      </c>
    </row>
    <row r="2413" spans="45:52" x14ac:dyDescent="0.3">
      <c r="AS2413" s="4">
        <v>43604</v>
      </c>
      <c r="AT2413" s="4">
        <v>0.4659490740740741</v>
      </c>
      <c r="AU2413" s="4" t="s">
        <v>64</v>
      </c>
      <c r="AV2413" s="4" t="s">
        <v>65</v>
      </c>
      <c r="AW2413" s="4">
        <v>27367.989000000001</v>
      </c>
    </row>
    <row r="2414" spans="45:52" x14ac:dyDescent="0.3">
      <c r="AS2414" s="4">
        <v>43604</v>
      </c>
      <c r="AT2414" s="4">
        <v>0.4659490740740741</v>
      </c>
      <c r="AU2414" s="4" t="s">
        <v>64</v>
      </c>
      <c r="AV2414" s="4" t="s">
        <v>66</v>
      </c>
      <c r="AW2414" s="4" t="s">
        <v>67</v>
      </c>
      <c r="AX2414" s="4">
        <v>37924.868999999999</v>
      </c>
    </row>
    <row r="2415" spans="45:52" x14ac:dyDescent="0.3">
      <c r="AS2415" s="4">
        <v>43604</v>
      </c>
      <c r="AT2415" s="4">
        <v>0.4659490740740741</v>
      </c>
      <c r="AU2415" s="4" t="s">
        <v>64</v>
      </c>
      <c r="AV2415" s="4" t="s">
        <v>68</v>
      </c>
      <c r="AW2415" s="4">
        <v>8.3279999999999994</v>
      </c>
    </row>
    <row r="2416" spans="45:52" x14ac:dyDescent="0.3">
      <c r="AS2416" s="4">
        <v>43604</v>
      </c>
      <c r="AT2416" s="4">
        <v>0.46733796296296298</v>
      </c>
      <c r="AU2416" s="4" t="s">
        <v>59</v>
      </c>
      <c r="AV2416" s="4" t="s">
        <v>60</v>
      </c>
      <c r="AW2416" s="4">
        <v>15736.519</v>
      </c>
    </row>
    <row r="2417" spans="45:52" x14ac:dyDescent="0.3">
      <c r="AS2417" s="4">
        <v>43604</v>
      </c>
      <c r="AT2417" s="4">
        <v>0.46733796296296298</v>
      </c>
      <c r="AU2417" s="4" t="s">
        <v>59</v>
      </c>
      <c r="AV2417" s="4" t="s">
        <v>61</v>
      </c>
      <c r="AW2417" s="4">
        <v>116117.715</v>
      </c>
    </row>
    <row r="2418" spans="45:52" x14ac:dyDescent="0.3">
      <c r="AS2418" s="4">
        <v>43604</v>
      </c>
      <c r="AT2418" s="4">
        <v>0.46733796296296298</v>
      </c>
      <c r="AU2418" s="4" t="s">
        <v>62</v>
      </c>
      <c r="AV2418" s="4" t="s">
        <v>63</v>
      </c>
      <c r="AW2418" s="4">
        <v>12</v>
      </c>
    </row>
    <row r="2419" spans="45:52" x14ac:dyDescent="0.3">
      <c r="AS2419" s="4">
        <v>43604</v>
      </c>
      <c r="AT2419" s="4">
        <v>0.46733796296296298</v>
      </c>
      <c r="AU2419" s="4" t="s">
        <v>64</v>
      </c>
      <c r="AV2419" s="4" t="s">
        <v>65</v>
      </c>
      <c r="AW2419" s="4">
        <v>27368.109</v>
      </c>
    </row>
    <row r="2420" spans="45:52" x14ac:dyDescent="0.3">
      <c r="AS2420" s="4">
        <v>43604</v>
      </c>
      <c r="AT2420" s="4">
        <v>0.46733796296296298</v>
      </c>
      <c r="AU2420" s="4" t="s">
        <v>64</v>
      </c>
      <c r="AV2420" s="4" t="s">
        <v>66</v>
      </c>
      <c r="AW2420" s="4" t="s">
        <v>67</v>
      </c>
      <c r="AX2420" s="4">
        <v>37924.868999999999</v>
      </c>
    </row>
    <row r="2421" spans="45:52" x14ac:dyDescent="0.3">
      <c r="AS2421" s="4">
        <v>43604</v>
      </c>
      <c r="AT2421" s="4">
        <v>0.46733796296296298</v>
      </c>
      <c r="AU2421" s="4" t="s">
        <v>64</v>
      </c>
      <c r="AV2421" s="4" t="s">
        <v>68</v>
      </c>
      <c r="AW2421" s="4">
        <v>8.3279999999999994</v>
      </c>
    </row>
    <row r="2422" spans="45:52" x14ac:dyDescent="0.3">
      <c r="AS2422" s="4">
        <v>43604</v>
      </c>
      <c r="AT2422" s="4">
        <v>0.4679976851851852</v>
      </c>
      <c r="AU2422" s="4" t="s">
        <v>70</v>
      </c>
      <c r="AV2422" s="4" t="s">
        <v>71</v>
      </c>
      <c r="AW2422" s="4">
        <v>43604</v>
      </c>
      <c r="AX2422" s="4">
        <v>0.22500000000000001</v>
      </c>
      <c r="AY2422" s="4" t="s">
        <v>72</v>
      </c>
      <c r="AZ2422" s="4" t="s">
        <v>73</v>
      </c>
    </row>
    <row r="2423" spans="45:52" x14ac:dyDescent="0.3">
      <c r="AS2423" s="4">
        <v>43604</v>
      </c>
      <c r="AT2423" s="4">
        <v>0.4679976851851852</v>
      </c>
      <c r="AU2423" s="4" t="s">
        <v>74</v>
      </c>
      <c r="AV2423" s="4" t="s">
        <v>75</v>
      </c>
      <c r="AW2423" s="4">
        <v>33.700000000000003</v>
      </c>
      <c r="AX2423" s="4" t="s">
        <v>72</v>
      </c>
      <c r="AY2423" s="4" t="s">
        <v>73</v>
      </c>
    </row>
    <row r="2424" spans="45:52" x14ac:dyDescent="0.3">
      <c r="AS2424" s="4">
        <v>43604</v>
      </c>
      <c r="AT2424" s="4">
        <v>0.4679976851851852</v>
      </c>
      <c r="AU2424" s="4" t="s">
        <v>74</v>
      </c>
      <c r="AV2424" s="4" t="s">
        <v>76</v>
      </c>
      <c r="AW2424" s="4">
        <v>34</v>
      </c>
      <c r="AX2424" s="4" t="s">
        <v>72</v>
      </c>
      <c r="AY2424" s="4" t="s">
        <v>73</v>
      </c>
    </row>
    <row r="2425" spans="45:52" x14ac:dyDescent="0.3">
      <c r="AS2425" s="4">
        <v>43604</v>
      </c>
      <c r="AT2425" s="4">
        <v>0.46872685185185187</v>
      </c>
      <c r="AU2425" s="4" t="s">
        <v>59</v>
      </c>
      <c r="AV2425" s="4" t="s">
        <v>60</v>
      </c>
      <c r="AW2425" s="4">
        <v>15736.519</v>
      </c>
    </row>
    <row r="2426" spans="45:52" x14ac:dyDescent="0.3">
      <c r="AS2426" s="4">
        <v>43604</v>
      </c>
      <c r="AT2426" s="4">
        <v>0.46872685185185187</v>
      </c>
      <c r="AU2426" s="4" t="s">
        <v>59</v>
      </c>
      <c r="AV2426" s="4" t="s">
        <v>61</v>
      </c>
      <c r="AW2426" s="4">
        <v>116117.715</v>
      </c>
    </row>
    <row r="2427" spans="45:52" x14ac:dyDescent="0.3">
      <c r="AS2427" s="4">
        <v>43604</v>
      </c>
      <c r="AT2427" s="4">
        <v>0.46872685185185187</v>
      </c>
      <c r="AU2427" s="4" t="s">
        <v>62</v>
      </c>
      <c r="AV2427" s="4" t="s">
        <v>63</v>
      </c>
      <c r="AW2427" s="4">
        <v>12</v>
      </c>
    </row>
    <row r="2428" spans="45:52" x14ac:dyDescent="0.3">
      <c r="AS2428" s="4">
        <v>43604</v>
      </c>
      <c r="AT2428" s="4">
        <v>0.46872685185185187</v>
      </c>
      <c r="AU2428" s="4" t="s">
        <v>64</v>
      </c>
      <c r="AV2428" s="4" t="s">
        <v>65</v>
      </c>
      <c r="AW2428" s="4">
        <v>27368.227999999999</v>
      </c>
    </row>
    <row r="2429" spans="45:52" x14ac:dyDescent="0.3">
      <c r="AS2429" s="4">
        <v>43604</v>
      </c>
      <c r="AT2429" s="4">
        <v>0.46872685185185187</v>
      </c>
      <c r="AU2429" s="4" t="s">
        <v>64</v>
      </c>
      <c r="AV2429" s="4" t="s">
        <v>66</v>
      </c>
      <c r="AW2429" s="4" t="s">
        <v>67</v>
      </c>
      <c r="AX2429" s="4">
        <v>37925.247000000003</v>
      </c>
    </row>
    <row r="2430" spans="45:52" x14ac:dyDescent="0.3">
      <c r="AS2430" s="4">
        <v>43604</v>
      </c>
      <c r="AT2430" s="4">
        <v>0.46872685185185187</v>
      </c>
      <c r="AU2430" s="4" t="s">
        <v>64</v>
      </c>
      <c r="AV2430" s="4" t="s">
        <v>68</v>
      </c>
      <c r="AW2430" s="4">
        <v>8.7050000000000001</v>
      </c>
    </row>
    <row r="2431" spans="45:52" x14ac:dyDescent="0.3">
      <c r="AS2431" s="4">
        <v>43604</v>
      </c>
      <c r="AT2431" s="4">
        <v>0.47011574074074075</v>
      </c>
      <c r="AU2431" s="4" t="s">
        <v>59</v>
      </c>
      <c r="AV2431" s="4" t="s">
        <v>60</v>
      </c>
      <c r="AW2431" s="4">
        <v>15736.519</v>
      </c>
    </row>
    <row r="2432" spans="45:52" x14ac:dyDescent="0.3">
      <c r="AS2432" s="4">
        <v>43604</v>
      </c>
      <c r="AT2432" s="4">
        <v>0.47011574074074075</v>
      </c>
      <c r="AU2432" s="4" t="s">
        <v>59</v>
      </c>
      <c r="AV2432" s="4" t="s">
        <v>61</v>
      </c>
      <c r="AW2432" s="4">
        <v>116117.715</v>
      </c>
    </row>
    <row r="2433" spans="45:52" x14ac:dyDescent="0.3">
      <c r="AS2433" s="4">
        <v>43604</v>
      </c>
      <c r="AT2433" s="4">
        <v>0.47011574074074075</v>
      </c>
      <c r="AU2433" s="4" t="s">
        <v>62</v>
      </c>
      <c r="AV2433" s="4" t="s">
        <v>63</v>
      </c>
      <c r="AW2433" s="4">
        <v>12</v>
      </c>
    </row>
    <row r="2434" spans="45:52" x14ac:dyDescent="0.3">
      <c r="AS2434" s="4">
        <v>43604</v>
      </c>
      <c r="AT2434" s="4">
        <v>0.47011574074074075</v>
      </c>
      <c r="AU2434" s="4" t="s">
        <v>64</v>
      </c>
      <c r="AV2434" s="4" t="s">
        <v>65</v>
      </c>
      <c r="AW2434" s="4">
        <v>27368.402999999998</v>
      </c>
    </row>
    <row r="2435" spans="45:52" x14ac:dyDescent="0.3">
      <c r="AS2435" s="4">
        <v>43604</v>
      </c>
      <c r="AT2435" s="4">
        <v>0.47011574074074075</v>
      </c>
      <c r="AU2435" s="4" t="s">
        <v>64</v>
      </c>
      <c r="AV2435" s="4" t="s">
        <v>66</v>
      </c>
      <c r="AW2435" s="4" t="s">
        <v>67</v>
      </c>
      <c r="AX2435" s="4">
        <v>37925.247000000003</v>
      </c>
    </row>
    <row r="2436" spans="45:52" x14ac:dyDescent="0.3">
      <c r="AS2436" s="4">
        <v>43604</v>
      </c>
      <c r="AT2436" s="4">
        <v>0.47011574074074075</v>
      </c>
      <c r="AU2436" s="4" t="s">
        <v>64</v>
      </c>
      <c r="AV2436" s="4" t="s">
        <v>68</v>
      </c>
      <c r="AW2436" s="4">
        <v>8.7050000000000001</v>
      </c>
    </row>
    <row r="2437" spans="45:52" x14ac:dyDescent="0.3">
      <c r="AS2437" s="4">
        <v>43604</v>
      </c>
      <c r="AT2437" s="4">
        <v>0.47146990740740741</v>
      </c>
      <c r="AU2437" s="4" t="s">
        <v>70</v>
      </c>
      <c r="AV2437" s="4" t="s">
        <v>71</v>
      </c>
      <c r="AW2437" s="4">
        <v>43604</v>
      </c>
      <c r="AX2437" s="4">
        <v>0.22500000000000001</v>
      </c>
      <c r="AY2437" s="4" t="s">
        <v>72</v>
      </c>
      <c r="AZ2437" s="4" t="s">
        <v>73</v>
      </c>
    </row>
    <row r="2438" spans="45:52" x14ac:dyDescent="0.3">
      <c r="AS2438" s="4">
        <v>43604</v>
      </c>
      <c r="AT2438" s="4">
        <v>0.47146990740740741</v>
      </c>
      <c r="AU2438" s="4" t="s">
        <v>74</v>
      </c>
      <c r="AV2438" s="4" t="s">
        <v>75</v>
      </c>
      <c r="AW2438" s="4">
        <v>33.700000000000003</v>
      </c>
      <c r="AX2438" s="4" t="s">
        <v>72</v>
      </c>
      <c r="AY2438" s="4" t="s">
        <v>73</v>
      </c>
    </row>
    <row r="2439" spans="45:52" x14ac:dyDescent="0.3">
      <c r="AS2439" s="4">
        <v>43604</v>
      </c>
      <c r="AT2439" s="4">
        <v>0.47146990740740741</v>
      </c>
      <c r="AU2439" s="4" t="s">
        <v>74</v>
      </c>
      <c r="AV2439" s="4" t="s">
        <v>76</v>
      </c>
      <c r="AW2439" s="4">
        <v>34</v>
      </c>
      <c r="AX2439" s="4" t="s">
        <v>72</v>
      </c>
      <c r="AY2439" s="4" t="s">
        <v>73</v>
      </c>
    </row>
    <row r="2440" spans="45:52" x14ac:dyDescent="0.3">
      <c r="AS2440" s="4">
        <v>43604</v>
      </c>
      <c r="AT2440" s="4">
        <v>0.47150462962962963</v>
      </c>
      <c r="AU2440" s="4" t="s">
        <v>59</v>
      </c>
      <c r="AV2440" s="4" t="s">
        <v>60</v>
      </c>
      <c r="AW2440" s="4">
        <v>15736.519</v>
      </c>
    </row>
    <row r="2441" spans="45:52" x14ac:dyDescent="0.3">
      <c r="AS2441" s="4">
        <v>43604</v>
      </c>
      <c r="AT2441" s="4">
        <v>0.47150462962962963</v>
      </c>
      <c r="AU2441" s="4" t="s">
        <v>59</v>
      </c>
      <c r="AV2441" s="4" t="s">
        <v>61</v>
      </c>
      <c r="AW2441" s="4">
        <v>116117.715</v>
      </c>
    </row>
    <row r="2442" spans="45:52" x14ac:dyDescent="0.3">
      <c r="AS2442" s="4">
        <v>43604</v>
      </c>
      <c r="AT2442" s="4">
        <v>0.47150462962962963</v>
      </c>
      <c r="AU2442" s="4" t="s">
        <v>62</v>
      </c>
      <c r="AV2442" s="4" t="s">
        <v>63</v>
      </c>
      <c r="AW2442" s="4">
        <v>12</v>
      </c>
    </row>
    <row r="2443" spans="45:52" x14ac:dyDescent="0.3">
      <c r="AS2443" s="4">
        <v>43604</v>
      </c>
      <c r="AT2443" s="4">
        <v>0.47150462962962963</v>
      </c>
      <c r="AU2443" s="4" t="s">
        <v>64</v>
      </c>
      <c r="AV2443" s="4" t="s">
        <v>65</v>
      </c>
      <c r="AW2443" s="4">
        <v>27368.579000000002</v>
      </c>
    </row>
    <row r="2444" spans="45:52" x14ac:dyDescent="0.3">
      <c r="AS2444" s="4">
        <v>43604</v>
      </c>
      <c r="AT2444" s="4">
        <v>0.47150462962962963</v>
      </c>
      <c r="AU2444" s="4" t="s">
        <v>64</v>
      </c>
      <c r="AV2444" s="4" t="s">
        <v>66</v>
      </c>
      <c r="AW2444" s="4" t="s">
        <v>67</v>
      </c>
      <c r="AX2444" s="4">
        <v>37925.247000000003</v>
      </c>
    </row>
    <row r="2445" spans="45:52" x14ac:dyDescent="0.3">
      <c r="AS2445" s="4">
        <v>43604</v>
      </c>
      <c r="AT2445" s="4">
        <v>0.47150462962962963</v>
      </c>
      <c r="AU2445" s="4" t="s">
        <v>64</v>
      </c>
      <c r="AV2445" s="4" t="s">
        <v>68</v>
      </c>
      <c r="AW2445" s="4">
        <v>8.7050000000000001</v>
      </c>
    </row>
    <row r="2446" spans="45:52" x14ac:dyDescent="0.3">
      <c r="AS2446" s="4">
        <v>43604</v>
      </c>
      <c r="AT2446" s="4">
        <v>0.47289351851851852</v>
      </c>
      <c r="AU2446" s="4" t="s">
        <v>59</v>
      </c>
      <c r="AV2446" s="4" t="s">
        <v>60</v>
      </c>
      <c r="AW2446" s="4">
        <v>15736.519</v>
      </c>
    </row>
    <row r="2447" spans="45:52" x14ac:dyDescent="0.3">
      <c r="AS2447" s="4">
        <v>43604</v>
      </c>
      <c r="AT2447" s="4">
        <v>0.47289351851851852</v>
      </c>
      <c r="AU2447" s="4" t="s">
        <v>59</v>
      </c>
      <c r="AV2447" s="4" t="s">
        <v>61</v>
      </c>
      <c r="AW2447" s="4">
        <v>116117.715</v>
      </c>
    </row>
    <row r="2448" spans="45:52" x14ac:dyDescent="0.3">
      <c r="AS2448" s="4">
        <v>43604</v>
      </c>
      <c r="AT2448" s="4">
        <v>0.47289351851851852</v>
      </c>
      <c r="AU2448" s="4" t="s">
        <v>62</v>
      </c>
      <c r="AV2448" s="4" t="s">
        <v>63</v>
      </c>
      <c r="AW2448" s="4">
        <v>12</v>
      </c>
    </row>
    <row r="2449" spans="45:52" x14ac:dyDescent="0.3">
      <c r="AS2449" s="4">
        <v>43604</v>
      </c>
      <c r="AT2449" s="4">
        <v>0.47289351851851852</v>
      </c>
      <c r="AU2449" s="4" t="s">
        <v>64</v>
      </c>
      <c r="AV2449" s="4" t="s">
        <v>65</v>
      </c>
      <c r="AW2449" s="4">
        <v>27368.579000000002</v>
      </c>
    </row>
    <row r="2450" spans="45:52" x14ac:dyDescent="0.3">
      <c r="AS2450" s="4">
        <v>43604</v>
      </c>
      <c r="AT2450" s="4">
        <v>0.47289351851851852</v>
      </c>
      <c r="AU2450" s="4" t="s">
        <v>64</v>
      </c>
      <c r="AV2450" s="4" t="s">
        <v>66</v>
      </c>
      <c r="AW2450" s="4" t="s">
        <v>67</v>
      </c>
      <c r="AX2450" s="4">
        <v>37925.535000000003</v>
      </c>
    </row>
    <row r="2451" spans="45:52" x14ac:dyDescent="0.3">
      <c r="AS2451" s="4">
        <v>43604</v>
      </c>
      <c r="AT2451" s="4">
        <v>0.47289351851851852</v>
      </c>
      <c r="AU2451" s="4" t="s">
        <v>64</v>
      </c>
      <c r="AV2451" s="4" t="s">
        <v>68</v>
      </c>
      <c r="AW2451" s="4">
        <v>8.9939999999999998</v>
      </c>
    </row>
    <row r="2452" spans="45:52" x14ac:dyDescent="0.3">
      <c r="AS2452" s="4">
        <v>43604</v>
      </c>
      <c r="AT2452" s="4">
        <v>0.4742824074074074</v>
      </c>
      <c r="AU2452" s="4" t="s">
        <v>59</v>
      </c>
      <c r="AV2452" s="4" t="s">
        <v>60</v>
      </c>
      <c r="AW2452" s="4">
        <v>15736.519</v>
      </c>
    </row>
    <row r="2453" spans="45:52" x14ac:dyDescent="0.3">
      <c r="AS2453" s="4">
        <v>43604</v>
      </c>
      <c r="AT2453" s="4">
        <v>0.4742824074074074</v>
      </c>
      <c r="AU2453" s="4" t="s">
        <v>59</v>
      </c>
      <c r="AV2453" s="4" t="s">
        <v>61</v>
      </c>
      <c r="AW2453" s="4">
        <v>116117.715</v>
      </c>
    </row>
    <row r="2454" spans="45:52" x14ac:dyDescent="0.3">
      <c r="AS2454" s="4">
        <v>43604</v>
      </c>
      <c r="AT2454" s="4">
        <v>0.4742824074074074</v>
      </c>
      <c r="AU2454" s="4" t="s">
        <v>62</v>
      </c>
      <c r="AV2454" s="4" t="s">
        <v>63</v>
      </c>
      <c r="AW2454" s="4">
        <v>12</v>
      </c>
    </row>
    <row r="2455" spans="45:52" x14ac:dyDescent="0.3">
      <c r="AS2455" s="4">
        <v>43604</v>
      </c>
      <c r="AT2455" s="4">
        <v>0.4742824074074074</v>
      </c>
      <c r="AU2455" s="4" t="s">
        <v>64</v>
      </c>
      <c r="AV2455" s="4" t="s">
        <v>65</v>
      </c>
      <c r="AW2455" s="4">
        <v>27368.698</v>
      </c>
    </row>
    <row r="2456" spans="45:52" x14ac:dyDescent="0.3">
      <c r="AS2456" s="4">
        <v>43604</v>
      </c>
      <c r="AT2456" s="4">
        <v>0.4742824074074074</v>
      </c>
      <c r="AU2456" s="4" t="s">
        <v>64</v>
      </c>
      <c r="AV2456" s="4" t="s">
        <v>66</v>
      </c>
      <c r="AW2456" s="4" t="s">
        <v>67</v>
      </c>
      <c r="AX2456" s="4">
        <v>37925.535000000003</v>
      </c>
    </row>
    <row r="2457" spans="45:52" x14ac:dyDescent="0.3">
      <c r="AS2457" s="4">
        <v>43604</v>
      </c>
      <c r="AT2457" s="4">
        <v>0.4742824074074074</v>
      </c>
      <c r="AU2457" s="4" t="s">
        <v>64</v>
      </c>
      <c r="AV2457" s="4" t="s">
        <v>68</v>
      </c>
      <c r="AW2457" s="4">
        <v>8.9939999999999998</v>
      </c>
    </row>
    <row r="2458" spans="45:52" x14ac:dyDescent="0.3">
      <c r="AS2458" s="4">
        <v>43604</v>
      </c>
      <c r="AT2458" s="4">
        <v>0.47494212962962962</v>
      </c>
      <c r="AU2458" s="4" t="s">
        <v>70</v>
      </c>
      <c r="AV2458" s="4" t="s">
        <v>71</v>
      </c>
      <c r="AW2458" s="4">
        <v>43604</v>
      </c>
      <c r="AX2458" s="4">
        <v>0.22500000000000001</v>
      </c>
      <c r="AY2458" s="4" t="s">
        <v>72</v>
      </c>
      <c r="AZ2458" s="4" t="s">
        <v>73</v>
      </c>
    </row>
    <row r="2459" spans="45:52" x14ac:dyDescent="0.3">
      <c r="AS2459" s="4">
        <v>43604</v>
      </c>
      <c r="AT2459" s="4">
        <v>0.47494212962962962</v>
      </c>
      <c r="AU2459" s="4" t="s">
        <v>74</v>
      </c>
      <c r="AV2459" s="4" t="s">
        <v>75</v>
      </c>
      <c r="AW2459" s="4">
        <v>33.700000000000003</v>
      </c>
      <c r="AX2459" s="4" t="s">
        <v>72</v>
      </c>
      <c r="AY2459" s="4" t="s">
        <v>73</v>
      </c>
    </row>
    <row r="2460" spans="45:52" x14ac:dyDescent="0.3">
      <c r="AS2460" s="4">
        <v>43604</v>
      </c>
      <c r="AT2460" s="4">
        <v>0.47494212962962962</v>
      </c>
      <c r="AU2460" s="4" t="s">
        <v>74</v>
      </c>
      <c r="AV2460" s="4" t="s">
        <v>76</v>
      </c>
      <c r="AW2460" s="4">
        <v>34</v>
      </c>
      <c r="AX2460" s="4" t="s">
        <v>72</v>
      </c>
      <c r="AY2460" s="4" t="s">
        <v>73</v>
      </c>
    </row>
    <row r="2461" spans="45:52" x14ac:dyDescent="0.3">
      <c r="AS2461" s="4">
        <v>43604</v>
      </c>
      <c r="AT2461" s="4">
        <v>0.47567129629629629</v>
      </c>
      <c r="AU2461" s="4" t="s">
        <v>59</v>
      </c>
      <c r="AV2461" s="4" t="s">
        <v>60</v>
      </c>
      <c r="AW2461" s="4">
        <v>15736.519</v>
      </c>
    </row>
    <row r="2462" spans="45:52" x14ac:dyDescent="0.3">
      <c r="AS2462" s="4">
        <v>43604</v>
      </c>
      <c r="AT2462" s="4">
        <v>0.47567129629629629</v>
      </c>
      <c r="AU2462" s="4" t="s">
        <v>59</v>
      </c>
      <c r="AV2462" s="4" t="s">
        <v>61</v>
      </c>
      <c r="AW2462" s="4">
        <v>116117.715</v>
      </c>
    </row>
    <row r="2463" spans="45:52" x14ac:dyDescent="0.3">
      <c r="AS2463" s="4">
        <v>43604</v>
      </c>
      <c r="AT2463" s="4">
        <v>0.47567129629629629</v>
      </c>
      <c r="AU2463" s="4" t="s">
        <v>62</v>
      </c>
      <c r="AV2463" s="4" t="s">
        <v>63</v>
      </c>
      <c r="AW2463" s="4">
        <v>12</v>
      </c>
    </row>
    <row r="2464" spans="45:52" x14ac:dyDescent="0.3">
      <c r="AS2464" s="4">
        <v>43604</v>
      </c>
      <c r="AT2464" s="4">
        <v>0.47567129629629629</v>
      </c>
      <c r="AU2464" s="4" t="s">
        <v>64</v>
      </c>
      <c r="AV2464" s="4" t="s">
        <v>65</v>
      </c>
      <c r="AW2464" s="4">
        <v>27368.816999999999</v>
      </c>
    </row>
    <row r="2465" spans="45:52" x14ac:dyDescent="0.3">
      <c r="AS2465" s="4">
        <v>43604</v>
      </c>
      <c r="AT2465" s="4">
        <v>0.47567129629629629</v>
      </c>
      <c r="AU2465" s="4" t="s">
        <v>64</v>
      </c>
      <c r="AV2465" s="4" t="s">
        <v>66</v>
      </c>
      <c r="AW2465" s="4" t="s">
        <v>67</v>
      </c>
      <c r="AX2465" s="4">
        <v>37925.832999999999</v>
      </c>
    </row>
    <row r="2466" spans="45:52" x14ac:dyDescent="0.3">
      <c r="AS2466" s="4">
        <v>43604</v>
      </c>
      <c r="AT2466" s="4">
        <v>0.47567129629629629</v>
      </c>
      <c r="AU2466" s="4" t="s">
        <v>64</v>
      </c>
      <c r="AV2466" s="4" t="s">
        <v>68</v>
      </c>
      <c r="AW2466" s="4">
        <v>9.2919999999999998</v>
      </c>
    </row>
    <row r="2467" spans="45:52" x14ac:dyDescent="0.3">
      <c r="AS2467" s="4">
        <v>43604</v>
      </c>
      <c r="AT2467" s="4">
        <v>0.47706018518518517</v>
      </c>
      <c r="AU2467" s="4" t="s">
        <v>59</v>
      </c>
      <c r="AV2467" s="4" t="s">
        <v>60</v>
      </c>
      <c r="AW2467" s="4">
        <v>15736.519</v>
      </c>
    </row>
    <row r="2468" spans="45:52" x14ac:dyDescent="0.3">
      <c r="AS2468" s="4">
        <v>43604</v>
      </c>
      <c r="AT2468" s="4">
        <v>0.47706018518518517</v>
      </c>
      <c r="AU2468" s="4" t="s">
        <v>59</v>
      </c>
      <c r="AV2468" s="4" t="s">
        <v>61</v>
      </c>
      <c r="AW2468" s="4">
        <v>116117.715</v>
      </c>
    </row>
    <row r="2469" spans="45:52" x14ac:dyDescent="0.3">
      <c r="AS2469" s="4">
        <v>43604</v>
      </c>
      <c r="AT2469" s="4">
        <v>0.47706018518518517</v>
      </c>
      <c r="AU2469" s="4" t="s">
        <v>62</v>
      </c>
      <c r="AV2469" s="4" t="s">
        <v>63</v>
      </c>
      <c r="AW2469" s="4">
        <v>12</v>
      </c>
    </row>
    <row r="2470" spans="45:52" x14ac:dyDescent="0.3">
      <c r="AS2470" s="4">
        <v>43604</v>
      </c>
      <c r="AT2470" s="4">
        <v>0.47706018518518517</v>
      </c>
      <c r="AU2470" s="4" t="s">
        <v>64</v>
      </c>
      <c r="AV2470" s="4" t="s">
        <v>65</v>
      </c>
      <c r="AW2470" s="4">
        <v>27368.957999999999</v>
      </c>
    </row>
    <row r="2471" spans="45:52" x14ac:dyDescent="0.3">
      <c r="AS2471" s="4">
        <v>43604</v>
      </c>
      <c r="AT2471" s="4">
        <v>0.47706018518518517</v>
      </c>
      <c r="AU2471" s="4" t="s">
        <v>64</v>
      </c>
      <c r="AV2471" s="4" t="s">
        <v>66</v>
      </c>
      <c r="AW2471" s="4" t="s">
        <v>67</v>
      </c>
      <c r="AX2471" s="4">
        <v>37925.832999999999</v>
      </c>
    </row>
    <row r="2472" spans="45:52" x14ac:dyDescent="0.3">
      <c r="AS2472" s="4">
        <v>43604</v>
      </c>
      <c r="AT2472" s="4">
        <v>0.47706018518518517</v>
      </c>
      <c r="AU2472" s="4" t="s">
        <v>64</v>
      </c>
      <c r="AV2472" s="4" t="s">
        <v>68</v>
      </c>
      <c r="AW2472" s="4">
        <v>9.2919999999999998</v>
      </c>
    </row>
    <row r="2473" spans="45:52" x14ac:dyDescent="0.3">
      <c r="AS2473" s="4">
        <v>43604</v>
      </c>
      <c r="AT2473" s="4">
        <v>0.47841435185185183</v>
      </c>
      <c r="AU2473" s="4" t="s">
        <v>70</v>
      </c>
      <c r="AV2473" s="4" t="s">
        <v>71</v>
      </c>
      <c r="AW2473" s="4">
        <v>43604</v>
      </c>
      <c r="AX2473" s="4">
        <v>0.22500000000000001</v>
      </c>
      <c r="AY2473" s="4" t="s">
        <v>72</v>
      </c>
      <c r="AZ2473" s="4" t="s">
        <v>73</v>
      </c>
    </row>
    <row r="2474" spans="45:52" x14ac:dyDescent="0.3">
      <c r="AS2474" s="4">
        <v>43604</v>
      </c>
      <c r="AT2474" s="4">
        <v>0.47841435185185183</v>
      </c>
      <c r="AU2474" s="4" t="s">
        <v>74</v>
      </c>
      <c r="AV2474" s="4" t="s">
        <v>75</v>
      </c>
      <c r="AW2474" s="4">
        <v>33.700000000000003</v>
      </c>
      <c r="AX2474" s="4" t="s">
        <v>72</v>
      </c>
      <c r="AY2474" s="4" t="s">
        <v>73</v>
      </c>
    </row>
    <row r="2475" spans="45:52" x14ac:dyDescent="0.3">
      <c r="AS2475" s="4">
        <v>43604</v>
      </c>
      <c r="AT2475" s="4">
        <v>0.47841435185185183</v>
      </c>
      <c r="AU2475" s="4" t="s">
        <v>74</v>
      </c>
      <c r="AV2475" s="4" t="s">
        <v>76</v>
      </c>
      <c r="AW2475" s="4">
        <v>34</v>
      </c>
      <c r="AX2475" s="4" t="s">
        <v>72</v>
      </c>
      <c r="AY2475" s="4" t="s">
        <v>73</v>
      </c>
    </row>
    <row r="2476" spans="45:52" x14ac:dyDescent="0.3">
      <c r="AS2476" s="4">
        <v>43604</v>
      </c>
      <c r="AT2476" s="4">
        <v>0.47844907407407405</v>
      </c>
      <c r="AU2476" s="4" t="s">
        <v>59</v>
      </c>
      <c r="AV2476" s="4" t="s">
        <v>60</v>
      </c>
      <c r="AW2476" s="4">
        <v>15736.519</v>
      </c>
    </row>
    <row r="2477" spans="45:52" x14ac:dyDescent="0.3">
      <c r="AS2477" s="4">
        <v>43604</v>
      </c>
      <c r="AT2477" s="4">
        <v>0.47844907407407405</v>
      </c>
      <c r="AU2477" s="4" t="s">
        <v>59</v>
      </c>
      <c r="AV2477" s="4" t="s">
        <v>61</v>
      </c>
      <c r="AW2477" s="4">
        <v>116117.715</v>
      </c>
    </row>
    <row r="2478" spans="45:52" x14ac:dyDescent="0.3">
      <c r="AS2478" s="4">
        <v>43604</v>
      </c>
      <c r="AT2478" s="4">
        <v>0.47844907407407405</v>
      </c>
      <c r="AU2478" s="4" t="s">
        <v>62</v>
      </c>
      <c r="AV2478" s="4" t="s">
        <v>63</v>
      </c>
      <c r="AW2478" s="4">
        <v>12</v>
      </c>
    </row>
    <row r="2479" spans="45:52" x14ac:dyDescent="0.3">
      <c r="AS2479" s="4">
        <v>43604</v>
      </c>
      <c r="AT2479" s="4">
        <v>0.47844907407407405</v>
      </c>
      <c r="AU2479" s="4" t="s">
        <v>64</v>
      </c>
      <c r="AV2479" s="4" t="s">
        <v>65</v>
      </c>
      <c r="AW2479" s="4">
        <v>27369.1</v>
      </c>
    </row>
    <row r="2480" spans="45:52" x14ac:dyDescent="0.3">
      <c r="AS2480" s="4">
        <v>43604</v>
      </c>
      <c r="AT2480" s="4">
        <v>0.47844907407407405</v>
      </c>
      <c r="AU2480" s="4" t="s">
        <v>64</v>
      </c>
      <c r="AV2480" s="4" t="s">
        <v>66</v>
      </c>
      <c r="AW2480" s="4" t="s">
        <v>67</v>
      </c>
      <c r="AX2480" s="4">
        <v>37925.832999999999</v>
      </c>
    </row>
    <row r="2481" spans="45:52" x14ac:dyDescent="0.3">
      <c r="AS2481" s="4">
        <v>43604</v>
      </c>
      <c r="AT2481" s="4">
        <v>0.47844907407407405</v>
      </c>
      <c r="AU2481" s="4" t="s">
        <v>64</v>
      </c>
      <c r="AV2481" s="4" t="s">
        <v>68</v>
      </c>
      <c r="AW2481" s="4">
        <v>9.2919999999999998</v>
      </c>
    </row>
    <row r="2482" spans="45:52" x14ac:dyDescent="0.3">
      <c r="AS2482" s="4">
        <v>43604</v>
      </c>
      <c r="AT2482" s="4">
        <v>0.47983796296296299</v>
      </c>
      <c r="AU2482" s="4" t="s">
        <v>59</v>
      </c>
      <c r="AV2482" s="4" t="s">
        <v>60</v>
      </c>
      <c r="AW2482" s="4">
        <v>15736.519</v>
      </c>
    </row>
    <row r="2483" spans="45:52" x14ac:dyDescent="0.3">
      <c r="AS2483" s="4">
        <v>43604</v>
      </c>
      <c r="AT2483" s="4">
        <v>0.47983796296296299</v>
      </c>
      <c r="AU2483" s="4" t="s">
        <v>59</v>
      </c>
      <c r="AV2483" s="4" t="s">
        <v>61</v>
      </c>
      <c r="AW2483" s="4">
        <v>116117.715</v>
      </c>
    </row>
    <row r="2484" spans="45:52" x14ac:dyDescent="0.3">
      <c r="AS2484" s="4">
        <v>43604</v>
      </c>
      <c r="AT2484" s="4">
        <v>0.47983796296296299</v>
      </c>
      <c r="AU2484" s="4" t="s">
        <v>62</v>
      </c>
      <c r="AV2484" s="4" t="s">
        <v>63</v>
      </c>
      <c r="AW2484" s="4">
        <v>12</v>
      </c>
    </row>
    <row r="2485" spans="45:52" x14ac:dyDescent="0.3">
      <c r="AS2485" s="4">
        <v>43604</v>
      </c>
      <c r="AT2485" s="4">
        <v>0.47983796296296299</v>
      </c>
      <c r="AU2485" s="4" t="s">
        <v>64</v>
      </c>
      <c r="AV2485" s="4" t="s">
        <v>65</v>
      </c>
      <c r="AW2485" s="4">
        <v>27369.1</v>
      </c>
    </row>
    <row r="2486" spans="45:52" x14ac:dyDescent="0.3">
      <c r="AS2486" s="4">
        <v>43604</v>
      </c>
      <c r="AT2486" s="4">
        <v>0.47983796296296299</v>
      </c>
      <c r="AU2486" s="4" t="s">
        <v>64</v>
      </c>
      <c r="AV2486" s="4" t="s">
        <v>66</v>
      </c>
      <c r="AW2486" s="4" t="s">
        <v>67</v>
      </c>
      <c r="AX2486" s="4">
        <v>37926.106</v>
      </c>
    </row>
    <row r="2487" spans="45:52" x14ac:dyDescent="0.3">
      <c r="AS2487" s="4">
        <v>43604</v>
      </c>
      <c r="AT2487" s="4">
        <v>0.47983796296296299</v>
      </c>
      <c r="AU2487" s="4" t="s">
        <v>64</v>
      </c>
      <c r="AV2487" s="4" t="s">
        <v>68</v>
      </c>
      <c r="AW2487" s="4">
        <v>9.5670000000000002</v>
      </c>
    </row>
    <row r="2488" spans="45:52" x14ac:dyDescent="0.3">
      <c r="AS2488" s="4">
        <v>43604</v>
      </c>
      <c r="AT2488" s="4">
        <v>0.48122685185185188</v>
      </c>
      <c r="AU2488" s="4" t="s">
        <v>59</v>
      </c>
      <c r="AV2488" s="4" t="s">
        <v>60</v>
      </c>
      <c r="AW2488" s="4">
        <v>15736.519</v>
      </c>
    </row>
    <row r="2489" spans="45:52" x14ac:dyDescent="0.3">
      <c r="AS2489" s="4">
        <v>43604</v>
      </c>
      <c r="AT2489" s="4">
        <v>0.48122685185185188</v>
      </c>
      <c r="AU2489" s="4" t="s">
        <v>59</v>
      </c>
      <c r="AV2489" s="4" t="s">
        <v>61</v>
      </c>
      <c r="AW2489" s="4">
        <v>116117.715</v>
      </c>
    </row>
    <row r="2490" spans="45:52" x14ac:dyDescent="0.3">
      <c r="AS2490" s="4">
        <v>43604</v>
      </c>
      <c r="AT2490" s="4">
        <v>0.48122685185185188</v>
      </c>
      <c r="AU2490" s="4" t="s">
        <v>62</v>
      </c>
      <c r="AV2490" s="4" t="s">
        <v>63</v>
      </c>
      <c r="AW2490" s="4">
        <v>12</v>
      </c>
    </row>
    <row r="2491" spans="45:52" x14ac:dyDescent="0.3">
      <c r="AS2491" s="4">
        <v>43604</v>
      </c>
      <c r="AT2491" s="4">
        <v>0.48122685185185188</v>
      </c>
      <c r="AU2491" s="4" t="s">
        <v>64</v>
      </c>
      <c r="AV2491" s="4" t="s">
        <v>65</v>
      </c>
      <c r="AW2491" s="4">
        <v>27369.205999999998</v>
      </c>
    </row>
    <row r="2492" spans="45:52" x14ac:dyDescent="0.3">
      <c r="AS2492" s="4">
        <v>43604</v>
      </c>
      <c r="AT2492" s="4">
        <v>0.48122685185185188</v>
      </c>
      <c r="AU2492" s="4" t="s">
        <v>64</v>
      </c>
      <c r="AV2492" s="4" t="s">
        <v>66</v>
      </c>
      <c r="AW2492" s="4" t="s">
        <v>67</v>
      </c>
      <c r="AX2492" s="4">
        <v>37926.106</v>
      </c>
    </row>
    <row r="2493" spans="45:52" x14ac:dyDescent="0.3">
      <c r="AS2493" s="4">
        <v>43604</v>
      </c>
      <c r="AT2493" s="4">
        <v>0.48122685185185188</v>
      </c>
      <c r="AU2493" s="4" t="s">
        <v>64</v>
      </c>
      <c r="AV2493" s="4" t="s">
        <v>68</v>
      </c>
      <c r="AW2493" s="4">
        <v>9.5670000000000002</v>
      </c>
    </row>
    <row r="2494" spans="45:52" x14ac:dyDescent="0.3">
      <c r="AS2494" s="4">
        <v>43604</v>
      </c>
      <c r="AT2494" s="4">
        <v>0.48188657407407409</v>
      </c>
      <c r="AU2494" s="4" t="s">
        <v>70</v>
      </c>
      <c r="AV2494" s="4" t="s">
        <v>71</v>
      </c>
      <c r="AW2494" s="4">
        <v>43604</v>
      </c>
      <c r="AX2494" s="4">
        <v>0.22500000000000001</v>
      </c>
      <c r="AY2494" s="4" t="s">
        <v>72</v>
      </c>
      <c r="AZ2494" s="4" t="s">
        <v>73</v>
      </c>
    </row>
    <row r="2495" spans="45:52" x14ac:dyDescent="0.3">
      <c r="AS2495" s="4">
        <v>43604</v>
      </c>
      <c r="AT2495" s="4">
        <v>0.48188657407407409</v>
      </c>
      <c r="AU2495" s="4" t="s">
        <v>74</v>
      </c>
      <c r="AV2495" s="4" t="s">
        <v>75</v>
      </c>
      <c r="AW2495" s="4">
        <v>33.700000000000003</v>
      </c>
      <c r="AX2495" s="4" t="s">
        <v>72</v>
      </c>
      <c r="AY2495" s="4" t="s">
        <v>73</v>
      </c>
    </row>
    <row r="2496" spans="45:52" x14ac:dyDescent="0.3">
      <c r="AS2496" s="4">
        <v>43604</v>
      </c>
      <c r="AT2496" s="4">
        <v>0.48188657407407409</v>
      </c>
      <c r="AU2496" s="4" t="s">
        <v>74</v>
      </c>
      <c r="AV2496" s="4" t="s">
        <v>76</v>
      </c>
      <c r="AW2496" s="4">
        <v>34</v>
      </c>
      <c r="AX2496" s="4" t="s">
        <v>72</v>
      </c>
      <c r="AY2496" s="4" t="s">
        <v>73</v>
      </c>
    </row>
    <row r="2497" spans="45:52" x14ac:dyDescent="0.3">
      <c r="AS2497" s="4">
        <v>43604</v>
      </c>
      <c r="AT2497" s="4">
        <v>0.48261574074074076</v>
      </c>
      <c r="AU2497" s="4" t="s">
        <v>59</v>
      </c>
      <c r="AV2497" s="4" t="s">
        <v>60</v>
      </c>
      <c r="AW2497" s="4">
        <v>15736.519</v>
      </c>
    </row>
    <row r="2498" spans="45:52" x14ac:dyDescent="0.3">
      <c r="AS2498" s="4">
        <v>43604</v>
      </c>
      <c r="AT2498" s="4">
        <v>0.48261574074074076</v>
      </c>
      <c r="AU2498" s="4" t="s">
        <v>59</v>
      </c>
      <c r="AV2498" s="4" t="s">
        <v>61</v>
      </c>
      <c r="AW2498" s="4">
        <v>116117.715</v>
      </c>
    </row>
    <row r="2499" spans="45:52" x14ac:dyDescent="0.3">
      <c r="AS2499" s="4">
        <v>43604</v>
      </c>
      <c r="AT2499" s="4">
        <v>0.48261574074074076</v>
      </c>
      <c r="AU2499" s="4" t="s">
        <v>62</v>
      </c>
      <c r="AV2499" s="4" t="s">
        <v>63</v>
      </c>
      <c r="AW2499" s="4">
        <v>12</v>
      </c>
    </row>
    <row r="2500" spans="45:52" x14ac:dyDescent="0.3">
      <c r="AS2500" s="4">
        <v>43604</v>
      </c>
      <c r="AT2500" s="4">
        <v>0.48261574074074076</v>
      </c>
      <c r="AU2500" s="4" t="s">
        <v>64</v>
      </c>
      <c r="AV2500" s="4" t="s">
        <v>65</v>
      </c>
      <c r="AW2500" s="4">
        <v>27369.312999999998</v>
      </c>
    </row>
    <row r="2501" spans="45:52" x14ac:dyDescent="0.3">
      <c r="AS2501" s="4">
        <v>43604</v>
      </c>
      <c r="AT2501" s="4">
        <v>0.48261574074074076</v>
      </c>
      <c r="AU2501" s="4" t="s">
        <v>64</v>
      </c>
      <c r="AV2501" s="4" t="s">
        <v>66</v>
      </c>
      <c r="AW2501" s="4" t="s">
        <v>67</v>
      </c>
      <c r="AX2501" s="4">
        <v>37926.324999999997</v>
      </c>
    </row>
    <row r="2502" spans="45:52" x14ac:dyDescent="0.3">
      <c r="AS2502" s="4">
        <v>43604</v>
      </c>
      <c r="AT2502" s="4">
        <v>0.48261574074074076</v>
      </c>
      <c r="AU2502" s="4" t="s">
        <v>64</v>
      </c>
      <c r="AV2502" s="4" t="s">
        <v>68</v>
      </c>
      <c r="AW2502" s="4">
        <v>9.7850000000000001</v>
      </c>
    </row>
    <row r="2503" spans="45:52" x14ac:dyDescent="0.3">
      <c r="AS2503" s="4">
        <v>43604</v>
      </c>
      <c r="AT2503" s="4">
        <v>0.48400462962962965</v>
      </c>
      <c r="AU2503" s="4" t="s">
        <v>59</v>
      </c>
      <c r="AV2503" s="4" t="s">
        <v>60</v>
      </c>
      <c r="AW2503" s="4">
        <v>15736.519</v>
      </c>
    </row>
    <row r="2504" spans="45:52" x14ac:dyDescent="0.3">
      <c r="AS2504" s="4">
        <v>43604</v>
      </c>
      <c r="AT2504" s="4">
        <v>0.48400462962962965</v>
      </c>
      <c r="AU2504" s="4" t="s">
        <v>59</v>
      </c>
      <c r="AV2504" s="4" t="s">
        <v>61</v>
      </c>
      <c r="AW2504" s="4">
        <v>116117.715</v>
      </c>
    </row>
    <row r="2505" spans="45:52" x14ac:dyDescent="0.3">
      <c r="AS2505" s="4">
        <v>43604</v>
      </c>
      <c r="AT2505" s="4">
        <v>0.48400462962962965</v>
      </c>
      <c r="AU2505" s="4" t="s">
        <v>62</v>
      </c>
      <c r="AV2505" s="4" t="s">
        <v>63</v>
      </c>
      <c r="AW2505" s="4">
        <v>12</v>
      </c>
    </row>
    <row r="2506" spans="45:52" x14ac:dyDescent="0.3">
      <c r="AS2506" s="4">
        <v>43604</v>
      </c>
      <c r="AT2506" s="4">
        <v>0.48400462962962965</v>
      </c>
      <c r="AU2506" s="4" t="s">
        <v>64</v>
      </c>
      <c r="AV2506" s="4" t="s">
        <v>65</v>
      </c>
      <c r="AW2506" s="4">
        <v>27369.312999999998</v>
      </c>
    </row>
    <row r="2507" spans="45:52" x14ac:dyDescent="0.3">
      <c r="AS2507" s="4">
        <v>43604</v>
      </c>
      <c r="AT2507" s="4">
        <v>0.48400462962962965</v>
      </c>
      <c r="AU2507" s="4" t="s">
        <v>64</v>
      </c>
      <c r="AV2507" s="4" t="s">
        <v>66</v>
      </c>
      <c r="AW2507" s="4" t="s">
        <v>67</v>
      </c>
      <c r="AX2507" s="4">
        <v>37926.324999999997</v>
      </c>
    </row>
    <row r="2508" spans="45:52" x14ac:dyDescent="0.3">
      <c r="AS2508" s="4">
        <v>43604</v>
      </c>
      <c r="AT2508" s="4">
        <v>0.48400462962962965</v>
      </c>
      <c r="AU2508" s="4" t="s">
        <v>64</v>
      </c>
      <c r="AV2508" s="4" t="s">
        <v>68</v>
      </c>
      <c r="AW2508" s="4">
        <v>9.7850000000000001</v>
      </c>
    </row>
    <row r="2509" spans="45:52" x14ac:dyDescent="0.3">
      <c r="AS2509" s="4">
        <v>43604</v>
      </c>
      <c r="AT2509" s="4">
        <v>0.48535879629629625</v>
      </c>
      <c r="AU2509" s="4" t="s">
        <v>70</v>
      </c>
      <c r="AV2509" s="4" t="s">
        <v>71</v>
      </c>
      <c r="AW2509" s="4">
        <v>43604</v>
      </c>
      <c r="AX2509" s="4">
        <v>0.22500000000000001</v>
      </c>
      <c r="AY2509" s="4" t="s">
        <v>72</v>
      </c>
      <c r="AZ2509" s="4" t="s">
        <v>73</v>
      </c>
    </row>
    <row r="2510" spans="45:52" x14ac:dyDescent="0.3">
      <c r="AS2510" s="4">
        <v>43604</v>
      </c>
      <c r="AT2510" s="4">
        <v>0.48535879629629625</v>
      </c>
      <c r="AU2510" s="4" t="s">
        <v>74</v>
      </c>
      <c r="AV2510" s="4" t="s">
        <v>75</v>
      </c>
      <c r="AW2510" s="4">
        <v>33.700000000000003</v>
      </c>
      <c r="AX2510" s="4" t="s">
        <v>72</v>
      </c>
      <c r="AY2510" s="4" t="s">
        <v>73</v>
      </c>
    </row>
    <row r="2511" spans="45:52" x14ac:dyDescent="0.3">
      <c r="AS2511" s="4">
        <v>43604</v>
      </c>
      <c r="AT2511" s="4">
        <v>0.48535879629629625</v>
      </c>
      <c r="AU2511" s="4" t="s">
        <v>74</v>
      </c>
      <c r="AV2511" s="4" t="s">
        <v>76</v>
      </c>
      <c r="AW2511" s="4">
        <v>34</v>
      </c>
      <c r="AX2511" s="4" t="s">
        <v>72</v>
      </c>
      <c r="AY2511" s="4" t="s">
        <v>73</v>
      </c>
    </row>
    <row r="2512" spans="45:52" x14ac:dyDescent="0.3">
      <c r="AS2512" s="4">
        <v>43604</v>
      </c>
      <c r="AT2512" s="4">
        <v>0.48539351851851853</v>
      </c>
      <c r="AU2512" s="4" t="s">
        <v>59</v>
      </c>
      <c r="AV2512" s="4" t="s">
        <v>60</v>
      </c>
      <c r="AW2512" s="4">
        <v>15736.519</v>
      </c>
    </row>
    <row r="2513" spans="45:50" x14ac:dyDescent="0.3">
      <c r="AS2513" s="4">
        <v>43604</v>
      </c>
      <c r="AT2513" s="4">
        <v>0.48539351851851853</v>
      </c>
      <c r="AU2513" s="4" t="s">
        <v>59</v>
      </c>
      <c r="AV2513" s="4" t="s">
        <v>61</v>
      </c>
      <c r="AW2513" s="4">
        <v>116117.715</v>
      </c>
    </row>
    <row r="2514" spans="45:50" x14ac:dyDescent="0.3">
      <c r="AS2514" s="4">
        <v>43604</v>
      </c>
      <c r="AT2514" s="4">
        <v>0.48539351851851853</v>
      </c>
      <c r="AU2514" s="4" t="s">
        <v>62</v>
      </c>
      <c r="AV2514" s="4" t="s">
        <v>63</v>
      </c>
      <c r="AW2514" s="4">
        <v>12</v>
      </c>
    </row>
    <row r="2515" spans="45:50" x14ac:dyDescent="0.3">
      <c r="AS2515" s="4">
        <v>43604</v>
      </c>
      <c r="AT2515" s="4">
        <v>0.48539351851851853</v>
      </c>
      <c r="AU2515" s="4" t="s">
        <v>64</v>
      </c>
      <c r="AV2515" s="4" t="s">
        <v>65</v>
      </c>
      <c r="AW2515" s="4">
        <v>27369.312999999998</v>
      </c>
    </row>
    <row r="2516" spans="45:50" x14ac:dyDescent="0.3">
      <c r="AS2516" s="4">
        <v>43604</v>
      </c>
      <c r="AT2516" s="4">
        <v>0.48539351851851853</v>
      </c>
      <c r="AU2516" s="4" t="s">
        <v>64</v>
      </c>
      <c r="AV2516" s="4" t="s">
        <v>66</v>
      </c>
      <c r="AW2516" s="4" t="s">
        <v>67</v>
      </c>
      <c r="AX2516" s="4">
        <v>37926.324999999997</v>
      </c>
    </row>
    <row r="2517" spans="45:50" x14ac:dyDescent="0.3">
      <c r="AS2517" s="4">
        <v>43604</v>
      </c>
      <c r="AT2517" s="4">
        <v>0.48539351851851853</v>
      </c>
      <c r="AU2517" s="4" t="s">
        <v>64</v>
      </c>
      <c r="AV2517" s="4" t="s">
        <v>68</v>
      </c>
      <c r="AW2517" s="4">
        <v>9.7850000000000001</v>
      </c>
    </row>
    <row r="2518" spans="45:50" x14ac:dyDescent="0.3">
      <c r="AS2518" s="4">
        <v>43604</v>
      </c>
      <c r="AT2518" s="4">
        <v>0.48678240740740741</v>
      </c>
      <c r="AU2518" s="4" t="s">
        <v>59</v>
      </c>
      <c r="AV2518" s="4" t="s">
        <v>60</v>
      </c>
      <c r="AW2518" s="4">
        <v>15736.519</v>
      </c>
    </row>
    <row r="2519" spans="45:50" x14ac:dyDescent="0.3">
      <c r="AS2519" s="4">
        <v>43604</v>
      </c>
      <c r="AT2519" s="4">
        <v>0.48678240740740741</v>
      </c>
      <c r="AU2519" s="4" t="s">
        <v>59</v>
      </c>
      <c r="AV2519" s="4" t="s">
        <v>61</v>
      </c>
      <c r="AW2519" s="4">
        <v>116117.715</v>
      </c>
    </row>
    <row r="2520" spans="45:50" x14ac:dyDescent="0.3">
      <c r="AS2520" s="4">
        <v>43604</v>
      </c>
      <c r="AT2520" s="4">
        <v>0.48678240740740741</v>
      </c>
      <c r="AU2520" s="4" t="s">
        <v>62</v>
      </c>
      <c r="AV2520" s="4" t="s">
        <v>63</v>
      </c>
      <c r="AW2520" s="4">
        <v>12</v>
      </c>
    </row>
    <row r="2521" spans="45:50" x14ac:dyDescent="0.3">
      <c r="AS2521" s="4">
        <v>43604</v>
      </c>
      <c r="AT2521" s="4">
        <v>0.48678240740740741</v>
      </c>
      <c r="AU2521" s="4" t="s">
        <v>64</v>
      </c>
      <c r="AV2521" s="4" t="s">
        <v>65</v>
      </c>
      <c r="AW2521" s="4">
        <v>27369.312999999998</v>
      </c>
    </row>
    <row r="2522" spans="45:50" x14ac:dyDescent="0.3">
      <c r="AS2522" s="4">
        <v>43604</v>
      </c>
      <c r="AT2522" s="4">
        <v>0.48678240740740741</v>
      </c>
      <c r="AU2522" s="4" t="s">
        <v>64</v>
      </c>
      <c r="AV2522" s="4" t="s">
        <v>66</v>
      </c>
      <c r="AW2522" s="4" t="s">
        <v>67</v>
      </c>
      <c r="AX2522" s="4">
        <v>37926.555</v>
      </c>
    </row>
    <row r="2523" spans="45:50" x14ac:dyDescent="0.3">
      <c r="AS2523" s="4">
        <v>43604</v>
      </c>
      <c r="AT2523" s="4">
        <v>0.48678240740740741</v>
      </c>
      <c r="AU2523" s="4" t="s">
        <v>64</v>
      </c>
      <c r="AV2523" s="4" t="s">
        <v>68</v>
      </c>
      <c r="AW2523" s="4">
        <v>10.015000000000001</v>
      </c>
    </row>
    <row r="2524" spans="45:50" x14ac:dyDescent="0.3">
      <c r="AS2524" s="4">
        <v>43604</v>
      </c>
      <c r="AT2524" s="4">
        <v>0.4881712962962963</v>
      </c>
      <c r="AU2524" s="4" t="s">
        <v>59</v>
      </c>
      <c r="AV2524" s="4" t="s">
        <v>60</v>
      </c>
      <c r="AW2524" s="4">
        <v>15736.519</v>
      </c>
    </row>
    <row r="2525" spans="45:50" x14ac:dyDescent="0.3">
      <c r="AS2525" s="4">
        <v>43604</v>
      </c>
      <c r="AT2525" s="4">
        <v>0.4881712962962963</v>
      </c>
      <c r="AU2525" s="4" t="s">
        <v>59</v>
      </c>
      <c r="AV2525" s="4" t="s">
        <v>61</v>
      </c>
      <c r="AW2525" s="4">
        <v>116117.715</v>
      </c>
    </row>
    <row r="2526" spans="45:50" x14ac:dyDescent="0.3">
      <c r="AS2526" s="4">
        <v>43604</v>
      </c>
      <c r="AT2526" s="4">
        <v>0.4881712962962963</v>
      </c>
      <c r="AU2526" s="4" t="s">
        <v>62</v>
      </c>
      <c r="AV2526" s="4" t="s">
        <v>63</v>
      </c>
      <c r="AW2526" s="4">
        <v>12</v>
      </c>
    </row>
    <row r="2527" spans="45:50" x14ac:dyDescent="0.3">
      <c r="AS2527" s="4">
        <v>43604</v>
      </c>
      <c r="AT2527" s="4">
        <v>0.4881712962962963</v>
      </c>
      <c r="AU2527" s="4" t="s">
        <v>64</v>
      </c>
      <c r="AV2527" s="4" t="s">
        <v>65</v>
      </c>
      <c r="AW2527" s="4">
        <v>27369.312999999998</v>
      </c>
    </row>
    <row r="2528" spans="45:50" x14ac:dyDescent="0.3">
      <c r="AS2528" s="4">
        <v>43604</v>
      </c>
      <c r="AT2528" s="4">
        <v>0.4881712962962963</v>
      </c>
      <c r="AU2528" s="4" t="s">
        <v>64</v>
      </c>
      <c r="AV2528" s="4" t="s">
        <v>66</v>
      </c>
      <c r="AW2528" s="4" t="s">
        <v>67</v>
      </c>
      <c r="AX2528" s="4">
        <v>37926.555</v>
      </c>
    </row>
    <row r="2529" spans="45:52" x14ac:dyDescent="0.3">
      <c r="AS2529" s="4">
        <v>43604</v>
      </c>
      <c r="AT2529" s="4">
        <v>0.4881712962962963</v>
      </c>
      <c r="AU2529" s="4" t="s">
        <v>64</v>
      </c>
      <c r="AV2529" s="4" t="s">
        <v>68</v>
      </c>
      <c r="AW2529" s="4">
        <v>10.015000000000001</v>
      </c>
    </row>
    <row r="2530" spans="45:52" x14ac:dyDescent="0.3">
      <c r="AS2530" s="4">
        <v>43604</v>
      </c>
      <c r="AT2530" s="4">
        <v>0.48883101851851851</v>
      </c>
      <c r="AU2530" s="4" t="s">
        <v>70</v>
      </c>
      <c r="AV2530" s="4" t="s">
        <v>71</v>
      </c>
      <c r="AW2530" s="4">
        <v>43604</v>
      </c>
      <c r="AX2530" s="4">
        <v>0.22500000000000001</v>
      </c>
      <c r="AY2530" s="4" t="s">
        <v>72</v>
      </c>
      <c r="AZ2530" s="4" t="s">
        <v>73</v>
      </c>
    </row>
    <row r="2531" spans="45:52" x14ac:dyDescent="0.3">
      <c r="AS2531" s="4">
        <v>43604</v>
      </c>
      <c r="AT2531" s="4">
        <v>0.48883101851851851</v>
      </c>
      <c r="AU2531" s="4" t="s">
        <v>74</v>
      </c>
      <c r="AV2531" s="4" t="s">
        <v>75</v>
      </c>
      <c r="AW2531" s="4">
        <v>33.700000000000003</v>
      </c>
      <c r="AX2531" s="4" t="s">
        <v>72</v>
      </c>
      <c r="AY2531" s="4" t="s">
        <v>73</v>
      </c>
    </row>
    <row r="2532" spans="45:52" x14ac:dyDescent="0.3">
      <c r="AS2532" s="4">
        <v>43604</v>
      </c>
      <c r="AT2532" s="4">
        <v>0.48883101851851851</v>
      </c>
      <c r="AU2532" s="4" t="s">
        <v>74</v>
      </c>
      <c r="AV2532" s="4" t="s">
        <v>76</v>
      </c>
      <c r="AW2532" s="4">
        <v>34</v>
      </c>
      <c r="AX2532" s="4" t="s">
        <v>72</v>
      </c>
      <c r="AY2532" s="4" t="s">
        <v>73</v>
      </c>
    </row>
    <row r="2533" spans="45:52" x14ac:dyDescent="0.3">
      <c r="AS2533" s="4">
        <v>43604</v>
      </c>
      <c r="AT2533" s="4">
        <v>0.48956018518518518</v>
      </c>
      <c r="AU2533" s="4" t="s">
        <v>59</v>
      </c>
      <c r="AV2533" s="4" t="s">
        <v>60</v>
      </c>
      <c r="AW2533" s="4">
        <v>15736.519</v>
      </c>
    </row>
    <row r="2534" spans="45:52" x14ac:dyDescent="0.3">
      <c r="AS2534" s="4">
        <v>43604</v>
      </c>
      <c r="AT2534" s="4">
        <v>0.48956018518518518</v>
      </c>
      <c r="AU2534" s="4" t="s">
        <v>59</v>
      </c>
      <c r="AV2534" s="4" t="s">
        <v>61</v>
      </c>
      <c r="AW2534" s="4">
        <v>116117.715</v>
      </c>
    </row>
    <row r="2535" spans="45:52" x14ac:dyDescent="0.3">
      <c r="AS2535" s="4">
        <v>43604</v>
      </c>
      <c r="AT2535" s="4">
        <v>0.48956018518518518</v>
      </c>
      <c r="AU2535" s="4" t="s">
        <v>62</v>
      </c>
      <c r="AV2535" s="4" t="s">
        <v>63</v>
      </c>
      <c r="AW2535" s="4">
        <v>12</v>
      </c>
    </row>
    <row r="2536" spans="45:52" x14ac:dyDescent="0.3">
      <c r="AS2536" s="4">
        <v>43604</v>
      </c>
      <c r="AT2536" s="4">
        <v>0.48956018518518518</v>
      </c>
      <c r="AU2536" s="4" t="s">
        <v>64</v>
      </c>
      <c r="AV2536" s="4" t="s">
        <v>65</v>
      </c>
      <c r="AW2536" s="4">
        <v>27369.312999999998</v>
      </c>
    </row>
    <row r="2537" spans="45:52" x14ac:dyDescent="0.3">
      <c r="AS2537" s="4">
        <v>43604</v>
      </c>
      <c r="AT2537" s="4">
        <v>0.48956018518518518</v>
      </c>
      <c r="AU2537" s="4" t="s">
        <v>64</v>
      </c>
      <c r="AV2537" s="4" t="s">
        <v>66</v>
      </c>
      <c r="AW2537" s="4" t="s">
        <v>67</v>
      </c>
      <c r="AX2537" s="4">
        <v>37926.824000000001</v>
      </c>
    </row>
    <row r="2538" spans="45:52" x14ac:dyDescent="0.3">
      <c r="AS2538" s="4">
        <v>43604</v>
      </c>
      <c r="AT2538" s="4">
        <v>0.48956018518518518</v>
      </c>
      <c r="AU2538" s="4" t="s">
        <v>64</v>
      </c>
      <c r="AV2538" s="4" t="s">
        <v>68</v>
      </c>
      <c r="AW2538" s="4">
        <v>10.284000000000001</v>
      </c>
    </row>
    <row r="2539" spans="45:52" x14ac:dyDescent="0.3">
      <c r="AS2539" s="4">
        <v>43604</v>
      </c>
      <c r="AT2539" s="4">
        <v>0.49094907407407407</v>
      </c>
      <c r="AU2539" s="4" t="s">
        <v>59</v>
      </c>
      <c r="AV2539" s="4" t="s">
        <v>60</v>
      </c>
      <c r="AW2539" s="4">
        <v>15736.519</v>
      </c>
    </row>
    <row r="2540" spans="45:52" x14ac:dyDescent="0.3">
      <c r="AS2540" s="4">
        <v>43604</v>
      </c>
      <c r="AT2540" s="4">
        <v>0.49094907407407407</v>
      </c>
      <c r="AU2540" s="4" t="s">
        <v>59</v>
      </c>
      <c r="AV2540" s="4" t="s">
        <v>61</v>
      </c>
      <c r="AW2540" s="4">
        <v>116117.715</v>
      </c>
    </row>
    <row r="2541" spans="45:52" x14ac:dyDescent="0.3">
      <c r="AS2541" s="4">
        <v>43604</v>
      </c>
      <c r="AT2541" s="4">
        <v>0.49094907407407407</v>
      </c>
      <c r="AU2541" s="4" t="s">
        <v>62</v>
      </c>
      <c r="AV2541" s="4" t="s">
        <v>63</v>
      </c>
      <c r="AW2541" s="4">
        <v>12</v>
      </c>
    </row>
    <row r="2542" spans="45:52" x14ac:dyDescent="0.3">
      <c r="AS2542" s="4">
        <v>43604</v>
      </c>
      <c r="AT2542" s="4">
        <v>0.49094907407407407</v>
      </c>
      <c r="AU2542" s="4" t="s">
        <v>64</v>
      </c>
      <c r="AV2542" s="4" t="s">
        <v>65</v>
      </c>
      <c r="AW2542" s="4">
        <v>27369.312999999998</v>
      </c>
    </row>
    <row r="2543" spans="45:52" x14ac:dyDescent="0.3">
      <c r="AS2543" s="4">
        <v>43604</v>
      </c>
      <c r="AT2543" s="4">
        <v>0.49094907407407407</v>
      </c>
      <c r="AU2543" s="4" t="s">
        <v>64</v>
      </c>
      <c r="AV2543" s="4" t="s">
        <v>66</v>
      </c>
      <c r="AW2543" s="4" t="s">
        <v>67</v>
      </c>
      <c r="AX2543" s="4">
        <v>37926.824000000001</v>
      </c>
    </row>
    <row r="2544" spans="45:52" x14ac:dyDescent="0.3">
      <c r="AS2544" s="4">
        <v>43604</v>
      </c>
      <c r="AT2544" s="4">
        <v>0.49094907407407407</v>
      </c>
      <c r="AU2544" s="4" t="s">
        <v>64</v>
      </c>
      <c r="AV2544" s="4" t="s">
        <v>68</v>
      </c>
      <c r="AW2544" s="4">
        <v>10.284000000000001</v>
      </c>
    </row>
    <row r="2545" spans="45:52" x14ac:dyDescent="0.3">
      <c r="AS2545" s="4">
        <v>43604</v>
      </c>
      <c r="AT2545" s="4">
        <v>0.49230324074074078</v>
      </c>
      <c r="AU2545" s="4" t="s">
        <v>70</v>
      </c>
      <c r="AV2545" s="4" t="s">
        <v>71</v>
      </c>
      <c r="AW2545" s="4">
        <v>43604</v>
      </c>
      <c r="AX2545" s="4">
        <v>0.22500000000000001</v>
      </c>
      <c r="AY2545" s="4" t="s">
        <v>72</v>
      </c>
      <c r="AZ2545" s="4" t="s">
        <v>73</v>
      </c>
    </row>
    <row r="2546" spans="45:52" x14ac:dyDescent="0.3">
      <c r="AS2546" s="4">
        <v>43604</v>
      </c>
      <c r="AT2546" s="4">
        <v>0.49230324074074078</v>
      </c>
      <c r="AU2546" s="4" t="s">
        <v>74</v>
      </c>
      <c r="AV2546" s="4" t="s">
        <v>75</v>
      </c>
      <c r="AW2546" s="4">
        <v>33.700000000000003</v>
      </c>
      <c r="AX2546" s="4" t="s">
        <v>72</v>
      </c>
      <c r="AY2546" s="4" t="s">
        <v>73</v>
      </c>
    </row>
    <row r="2547" spans="45:52" x14ac:dyDescent="0.3">
      <c r="AS2547" s="4">
        <v>43604</v>
      </c>
      <c r="AT2547" s="4">
        <v>0.49230324074074078</v>
      </c>
      <c r="AU2547" s="4" t="s">
        <v>74</v>
      </c>
      <c r="AV2547" s="4" t="s">
        <v>76</v>
      </c>
      <c r="AW2547" s="4">
        <v>34</v>
      </c>
      <c r="AX2547" s="4" t="s">
        <v>72</v>
      </c>
      <c r="AY2547" s="4" t="s">
        <v>73</v>
      </c>
    </row>
    <row r="2548" spans="45:52" x14ac:dyDescent="0.3">
      <c r="AS2548" s="4">
        <v>43604</v>
      </c>
      <c r="AT2548" s="4">
        <v>0.49233796296296295</v>
      </c>
      <c r="AU2548" s="4" t="s">
        <v>59</v>
      </c>
      <c r="AV2548" s="4" t="s">
        <v>60</v>
      </c>
      <c r="AW2548" s="4">
        <v>15736.519</v>
      </c>
    </row>
    <row r="2549" spans="45:52" x14ac:dyDescent="0.3">
      <c r="AS2549" s="4">
        <v>43604</v>
      </c>
      <c r="AT2549" s="4">
        <v>0.49233796296296295</v>
      </c>
      <c r="AU2549" s="4" t="s">
        <v>59</v>
      </c>
      <c r="AV2549" s="4" t="s">
        <v>61</v>
      </c>
      <c r="AW2549" s="4">
        <v>116117.715</v>
      </c>
    </row>
    <row r="2550" spans="45:52" x14ac:dyDescent="0.3">
      <c r="AS2550" s="4">
        <v>43604</v>
      </c>
      <c r="AT2550" s="4">
        <v>0.49233796296296295</v>
      </c>
      <c r="AU2550" s="4" t="s">
        <v>62</v>
      </c>
      <c r="AV2550" s="4" t="s">
        <v>63</v>
      </c>
      <c r="AW2550" s="4">
        <v>12</v>
      </c>
    </row>
    <row r="2551" spans="45:52" x14ac:dyDescent="0.3">
      <c r="AS2551" s="4">
        <v>43604</v>
      </c>
      <c r="AT2551" s="4">
        <v>0.49233796296296295</v>
      </c>
      <c r="AU2551" s="4" t="s">
        <v>64</v>
      </c>
      <c r="AV2551" s="4" t="s">
        <v>65</v>
      </c>
      <c r="AW2551" s="4">
        <v>27369.312999999998</v>
      </c>
    </row>
    <row r="2552" spans="45:52" x14ac:dyDescent="0.3">
      <c r="AS2552" s="4">
        <v>43604</v>
      </c>
      <c r="AT2552" s="4">
        <v>0.49233796296296295</v>
      </c>
      <c r="AU2552" s="4" t="s">
        <v>64</v>
      </c>
      <c r="AV2552" s="4" t="s">
        <v>66</v>
      </c>
      <c r="AW2552" s="4" t="s">
        <v>67</v>
      </c>
      <c r="AX2552" s="4">
        <v>37926.824000000001</v>
      </c>
    </row>
    <row r="2553" spans="45:52" x14ac:dyDescent="0.3">
      <c r="AS2553" s="4">
        <v>43604</v>
      </c>
      <c r="AT2553" s="4">
        <v>0.49233796296296295</v>
      </c>
      <c r="AU2553" s="4" t="s">
        <v>64</v>
      </c>
      <c r="AV2553" s="4" t="s">
        <v>68</v>
      </c>
      <c r="AW2553" s="4">
        <v>10.284000000000001</v>
      </c>
    </row>
    <row r="2554" spans="45:52" x14ac:dyDescent="0.3">
      <c r="AS2554" s="4">
        <v>43604</v>
      </c>
      <c r="AT2554" s="4">
        <v>0.49372685185185183</v>
      </c>
      <c r="AU2554" s="4" t="s">
        <v>59</v>
      </c>
      <c r="AV2554" s="4" t="s">
        <v>60</v>
      </c>
      <c r="AW2554" s="4">
        <v>15736.519</v>
      </c>
    </row>
    <row r="2555" spans="45:52" x14ac:dyDescent="0.3">
      <c r="AS2555" s="4">
        <v>43604</v>
      </c>
      <c r="AT2555" s="4">
        <v>0.49372685185185183</v>
      </c>
      <c r="AU2555" s="4" t="s">
        <v>59</v>
      </c>
      <c r="AV2555" s="4" t="s">
        <v>61</v>
      </c>
      <c r="AW2555" s="4">
        <v>116117.715</v>
      </c>
    </row>
    <row r="2556" spans="45:52" x14ac:dyDescent="0.3">
      <c r="AS2556" s="4">
        <v>43604</v>
      </c>
      <c r="AT2556" s="4">
        <v>0.49372685185185183</v>
      </c>
      <c r="AU2556" s="4" t="s">
        <v>62</v>
      </c>
      <c r="AV2556" s="4" t="s">
        <v>63</v>
      </c>
      <c r="AW2556" s="4">
        <v>12</v>
      </c>
    </row>
    <row r="2557" spans="45:52" x14ac:dyDescent="0.3">
      <c r="AS2557" s="4">
        <v>43604</v>
      </c>
      <c r="AT2557" s="4">
        <v>0.49372685185185183</v>
      </c>
      <c r="AU2557" s="4" t="s">
        <v>64</v>
      </c>
      <c r="AV2557" s="4" t="s">
        <v>65</v>
      </c>
      <c r="AW2557" s="4">
        <v>27369.312999999998</v>
      </c>
    </row>
    <row r="2558" spans="45:52" x14ac:dyDescent="0.3">
      <c r="AS2558" s="4">
        <v>43604</v>
      </c>
      <c r="AT2558" s="4">
        <v>0.49372685185185183</v>
      </c>
      <c r="AU2558" s="4" t="s">
        <v>64</v>
      </c>
      <c r="AV2558" s="4" t="s">
        <v>66</v>
      </c>
      <c r="AW2558" s="4" t="s">
        <v>67</v>
      </c>
      <c r="AX2558" s="4">
        <v>37927.087</v>
      </c>
    </row>
    <row r="2559" spans="45:52" x14ac:dyDescent="0.3">
      <c r="AS2559" s="4">
        <v>43604</v>
      </c>
      <c r="AT2559" s="4">
        <v>0.49372685185185183</v>
      </c>
      <c r="AU2559" s="4" t="s">
        <v>64</v>
      </c>
      <c r="AV2559" s="4" t="s">
        <v>68</v>
      </c>
      <c r="AW2559" s="4">
        <v>10.547000000000001</v>
      </c>
    </row>
    <row r="2560" spans="45:52" x14ac:dyDescent="0.3">
      <c r="AS2560" s="4">
        <v>43604</v>
      </c>
      <c r="AT2560" s="4">
        <v>0.49511574074074072</v>
      </c>
      <c r="AU2560" s="4" t="s">
        <v>59</v>
      </c>
      <c r="AV2560" s="4" t="s">
        <v>60</v>
      </c>
      <c r="AW2560" s="4">
        <v>15736.519</v>
      </c>
    </row>
    <row r="2561" spans="45:52" x14ac:dyDescent="0.3">
      <c r="AS2561" s="4">
        <v>43604</v>
      </c>
      <c r="AT2561" s="4">
        <v>0.49511574074074072</v>
      </c>
      <c r="AU2561" s="4" t="s">
        <v>59</v>
      </c>
      <c r="AV2561" s="4" t="s">
        <v>61</v>
      </c>
      <c r="AW2561" s="4">
        <v>116117.715</v>
      </c>
    </row>
    <row r="2562" spans="45:52" x14ac:dyDescent="0.3">
      <c r="AS2562" s="4">
        <v>43604</v>
      </c>
      <c r="AT2562" s="4">
        <v>0.49511574074074072</v>
      </c>
      <c r="AU2562" s="4" t="s">
        <v>62</v>
      </c>
      <c r="AV2562" s="4" t="s">
        <v>63</v>
      </c>
      <c r="AW2562" s="4">
        <v>12</v>
      </c>
    </row>
    <row r="2563" spans="45:52" x14ac:dyDescent="0.3">
      <c r="AS2563" s="4">
        <v>43604</v>
      </c>
      <c r="AT2563" s="4">
        <v>0.49511574074074072</v>
      </c>
      <c r="AU2563" s="4" t="s">
        <v>64</v>
      </c>
      <c r="AV2563" s="4" t="s">
        <v>65</v>
      </c>
      <c r="AW2563" s="4">
        <v>27369.312999999998</v>
      </c>
    </row>
    <row r="2564" spans="45:52" x14ac:dyDescent="0.3">
      <c r="AS2564" s="4">
        <v>43604</v>
      </c>
      <c r="AT2564" s="4">
        <v>0.49511574074074072</v>
      </c>
      <c r="AU2564" s="4" t="s">
        <v>64</v>
      </c>
      <c r="AV2564" s="4" t="s">
        <v>66</v>
      </c>
      <c r="AW2564" s="4" t="s">
        <v>67</v>
      </c>
      <c r="AX2564" s="4">
        <v>37927.087</v>
      </c>
    </row>
    <row r="2565" spans="45:52" x14ac:dyDescent="0.3">
      <c r="AS2565" s="4">
        <v>43604</v>
      </c>
      <c r="AT2565" s="4">
        <v>0.49511574074074072</v>
      </c>
      <c r="AU2565" s="4" t="s">
        <v>64</v>
      </c>
      <c r="AV2565" s="4" t="s">
        <v>68</v>
      </c>
      <c r="AW2565" s="4">
        <v>10.547000000000001</v>
      </c>
    </row>
    <row r="2566" spans="45:52" x14ac:dyDescent="0.3">
      <c r="AS2566" s="4">
        <v>43604</v>
      </c>
      <c r="AT2566" s="4">
        <v>0.49577546296296293</v>
      </c>
      <c r="AU2566" s="4" t="s">
        <v>70</v>
      </c>
      <c r="AV2566" s="4" t="s">
        <v>71</v>
      </c>
      <c r="AW2566" s="4">
        <v>43604</v>
      </c>
      <c r="AX2566" s="4">
        <v>0.22500000000000001</v>
      </c>
      <c r="AY2566" s="4" t="s">
        <v>72</v>
      </c>
      <c r="AZ2566" s="4" t="s">
        <v>73</v>
      </c>
    </row>
    <row r="2567" spans="45:52" x14ac:dyDescent="0.3">
      <c r="AS2567" s="4">
        <v>43604</v>
      </c>
      <c r="AT2567" s="4">
        <v>0.49577546296296293</v>
      </c>
      <c r="AU2567" s="4" t="s">
        <v>74</v>
      </c>
      <c r="AV2567" s="4" t="s">
        <v>75</v>
      </c>
      <c r="AW2567" s="4">
        <v>33.700000000000003</v>
      </c>
      <c r="AX2567" s="4" t="s">
        <v>72</v>
      </c>
      <c r="AY2567" s="4" t="s">
        <v>73</v>
      </c>
    </row>
    <row r="2568" spans="45:52" x14ac:dyDescent="0.3">
      <c r="AS2568" s="4">
        <v>43604</v>
      </c>
      <c r="AT2568" s="4">
        <v>0.49577546296296293</v>
      </c>
      <c r="AU2568" s="4" t="s">
        <v>74</v>
      </c>
      <c r="AV2568" s="4" t="s">
        <v>76</v>
      </c>
      <c r="AW2568" s="4">
        <v>34</v>
      </c>
      <c r="AX2568" s="4" t="s">
        <v>72</v>
      </c>
      <c r="AY2568" s="4" t="s">
        <v>73</v>
      </c>
    </row>
    <row r="2569" spans="45:52" x14ac:dyDescent="0.3">
      <c r="AS2569" s="4">
        <v>43604</v>
      </c>
      <c r="AT2569" s="4">
        <v>0.4965046296296296</v>
      </c>
      <c r="AU2569" s="4" t="s">
        <v>59</v>
      </c>
      <c r="AV2569" s="4" t="s">
        <v>60</v>
      </c>
      <c r="AW2569" s="4">
        <v>15736.519</v>
      </c>
    </row>
    <row r="2570" spans="45:52" x14ac:dyDescent="0.3">
      <c r="AS2570" s="4">
        <v>43604</v>
      </c>
      <c r="AT2570" s="4">
        <v>0.4965046296296296</v>
      </c>
      <c r="AU2570" s="4" t="s">
        <v>59</v>
      </c>
      <c r="AV2570" s="4" t="s">
        <v>61</v>
      </c>
      <c r="AW2570" s="4">
        <v>116117.715</v>
      </c>
    </row>
    <row r="2571" spans="45:52" x14ac:dyDescent="0.3">
      <c r="AS2571" s="4">
        <v>43604</v>
      </c>
      <c r="AT2571" s="4">
        <v>0.4965046296296296</v>
      </c>
      <c r="AU2571" s="4" t="s">
        <v>62</v>
      </c>
      <c r="AV2571" s="4" t="s">
        <v>63</v>
      </c>
      <c r="AW2571" s="4">
        <v>12</v>
      </c>
    </row>
    <row r="2572" spans="45:52" x14ac:dyDescent="0.3">
      <c r="AS2572" s="4">
        <v>43604</v>
      </c>
      <c r="AT2572" s="4">
        <v>0.4965046296296296</v>
      </c>
      <c r="AU2572" s="4" t="s">
        <v>64</v>
      </c>
      <c r="AV2572" s="4" t="s">
        <v>65</v>
      </c>
      <c r="AW2572" s="4">
        <v>27369.312999999998</v>
      </c>
    </row>
    <row r="2573" spans="45:52" x14ac:dyDescent="0.3">
      <c r="AS2573" s="4">
        <v>43604</v>
      </c>
      <c r="AT2573" s="4">
        <v>0.4965046296296296</v>
      </c>
      <c r="AU2573" s="4" t="s">
        <v>64</v>
      </c>
      <c r="AV2573" s="4" t="s">
        <v>66</v>
      </c>
      <c r="AW2573" s="4" t="s">
        <v>67</v>
      </c>
      <c r="AX2573" s="4">
        <v>37927.300000000003</v>
      </c>
    </row>
    <row r="2574" spans="45:52" x14ac:dyDescent="0.3">
      <c r="AS2574" s="4">
        <v>43604</v>
      </c>
      <c r="AT2574" s="4">
        <v>0.4965046296296296</v>
      </c>
      <c r="AU2574" s="4" t="s">
        <v>64</v>
      </c>
      <c r="AV2574" s="4" t="s">
        <v>68</v>
      </c>
      <c r="AW2574" s="4">
        <v>10.760999999999999</v>
      </c>
    </row>
    <row r="2575" spans="45:52" x14ac:dyDescent="0.3">
      <c r="AS2575" s="4">
        <v>43604</v>
      </c>
      <c r="AT2575" s="4">
        <v>0.49789351851851849</v>
      </c>
      <c r="AU2575" s="4" t="s">
        <v>59</v>
      </c>
      <c r="AV2575" s="4" t="s">
        <v>60</v>
      </c>
      <c r="AW2575" s="4">
        <v>15736.519</v>
      </c>
    </row>
    <row r="2576" spans="45:52" x14ac:dyDescent="0.3">
      <c r="AS2576" s="4">
        <v>43604</v>
      </c>
      <c r="AT2576" s="4">
        <v>0.49789351851851849</v>
      </c>
      <c r="AU2576" s="4" t="s">
        <v>59</v>
      </c>
      <c r="AV2576" s="4" t="s">
        <v>61</v>
      </c>
      <c r="AW2576" s="4">
        <v>116117.715</v>
      </c>
    </row>
    <row r="2577" spans="45:52" x14ac:dyDescent="0.3">
      <c r="AS2577" s="4">
        <v>43604</v>
      </c>
      <c r="AT2577" s="4">
        <v>0.49789351851851849</v>
      </c>
      <c r="AU2577" s="4" t="s">
        <v>62</v>
      </c>
      <c r="AV2577" s="4" t="s">
        <v>63</v>
      </c>
      <c r="AW2577" s="4">
        <v>12</v>
      </c>
    </row>
    <row r="2578" spans="45:52" x14ac:dyDescent="0.3">
      <c r="AS2578" s="4">
        <v>43604</v>
      </c>
      <c r="AT2578" s="4">
        <v>0.49789351851851849</v>
      </c>
      <c r="AU2578" s="4" t="s">
        <v>64</v>
      </c>
      <c r="AV2578" s="4" t="s">
        <v>65</v>
      </c>
      <c r="AW2578" s="4">
        <v>27369.312999999998</v>
      </c>
    </row>
    <row r="2579" spans="45:52" x14ac:dyDescent="0.3">
      <c r="AS2579" s="4">
        <v>43604</v>
      </c>
      <c r="AT2579" s="4">
        <v>0.49789351851851849</v>
      </c>
      <c r="AU2579" s="4" t="s">
        <v>64</v>
      </c>
      <c r="AV2579" s="4" t="s">
        <v>66</v>
      </c>
      <c r="AW2579" s="4" t="s">
        <v>67</v>
      </c>
      <c r="AX2579" s="4">
        <v>37927.300000000003</v>
      </c>
    </row>
    <row r="2580" spans="45:52" x14ac:dyDescent="0.3">
      <c r="AS2580" s="4">
        <v>43604</v>
      </c>
      <c r="AT2580" s="4">
        <v>0.49789351851851849</v>
      </c>
      <c r="AU2580" s="4" t="s">
        <v>64</v>
      </c>
      <c r="AV2580" s="4" t="s">
        <v>68</v>
      </c>
      <c r="AW2580" s="4">
        <v>10.760999999999999</v>
      </c>
    </row>
    <row r="2581" spans="45:52" x14ac:dyDescent="0.3">
      <c r="AS2581" s="4">
        <v>43604</v>
      </c>
      <c r="AT2581" s="4">
        <v>0.4992476851851852</v>
      </c>
      <c r="AU2581" s="4" t="s">
        <v>70</v>
      </c>
      <c r="AV2581" s="4" t="s">
        <v>71</v>
      </c>
      <c r="AW2581" s="4">
        <v>43604</v>
      </c>
      <c r="AX2581" s="4">
        <v>0.22500000000000001</v>
      </c>
      <c r="AY2581" s="4" t="s">
        <v>72</v>
      </c>
      <c r="AZ2581" s="4" t="s">
        <v>73</v>
      </c>
    </row>
    <row r="2582" spans="45:52" x14ac:dyDescent="0.3">
      <c r="AS2582" s="4">
        <v>43604</v>
      </c>
      <c r="AT2582" s="4">
        <v>0.4992476851851852</v>
      </c>
      <c r="AU2582" s="4" t="s">
        <v>74</v>
      </c>
      <c r="AV2582" s="4" t="s">
        <v>75</v>
      </c>
      <c r="AW2582" s="4">
        <v>33.700000000000003</v>
      </c>
      <c r="AX2582" s="4" t="s">
        <v>72</v>
      </c>
      <c r="AY2582" s="4" t="s">
        <v>73</v>
      </c>
    </row>
    <row r="2583" spans="45:52" x14ac:dyDescent="0.3">
      <c r="AS2583" s="4">
        <v>43604</v>
      </c>
      <c r="AT2583" s="4">
        <v>0.4992476851851852</v>
      </c>
      <c r="AU2583" s="4" t="s">
        <v>74</v>
      </c>
      <c r="AV2583" s="4" t="s">
        <v>76</v>
      </c>
      <c r="AW2583" s="4">
        <v>34</v>
      </c>
      <c r="AX2583" s="4" t="s">
        <v>72</v>
      </c>
      <c r="AY2583" s="4" t="s">
        <v>73</v>
      </c>
    </row>
    <row r="2584" spans="45:52" x14ac:dyDescent="0.3">
      <c r="AS2584" s="4">
        <v>43604</v>
      </c>
      <c r="AT2584" s="4">
        <v>0.49928240740740742</v>
      </c>
      <c r="AU2584" s="4" t="s">
        <v>59</v>
      </c>
      <c r="AV2584" s="4" t="s">
        <v>60</v>
      </c>
      <c r="AW2584" s="4">
        <v>15736.519</v>
      </c>
    </row>
    <row r="2585" spans="45:52" x14ac:dyDescent="0.3">
      <c r="AS2585" s="4">
        <v>43604</v>
      </c>
      <c r="AT2585" s="4">
        <v>0.49928240740740742</v>
      </c>
      <c r="AU2585" s="4" t="s">
        <v>59</v>
      </c>
      <c r="AV2585" s="4" t="s">
        <v>61</v>
      </c>
      <c r="AW2585" s="4">
        <v>116117.715</v>
      </c>
    </row>
    <row r="2586" spans="45:52" x14ac:dyDescent="0.3">
      <c r="AS2586" s="4">
        <v>43604</v>
      </c>
      <c r="AT2586" s="4">
        <v>0.49928240740740742</v>
      </c>
      <c r="AU2586" s="4" t="s">
        <v>62</v>
      </c>
      <c r="AV2586" s="4" t="s">
        <v>63</v>
      </c>
      <c r="AW2586" s="4">
        <v>12</v>
      </c>
    </row>
    <row r="2587" spans="45:52" x14ac:dyDescent="0.3">
      <c r="AS2587" s="4">
        <v>43604</v>
      </c>
      <c r="AT2587" s="4">
        <v>0.49928240740740742</v>
      </c>
      <c r="AU2587" s="4" t="s">
        <v>64</v>
      </c>
      <c r="AV2587" s="4" t="s">
        <v>65</v>
      </c>
      <c r="AW2587" s="4">
        <v>27369.312999999998</v>
      </c>
    </row>
    <row r="2588" spans="45:52" x14ac:dyDescent="0.3">
      <c r="AS2588" s="4">
        <v>43604</v>
      </c>
      <c r="AT2588" s="4">
        <v>0.49928240740740742</v>
      </c>
      <c r="AU2588" s="4" t="s">
        <v>64</v>
      </c>
      <c r="AV2588" s="4" t="s">
        <v>66</v>
      </c>
      <c r="AW2588" s="4" t="s">
        <v>67</v>
      </c>
      <c r="AX2588" s="4">
        <v>37927.300000000003</v>
      </c>
    </row>
    <row r="2589" spans="45:52" x14ac:dyDescent="0.3">
      <c r="AS2589" s="4">
        <v>43604</v>
      </c>
      <c r="AT2589" s="4">
        <v>0.49928240740740742</v>
      </c>
      <c r="AU2589" s="4" t="s">
        <v>64</v>
      </c>
      <c r="AV2589" s="4" t="s">
        <v>68</v>
      </c>
      <c r="AW2589" s="4">
        <v>10.760999999999999</v>
      </c>
    </row>
    <row r="2590" spans="45:52" x14ac:dyDescent="0.3">
      <c r="AS2590" s="4">
        <v>43604</v>
      </c>
      <c r="AT2590" s="4">
        <v>0.50067129629629636</v>
      </c>
      <c r="AU2590" s="4" t="s">
        <v>59</v>
      </c>
      <c r="AV2590" s="4" t="s">
        <v>60</v>
      </c>
      <c r="AW2590" s="4">
        <v>15736.519</v>
      </c>
    </row>
    <row r="2591" spans="45:52" x14ac:dyDescent="0.3">
      <c r="AS2591" s="4">
        <v>43604</v>
      </c>
      <c r="AT2591" s="4">
        <v>0.50067129629629636</v>
      </c>
      <c r="AU2591" s="4" t="s">
        <v>59</v>
      </c>
      <c r="AV2591" s="4" t="s">
        <v>61</v>
      </c>
      <c r="AW2591" s="4">
        <v>116117.715</v>
      </c>
    </row>
    <row r="2592" spans="45:52" x14ac:dyDescent="0.3">
      <c r="AS2592" s="4">
        <v>43604</v>
      </c>
      <c r="AT2592" s="4">
        <v>0.50067129629629636</v>
      </c>
      <c r="AU2592" s="4" t="s">
        <v>62</v>
      </c>
      <c r="AV2592" s="4" t="s">
        <v>63</v>
      </c>
      <c r="AW2592" s="4">
        <v>12</v>
      </c>
    </row>
    <row r="2593" spans="45:52" x14ac:dyDescent="0.3">
      <c r="AS2593" s="4">
        <v>43604</v>
      </c>
      <c r="AT2593" s="4">
        <v>0.50067129629629636</v>
      </c>
      <c r="AU2593" s="4" t="s">
        <v>64</v>
      </c>
      <c r="AV2593" s="4" t="s">
        <v>65</v>
      </c>
      <c r="AW2593" s="4">
        <v>27369.312999999998</v>
      </c>
    </row>
    <row r="2594" spans="45:52" x14ac:dyDescent="0.3">
      <c r="AS2594" s="4">
        <v>43604</v>
      </c>
      <c r="AT2594" s="4">
        <v>0.50067129629629636</v>
      </c>
      <c r="AU2594" s="4" t="s">
        <v>64</v>
      </c>
      <c r="AV2594" s="4" t="s">
        <v>66</v>
      </c>
      <c r="AW2594" s="4" t="s">
        <v>67</v>
      </c>
      <c r="AX2594" s="4">
        <v>37927.508999999998</v>
      </c>
    </row>
    <row r="2595" spans="45:52" x14ac:dyDescent="0.3">
      <c r="AS2595" s="4">
        <v>43604</v>
      </c>
      <c r="AT2595" s="4">
        <v>0.50067129629629636</v>
      </c>
      <c r="AU2595" s="4" t="s">
        <v>64</v>
      </c>
      <c r="AV2595" s="4" t="s">
        <v>68</v>
      </c>
      <c r="AW2595" s="4">
        <v>10.971</v>
      </c>
    </row>
    <row r="2596" spans="45:52" x14ac:dyDescent="0.3">
      <c r="AS2596" s="4">
        <v>43604</v>
      </c>
      <c r="AT2596" s="4">
        <v>0.50206018518518525</v>
      </c>
      <c r="AU2596" s="4" t="s">
        <v>59</v>
      </c>
      <c r="AV2596" s="4" t="s">
        <v>60</v>
      </c>
      <c r="AW2596" s="4">
        <v>15736.519</v>
      </c>
    </row>
    <row r="2597" spans="45:52" x14ac:dyDescent="0.3">
      <c r="AS2597" s="4">
        <v>43604</v>
      </c>
      <c r="AT2597" s="4">
        <v>0.50206018518518525</v>
      </c>
      <c r="AU2597" s="4" t="s">
        <v>59</v>
      </c>
      <c r="AV2597" s="4" t="s">
        <v>61</v>
      </c>
      <c r="AW2597" s="4">
        <v>116117.715</v>
      </c>
    </row>
    <row r="2598" spans="45:52" x14ac:dyDescent="0.3">
      <c r="AS2598" s="4">
        <v>43604</v>
      </c>
      <c r="AT2598" s="4">
        <v>0.50206018518518525</v>
      </c>
      <c r="AU2598" s="4" t="s">
        <v>62</v>
      </c>
      <c r="AV2598" s="4" t="s">
        <v>63</v>
      </c>
      <c r="AW2598" s="4">
        <v>12</v>
      </c>
    </row>
    <row r="2599" spans="45:52" x14ac:dyDescent="0.3">
      <c r="AS2599" s="4">
        <v>43604</v>
      </c>
      <c r="AT2599" s="4">
        <v>0.50206018518518525</v>
      </c>
      <c r="AU2599" s="4" t="s">
        <v>64</v>
      </c>
      <c r="AV2599" s="4" t="s">
        <v>65</v>
      </c>
      <c r="AW2599" s="4">
        <v>27369.312999999998</v>
      </c>
    </row>
    <row r="2600" spans="45:52" x14ac:dyDescent="0.3">
      <c r="AS2600" s="4">
        <v>43604</v>
      </c>
      <c r="AT2600" s="4">
        <v>0.50206018518518525</v>
      </c>
      <c r="AU2600" s="4" t="s">
        <v>64</v>
      </c>
      <c r="AV2600" s="4" t="s">
        <v>66</v>
      </c>
      <c r="AW2600" s="4" t="s">
        <v>67</v>
      </c>
      <c r="AX2600" s="4">
        <v>37927.508999999998</v>
      </c>
    </row>
    <row r="2601" spans="45:52" x14ac:dyDescent="0.3">
      <c r="AS2601" s="4">
        <v>43604</v>
      </c>
      <c r="AT2601" s="4">
        <v>0.50206018518518525</v>
      </c>
      <c r="AU2601" s="4" t="s">
        <v>64</v>
      </c>
      <c r="AV2601" s="4" t="s">
        <v>68</v>
      </c>
      <c r="AW2601" s="4">
        <v>10.971</v>
      </c>
    </row>
    <row r="2602" spans="45:52" x14ac:dyDescent="0.3">
      <c r="AS2602" s="4">
        <v>43604</v>
      </c>
      <c r="AT2602" s="4">
        <v>0.50271990740740746</v>
      </c>
      <c r="AU2602" s="4" t="s">
        <v>70</v>
      </c>
      <c r="AV2602" s="4" t="s">
        <v>71</v>
      </c>
      <c r="AW2602" s="4">
        <v>43604</v>
      </c>
      <c r="AX2602" s="4">
        <v>0.22500000000000001</v>
      </c>
      <c r="AY2602" s="4" t="s">
        <v>72</v>
      </c>
      <c r="AZ2602" s="4" t="s">
        <v>73</v>
      </c>
    </row>
    <row r="2603" spans="45:52" x14ac:dyDescent="0.3">
      <c r="AS2603" s="4">
        <v>43604</v>
      </c>
      <c r="AT2603" s="4">
        <v>0.50271990740740746</v>
      </c>
      <c r="AU2603" s="4" t="s">
        <v>74</v>
      </c>
      <c r="AV2603" s="4" t="s">
        <v>75</v>
      </c>
      <c r="AW2603" s="4">
        <v>33.700000000000003</v>
      </c>
      <c r="AX2603" s="4" t="s">
        <v>72</v>
      </c>
      <c r="AY2603" s="4" t="s">
        <v>73</v>
      </c>
    </row>
    <row r="2604" spans="45:52" x14ac:dyDescent="0.3">
      <c r="AS2604" s="4">
        <v>43604</v>
      </c>
      <c r="AT2604" s="4">
        <v>0.50271990740740746</v>
      </c>
      <c r="AU2604" s="4" t="s">
        <v>74</v>
      </c>
      <c r="AV2604" s="4" t="s">
        <v>76</v>
      </c>
      <c r="AW2604" s="4">
        <v>34</v>
      </c>
      <c r="AX2604" s="4" t="s">
        <v>72</v>
      </c>
      <c r="AY2604" s="4" t="s">
        <v>73</v>
      </c>
    </row>
    <row r="2605" spans="45:52" x14ac:dyDescent="0.3">
      <c r="AS2605" s="4">
        <v>43604</v>
      </c>
      <c r="AT2605" s="4">
        <v>0.50344907407407413</v>
      </c>
      <c r="AU2605" s="4" t="s">
        <v>59</v>
      </c>
      <c r="AV2605" s="4" t="s">
        <v>60</v>
      </c>
      <c r="AW2605" s="4">
        <v>15736.519</v>
      </c>
    </row>
    <row r="2606" spans="45:52" x14ac:dyDescent="0.3">
      <c r="AS2606" s="4">
        <v>43604</v>
      </c>
      <c r="AT2606" s="4">
        <v>0.50344907407407413</v>
      </c>
      <c r="AU2606" s="4" t="s">
        <v>59</v>
      </c>
      <c r="AV2606" s="4" t="s">
        <v>61</v>
      </c>
      <c r="AW2606" s="4">
        <v>116117.715</v>
      </c>
    </row>
    <row r="2607" spans="45:52" x14ac:dyDescent="0.3">
      <c r="AS2607" s="4">
        <v>43604</v>
      </c>
      <c r="AT2607" s="4">
        <v>0.50344907407407413</v>
      </c>
      <c r="AU2607" s="4" t="s">
        <v>62</v>
      </c>
      <c r="AV2607" s="4" t="s">
        <v>63</v>
      </c>
      <c r="AW2607" s="4">
        <v>12</v>
      </c>
    </row>
    <row r="2608" spans="45:52" x14ac:dyDescent="0.3">
      <c r="AS2608" s="4">
        <v>43604</v>
      </c>
      <c r="AT2608" s="4">
        <v>0.50344907407407413</v>
      </c>
      <c r="AU2608" s="4" t="s">
        <v>64</v>
      </c>
      <c r="AV2608" s="4" t="s">
        <v>65</v>
      </c>
      <c r="AW2608" s="4">
        <v>27369.312999999998</v>
      </c>
    </row>
    <row r="2609" spans="45:52" x14ac:dyDescent="0.3">
      <c r="AS2609" s="4">
        <v>43604</v>
      </c>
      <c r="AT2609" s="4">
        <v>0.50344907407407413</v>
      </c>
      <c r="AU2609" s="4" t="s">
        <v>64</v>
      </c>
      <c r="AV2609" s="4" t="s">
        <v>66</v>
      </c>
      <c r="AW2609" s="4" t="s">
        <v>67</v>
      </c>
      <c r="AX2609" s="4">
        <v>37927.669000000002</v>
      </c>
    </row>
    <row r="2610" spans="45:52" x14ac:dyDescent="0.3">
      <c r="AS2610" s="4">
        <v>43604</v>
      </c>
      <c r="AT2610" s="4">
        <v>0.50344907407407413</v>
      </c>
      <c r="AU2610" s="4" t="s">
        <v>64</v>
      </c>
      <c r="AV2610" s="4" t="s">
        <v>68</v>
      </c>
      <c r="AW2610" s="4">
        <v>11.13</v>
      </c>
    </row>
    <row r="2611" spans="45:52" x14ac:dyDescent="0.3">
      <c r="AS2611" s="4">
        <v>43604</v>
      </c>
      <c r="AT2611" s="4">
        <v>0.50483796296296302</v>
      </c>
      <c r="AU2611" s="4" t="s">
        <v>59</v>
      </c>
      <c r="AV2611" s="4" t="s">
        <v>60</v>
      </c>
      <c r="AW2611" s="4">
        <v>15736.519</v>
      </c>
    </row>
    <row r="2612" spans="45:52" x14ac:dyDescent="0.3">
      <c r="AS2612" s="4">
        <v>43604</v>
      </c>
      <c r="AT2612" s="4">
        <v>0.50483796296296302</v>
      </c>
      <c r="AU2612" s="4" t="s">
        <v>59</v>
      </c>
      <c r="AV2612" s="4" t="s">
        <v>61</v>
      </c>
      <c r="AW2612" s="4">
        <v>116117.715</v>
      </c>
    </row>
    <row r="2613" spans="45:52" x14ac:dyDescent="0.3">
      <c r="AS2613" s="4">
        <v>43604</v>
      </c>
      <c r="AT2613" s="4">
        <v>0.50483796296296302</v>
      </c>
      <c r="AU2613" s="4" t="s">
        <v>62</v>
      </c>
      <c r="AV2613" s="4" t="s">
        <v>63</v>
      </c>
      <c r="AW2613" s="4">
        <v>12</v>
      </c>
    </row>
    <row r="2614" spans="45:52" x14ac:dyDescent="0.3">
      <c r="AS2614" s="4">
        <v>43604</v>
      </c>
      <c r="AT2614" s="4">
        <v>0.50483796296296302</v>
      </c>
      <c r="AU2614" s="4" t="s">
        <v>64</v>
      </c>
      <c r="AV2614" s="4" t="s">
        <v>65</v>
      </c>
      <c r="AW2614" s="4">
        <v>27369.312999999998</v>
      </c>
    </row>
    <row r="2615" spans="45:52" x14ac:dyDescent="0.3">
      <c r="AS2615" s="4">
        <v>43604</v>
      </c>
      <c r="AT2615" s="4">
        <v>0.50483796296296302</v>
      </c>
      <c r="AU2615" s="4" t="s">
        <v>64</v>
      </c>
      <c r="AV2615" s="4" t="s">
        <v>66</v>
      </c>
      <c r="AW2615" s="4" t="s">
        <v>67</v>
      </c>
      <c r="AX2615" s="4">
        <v>37927.669000000002</v>
      </c>
    </row>
    <row r="2616" spans="45:52" x14ac:dyDescent="0.3">
      <c r="AS2616" s="4">
        <v>43604</v>
      </c>
      <c r="AT2616" s="4">
        <v>0.50483796296296302</v>
      </c>
      <c r="AU2616" s="4" t="s">
        <v>64</v>
      </c>
      <c r="AV2616" s="4" t="s">
        <v>68</v>
      </c>
      <c r="AW2616" s="4">
        <v>11.13</v>
      </c>
    </row>
    <row r="2617" spans="45:52" x14ac:dyDescent="0.3">
      <c r="AS2617" s="4">
        <v>43604</v>
      </c>
      <c r="AT2617" s="4">
        <v>0.50619212962962956</v>
      </c>
      <c r="AU2617" s="4" t="s">
        <v>70</v>
      </c>
      <c r="AV2617" s="4" t="s">
        <v>71</v>
      </c>
      <c r="AW2617" s="4">
        <v>43604</v>
      </c>
      <c r="AX2617" s="4">
        <v>0.22500000000000001</v>
      </c>
      <c r="AY2617" s="4" t="s">
        <v>72</v>
      </c>
      <c r="AZ2617" s="4" t="s">
        <v>73</v>
      </c>
    </row>
    <row r="2618" spans="45:52" x14ac:dyDescent="0.3">
      <c r="AS2618" s="4">
        <v>43604</v>
      </c>
      <c r="AT2618" s="4">
        <v>0.50619212962962956</v>
      </c>
      <c r="AU2618" s="4" t="s">
        <v>74</v>
      </c>
      <c r="AV2618" s="4" t="s">
        <v>75</v>
      </c>
      <c r="AW2618" s="4">
        <v>33.700000000000003</v>
      </c>
      <c r="AX2618" s="4" t="s">
        <v>72</v>
      </c>
      <c r="AY2618" s="4" t="s">
        <v>73</v>
      </c>
    </row>
    <row r="2619" spans="45:52" x14ac:dyDescent="0.3">
      <c r="AS2619" s="4">
        <v>43604</v>
      </c>
      <c r="AT2619" s="4">
        <v>0.50619212962962956</v>
      </c>
      <c r="AU2619" s="4" t="s">
        <v>74</v>
      </c>
      <c r="AV2619" s="4" t="s">
        <v>76</v>
      </c>
      <c r="AW2619" s="4">
        <v>34</v>
      </c>
      <c r="AX2619" s="4" t="s">
        <v>72</v>
      </c>
      <c r="AY2619" s="4" t="s">
        <v>73</v>
      </c>
    </row>
    <row r="2620" spans="45:52" x14ac:dyDescent="0.3">
      <c r="AS2620" s="4">
        <v>43604</v>
      </c>
      <c r="AT2620" s="4">
        <v>0.5062268518518519</v>
      </c>
      <c r="AU2620" s="4" t="s">
        <v>59</v>
      </c>
      <c r="AV2620" s="4" t="s">
        <v>60</v>
      </c>
      <c r="AW2620" s="4">
        <v>15736.519</v>
      </c>
    </row>
    <row r="2621" spans="45:52" x14ac:dyDescent="0.3">
      <c r="AS2621" s="4">
        <v>43604</v>
      </c>
      <c r="AT2621" s="4">
        <v>0.5062268518518519</v>
      </c>
      <c r="AU2621" s="4" t="s">
        <v>59</v>
      </c>
      <c r="AV2621" s="4" t="s">
        <v>61</v>
      </c>
      <c r="AW2621" s="4">
        <v>116117.715</v>
      </c>
    </row>
    <row r="2622" spans="45:52" x14ac:dyDescent="0.3">
      <c r="AS2622" s="4">
        <v>43604</v>
      </c>
      <c r="AT2622" s="4">
        <v>0.5062268518518519</v>
      </c>
      <c r="AU2622" s="4" t="s">
        <v>62</v>
      </c>
      <c r="AV2622" s="4" t="s">
        <v>63</v>
      </c>
      <c r="AW2622" s="4">
        <v>12</v>
      </c>
    </row>
    <row r="2623" spans="45:52" x14ac:dyDescent="0.3">
      <c r="AS2623" s="4">
        <v>43604</v>
      </c>
      <c r="AT2623" s="4">
        <v>0.5062268518518519</v>
      </c>
      <c r="AU2623" s="4" t="s">
        <v>64</v>
      </c>
      <c r="AV2623" s="4" t="s">
        <v>65</v>
      </c>
      <c r="AW2623" s="4">
        <v>27369.312999999998</v>
      </c>
    </row>
    <row r="2624" spans="45:52" x14ac:dyDescent="0.3">
      <c r="AS2624" s="4">
        <v>43604</v>
      </c>
      <c r="AT2624" s="4">
        <v>0.5062268518518519</v>
      </c>
      <c r="AU2624" s="4" t="s">
        <v>64</v>
      </c>
      <c r="AV2624" s="4" t="s">
        <v>66</v>
      </c>
      <c r="AW2624" s="4" t="s">
        <v>67</v>
      </c>
      <c r="AX2624" s="4">
        <v>37927.669000000002</v>
      </c>
    </row>
    <row r="2625" spans="45:52" x14ac:dyDescent="0.3">
      <c r="AS2625" s="4">
        <v>43604</v>
      </c>
      <c r="AT2625" s="4">
        <v>0.5062268518518519</v>
      </c>
      <c r="AU2625" s="4" t="s">
        <v>64</v>
      </c>
      <c r="AV2625" s="4" t="s">
        <v>68</v>
      </c>
      <c r="AW2625" s="4">
        <v>11.13</v>
      </c>
    </row>
    <row r="2626" spans="45:52" x14ac:dyDescent="0.3">
      <c r="AS2626" s="4">
        <v>43604</v>
      </c>
      <c r="AT2626" s="4">
        <v>0.50761574074074078</v>
      </c>
      <c r="AU2626" s="4" t="s">
        <v>59</v>
      </c>
      <c r="AV2626" s="4" t="s">
        <v>60</v>
      </c>
      <c r="AW2626" s="4">
        <v>15736.519</v>
      </c>
    </row>
    <row r="2627" spans="45:52" x14ac:dyDescent="0.3">
      <c r="AS2627" s="4">
        <v>43604</v>
      </c>
      <c r="AT2627" s="4">
        <v>0.50761574074074078</v>
      </c>
      <c r="AU2627" s="4" t="s">
        <v>59</v>
      </c>
      <c r="AV2627" s="4" t="s">
        <v>61</v>
      </c>
      <c r="AW2627" s="4">
        <v>116117.715</v>
      </c>
    </row>
    <row r="2628" spans="45:52" x14ac:dyDescent="0.3">
      <c r="AS2628" s="4">
        <v>43604</v>
      </c>
      <c r="AT2628" s="4">
        <v>0.50761574074074078</v>
      </c>
      <c r="AU2628" s="4" t="s">
        <v>62</v>
      </c>
      <c r="AV2628" s="4" t="s">
        <v>63</v>
      </c>
      <c r="AW2628" s="4">
        <v>12</v>
      </c>
    </row>
    <row r="2629" spans="45:52" x14ac:dyDescent="0.3">
      <c r="AS2629" s="4">
        <v>43604</v>
      </c>
      <c r="AT2629" s="4">
        <v>0.50761574074074078</v>
      </c>
      <c r="AU2629" s="4" t="s">
        <v>64</v>
      </c>
      <c r="AV2629" s="4" t="s">
        <v>65</v>
      </c>
      <c r="AW2629" s="4">
        <v>27369.312999999998</v>
      </c>
    </row>
    <row r="2630" spans="45:52" x14ac:dyDescent="0.3">
      <c r="AS2630" s="4">
        <v>43604</v>
      </c>
      <c r="AT2630" s="4">
        <v>0.50761574074074078</v>
      </c>
      <c r="AU2630" s="4" t="s">
        <v>64</v>
      </c>
      <c r="AV2630" s="4" t="s">
        <v>66</v>
      </c>
      <c r="AW2630" s="4" t="s">
        <v>67</v>
      </c>
      <c r="AX2630" s="4">
        <v>37927.894999999997</v>
      </c>
    </row>
    <row r="2631" spans="45:52" x14ac:dyDescent="0.3">
      <c r="AS2631" s="4">
        <v>43604</v>
      </c>
      <c r="AT2631" s="4">
        <v>0.50761574074074078</v>
      </c>
      <c r="AU2631" s="4" t="s">
        <v>64</v>
      </c>
      <c r="AV2631" s="4" t="s">
        <v>68</v>
      </c>
      <c r="AW2631" s="4">
        <v>11.355</v>
      </c>
    </row>
    <row r="2632" spans="45:52" x14ac:dyDescent="0.3">
      <c r="AS2632" s="4">
        <v>43604</v>
      </c>
      <c r="AT2632" s="4">
        <v>0.50900462962962967</v>
      </c>
      <c r="AU2632" s="4" t="s">
        <v>59</v>
      </c>
      <c r="AV2632" s="4" t="s">
        <v>60</v>
      </c>
      <c r="AW2632" s="4">
        <v>15736.519</v>
      </c>
    </row>
    <row r="2633" spans="45:52" x14ac:dyDescent="0.3">
      <c r="AS2633" s="4">
        <v>43604</v>
      </c>
      <c r="AT2633" s="4">
        <v>0.50900462962962967</v>
      </c>
      <c r="AU2633" s="4" t="s">
        <v>59</v>
      </c>
      <c r="AV2633" s="4" t="s">
        <v>61</v>
      </c>
      <c r="AW2633" s="4">
        <v>116117.715</v>
      </c>
    </row>
    <row r="2634" spans="45:52" x14ac:dyDescent="0.3">
      <c r="AS2634" s="4">
        <v>43604</v>
      </c>
      <c r="AT2634" s="4">
        <v>0.50900462962962967</v>
      </c>
      <c r="AU2634" s="4" t="s">
        <v>62</v>
      </c>
      <c r="AV2634" s="4" t="s">
        <v>63</v>
      </c>
      <c r="AW2634" s="4">
        <v>12</v>
      </c>
    </row>
    <row r="2635" spans="45:52" x14ac:dyDescent="0.3">
      <c r="AS2635" s="4">
        <v>43604</v>
      </c>
      <c r="AT2635" s="4">
        <v>0.50900462962962967</v>
      </c>
      <c r="AU2635" s="4" t="s">
        <v>64</v>
      </c>
      <c r="AV2635" s="4" t="s">
        <v>65</v>
      </c>
      <c r="AW2635" s="4">
        <v>27369.312999999998</v>
      </c>
    </row>
    <row r="2636" spans="45:52" x14ac:dyDescent="0.3">
      <c r="AS2636" s="4">
        <v>43604</v>
      </c>
      <c r="AT2636" s="4">
        <v>0.50900462962962967</v>
      </c>
      <c r="AU2636" s="4" t="s">
        <v>64</v>
      </c>
      <c r="AV2636" s="4" t="s">
        <v>66</v>
      </c>
      <c r="AW2636" s="4" t="s">
        <v>67</v>
      </c>
      <c r="AX2636" s="4">
        <v>37927.894999999997</v>
      </c>
    </row>
    <row r="2637" spans="45:52" x14ac:dyDescent="0.3">
      <c r="AS2637" s="4">
        <v>43604</v>
      </c>
      <c r="AT2637" s="4">
        <v>0.50900462962962967</v>
      </c>
      <c r="AU2637" s="4" t="s">
        <v>64</v>
      </c>
      <c r="AV2637" s="4" t="s">
        <v>68</v>
      </c>
      <c r="AW2637" s="4">
        <v>11.355</v>
      </c>
    </row>
    <row r="2638" spans="45:52" x14ac:dyDescent="0.3">
      <c r="AS2638" s="4">
        <v>43604</v>
      </c>
      <c r="AT2638" s="4">
        <v>0.50966435185185188</v>
      </c>
      <c r="AU2638" s="4" t="s">
        <v>70</v>
      </c>
      <c r="AV2638" s="4" t="s">
        <v>71</v>
      </c>
      <c r="AW2638" s="4">
        <v>43604</v>
      </c>
      <c r="AX2638" s="4">
        <v>0.22500000000000001</v>
      </c>
      <c r="AY2638" s="4" t="s">
        <v>72</v>
      </c>
      <c r="AZ2638" s="4" t="s">
        <v>73</v>
      </c>
    </row>
    <row r="2639" spans="45:52" x14ac:dyDescent="0.3">
      <c r="AS2639" s="4">
        <v>43604</v>
      </c>
      <c r="AT2639" s="4">
        <v>0.50966435185185188</v>
      </c>
      <c r="AU2639" s="4" t="s">
        <v>74</v>
      </c>
      <c r="AV2639" s="4" t="s">
        <v>75</v>
      </c>
      <c r="AW2639" s="4">
        <v>33.700000000000003</v>
      </c>
      <c r="AX2639" s="4" t="s">
        <v>72</v>
      </c>
      <c r="AY2639" s="4" t="s">
        <v>73</v>
      </c>
    </row>
    <row r="2640" spans="45:52" x14ac:dyDescent="0.3">
      <c r="AS2640" s="4">
        <v>43604</v>
      </c>
      <c r="AT2640" s="4">
        <v>0.50966435185185188</v>
      </c>
      <c r="AU2640" s="4" t="s">
        <v>74</v>
      </c>
      <c r="AV2640" s="4" t="s">
        <v>76</v>
      </c>
      <c r="AW2640" s="4">
        <v>34</v>
      </c>
      <c r="AX2640" s="4" t="s">
        <v>72</v>
      </c>
      <c r="AY2640" s="4" t="s">
        <v>73</v>
      </c>
    </row>
    <row r="2641" spans="45:52" x14ac:dyDescent="0.3">
      <c r="AS2641" s="4">
        <v>43604</v>
      </c>
      <c r="AT2641" s="4">
        <v>0.51039351851851855</v>
      </c>
      <c r="AU2641" s="4" t="s">
        <v>59</v>
      </c>
      <c r="AV2641" s="4" t="s">
        <v>60</v>
      </c>
      <c r="AW2641" s="4">
        <v>15736.519</v>
      </c>
    </row>
    <row r="2642" spans="45:52" x14ac:dyDescent="0.3">
      <c r="AS2642" s="4">
        <v>43604</v>
      </c>
      <c r="AT2642" s="4">
        <v>0.51039351851851855</v>
      </c>
      <c r="AU2642" s="4" t="s">
        <v>59</v>
      </c>
      <c r="AV2642" s="4" t="s">
        <v>61</v>
      </c>
      <c r="AW2642" s="4">
        <v>116117.715</v>
      </c>
    </row>
    <row r="2643" spans="45:52" x14ac:dyDescent="0.3">
      <c r="AS2643" s="4">
        <v>43604</v>
      </c>
      <c r="AT2643" s="4">
        <v>0.51039351851851855</v>
      </c>
      <c r="AU2643" s="4" t="s">
        <v>62</v>
      </c>
      <c r="AV2643" s="4" t="s">
        <v>63</v>
      </c>
      <c r="AW2643" s="4">
        <v>12</v>
      </c>
    </row>
    <row r="2644" spans="45:52" x14ac:dyDescent="0.3">
      <c r="AS2644" s="4">
        <v>43604</v>
      </c>
      <c r="AT2644" s="4">
        <v>0.51039351851851855</v>
      </c>
      <c r="AU2644" s="4" t="s">
        <v>64</v>
      </c>
      <c r="AV2644" s="4" t="s">
        <v>65</v>
      </c>
      <c r="AW2644" s="4">
        <v>27369.312999999998</v>
      </c>
    </row>
    <row r="2645" spans="45:52" x14ac:dyDescent="0.3">
      <c r="AS2645" s="4">
        <v>43604</v>
      </c>
      <c r="AT2645" s="4">
        <v>0.51039351851851855</v>
      </c>
      <c r="AU2645" s="4" t="s">
        <v>64</v>
      </c>
      <c r="AV2645" s="4" t="s">
        <v>66</v>
      </c>
      <c r="AW2645" s="4" t="s">
        <v>67</v>
      </c>
      <c r="AX2645" s="4">
        <v>37928.139000000003</v>
      </c>
    </row>
    <row r="2646" spans="45:52" x14ac:dyDescent="0.3">
      <c r="AS2646" s="4">
        <v>43604</v>
      </c>
      <c r="AT2646" s="4">
        <v>0.51039351851851855</v>
      </c>
      <c r="AU2646" s="4" t="s">
        <v>64</v>
      </c>
      <c r="AV2646" s="4" t="s">
        <v>68</v>
      </c>
      <c r="AW2646" s="4">
        <v>11.6</v>
      </c>
    </row>
    <row r="2647" spans="45:52" x14ac:dyDescent="0.3">
      <c r="AS2647" s="4">
        <v>43604</v>
      </c>
      <c r="AT2647" s="4">
        <v>0.51178240740740744</v>
      </c>
      <c r="AU2647" s="4" t="s">
        <v>59</v>
      </c>
      <c r="AV2647" s="4" t="s">
        <v>60</v>
      </c>
      <c r="AW2647" s="4">
        <v>15736.519</v>
      </c>
    </row>
    <row r="2648" spans="45:52" x14ac:dyDescent="0.3">
      <c r="AS2648" s="4">
        <v>43604</v>
      </c>
      <c r="AT2648" s="4">
        <v>0.51178240740740744</v>
      </c>
      <c r="AU2648" s="4" t="s">
        <v>59</v>
      </c>
      <c r="AV2648" s="4" t="s">
        <v>61</v>
      </c>
      <c r="AW2648" s="4">
        <v>116117.715</v>
      </c>
    </row>
    <row r="2649" spans="45:52" x14ac:dyDescent="0.3">
      <c r="AS2649" s="4">
        <v>43604</v>
      </c>
      <c r="AT2649" s="4">
        <v>0.51178240740740744</v>
      </c>
      <c r="AU2649" s="4" t="s">
        <v>62</v>
      </c>
      <c r="AV2649" s="4" t="s">
        <v>63</v>
      </c>
      <c r="AW2649" s="4">
        <v>12</v>
      </c>
    </row>
    <row r="2650" spans="45:52" x14ac:dyDescent="0.3">
      <c r="AS2650" s="4">
        <v>43604</v>
      </c>
      <c r="AT2650" s="4">
        <v>0.51178240740740744</v>
      </c>
      <c r="AU2650" s="4" t="s">
        <v>64</v>
      </c>
      <c r="AV2650" s="4" t="s">
        <v>65</v>
      </c>
      <c r="AW2650" s="4">
        <v>27369.312999999998</v>
      </c>
    </row>
    <row r="2651" spans="45:52" x14ac:dyDescent="0.3">
      <c r="AS2651" s="4">
        <v>43604</v>
      </c>
      <c r="AT2651" s="4">
        <v>0.51178240740740744</v>
      </c>
      <c r="AU2651" s="4" t="s">
        <v>64</v>
      </c>
      <c r="AV2651" s="4" t="s">
        <v>66</v>
      </c>
      <c r="AW2651" s="4" t="s">
        <v>67</v>
      </c>
      <c r="AX2651" s="4">
        <v>37928.139000000003</v>
      </c>
    </row>
    <row r="2652" spans="45:52" x14ac:dyDescent="0.3">
      <c r="AS2652" s="4">
        <v>43604</v>
      </c>
      <c r="AT2652" s="4">
        <v>0.51178240740740744</v>
      </c>
      <c r="AU2652" s="4" t="s">
        <v>64</v>
      </c>
      <c r="AV2652" s="4" t="s">
        <v>68</v>
      </c>
      <c r="AW2652" s="4">
        <v>11.6</v>
      </c>
    </row>
    <row r="2653" spans="45:52" x14ac:dyDescent="0.3">
      <c r="AS2653" s="4">
        <v>43604</v>
      </c>
      <c r="AT2653" s="4">
        <v>0.51313657407407409</v>
      </c>
      <c r="AU2653" s="4" t="s">
        <v>70</v>
      </c>
      <c r="AV2653" s="4" t="s">
        <v>71</v>
      </c>
      <c r="AW2653" s="4">
        <v>43604</v>
      </c>
      <c r="AX2653" s="4">
        <v>0.22500000000000001</v>
      </c>
      <c r="AY2653" s="4" t="s">
        <v>72</v>
      </c>
      <c r="AZ2653" s="4" t="s">
        <v>73</v>
      </c>
    </row>
    <row r="2654" spans="45:52" x14ac:dyDescent="0.3">
      <c r="AS2654" s="4">
        <v>43604</v>
      </c>
      <c r="AT2654" s="4">
        <v>0.51313657407407409</v>
      </c>
      <c r="AU2654" s="4" t="s">
        <v>74</v>
      </c>
      <c r="AV2654" s="4" t="s">
        <v>75</v>
      </c>
      <c r="AW2654" s="4">
        <v>33.700000000000003</v>
      </c>
      <c r="AX2654" s="4" t="s">
        <v>72</v>
      </c>
      <c r="AY2654" s="4" t="s">
        <v>73</v>
      </c>
    </row>
    <row r="2655" spans="45:52" x14ac:dyDescent="0.3">
      <c r="AS2655" s="4">
        <v>43604</v>
      </c>
      <c r="AT2655" s="4">
        <v>0.51313657407407409</v>
      </c>
      <c r="AU2655" s="4" t="s">
        <v>74</v>
      </c>
      <c r="AV2655" s="4" t="s">
        <v>76</v>
      </c>
      <c r="AW2655" s="4">
        <v>34</v>
      </c>
      <c r="AX2655" s="4" t="s">
        <v>72</v>
      </c>
      <c r="AY2655" s="4" t="s">
        <v>73</v>
      </c>
    </row>
    <row r="2656" spans="45:52" x14ac:dyDescent="0.3">
      <c r="AS2656" s="4">
        <v>43604</v>
      </c>
      <c r="AT2656" s="4">
        <v>0.51317129629629632</v>
      </c>
      <c r="AU2656" s="4" t="s">
        <v>59</v>
      </c>
      <c r="AV2656" s="4" t="s">
        <v>60</v>
      </c>
      <c r="AW2656" s="4">
        <v>15736.519</v>
      </c>
    </row>
    <row r="2657" spans="45:50" x14ac:dyDescent="0.3">
      <c r="AS2657" s="4">
        <v>43604</v>
      </c>
      <c r="AT2657" s="4">
        <v>0.51317129629629632</v>
      </c>
      <c r="AU2657" s="4" t="s">
        <v>59</v>
      </c>
      <c r="AV2657" s="4" t="s">
        <v>61</v>
      </c>
      <c r="AW2657" s="4">
        <v>116117.715</v>
      </c>
    </row>
    <row r="2658" spans="45:50" x14ac:dyDescent="0.3">
      <c r="AS2658" s="4">
        <v>43604</v>
      </c>
      <c r="AT2658" s="4">
        <v>0.51317129629629632</v>
      </c>
      <c r="AU2658" s="4" t="s">
        <v>62</v>
      </c>
      <c r="AV2658" s="4" t="s">
        <v>63</v>
      </c>
      <c r="AW2658" s="4">
        <v>12</v>
      </c>
    </row>
    <row r="2659" spans="45:50" x14ac:dyDescent="0.3">
      <c r="AS2659" s="4">
        <v>43604</v>
      </c>
      <c r="AT2659" s="4">
        <v>0.51317129629629632</v>
      </c>
      <c r="AU2659" s="4" t="s">
        <v>64</v>
      </c>
      <c r="AV2659" s="4" t="s">
        <v>65</v>
      </c>
      <c r="AW2659" s="4">
        <v>27369.312999999998</v>
      </c>
    </row>
    <row r="2660" spans="45:50" x14ac:dyDescent="0.3">
      <c r="AS2660" s="4">
        <v>43604</v>
      </c>
      <c r="AT2660" s="4">
        <v>0.51317129629629632</v>
      </c>
      <c r="AU2660" s="4" t="s">
        <v>64</v>
      </c>
      <c r="AV2660" s="4" t="s">
        <v>66</v>
      </c>
      <c r="AW2660" s="4" t="s">
        <v>67</v>
      </c>
      <c r="AX2660" s="4">
        <v>37928.139000000003</v>
      </c>
    </row>
    <row r="2661" spans="45:50" x14ac:dyDescent="0.3">
      <c r="AS2661" s="4">
        <v>43604</v>
      </c>
      <c r="AT2661" s="4">
        <v>0.51317129629629632</v>
      </c>
      <c r="AU2661" s="4" t="s">
        <v>64</v>
      </c>
      <c r="AV2661" s="4" t="s">
        <v>68</v>
      </c>
      <c r="AW2661" s="4">
        <v>11.6</v>
      </c>
    </row>
    <row r="2662" spans="45:50" x14ac:dyDescent="0.3">
      <c r="AS2662" s="4">
        <v>43604</v>
      </c>
      <c r="AT2662" s="4">
        <v>0.5145601851851852</v>
      </c>
      <c r="AU2662" s="4" t="s">
        <v>59</v>
      </c>
      <c r="AV2662" s="4" t="s">
        <v>60</v>
      </c>
      <c r="AW2662" s="4">
        <v>15736.519</v>
      </c>
    </row>
    <row r="2663" spans="45:50" x14ac:dyDescent="0.3">
      <c r="AS2663" s="4">
        <v>43604</v>
      </c>
      <c r="AT2663" s="4">
        <v>0.5145601851851852</v>
      </c>
      <c r="AU2663" s="4" t="s">
        <v>59</v>
      </c>
      <c r="AV2663" s="4" t="s">
        <v>61</v>
      </c>
      <c r="AW2663" s="4">
        <v>116117.715</v>
      </c>
    </row>
    <row r="2664" spans="45:50" x14ac:dyDescent="0.3">
      <c r="AS2664" s="4">
        <v>43604</v>
      </c>
      <c r="AT2664" s="4">
        <v>0.5145601851851852</v>
      </c>
      <c r="AU2664" s="4" t="s">
        <v>62</v>
      </c>
      <c r="AV2664" s="4" t="s">
        <v>63</v>
      </c>
      <c r="AW2664" s="4">
        <v>12</v>
      </c>
    </row>
    <row r="2665" spans="45:50" x14ac:dyDescent="0.3">
      <c r="AS2665" s="4">
        <v>43604</v>
      </c>
      <c r="AT2665" s="4">
        <v>0.5145601851851852</v>
      </c>
      <c r="AU2665" s="4" t="s">
        <v>64</v>
      </c>
      <c r="AV2665" s="4" t="s">
        <v>65</v>
      </c>
      <c r="AW2665" s="4">
        <v>27369.312999999998</v>
      </c>
    </row>
    <row r="2666" spans="45:50" x14ac:dyDescent="0.3">
      <c r="AS2666" s="4">
        <v>43604</v>
      </c>
      <c r="AT2666" s="4">
        <v>0.5145601851851852</v>
      </c>
      <c r="AU2666" s="4" t="s">
        <v>64</v>
      </c>
      <c r="AV2666" s="4" t="s">
        <v>66</v>
      </c>
      <c r="AW2666" s="4" t="s">
        <v>67</v>
      </c>
      <c r="AX2666" s="4">
        <v>37928.345000000001</v>
      </c>
    </row>
    <row r="2667" spans="45:50" x14ac:dyDescent="0.3">
      <c r="AS2667" s="4">
        <v>43604</v>
      </c>
      <c r="AT2667" s="4">
        <v>0.5145601851851852</v>
      </c>
      <c r="AU2667" s="4" t="s">
        <v>64</v>
      </c>
      <c r="AV2667" s="4" t="s">
        <v>68</v>
      </c>
      <c r="AW2667" s="4">
        <v>11.805</v>
      </c>
    </row>
    <row r="2668" spans="45:50" x14ac:dyDescent="0.3">
      <c r="AS2668" s="4">
        <v>43604</v>
      </c>
      <c r="AT2668" s="4">
        <v>0.51594907407407409</v>
      </c>
      <c r="AU2668" s="4" t="s">
        <v>59</v>
      </c>
      <c r="AV2668" s="4" t="s">
        <v>60</v>
      </c>
      <c r="AW2668" s="4">
        <v>15736.519</v>
      </c>
    </row>
    <row r="2669" spans="45:50" x14ac:dyDescent="0.3">
      <c r="AS2669" s="4">
        <v>43604</v>
      </c>
      <c r="AT2669" s="4">
        <v>0.51594907407407409</v>
      </c>
      <c r="AU2669" s="4" t="s">
        <v>59</v>
      </c>
      <c r="AV2669" s="4" t="s">
        <v>61</v>
      </c>
      <c r="AW2669" s="4">
        <v>116117.715</v>
      </c>
    </row>
    <row r="2670" spans="45:50" x14ac:dyDescent="0.3">
      <c r="AS2670" s="4">
        <v>43604</v>
      </c>
      <c r="AT2670" s="4">
        <v>0.51594907407407409</v>
      </c>
      <c r="AU2670" s="4" t="s">
        <v>62</v>
      </c>
      <c r="AV2670" s="4" t="s">
        <v>63</v>
      </c>
      <c r="AW2670" s="4">
        <v>12</v>
      </c>
    </row>
    <row r="2671" spans="45:50" x14ac:dyDescent="0.3">
      <c r="AS2671" s="4">
        <v>43604</v>
      </c>
      <c r="AT2671" s="4">
        <v>0.51594907407407409</v>
      </c>
      <c r="AU2671" s="4" t="s">
        <v>64</v>
      </c>
      <c r="AV2671" s="4" t="s">
        <v>65</v>
      </c>
      <c r="AW2671" s="4">
        <v>27369.312999999998</v>
      </c>
    </row>
    <row r="2672" spans="45:50" x14ac:dyDescent="0.3">
      <c r="AS2672" s="4">
        <v>43604</v>
      </c>
      <c r="AT2672" s="4">
        <v>0.51594907407407409</v>
      </c>
      <c r="AU2672" s="4" t="s">
        <v>64</v>
      </c>
      <c r="AV2672" s="4" t="s">
        <v>66</v>
      </c>
      <c r="AW2672" s="4" t="s">
        <v>67</v>
      </c>
      <c r="AX2672" s="4">
        <v>37928.345000000001</v>
      </c>
    </row>
    <row r="2673" spans="45:52" x14ac:dyDescent="0.3">
      <c r="AS2673" s="4">
        <v>43604</v>
      </c>
      <c r="AT2673" s="4">
        <v>0.51594907407407409</v>
      </c>
      <c r="AU2673" s="4" t="s">
        <v>64</v>
      </c>
      <c r="AV2673" s="4" t="s">
        <v>68</v>
      </c>
      <c r="AW2673" s="4">
        <v>11.805</v>
      </c>
    </row>
    <row r="2674" spans="45:52" x14ac:dyDescent="0.3">
      <c r="AS2674" s="4">
        <v>43604</v>
      </c>
      <c r="AT2674" s="4">
        <v>0.5166087962962963</v>
      </c>
      <c r="AU2674" s="4" t="s">
        <v>70</v>
      </c>
      <c r="AV2674" s="4" t="s">
        <v>71</v>
      </c>
      <c r="AW2674" s="4">
        <v>43604</v>
      </c>
      <c r="AX2674" s="4">
        <v>0.22500000000000001</v>
      </c>
      <c r="AY2674" s="4" t="s">
        <v>72</v>
      </c>
      <c r="AZ2674" s="4" t="s">
        <v>73</v>
      </c>
    </row>
    <row r="2675" spans="45:52" x14ac:dyDescent="0.3">
      <c r="AS2675" s="4">
        <v>43604</v>
      </c>
      <c r="AT2675" s="4">
        <v>0.5166087962962963</v>
      </c>
      <c r="AU2675" s="4" t="s">
        <v>74</v>
      </c>
      <c r="AV2675" s="4" t="s">
        <v>75</v>
      </c>
      <c r="AW2675" s="4">
        <v>33.700000000000003</v>
      </c>
      <c r="AX2675" s="4" t="s">
        <v>72</v>
      </c>
      <c r="AY2675" s="4" t="s">
        <v>73</v>
      </c>
    </row>
    <row r="2676" spans="45:52" x14ac:dyDescent="0.3">
      <c r="AS2676" s="4">
        <v>43604</v>
      </c>
      <c r="AT2676" s="4">
        <v>0.5166087962962963</v>
      </c>
      <c r="AU2676" s="4" t="s">
        <v>74</v>
      </c>
      <c r="AV2676" s="4" t="s">
        <v>76</v>
      </c>
      <c r="AW2676" s="4">
        <v>34</v>
      </c>
      <c r="AX2676" s="4" t="s">
        <v>72</v>
      </c>
      <c r="AY2676" s="4" t="s">
        <v>73</v>
      </c>
    </row>
    <row r="2677" spans="45:52" x14ac:dyDescent="0.3">
      <c r="AS2677" s="4">
        <v>43604</v>
      </c>
      <c r="AT2677" s="4">
        <v>0.51733796296296297</v>
      </c>
      <c r="AU2677" s="4" t="s">
        <v>59</v>
      </c>
      <c r="AV2677" s="4" t="s">
        <v>60</v>
      </c>
      <c r="AW2677" s="4">
        <v>15736.519</v>
      </c>
    </row>
    <row r="2678" spans="45:52" x14ac:dyDescent="0.3">
      <c r="AS2678" s="4">
        <v>43604</v>
      </c>
      <c r="AT2678" s="4">
        <v>0.51733796296296297</v>
      </c>
      <c r="AU2678" s="4" t="s">
        <v>59</v>
      </c>
      <c r="AV2678" s="4" t="s">
        <v>61</v>
      </c>
      <c r="AW2678" s="4">
        <v>116117.715</v>
      </c>
    </row>
    <row r="2679" spans="45:52" x14ac:dyDescent="0.3">
      <c r="AS2679" s="4">
        <v>43604</v>
      </c>
      <c r="AT2679" s="4">
        <v>0.51733796296296297</v>
      </c>
      <c r="AU2679" s="4" t="s">
        <v>62</v>
      </c>
      <c r="AV2679" s="4" t="s">
        <v>63</v>
      </c>
      <c r="AW2679" s="4">
        <v>12</v>
      </c>
    </row>
    <row r="2680" spans="45:52" x14ac:dyDescent="0.3">
      <c r="AS2680" s="4">
        <v>43604</v>
      </c>
      <c r="AT2680" s="4">
        <v>0.51733796296296297</v>
      </c>
      <c r="AU2680" s="4" t="s">
        <v>64</v>
      </c>
      <c r="AV2680" s="4" t="s">
        <v>65</v>
      </c>
      <c r="AW2680" s="4">
        <v>27369.312999999998</v>
      </c>
    </row>
    <row r="2681" spans="45:52" x14ac:dyDescent="0.3">
      <c r="AS2681" s="4">
        <v>43604</v>
      </c>
      <c r="AT2681" s="4">
        <v>0.51733796296296297</v>
      </c>
      <c r="AU2681" s="4" t="s">
        <v>64</v>
      </c>
      <c r="AV2681" s="4" t="s">
        <v>66</v>
      </c>
      <c r="AW2681" s="4" t="s">
        <v>67</v>
      </c>
      <c r="AX2681" s="4">
        <v>37928.652999999998</v>
      </c>
    </row>
    <row r="2682" spans="45:52" x14ac:dyDescent="0.3">
      <c r="AS2682" s="4">
        <v>43604</v>
      </c>
      <c r="AT2682" s="4">
        <v>0.51733796296296297</v>
      </c>
      <c r="AU2682" s="4" t="s">
        <v>64</v>
      </c>
      <c r="AV2682" s="4" t="s">
        <v>68</v>
      </c>
      <c r="AW2682" s="4">
        <v>12.109</v>
      </c>
    </row>
    <row r="2683" spans="45:52" x14ac:dyDescent="0.3">
      <c r="AS2683" s="4">
        <v>43604</v>
      </c>
      <c r="AT2683" s="4">
        <v>0.51872685185185186</v>
      </c>
      <c r="AU2683" s="4" t="s">
        <v>59</v>
      </c>
      <c r="AV2683" s="4" t="s">
        <v>60</v>
      </c>
      <c r="AW2683" s="4">
        <v>15736.519</v>
      </c>
    </row>
    <row r="2684" spans="45:52" x14ac:dyDescent="0.3">
      <c r="AS2684" s="4">
        <v>43604</v>
      </c>
      <c r="AT2684" s="4">
        <v>0.51872685185185186</v>
      </c>
      <c r="AU2684" s="4" t="s">
        <v>59</v>
      </c>
      <c r="AV2684" s="4" t="s">
        <v>61</v>
      </c>
      <c r="AW2684" s="4">
        <v>116117.715</v>
      </c>
    </row>
    <row r="2685" spans="45:52" x14ac:dyDescent="0.3">
      <c r="AS2685" s="4">
        <v>43604</v>
      </c>
      <c r="AT2685" s="4">
        <v>0.51872685185185186</v>
      </c>
      <c r="AU2685" s="4" t="s">
        <v>62</v>
      </c>
      <c r="AV2685" s="4" t="s">
        <v>63</v>
      </c>
      <c r="AW2685" s="4">
        <v>12</v>
      </c>
    </row>
    <row r="2686" spans="45:52" x14ac:dyDescent="0.3">
      <c r="AS2686" s="4">
        <v>43604</v>
      </c>
      <c r="AT2686" s="4">
        <v>0.51872685185185186</v>
      </c>
      <c r="AU2686" s="4" t="s">
        <v>64</v>
      </c>
      <c r="AV2686" s="4" t="s">
        <v>65</v>
      </c>
      <c r="AW2686" s="4">
        <v>27369.312999999998</v>
      </c>
    </row>
    <row r="2687" spans="45:52" x14ac:dyDescent="0.3">
      <c r="AS2687" s="4">
        <v>43604</v>
      </c>
      <c r="AT2687" s="4">
        <v>0.51872685185185186</v>
      </c>
      <c r="AU2687" s="4" t="s">
        <v>64</v>
      </c>
      <c r="AV2687" s="4" t="s">
        <v>66</v>
      </c>
      <c r="AW2687" s="4" t="s">
        <v>67</v>
      </c>
      <c r="AX2687" s="4">
        <v>37928.652999999998</v>
      </c>
    </row>
    <row r="2688" spans="45:52" x14ac:dyDescent="0.3">
      <c r="AS2688" s="4">
        <v>43604</v>
      </c>
      <c r="AT2688" s="4">
        <v>0.51872685185185186</v>
      </c>
      <c r="AU2688" s="4" t="s">
        <v>64</v>
      </c>
      <c r="AV2688" s="4" t="s">
        <v>68</v>
      </c>
      <c r="AW2688" s="4">
        <v>12.109</v>
      </c>
    </row>
    <row r="2689" spans="45:52" x14ac:dyDescent="0.3">
      <c r="AS2689" s="4">
        <v>43604</v>
      </c>
      <c r="AT2689" s="4">
        <v>0.52008101851851851</v>
      </c>
      <c r="AU2689" s="4" t="s">
        <v>70</v>
      </c>
      <c r="AV2689" s="4" t="s">
        <v>71</v>
      </c>
      <c r="AW2689" s="4">
        <v>43604</v>
      </c>
      <c r="AX2689" s="4">
        <v>0.22500000000000001</v>
      </c>
      <c r="AY2689" s="4" t="s">
        <v>72</v>
      </c>
      <c r="AZ2689" s="4" t="s">
        <v>73</v>
      </c>
    </row>
    <row r="2690" spans="45:52" x14ac:dyDescent="0.3">
      <c r="AS2690" s="4">
        <v>43604</v>
      </c>
      <c r="AT2690" s="4">
        <v>0.52008101851851851</v>
      </c>
      <c r="AU2690" s="4" t="s">
        <v>74</v>
      </c>
      <c r="AV2690" s="4" t="s">
        <v>75</v>
      </c>
      <c r="AW2690" s="4">
        <v>33.700000000000003</v>
      </c>
      <c r="AX2690" s="4" t="s">
        <v>72</v>
      </c>
      <c r="AY2690" s="4" t="s">
        <v>73</v>
      </c>
    </row>
    <row r="2691" spans="45:52" x14ac:dyDescent="0.3">
      <c r="AS2691" s="4">
        <v>43604</v>
      </c>
      <c r="AT2691" s="4">
        <v>0.52008101851851851</v>
      </c>
      <c r="AU2691" s="4" t="s">
        <v>74</v>
      </c>
      <c r="AV2691" s="4" t="s">
        <v>76</v>
      </c>
      <c r="AW2691" s="4">
        <v>34</v>
      </c>
      <c r="AX2691" s="4" t="s">
        <v>72</v>
      </c>
      <c r="AY2691" s="4" t="s">
        <v>73</v>
      </c>
    </row>
    <row r="2692" spans="45:52" x14ac:dyDescent="0.3">
      <c r="AS2692" s="4">
        <v>43604</v>
      </c>
      <c r="AT2692" s="4">
        <v>0.52011574074074074</v>
      </c>
      <c r="AU2692" s="4" t="s">
        <v>59</v>
      </c>
      <c r="AV2692" s="4" t="s">
        <v>60</v>
      </c>
      <c r="AW2692" s="4">
        <v>15736.519</v>
      </c>
    </row>
    <row r="2693" spans="45:52" x14ac:dyDescent="0.3">
      <c r="AS2693" s="4">
        <v>43604</v>
      </c>
      <c r="AT2693" s="4">
        <v>0.52011574074074074</v>
      </c>
      <c r="AU2693" s="4" t="s">
        <v>59</v>
      </c>
      <c r="AV2693" s="4" t="s">
        <v>61</v>
      </c>
      <c r="AW2693" s="4">
        <v>116117.715</v>
      </c>
    </row>
    <row r="2694" spans="45:52" x14ac:dyDescent="0.3">
      <c r="AS2694" s="4">
        <v>43604</v>
      </c>
      <c r="AT2694" s="4">
        <v>0.52011574074074074</v>
      </c>
      <c r="AU2694" s="4" t="s">
        <v>62</v>
      </c>
      <c r="AV2694" s="4" t="s">
        <v>63</v>
      </c>
      <c r="AW2694" s="4">
        <v>12</v>
      </c>
    </row>
    <row r="2695" spans="45:52" x14ac:dyDescent="0.3">
      <c r="AS2695" s="4">
        <v>43604</v>
      </c>
      <c r="AT2695" s="4">
        <v>0.52011574074074074</v>
      </c>
      <c r="AU2695" s="4" t="s">
        <v>64</v>
      </c>
      <c r="AV2695" s="4" t="s">
        <v>65</v>
      </c>
      <c r="AW2695" s="4">
        <v>27369.312999999998</v>
      </c>
    </row>
    <row r="2696" spans="45:52" x14ac:dyDescent="0.3">
      <c r="AS2696" s="4">
        <v>43604</v>
      </c>
      <c r="AT2696" s="4">
        <v>0.52011574074074074</v>
      </c>
      <c r="AU2696" s="4" t="s">
        <v>64</v>
      </c>
      <c r="AV2696" s="4" t="s">
        <v>66</v>
      </c>
      <c r="AW2696" s="4" t="s">
        <v>67</v>
      </c>
      <c r="AX2696" s="4">
        <v>37928.652999999998</v>
      </c>
    </row>
    <row r="2697" spans="45:52" x14ac:dyDescent="0.3">
      <c r="AS2697" s="4">
        <v>43604</v>
      </c>
      <c r="AT2697" s="4">
        <v>0.52011574074074074</v>
      </c>
      <c r="AU2697" s="4" t="s">
        <v>64</v>
      </c>
      <c r="AV2697" s="4" t="s">
        <v>68</v>
      </c>
      <c r="AW2697" s="4">
        <v>12.109</v>
      </c>
    </row>
    <row r="2698" spans="45:52" x14ac:dyDescent="0.3">
      <c r="AS2698" s="4">
        <v>43604</v>
      </c>
      <c r="AT2698" s="4">
        <v>0.52150462962962962</v>
      </c>
      <c r="AU2698" s="4" t="s">
        <v>59</v>
      </c>
      <c r="AV2698" s="4" t="s">
        <v>60</v>
      </c>
      <c r="AW2698" s="4">
        <v>15736.519</v>
      </c>
    </row>
    <row r="2699" spans="45:52" x14ac:dyDescent="0.3">
      <c r="AS2699" s="4">
        <v>43604</v>
      </c>
      <c r="AT2699" s="4">
        <v>0.52150462962962962</v>
      </c>
      <c r="AU2699" s="4" t="s">
        <v>59</v>
      </c>
      <c r="AV2699" s="4" t="s">
        <v>61</v>
      </c>
      <c r="AW2699" s="4">
        <v>116117.715</v>
      </c>
    </row>
    <row r="2700" spans="45:52" x14ac:dyDescent="0.3">
      <c r="AS2700" s="4">
        <v>43604</v>
      </c>
      <c r="AT2700" s="4">
        <v>0.52150462962962962</v>
      </c>
      <c r="AU2700" s="4" t="s">
        <v>62</v>
      </c>
      <c r="AV2700" s="4" t="s">
        <v>63</v>
      </c>
      <c r="AW2700" s="4">
        <v>12</v>
      </c>
    </row>
    <row r="2701" spans="45:52" x14ac:dyDescent="0.3">
      <c r="AS2701" s="4">
        <v>43604</v>
      </c>
      <c r="AT2701" s="4">
        <v>0.52150462962962962</v>
      </c>
      <c r="AU2701" s="4" t="s">
        <v>64</v>
      </c>
      <c r="AV2701" s="4" t="s">
        <v>65</v>
      </c>
      <c r="AW2701" s="4">
        <v>27369.312999999998</v>
      </c>
    </row>
    <row r="2702" spans="45:52" x14ac:dyDescent="0.3">
      <c r="AS2702" s="4">
        <v>43604</v>
      </c>
      <c r="AT2702" s="4">
        <v>0.52150462962962962</v>
      </c>
      <c r="AU2702" s="4" t="s">
        <v>64</v>
      </c>
      <c r="AV2702" s="4" t="s">
        <v>66</v>
      </c>
      <c r="AW2702" s="4" t="s">
        <v>67</v>
      </c>
      <c r="AX2702" s="4">
        <v>37928.906999999999</v>
      </c>
    </row>
    <row r="2703" spans="45:52" x14ac:dyDescent="0.3">
      <c r="AS2703" s="4">
        <v>43604</v>
      </c>
      <c r="AT2703" s="4">
        <v>0.52150462962962962</v>
      </c>
      <c r="AU2703" s="4" t="s">
        <v>64</v>
      </c>
      <c r="AV2703" s="4" t="s">
        <v>68</v>
      </c>
      <c r="AW2703" s="4">
        <v>12.367000000000001</v>
      </c>
    </row>
    <row r="2704" spans="45:52" x14ac:dyDescent="0.3">
      <c r="AS2704" s="4">
        <v>43604</v>
      </c>
      <c r="AT2704" s="4">
        <v>0.52289351851851851</v>
      </c>
      <c r="AU2704" s="4" t="s">
        <v>59</v>
      </c>
      <c r="AV2704" s="4" t="s">
        <v>60</v>
      </c>
      <c r="AW2704" s="4">
        <v>15736.519</v>
      </c>
    </row>
    <row r="2705" spans="45:52" x14ac:dyDescent="0.3">
      <c r="AS2705" s="4">
        <v>43604</v>
      </c>
      <c r="AT2705" s="4">
        <v>0.52289351851851851</v>
      </c>
      <c r="AU2705" s="4" t="s">
        <v>59</v>
      </c>
      <c r="AV2705" s="4" t="s">
        <v>61</v>
      </c>
      <c r="AW2705" s="4">
        <v>116117.715</v>
      </c>
    </row>
    <row r="2706" spans="45:52" x14ac:dyDescent="0.3">
      <c r="AS2706" s="4">
        <v>43604</v>
      </c>
      <c r="AT2706" s="4">
        <v>0.52289351851851851</v>
      </c>
      <c r="AU2706" s="4" t="s">
        <v>62</v>
      </c>
      <c r="AV2706" s="4" t="s">
        <v>63</v>
      </c>
      <c r="AW2706" s="4">
        <v>12</v>
      </c>
    </row>
    <row r="2707" spans="45:52" x14ac:dyDescent="0.3">
      <c r="AS2707" s="4">
        <v>43604</v>
      </c>
      <c r="AT2707" s="4">
        <v>0.52289351851851851</v>
      </c>
      <c r="AU2707" s="4" t="s">
        <v>64</v>
      </c>
      <c r="AV2707" s="4" t="s">
        <v>65</v>
      </c>
      <c r="AW2707" s="4">
        <v>27369.312999999998</v>
      </c>
    </row>
    <row r="2708" spans="45:52" x14ac:dyDescent="0.3">
      <c r="AS2708" s="4">
        <v>43604</v>
      </c>
      <c r="AT2708" s="4">
        <v>0.52289351851851851</v>
      </c>
      <c r="AU2708" s="4" t="s">
        <v>64</v>
      </c>
      <c r="AV2708" s="4" t="s">
        <v>66</v>
      </c>
      <c r="AW2708" s="4" t="s">
        <v>67</v>
      </c>
      <c r="AX2708" s="4">
        <v>37928.906999999999</v>
      </c>
    </row>
    <row r="2709" spans="45:52" x14ac:dyDescent="0.3">
      <c r="AS2709" s="4">
        <v>43604</v>
      </c>
      <c r="AT2709" s="4">
        <v>0.52289351851851851</v>
      </c>
      <c r="AU2709" s="4" t="s">
        <v>64</v>
      </c>
      <c r="AV2709" s="4" t="s">
        <v>68</v>
      </c>
      <c r="AW2709" s="4">
        <v>12.367000000000001</v>
      </c>
    </row>
    <row r="2710" spans="45:52" x14ac:dyDescent="0.3">
      <c r="AS2710" s="4">
        <v>43604</v>
      </c>
      <c r="AT2710" s="4">
        <v>0.52355324074074072</v>
      </c>
      <c r="AU2710" s="4" t="s">
        <v>70</v>
      </c>
      <c r="AV2710" s="4" t="s">
        <v>71</v>
      </c>
      <c r="AW2710" s="4">
        <v>43604</v>
      </c>
      <c r="AX2710" s="4">
        <v>0.22500000000000001</v>
      </c>
      <c r="AY2710" s="4" t="s">
        <v>72</v>
      </c>
      <c r="AZ2710" s="4" t="s">
        <v>73</v>
      </c>
    </row>
    <row r="2711" spans="45:52" x14ac:dyDescent="0.3">
      <c r="AS2711" s="4">
        <v>43604</v>
      </c>
      <c r="AT2711" s="4">
        <v>0.52355324074074072</v>
      </c>
      <c r="AU2711" s="4" t="s">
        <v>74</v>
      </c>
      <c r="AV2711" s="4" t="s">
        <v>75</v>
      </c>
      <c r="AW2711" s="4">
        <v>33.700000000000003</v>
      </c>
      <c r="AX2711" s="4" t="s">
        <v>72</v>
      </c>
      <c r="AY2711" s="4" t="s">
        <v>73</v>
      </c>
    </row>
    <row r="2712" spans="45:52" x14ac:dyDescent="0.3">
      <c r="AS2712" s="4">
        <v>43604</v>
      </c>
      <c r="AT2712" s="4">
        <v>0.52355324074074072</v>
      </c>
      <c r="AU2712" s="4" t="s">
        <v>74</v>
      </c>
      <c r="AV2712" s="4" t="s">
        <v>76</v>
      </c>
      <c r="AW2712" s="4">
        <v>34</v>
      </c>
      <c r="AX2712" s="4" t="s">
        <v>72</v>
      </c>
      <c r="AY2712" s="4" t="s">
        <v>73</v>
      </c>
    </row>
    <row r="2713" spans="45:52" x14ac:dyDescent="0.3">
      <c r="AS2713" s="4">
        <v>43604</v>
      </c>
      <c r="AT2713" s="4">
        <v>0.52428240740740739</v>
      </c>
      <c r="AU2713" s="4" t="s">
        <v>59</v>
      </c>
      <c r="AV2713" s="4" t="s">
        <v>60</v>
      </c>
      <c r="AW2713" s="4">
        <v>15736.519</v>
      </c>
    </row>
    <row r="2714" spans="45:52" x14ac:dyDescent="0.3">
      <c r="AS2714" s="4">
        <v>43604</v>
      </c>
      <c r="AT2714" s="4">
        <v>0.52428240740740739</v>
      </c>
      <c r="AU2714" s="4" t="s">
        <v>59</v>
      </c>
      <c r="AV2714" s="4" t="s">
        <v>61</v>
      </c>
      <c r="AW2714" s="4">
        <v>116117.715</v>
      </c>
    </row>
    <row r="2715" spans="45:52" x14ac:dyDescent="0.3">
      <c r="AS2715" s="4">
        <v>43604</v>
      </c>
      <c r="AT2715" s="4">
        <v>0.52428240740740739</v>
      </c>
      <c r="AU2715" s="4" t="s">
        <v>62</v>
      </c>
      <c r="AV2715" s="4" t="s">
        <v>63</v>
      </c>
      <c r="AW2715" s="4">
        <v>12</v>
      </c>
    </row>
    <row r="2716" spans="45:52" x14ac:dyDescent="0.3">
      <c r="AS2716" s="4">
        <v>43604</v>
      </c>
      <c r="AT2716" s="4">
        <v>0.52428240740740739</v>
      </c>
      <c r="AU2716" s="4" t="s">
        <v>64</v>
      </c>
      <c r="AV2716" s="4" t="s">
        <v>65</v>
      </c>
      <c r="AW2716" s="4">
        <v>27369.312999999998</v>
      </c>
    </row>
    <row r="2717" spans="45:52" x14ac:dyDescent="0.3">
      <c r="AS2717" s="4">
        <v>43604</v>
      </c>
      <c r="AT2717" s="4">
        <v>0.52428240740740739</v>
      </c>
      <c r="AU2717" s="4" t="s">
        <v>64</v>
      </c>
      <c r="AV2717" s="4" t="s">
        <v>66</v>
      </c>
      <c r="AW2717" s="4" t="s">
        <v>67</v>
      </c>
      <c r="AX2717" s="4">
        <v>37929.19</v>
      </c>
    </row>
    <row r="2718" spans="45:52" x14ac:dyDescent="0.3">
      <c r="AS2718" s="4">
        <v>43604</v>
      </c>
      <c r="AT2718" s="4">
        <v>0.52428240740740739</v>
      </c>
      <c r="AU2718" s="4" t="s">
        <v>64</v>
      </c>
      <c r="AV2718" s="4" t="s">
        <v>68</v>
      </c>
      <c r="AW2718" s="4">
        <v>12.651</v>
      </c>
    </row>
    <row r="2719" spans="45:52" x14ac:dyDescent="0.3">
      <c r="AS2719" s="4">
        <v>43604</v>
      </c>
      <c r="AT2719" s="4">
        <v>0.52567129629629628</v>
      </c>
      <c r="AU2719" s="4" t="s">
        <v>59</v>
      </c>
      <c r="AV2719" s="4" t="s">
        <v>60</v>
      </c>
      <c r="AW2719" s="4">
        <v>15736.519</v>
      </c>
    </row>
    <row r="2720" spans="45:52" x14ac:dyDescent="0.3">
      <c r="AS2720" s="4">
        <v>43604</v>
      </c>
      <c r="AT2720" s="4">
        <v>0.52567129629629628</v>
      </c>
      <c r="AU2720" s="4" t="s">
        <v>59</v>
      </c>
      <c r="AV2720" s="4" t="s">
        <v>61</v>
      </c>
      <c r="AW2720" s="4">
        <v>116117.715</v>
      </c>
    </row>
    <row r="2721" spans="45:52" x14ac:dyDescent="0.3">
      <c r="AS2721" s="4">
        <v>43604</v>
      </c>
      <c r="AT2721" s="4">
        <v>0.52567129629629628</v>
      </c>
      <c r="AU2721" s="4" t="s">
        <v>62</v>
      </c>
      <c r="AV2721" s="4" t="s">
        <v>63</v>
      </c>
      <c r="AW2721" s="4">
        <v>12</v>
      </c>
    </row>
    <row r="2722" spans="45:52" x14ac:dyDescent="0.3">
      <c r="AS2722" s="4">
        <v>43604</v>
      </c>
      <c r="AT2722" s="4">
        <v>0.52567129629629628</v>
      </c>
      <c r="AU2722" s="4" t="s">
        <v>64</v>
      </c>
      <c r="AV2722" s="4" t="s">
        <v>65</v>
      </c>
      <c r="AW2722" s="4">
        <v>27369.312999999998</v>
      </c>
    </row>
    <row r="2723" spans="45:52" x14ac:dyDescent="0.3">
      <c r="AS2723" s="4">
        <v>43604</v>
      </c>
      <c r="AT2723" s="4">
        <v>0.52567129629629628</v>
      </c>
      <c r="AU2723" s="4" t="s">
        <v>64</v>
      </c>
      <c r="AV2723" s="4" t="s">
        <v>66</v>
      </c>
      <c r="AW2723" s="4" t="s">
        <v>67</v>
      </c>
      <c r="AX2723" s="4">
        <v>37929.19</v>
      </c>
    </row>
    <row r="2724" spans="45:52" x14ac:dyDescent="0.3">
      <c r="AS2724" s="4">
        <v>43604</v>
      </c>
      <c r="AT2724" s="4">
        <v>0.52567129629629628</v>
      </c>
      <c r="AU2724" s="4" t="s">
        <v>64</v>
      </c>
      <c r="AV2724" s="4" t="s">
        <v>68</v>
      </c>
      <c r="AW2724" s="4">
        <v>12.651</v>
      </c>
    </row>
    <row r="2725" spans="45:52" x14ac:dyDescent="0.3">
      <c r="AS2725" s="4">
        <v>43604</v>
      </c>
      <c r="AT2725" s="4">
        <v>0.52702546296296293</v>
      </c>
      <c r="AU2725" s="4" t="s">
        <v>70</v>
      </c>
      <c r="AV2725" s="4" t="s">
        <v>71</v>
      </c>
      <c r="AW2725" s="4">
        <v>43604</v>
      </c>
      <c r="AX2725" s="4">
        <v>0.22500000000000001</v>
      </c>
      <c r="AY2725" s="4" t="s">
        <v>72</v>
      </c>
      <c r="AZ2725" s="4" t="s">
        <v>73</v>
      </c>
    </row>
    <row r="2726" spans="45:52" x14ac:dyDescent="0.3">
      <c r="AS2726" s="4">
        <v>43604</v>
      </c>
      <c r="AT2726" s="4">
        <v>0.52702546296296293</v>
      </c>
      <c r="AU2726" s="4" t="s">
        <v>74</v>
      </c>
      <c r="AV2726" s="4" t="s">
        <v>75</v>
      </c>
      <c r="AW2726" s="4">
        <v>33.700000000000003</v>
      </c>
      <c r="AX2726" s="4" t="s">
        <v>72</v>
      </c>
      <c r="AY2726" s="4" t="s">
        <v>73</v>
      </c>
    </row>
    <row r="2727" spans="45:52" x14ac:dyDescent="0.3">
      <c r="AS2727" s="4">
        <v>43604</v>
      </c>
      <c r="AT2727" s="4">
        <v>0.52702546296296293</v>
      </c>
      <c r="AU2727" s="4" t="s">
        <v>74</v>
      </c>
      <c r="AV2727" s="4" t="s">
        <v>76</v>
      </c>
      <c r="AW2727" s="4">
        <v>34</v>
      </c>
      <c r="AX2727" s="4" t="s">
        <v>72</v>
      </c>
      <c r="AY2727" s="4" t="s">
        <v>73</v>
      </c>
    </row>
    <row r="2728" spans="45:52" x14ac:dyDescent="0.3">
      <c r="AS2728" s="4">
        <v>43604</v>
      </c>
      <c r="AT2728" s="4">
        <v>0.52706018518518516</v>
      </c>
      <c r="AU2728" s="4" t="s">
        <v>59</v>
      </c>
      <c r="AV2728" s="4" t="s">
        <v>60</v>
      </c>
      <c r="AW2728" s="4">
        <v>15736.519</v>
      </c>
    </row>
    <row r="2729" spans="45:52" x14ac:dyDescent="0.3">
      <c r="AS2729" s="4">
        <v>43604</v>
      </c>
      <c r="AT2729" s="4">
        <v>0.52706018518518516</v>
      </c>
      <c r="AU2729" s="4" t="s">
        <v>59</v>
      </c>
      <c r="AV2729" s="4" t="s">
        <v>61</v>
      </c>
      <c r="AW2729" s="4">
        <v>116117.715</v>
      </c>
    </row>
    <row r="2730" spans="45:52" x14ac:dyDescent="0.3">
      <c r="AS2730" s="4">
        <v>43604</v>
      </c>
      <c r="AT2730" s="4">
        <v>0.52706018518518516</v>
      </c>
      <c r="AU2730" s="4" t="s">
        <v>62</v>
      </c>
      <c r="AV2730" s="4" t="s">
        <v>63</v>
      </c>
      <c r="AW2730" s="4">
        <v>12</v>
      </c>
    </row>
    <row r="2731" spans="45:52" x14ac:dyDescent="0.3">
      <c r="AS2731" s="4">
        <v>43604</v>
      </c>
      <c r="AT2731" s="4">
        <v>0.52706018518518516</v>
      </c>
      <c r="AU2731" s="4" t="s">
        <v>64</v>
      </c>
      <c r="AV2731" s="4" t="s">
        <v>65</v>
      </c>
      <c r="AW2731" s="4">
        <v>27369.312999999998</v>
      </c>
    </row>
    <row r="2732" spans="45:52" x14ac:dyDescent="0.3">
      <c r="AS2732" s="4">
        <v>43604</v>
      </c>
      <c r="AT2732" s="4">
        <v>0.52706018518518516</v>
      </c>
      <c r="AU2732" s="4" t="s">
        <v>64</v>
      </c>
      <c r="AV2732" s="4" t="s">
        <v>66</v>
      </c>
      <c r="AW2732" s="4" t="s">
        <v>67</v>
      </c>
      <c r="AX2732" s="4">
        <v>37929.19</v>
      </c>
    </row>
    <row r="2733" spans="45:52" x14ac:dyDescent="0.3">
      <c r="AS2733" s="4">
        <v>43604</v>
      </c>
      <c r="AT2733" s="4">
        <v>0.52706018518518516</v>
      </c>
      <c r="AU2733" s="4" t="s">
        <v>64</v>
      </c>
      <c r="AV2733" s="4" t="s">
        <v>68</v>
      </c>
      <c r="AW2733" s="4">
        <v>12.651</v>
      </c>
    </row>
    <row r="2734" spans="45:52" x14ac:dyDescent="0.3">
      <c r="AS2734" s="4">
        <v>43604</v>
      </c>
      <c r="AT2734" s="4">
        <v>0.52844907407407404</v>
      </c>
      <c r="AU2734" s="4" t="s">
        <v>59</v>
      </c>
      <c r="AV2734" s="4" t="s">
        <v>60</v>
      </c>
      <c r="AW2734" s="4">
        <v>15736.519</v>
      </c>
    </row>
    <row r="2735" spans="45:52" x14ac:dyDescent="0.3">
      <c r="AS2735" s="4">
        <v>43604</v>
      </c>
      <c r="AT2735" s="4">
        <v>0.52844907407407404</v>
      </c>
      <c r="AU2735" s="4" t="s">
        <v>59</v>
      </c>
      <c r="AV2735" s="4" t="s">
        <v>61</v>
      </c>
      <c r="AW2735" s="4">
        <v>116117.715</v>
      </c>
    </row>
    <row r="2736" spans="45:52" x14ac:dyDescent="0.3">
      <c r="AS2736" s="4">
        <v>43604</v>
      </c>
      <c r="AT2736" s="4">
        <v>0.52844907407407404</v>
      </c>
      <c r="AU2736" s="4" t="s">
        <v>62</v>
      </c>
      <c r="AV2736" s="4" t="s">
        <v>63</v>
      </c>
      <c r="AW2736" s="4">
        <v>12</v>
      </c>
    </row>
    <row r="2737" spans="45:52" x14ac:dyDescent="0.3">
      <c r="AS2737" s="4">
        <v>43604</v>
      </c>
      <c r="AT2737" s="4">
        <v>0.52844907407407404</v>
      </c>
      <c r="AU2737" s="4" t="s">
        <v>64</v>
      </c>
      <c r="AV2737" s="4" t="s">
        <v>65</v>
      </c>
      <c r="AW2737" s="4">
        <v>27369.312999999998</v>
      </c>
    </row>
    <row r="2738" spans="45:52" x14ac:dyDescent="0.3">
      <c r="AS2738" s="4">
        <v>43604</v>
      </c>
      <c r="AT2738" s="4">
        <v>0.52844907407407404</v>
      </c>
      <c r="AU2738" s="4" t="s">
        <v>64</v>
      </c>
      <c r="AV2738" s="4" t="s">
        <v>66</v>
      </c>
      <c r="AW2738" s="4" t="s">
        <v>67</v>
      </c>
      <c r="AX2738" s="4">
        <v>37929.377</v>
      </c>
    </row>
    <row r="2739" spans="45:52" x14ac:dyDescent="0.3">
      <c r="AS2739" s="4">
        <v>43604</v>
      </c>
      <c r="AT2739" s="4">
        <v>0.52844907407407404</v>
      </c>
      <c r="AU2739" s="4" t="s">
        <v>64</v>
      </c>
      <c r="AV2739" s="4" t="s">
        <v>68</v>
      </c>
      <c r="AW2739" s="4">
        <v>12.837</v>
      </c>
    </row>
    <row r="2740" spans="45:52" x14ac:dyDescent="0.3">
      <c r="AS2740" s="4">
        <v>43604</v>
      </c>
      <c r="AT2740" s="4">
        <v>0.52983796296296293</v>
      </c>
      <c r="AU2740" s="4" t="s">
        <v>59</v>
      </c>
      <c r="AV2740" s="4" t="s">
        <v>60</v>
      </c>
      <c r="AW2740" s="4">
        <v>15736.519</v>
      </c>
    </row>
    <row r="2741" spans="45:52" x14ac:dyDescent="0.3">
      <c r="AS2741" s="4">
        <v>43604</v>
      </c>
      <c r="AT2741" s="4">
        <v>0.52983796296296293</v>
      </c>
      <c r="AU2741" s="4" t="s">
        <v>59</v>
      </c>
      <c r="AV2741" s="4" t="s">
        <v>61</v>
      </c>
      <c r="AW2741" s="4">
        <v>116117.715</v>
      </c>
    </row>
    <row r="2742" spans="45:52" x14ac:dyDescent="0.3">
      <c r="AS2742" s="4">
        <v>43604</v>
      </c>
      <c r="AT2742" s="4">
        <v>0.52983796296296293</v>
      </c>
      <c r="AU2742" s="4" t="s">
        <v>62</v>
      </c>
      <c r="AV2742" s="4" t="s">
        <v>63</v>
      </c>
      <c r="AW2742" s="4">
        <v>12</v>
      </c>
    </row>
    <row r="2743" spans="45:52" x14ac:dyDescent="0.3">
      <c r="AS2743" s="4">
        <v>43604</v>
      </c>
      <c r="AT2743" s="4">
        <v>0.52983796296296293</v>
      </c>
      <c r="AU2743" s="4" t="s">
        <v>64</v>
      </c>
      <c r="AV2743" s="4" t="s">
        <v>65</v>
      </c>
      <c r="AW2743" s="4">
        <v>27369.312999999998</v>
      </c>
    </row>
    <row r="2744" spans="45:52" x14ac:dyDescent="0.3">
      <c r="AS2744" s="4">
        <v>43604</v>
      </c>
      <c r="AT2744" s="4">
        <v>0.52983796296296293</v>
      </c>
      <c r="AU2744" s="4" t="s">
        <v>64</v>
      </c>
      <c r="AV2744" s="4" t="s">
        <v>66</v>
      </c>
      <c r="AW2744" s="4" t="s">
        <v>67</v>
      </c>
      <c r="AX2744" s="4">
        <v>37929.377</v>
      </c>
    </row>
    <row r="2745" spans="45:52" x14ac:dyDescent="0.3">
      <c r="AS2745" s="4">
        <v>43604</v>
      </c>
      <c r="AT2745" s="4">
        <v>0.52983796296296293</v>
      </c>
      <c r="AU2745" s="4" t="s">
        <v>64</v>
      </c>
      <c r="AV2745" s="4" t="s">
        <v>68</v>
      </c>
      <c r="AW2745" s="4">
        <v>12.837</v>
      </c>
    </row>
    <row r="2746" spans="45:52" x14ac:dyDescent="0.3">
      <c r="AS2746" s="4">
        <v>43604</v>
      </c>
      <c r="AT2746" s="4">
        <v>0.53049768518518514</v>
      </c>
      <c r="AU2746" s="4" t="s">
        <v>70</v>
      </c>
      <c r="AV2746" s="4" t="s">
        <v>71</v>
      </c>
      <c r="AW2746" s="4">
        <v>43604</v>
      </c>
      <c r="AX2746" s="4">
        <v>0.22500000000000001</v>
      </c>
      <c r="AY2746" s="4" t="s">
        <v>72</v>
      </c>
      <c r="AZ2746" s="4" t="s">
        <v>73</v>
      </c>
    </row>
    <row r="2747" spans="45:52" x14ac:dyDescent="0.3">
      <c r="AS2747" s="4">
        <v>43604</v>
      </c>
      <c r="AT2747" s="4">
        <v>0.53049768518518514</v>
      </c>
      <c r="AU2747" s="4" t="s">
        <v>74</v>
      </c>
      <c r="AV2747" s="4" t="s">
        <v>75</v>
      </c>
      <c r="AW2747" s="4">
        <v>33.700000000000003</v>
      </c>
      <c r="AX2747" s="4" t="s">
        <v>72</v>
      </c>
      <c r="AY2747" s="4" t="s">
        <v>73</v>
      </c>
    </row>
    <row r="2748" spans="45:52" x14ac:dyDescent="0.3">
      <c r="AS2748" s="4">
        <v>43604</v>
      </c>
      <c r="AT2748" s="4">
        <v>0.53049768518518514</v>
      </c>
      <c r="AU2748" s="4" t="s">
        <v>74</v>
      </c>
      <c r="AV2748" s="4" t="s">
        <v>76</v>
      </c>
      <c r="AW2748" s="4">
        <v>34</v>
      </c>
      <c r="AX2748" s="4" t="s">
        <v>72</v>
      </c>
      <c r="AY2748" s="4" t="s">
        <v>73</v>
      </c>
    </row>
    <row r="2749" spans="45:52" x14ac:dyDescent="0.3">
      <c r="AS2749" s="4">
        <v>43604</v>
      </c>
      <c r="AT2749" s="4">
        <v>0.53122685185185181</v>
      </c>
      <c r="AU2749" s="4" t="s">
        <v>59</v>
      </c>
      <c r="AV2749" s="4" t="s">
        <v>60</v>
      </c>
      <c r="AW2749" s="4">
        <v>15736.519</v>
      </c>
    </row>
    <row r="2750" spans="45:52" x14ac:dyDescent="0.3">
      <c r="AS2750" s="4">
        <v>43604</v>
      </c>
      <c r="AT2750" s="4">
        <v>0.53122685185185181</v>
      </c>
      <c r="AU2750" s="4" t="s">
        <v>59</v>
      </c>
      <c r="AV2750" s="4" t="s">
        <v>61</v>
      </c>
      <c r="AW2750" s="4">
        <v>116117.715</v>
      </c>
    </row>
    <row r="2751" spans="45:52" x14ac:dyDescent="0.3">
      <c r="AS2751" s="4">
        <v>43604</v>
      </c>
      <c r="AT2751" s="4">
        <v>0.53122685185185181</v>
      </c>
      <c r="AU2751" s="4" t="s">
        <v>62</v>
      </c>
      <c r="AV2751" s="4" t="s">
        <v>63</v>
      </c>
      <c r="AW2751" s="4">
        <v>12</v>
      </c>
    </row>
    <row r="2752" spans="45:52" x14ac:dyDescent="0.3">
      <c r="AS2752" s="4">
        <v>43604</v>
      </c>
      <c r="AT2752" s="4">
        <v>0.53122685185185181</v>
      </c>
      <c r="AU2752" s="4" t="s">
        <v>64</v>
      </c>
      <c r="AV2752" s="4" t="s">
        <v>65</v>
      </c>
      <c r="AW2752" s="4">
        <v>27369.312999999998</v>
      </c>
    </row>
    <row r="2753" spans="45:52" x14ac:dyDescent="0.3">
      <c r="AS2753" s="4">
        <v>43604</v>
      </c>
      <c r="AT2753" s="4">
        <v>0.53122685185185181</v>
      </c>
      <c r="AU2753" s="4" t="s">
        <v>64</v>
      </c>
      <c r="AV2753" s="4" t="s">
        <v>66</v>
      </c>
      <c r="AW2753" s="4" t="s">
        <v>67</v>
      </c>
      <c r="AX2753" s="4">
        <v>37929.624000000003</v>
      </c>
    </row>
    <row r="2754" spans="45:52" x14ac:dyDescent="0.3">
      <c r="AS2754" s="4">
        <v>43604</v>
      </c>
      <c r="AT2754" s="4">
        <v>0.53122685185185181</v>
      </c>
      <c r="AU2754" s="4" t="s">
        <v>64</v>
      </c>
      <c r="AV2754" s="4" t="s">
        <v>68</v>
      </c>
      <c r="AW2754" s="4">
        <v>13.085000000000001</v>
      </c>
    </row>
    <row r="2755" spans="45:52" x14ac:dyDescent="0.3">
      <c r="AS2755" s="4">
        <v>43604</v>
      </c>
      <c r="AT2755" s="4">
        <v>0.5326157407407407</v>
      </c>
      <c r="AU2755" s="4" t="s">
        <v>59</v>
      </c>
      <c r="AV2755" s="4" t="s">
        <v>60</v>
      </c>
      <c r="AW2755" s="4">
        <v>15736.519</v>
      </c>
    </row>
    <row r="2756" spans="45:52" x14ac:dyDescent="0.3">
      <c r="AS2756" s="4">
        <v>43604</v>
      </c>
      <c r="AT2756" s="4">
        <v>0.5326157407407407</v>
      </c>
      <c r="AU2756" s="4" t="s">
        <v>59</v>
      </c>
      <c r="AV2756" s="4" t="s">
        <v>61</v>
      </c>
      <c r="AW2756" s="4">
        <v>116117.715</v>
      </c>
    </row>
    <row r="2757" spans="45:52" x14ac:dyDescent="0.3">
      <c r="AS2757" s="4">
        <v>43604</v>
      </c>
      <c r="AT2757" s="4">
        <v>0.5326157407407407</v>
      </c>
      <c r="AU2757" s="4" t="s">
        <v>62</v>
      </c>
      <c r="AV2757" s="4" t="s">
        <v>63</v>
      </c>
      <c r="AW2757" s="4">
        <v>12</v>
      </c>
    </row>
    <row r="2758" spans="45:52" x14ac:dyDescent="0.3">
      <c r="AS2758" s="4">
        <v>43604</v>
      </c>
      <c r="AT2758" s="4">
        <v>0.5326157407407407</v>
      </c>
      <c r="AU2758" s="4" t="s">
        <v>64</v>
      </c>
      <c r="AV2758" s="4" t="s">
        <v>65</v>
      </c>
      <c r="AW2758" s="4">
        <v>27369.312999999998</v>
      </c>
    </row>
    <row r="2759" spans="45:52" x14ac:dyDescent="0.3">
      <c r="AS2759" s="4">
        <v>43604</v>
      </c>
      <c r="AT2759" s="4">
        <v>0.5326157407407407</v>
      </c>
      <c r="AU2759" s="4" t="s">
        <v>64</v>
      </c>
      <c r="AV2759" s="4" t="s">
        <v>66</v>
      </c>
      <c r="AW2759" s="4" t="s">
        <v>67</v>
      </c>
      <c r="AX2759" s="4">
        <v>37929.624000000003</v>
      </c>
    </row>
    <row r="2760" spans="45:52" x14ac:dyDescent="0.3">
      <c r="AS2760" s="4">
        <v>43604</v>
      </c>
      <c r="AT2760" s="4">
        <v>0.5326157407407407</v>
      </c>
      <c r="AU2760" s="4" t="s">
        <v>64</v>
      </c>
      <c r="AV2760" s="4" t="s">
        <v>68</v>
      </c>
      <c r="AW2760" s="4">
        <v>13.085000000000001</v>
      </c>
    </row>
    <row r="2761" spans="45:52" x14ac:dyDescent="0.3">
      <c r="AS2761" s="4">
        <v>43604</v>
      </c>
      <c r="AT2761" s="4">
        <v>0.53396990740740746</v>
      </c>
      <c r="AU2761" s="4" t="s">
        <v>70</v>
      </c>
      <c r="AV2761" s="4" t="s">
        <v>71</v>
      </c>
      <c r="AW2761" s="4">
        <v>43604</v>
      </c>
      <c r="AX2761" s="4">
        <v>0.22500000000000001</v>
      </c>
      <c r="AY2761" s="4" t="s">
        <v>72</v>
      </c>
      <c r="AZ2761" s="4" t="s">
        <v>73</v>
      </c>
    </row>
    <row r="2762" spans="45:52" x14ac:dyDescent="0.3">
      <c r="AS2762" s="4">
        <v>43604</v>
      </c>
      <c r="AT2762" s="4">
        <v>0.53396990740740746</v>
      </c>
      <c r="AU2762" s="4" t="s">
        <v>74</v>
      </c>
      <c r="AV2762" s="4" t="s">
        <v>75</v>
      </c>
      <c r="AW2762" s="4">
        <v>33.700000000000003</v>
      </c>
      <c r="AX2762" s="4" t="s">
        <v>72</v>
      </c>
      <c r="AY2762" s="4" t="s">
        <v>73</v>
      </c>
    </row>
    <row r="2763" spans="45:52" x14ac:dyDescent="0.3">
      <c r="AS2763" s="4">
        <v>43604</v>
      </c>
      <c r="AT2763" s="4">
        <v>0.53396990740740746</v>
      </c>
      <c r="AU2763" s="4" t="s">
        <v>74</v>
      </c>
      <c r="AV2763" s="4" t="s">
        <v>76</v>
      </c>
      <c r="AW2763" s="4">
        <v>34</v>
      </c>
      <c r="AX2763" s="4" t="s">
        <v>72</v>
      </c>
      <c r="AY2763" s="4" t="s">
        <v>73</v>
      </c>
    </row>
    <row r="2764" spans="45:52" x14ac:dyDescent="0.3">
      <c r="AS2764" s="4">
        <v>43604</v>
      </c>
      <c r="AT2764" s="4">
        <v>0.53400462962962958</v>
      </c>
      <c r="AU2764" s="4" t="s">
        <v>59</v>
      </c>
      <c r="AV2764" s="4" t="s">
        <v>60</v>
      </c>
      <c r="AW2764" s="4">
        <v>15736.519</v>
      </c>
    </row>
    <row r="2765" spans="45:52" x14ac:dyDescent="0.3">
      <c r="AS2765" s="4">
        <v>43604</v>
      </c>
      <c r="AT2765" s="4">
        <v>0.53400462962962958</v>
      </c>
      <c r="AU2765" s="4" t="s">
        <v>59</v>
      </c>
      <c r="AV2765" s="4" t="s">
        <v>61</v>
      </c>
      <c r="AW2765" s="4">
        <v>116117.715</v>
      </c>
    </row>
    <row r="2766" spans="45:52" x14ac:dyDescent="0.3">
      <c r="AS2766" s="4">
        <v>43604</v>
      </c>
      <c r="AT2766" s="4">
        <v>0.53400462962962958</v>
      </c>
      <c r="AU2766" s="4" t="s">
        <v>62</v>
      </c>
      <c r="AV2766" s="4" t="s">
        <v>63</v>
      </c>
      <c r="AW2766" s="4">
        <v>12</v>
      </c>
    </row>
    <row r="2767" spans="45:52" x14ac:dyDescent="0.3">
      <c r="AS2767" s="4">
        <v>43604</v>
      </c>
      <c r="AT2767" s="4">
        <v>0.53400462962962958</v>
      </c>
      <c r="AU2767" s="4" t="s">
        <v>64</v>
      </c>
      <c r="AV2767" s="4" t="s">
        <v>65</v>
      </c>
      <c r="AW2767" s="4">
        <v>27369.312999999998</v>
      </c>
    </row>
    <row r="2768" spans="45:52" x14ac:dyDescent="0.3">
      <c r="AS2768" s="4">
        <v>43604</v>
      </c>
      <c r="AT2768" s="4">
        <v>0.53400462962962958</v>
      </c>
      <c r="AU2768" s="4" t="s">
        <v>64</v>
      </c>
      <c r="AV2768" s="4" t="s">
        <v>66</v>
      </c>
      <c r="AW2768" s="4" t="s">
        <v>67</v>
      </c>
      <c r="AX2768" s="4">
        <v>37929.624000000003</v>
      </c>
    </row>
    <row r="2769" spans="45:52" x14ac:dyDescent="0.3">
      <c r="AS2769" s="4">
        <v>43604</v>
      </c>
      <c r="AT2769" s="4">
        <v>0.53400462962962958</v>
      </c>
      <c r="AU2769" s="4" t="s">
        <v>64</v>
      </c>
      <c r="AV2769" s="4" t="s">
        <v>68</v>
      </c>
      <c r="AW2769" s="4">
        <v>13.085000000000001</v>
      </c>
    </row>
    <row r="2770" spans="45:52" x14ac:dyDescent="0.3">
      <c r="AS2770" s="4">
        <v>43604</v>
      </c>
      <c r="AT2770" s="4">
        <v>0.53539351851851846</v>
      </c>
      <c r="AU2770" s="4" t="s">
        <v>59</v>
      </c>
      <c r="AV2770" s="4" t="s">
        <v>60</v>
      </c>
      <c r="AW2770" s="4">
        <v>15736.519</v>
      </c>
    </row>
    <row r="2771" spans="45:52" x14ac:dyDescent="0.3">
      <c r="AS2771" s="4">
        <v>43604</v>
      </c>
      <c r="AT2771" s="4">
        <v>0.53539351851851846</v>
      </c>
      <c r="AU2771" s="4" t="s">
        <v>59</v>
      </c>
      <c r="AV2771" s="4" t="s">
        <v>61</v>
      </c>
      <c r="AW2771" s="4">
        <v>116117.715</v>
      </c>
    </row>
    <row r="2772" spans="45:52" x14ac:dyDescent="0.3">
      <c r="AS2772" s="4">
        <v>43604</v>
      </c>
      <c r="AT2772" s="4">
        <v>0.53539351851851846</v>
      </c>
      <c r="AU2772" s="4" t="s">
        <v>62</v>
      </c>
      <c r="AV2772" s="4" t="s">
        <v>63</v>
      </c>
      <c r="AW2772" s="4">
        <v>12</v>
      </c>
    </row>
    <row r="2773" spans="45:52" x14ac:dyDescent="0.3">
      <c r="AS2773" s="4">
        <v>43604</v>
      </c>
      <c r="AT2773" s="4">
        <v>0.53539351851851846</v>
      </c>
      <c r="AU2773" s="4" t="s">
        <v>64</v>
      </c>
      <c r="AV2773" s="4" t="s">
        <v>65</v>
      </c>
      <c r="AW2773" s="4">
        <v>27369.312999999998</v>
      </c>
    </row>
    <row r="2774" spans="45:52" x14ac:dyDescent="0.3">
      <c r="AS2774" s="4">
        <v>43604</v>
      </c>
      <c r="AT2774" s="4">
        <v>0.53539351851851846</v>
      </c>
      <c r="AU2774" s="4" t="s">
        <v>64</v>
      </c>
      <c r="AV2774" s="4" t="s">
        <v>66</v>
      </c>
      <c r="AW2774" s="4" t="s">
        <v>67</v>
      </c>
      <c r="AX2774" s="4">
        <v>37929.843999999997</v>
      </c>
    </row>
    <row r="2775" spans="45:52" x14ac:dyDescent="0.3">
      <c r="AS2775" s="4">
        <v>43604</v>
      </c>
      <c r="AT2775" s="4">
        <v>0.53539351851851846</v>
      </c>
      <c r="AU2775" s="4" t="s">
        <v>64</v>
      </c>
      <c r="AV2775" s="4" t="s">
        <v>68</v>
      </c>
      <c r="AW2775" s="4">
        <v>13.305999999999999</v>
      </c>
    </row>
    <row r="2776" spans="45:52" x14ac:dyDescent="0.3">
      <c r="AS2776" s="4">
        <v>43604</v>
      </c>
      <c r="AT2776" s="4">
        <v>0.53678240740740735</v>
      </c>
      <c r="AU2776" s="4" t="s">
        <v>59</v>
      </c>
      <c r="AV2776" s="4" t="s">
        <v>60</v>
      </c>
      <c r="AW2776" s="4">
        <v>15736.519</v>
      </c>
    </row>
    <row r="2777" spans="45:52" x14ac:dyDescent="0.3">
      <c r="AS2777" s="4">
        <v>43604</v>
      </c>
      <c r="AT2777" s="4">
        <v>0.53678240740740735</v>
      </c>
      <c r="AU2777" s="4" t="s">
        <v>59</v>
      </c>
      <c r="AV2777" s="4" t="s">
        <v>61</v>
      </c>
      <c r="AW2777" s="4">
        <v>116117.715</v>
      </c>
    </row>
    <row r="2778" spans="45:52" x14ac:dyDescent="0.3">
      <c r="AS2778" s="4">
        <v>43604</v>
      </c>
      <c r="AT2778" s="4">
        <v>0.53678240740740735</v>
      </c>
      <c r="AU2778" s="4" t="s">
        <v>62</v>
      </c>
      <c r="AV2778" s="4" t="s">
        <v>63</v>
      </c>
      <c r="AW2778" s="4">
        <v>12</v>
      </c>
    </row>
    <row r="2779" spans="45:52" x14ac:dyDescent="0.3">
      <c r="AS2779" s="4">
        <v>43604</v>
      </c>
      <c r="AT2779" s="4">
        <v>0.53678240740740735</v>
      </c>
      <c r="AU2779" s="4" t="s">
        <v>64</v>
      </c>
      <c r="AV2779" s="4" t="s">
        <v>65</v>
      </c>
      <c r="AW2779" s="4">
        <v>27369.312999999998</v>
      </c>
    </row>
    <row r="2780" spans="45:52" x14ac:dyDescent="0.3">
      <c r="AS2780" s="4">
        <v>43604</v>
      </c>
      <c r="AT2780" s="4">
        <v>0.53678240740740735</v>
      </c>
      <c r="AU2780" s="4" t="s">
        <v>64</v>
      </c>
      <c r="AV2780" s="4" t="s">
        <v>66</v>
      </c>
      <c r="AW2780" s="4" t="s">
        <v>67</v>
      </c>
      <c r="AX2780" s="4">
        <v>37929.843999999997</v>
      </c>
    </row>
    <row r="2781" spans="45:52" x14ac:dyDescent="0.3">
      <c r="AS2781" s="4">
        <v>43604</v>
      </c>
      <c r="AT2781" s="4">
        <v>0.53678240740740735</v>
      </c>
      <c r="AU2781" s="4" t="s">
        <v>64</v>
      </c>
      <c r="AV2781" s="4" t="s">
        <v>68</v>
      </c>
      <c r="AW2781" s="4">
        <v>13.305999999999999</v>
      </c>
    </row>
    <row r="2782" spans="45:52" x14ac:dyDescent="0.3">
      <c r="AS2782" s="4">
        <v>43604</v>
      </c>
      <c r="AT2782" s="4">
        <v>0.53744212962962956</v>
      </c>
      <c r="AU2782" s="4" t="s">
        <v>70</v>
      </c>
      <c r="AV2782" s="4" t="s">
        <v>71</v>
      </c>
      <c r="AW2782" s="4">
        <v>43604</v>
      </c>
      <c r="AX2782" s="4">
        <v>0.22500000000000001</v>
      </c>
      <c r="AY2782" s="4" t="s">
        <v>72</v>
      </c>
      <c r="AZ2782" s="4" t="s">
        <v>73</v>
      </c>
    </row>
    <row r="2783" spans="45:52" x14ac:dyDescent="0.3">
      <c r="AS2783" s="4">
        <v>43604</v>
      </c>
      <c r="AT2783" s="4">
        <v>0.53744212962962956</v>
      </c>
      <c r="AU2783" s="4" t="s">
        <v>74</v>
      </c>
      <c r="AV2783" s="4" t="s">
        <v>75</v>
      </c>
      <c r="AW2783" s="4">
        <v>33.700000000000003</v>
      </c>
      <c r="AX2783" s="4" t="s">
        <v>72</v>
      </c>
      <c r="AY2783" s="4" t="s">
        <v>73</v>
      </c>
    </row>
    <row r="2784" spans="45:52" x14ac:dyDescent="0.3">
      <c r="AS2784" s="4">
        <v>43604</v>
      </c>
      <c r="AT2784" s="4">
        <v>0.53744212962962956</v>
      </c>
      <c r="AU2784" s="4" t="s">
        <v>74</v>
      </c>
      <c r="AV2784" s="4" t="s">
        <v>76</v>
      </c>
      <c r="AW2784" s="4">
        <v>34</v>
      </c>
      <c r="AX2784" s="4" t="s">
        <v>72</v>
      </c>
      <c r="AY2784" s="4" t="s">
        <v>73</v>
      </c>
    </row>
    <row r="2785" spans="45:52" x14ac:dyDescent="0.3">
      <c r="AS2785" s="4">
        <v>43604</v>
      </c>
      <c r="AT2785" s="4">
        <v>0.53817129629629623</v>
      </c>
      <c r="AU2785" s="4" t="s">
        <v>59</v>
      </c>
      <c r="AV2785" s="4" t="s">
        <v>60</v>
      </c>
      <c r="AW2785" s="4">
        <v>15736.519</v>
      </c>
    </row>
    <row r="2786" spans="45:52" x14ac:dyDescent="0.3">
      <c r="AS2786" s="4">
        <v>43604</v>
      </c>
      <c r="AT2786" s="4">
        <v>0.53817129629629623</v>
      </c>
      <c r="AU2786" s="4" t="s">
        <v>59</v>
      </c>
      <c r="AV2786" s="4" t="s">
        <v>61</v>
      </c>
      <c r="AW2786" s="4">
        <v>116117.715</v>
      </c>
    </row>
    <row r="2787" spans="45:52" x14ac:dyDescent="0.3">
      <c r="AS2787" s="4">
        <v>43604</v>
      </c>
      <c r="AT2787" s="4">
        <v>0.53817129629629623</v>
      </c>
      <c r="AU2787" s="4" t="s">
        <v>62</v>
      </c>
      <c r="AV2787" s="4" t="s">
        <v>63</v>
      </c>
      <c r="AW2787" s="4">
        <v>12</v>
      </c>
    </row>
    <row r="2788" spans="45:52" x14ac:dyDescent="0.3">
      <c r="AS2788" s="4">
        <v>43604</v>
      </c>
      <c r="AT2788" s="4">
        <v>0.53817129629629623</v>
      </c>
      <c r="AU2788" s="4" t="s">
        <v>64</v>
      </c>
      <c r="AV2788" s="4" t="s">
        <v>65</v>
      </c>
      <c r="AW2788" s="4">
        <v>27369.312999999998</v>
      </c>
    </row>
    <row r="2789" spans="45:52" x14ac:dyDescent="0.3">
      <c r="AS2789" s="4">
        <v>43604</v>
      </c>
      <c r="AT2789" s="4">
        <v>0.53817129629629623</v>
      </c>
      <c r="AU2789" s="4" t="s">
        <v>64</v>
      </c>
      <c r="AV2789" s="4" t="s">
        <v>66</v>
      </c>
      <c r="AW2789" s="4" t="s">
        <v>67</v>
      </c>
      <c r="AX2789" s="4">
        <v>37930.019999999997</v>
      </c>
    </row>
    <row r="2790" spans="45:52" x14ac:dyDescent="0.3">
      <c r="AS2790" s="4">
        <v>43604</v>
      </c>
      <c r="AT2790" s="4">
        <v>0.53817129629629623</v>
      </c>
      <c r="AU2790" s="4" t="s">
        <v>64</v>
      </c>
      <c r="AV2790" s="4" t="s">
        <v>68</v>
      </c>
      <c r="AW2790" s="4">
        <v>13.481999999999999</v>
      </c>
    </row>
    <row r="2791" spans="45:52" x14ac:dyDescent="0.3">
      <c r="AS2791" s="4">
        <v>43604</v>
      </c>
      <c r="AT2791" s="4">
        <v>0.53956018518518511</v>
      </c>
      <c r="AU2791" s="4" t="s">
        <v>59</v>
      </c>
      <c r="AV2791" s="4" t="s">
        <v>60</v>
      </c>
      <c r="AW2791" s="4">
        <v>15736.519</v>
      </c>
    </row>
    <row r="2792" spans="45:52" x14ac:dyDescent="0.3">
      <c r="AS2792" s="4">
        <v>43604</v>
      </c>
      <c r="AT2792" s="4">
        <v>0.53956018518518511</v>
      </c>
      <c r="AU2792" s="4" t="s">
        <v>59</v>
      </c>
      <c r="AV2792" s="4" t="s">
        <v>61</v>
      </c>
      <c r="AW2792" s="4">
        <v>116117.715</v>
      </c>
    </row>
    <row r="2793" spans="45:52" x14ac:dyDescent="0.3">
      <c r="AS2793" s="4">
        <v>43604</v>
      </c>
      <c r="AT2793" s="4">
        <v>0.53956018518518511</v>
      </c>
      <c r="AU2793" s="4" t="s">
        <v>62</v>
      </c>
      <c r="AV2793" s="4" t="s">
        <v>63</v>
      </c>
      <c r="AW2793" s="4">
        <v>12</v>
      </c>
    </row>
    <row r="2794" spans="45:52" x14ac:dyDescent="0.3">
      <c r="AS2794" s="4">
        <v>43604</v>
      </c>
      <c r="AT2794" s="4">
        <v>0.53956018518518511</v>
      </c>
      <c r="AU2794" s="4" t="s">
        <v>64</v>
      </c>
      <c r="AV2794" s="4" t="s">
        <v>65</v>
      </c>
      <c r="AW2794" s="4">
        <v>27369.312999999998</v>
      </c>
    </row>
    <row r="2795" spans="45:52" x14ac:dyDescent="0.3">
      <c r="AS2795" s="4">
        <v>43604</v>
      </c>
      <c r="AT2795" s="4">
        <v>0.53956018518518511</v>
      </c>
      <c r="AU2795" s="4" t="s">
        <v>64</v>
      </c>
      <c r="AV2795" s="4" t="s">
        <v>66</v>
      </c>
      <c r="AW2795" s="4" t="s">
        <v>67</v>
      </c>
      <c r="AX2795" s="4">
        <v>37930.019999999997</v>
      </c>
    </row>
    <row r="2796" spans="45:52" x14ac:dyDescent="0.3">
      <c r="AS2796" s="4">
        <v>43604</v>
      </c>
      <c r="AT2796" s="4">
        <v>0.53956018518518511</v>
      </c>
      <c r="AU2796" s="4" t="s">
        <v>64</v>
      </c>
      <c r="AV2796" s="4" t="s">
        <v>68</v>
      </c>
      <c r="AW2796" s="4">
        <v>13.481999999999999</v>
      </c>
    </row>
    <row r="2797" spans="45:52" x14ac:dyDescent="0.3">
      <c r="AS2797" s="4">
        <v>43604</v>
      </c>
      <c r="AT2797" s="4">
        <v>0.54091435185185188</v>
      </c>
      <c r="AU2797" s="4" t="s">
        <v>70</v>
      </c>
      <c r="AV2797" s="4" t="s">
        <v>71</v>
      </c>
      <c r="AW2797" s="4">
        <v>43604</v>
      </c>
      <c r="AX2797" s="4">
        <v>0.22500000000000001</v>
      </c>
      <c r="AY2797" s="4" t="s">
        <v>72</v>
      </c>
      <c r="AZ2797" s="4" t="s">
        <v>73</v>
      </c>
    </row>
    <row r="2798" spans="45:52" x14ac:dyDescent="0.3">
      <c r="AS2798" s="4">
        <v>43604</v>
      </c>
      <c r="AT2798" s="4">
        <v>0.54091435185185188</v>
      </c>
      <c r="AU2798" s="4" t="s">
        <v>74</v>
      </c>
      <c r="AV2798" s="4" t="s">
        <v>75</v>
      </c>
      <c r="AW2798" s="4">
        <v>33.700000000000003</v>
      </c>
      <c r="AX2798" s="4" t="s">
        <v>72</v>
      </c>
      <c r="AY2798" s="4" t="s">
        <v>73</v>
      </c>
    </row>
    <row r="2799" spans="45:52" x14ac:dyDescent="0.3">
      <c r="AS2799" s="4">
        <v>43604</v>
      </c>
      <c r="AT2799" s="4">
        <v>0.54091435185185188</v>
      </c>
      <c r="AU2799" s="4" t="s">
        <v>74</v>
      </c>
      <c r="AV2799" s="4" t="s">
        <v>76</v>
      </c>
      <c r="AW2799" s="4">
        <v>34</v>
      </c>
      <c r="AX2799" s="4" t="s">
        <v>72</v>
      </c>
      <c r="AY2799" s="4" t="s">
        <v>73</v>
      </c>
    </row>
    <row r="2800" spans="45:52" x14ac:dyDescent="0.3">
      <c r="AS2800" s="4">
        <v>43604</v>
      </c>
      <c r="AT2800" s="4">
        <v>0.54094907407407411</v>
      </c>
      <c r="AU2800" s="4" t="s">
        <v>59</v>
      </c>
      <c r="AV2800" s="4" t="s">
        <v>60</v>
      </c>
      <c r="AW2800" s="4">
        <v>15736.519</v>
      </c>
    </row>
    <row r="2801" spans="45:50" x14ac:dyDescent="0.3">
      <c r="AS2801" s="4">
        <v>43604</v>
      </c>
      <c r="AT2801" s="4">
        <v>0.54094907407407411</v>
      </c>
      <c r="AU2801" s="4" t="s">
        <v>59</v>
      </c>
      <c r="AV2801" s="4" t="s">
        <v>61</v>
      </c>
      <c r="AW2801" s="4">
        <v>116117.715</v>
      </c>
    </row>
    <row r="2802" spans="45:50" x14ac:dyDescent="0.3">
      <c r="AS2802" s="4">
        <v>43604</v>
      </c>
      <c r="AT2802" s="4">
        <v>0.54094907407407411</v>
      </c>
      <c r="AU2802" s="4" t="s">
        <v>62</v>
      </c>
      <c r="AV2802" s="4" t="s">
        <v>63</v>
      </c>
      <c r="AW2802" s="4">
        <v>12</v>
      </c>
    </row>
    <row r="2803" spans="45:50" x14ac:dyDescent="0.3">
      <c r="AS2803" s="4">
        <v>43604</v>
      </c>
      <c r="AT2803" s="4">
        <v>0.54094907407407411</v>
      </c>
      <c r="AU2803" s="4" t="s">
        <v>64</v>
      </c>
      <c r="AV2803" s="4" t="s">
        <v>65</v>
      </c>
      <c r="AW2803" s="4">
        <v>27369.312999999998</v>
      </c>
    </row>
    <row r="2804" spans="45:50" x14ac:dyDescent="0.3">
      <c r="AS2804" s="4">
        <v>43604</v>
      </c>
      <c r="AT2804" s="4">
        <v>0.54094907407407411</v>
      </c>
      <c r="AU2804" s="4" t="s">
        <v>64</v>
      </c>
      <c r="AV2804" s="4" t="s">
        <v>66</v>
      </c>
      <c r="AW2804" s="4" t="s">
        <v>67</v>
      </c>
      <c r="AX2804" s="4">
        <v>37930.019999999997</v>
      </c>
    </row>
    <row r="2805" spans="45:50" x14ac:dyDescent="0.3">
      <c r="AS2805" s="4">
        <v>43604</v>
      </c>
      <c r="AT2805" s="4">
        <v>0.54094907407407411</v>
      </c>
      <c r="AU2805" s="4" t="s">
        <v>64</v>
      </c>
      <c r="AV2805" s="4" t="s">
        <v>68</v>
      </c>
      <c r="AW2805" s="4">
        <v>13.481999999999999</v>
      </c>
    </row>
    <row r="2806" spans="45:50" x14ac:dyDescent="0.3">
      <c r="AS2806" s="4">
        <v>43604</v>
      </c>
      <c r="AT2806" s="4">
        <v>0.54233796296296299</v>
      </c>
      <c r="AU2806" s="4" t="s">
        <v>59</v>
      </c>
      <c r="AV2806" s="4" t="s">
        <v>60</v>
      </c>
      <c r="AW2806" s="4">
        <v>15736.519</v>
      </c>
    </row>
    <row r="2807" spans="45:50" x14ac:dyDescent="0.3">
      <c r="AS2807" s="4">
        <v>43604</v>
      </c>
      <c r="AT2807" s="4">
        <v>0.54233796296296299</v>
      </c>
      <c r="AU2807" s="4" t="s">
        <v>59</v>
      </c>
      <c r="AV2807" s="4" t="s">
        <v>61</v>
      </c>
      <c r="AW2807" s="4">
        <v>116117.715</v>
      </c>
    </row>
    <row r="2808" spans="45:50" x14ac:dyDescent="0.3">
      <c r="AS2808" s="4">
        <v>43604</v>
      </c>
      <c r="AT2808" s="4">
        <v>0.54233796296296299</v>
      </c>
      <c r="AU2808" s="4" t="s">
        <v>62</v>
      </c>
      <c r="AV2808" s="4" t="s">
        <v>63</v>
      </c>
      <c r="AW2808" s="4">
        <v>12</v>
      </c>
    </row>
    <row r="2809" spans="45:50" x14ac:dyDescent="0.3">
      <c r="AS2809" s="4">
        <v>43604</v>
      </c>
      <c r="AT2809" s="4">
        <v>0.54233796296296299</v>
      </c>
      <c r="AU2809" s="4" t="s">
        <v>64</v>
      </c>
      <c r="AV2809" s="4" t="s">
        <v>65</v>
      </c>
      <c r="AW2809" s="4">
        <v>27369.312999999998</v>
      </c>
    </row>
    <row r="2810" spans="45:50" x14ac:dyDescent="0.3">
      <c r="AS2810" s="4">
        <v>43604</v>
      </c>
      <c r="AT2810" s="4">
        <v>0.54233796296296299</v>
      </c>
      <c r="AU2810" s="4" t="s">
        <v>64</v>
      </c>
      <c r="AV2810" s="4" t="s">
        <v>66</v>
      </c>
      <c r="AW2810" s="4" t="s">
        <v>67</v>
      </c>
      <c r="AX2810" s="4">
        <v>37930.201999999997</v>
      </c>
    </row>
    <row r="2811" spans="45:50" x14ac:dyDescent="0.3">
      <c r="AS2811" s="4">
        <v>43604</v>
      </c>
      <c r="AT2811" s="4">
        <v>0.54233796296296299</v>
      </c>
      <c r="AU2811" s="4" t="s">
        <v>64</v>
      </c>
      <c r="AV2811" s="4" t="s">
        <v>68</v>
      </c>
      <c r="AW2811" s="4">
        <v>13.662000000000001</v>
      </c>
    </row>
    <row r="2812" spans="45:50" x14ac:dyDescent="0.3">
      <c r="AS2812" s="4">
        <v>43604</v>
      </c>
      <c r="AT2812" s="4">
        <v>0.54372685185185188</v>
      </c>
      <c r="AU2812" s="4" t="s">
        <v>59</v>
      </c>
      <c r="AV2812" s="4" t="s">
        <v>60</v>
      </c>
      <c r="AW2812" s="4">
        <v>15736.519</v>
      </c>
    </row>
    <row r="2813" spans="45:50" x14ac:dyDescent="0.3">
      <c r="AS2813" s="4">
        <v>43604</v>
      </c>
      <c r="AT2813" s="4">
        <v>0.54372685185185188</v>
      </c>
      <c r="AU2813" s="4" t="s">
        <v>59</v>
      </c>
      <c r="AV2813" s="4" t="s">
        <v>61</v>
      </c>
      <c r="AW2813" s="4">
        <v>116117.715</v>
      </c>
    </row>
    <row r="2814" spans="45:50" x14ac:dyDescent="0.3">
      <c r="AS2814" s="4">
        <v>43604</v>
      </c>
      <c r="AT2814" s="4">
        <v>0.54372685185185188</v>
      </c>
      <c r="AU2814" s="4" t="s">
        <v>62</v>
      </c>
      <c r="AV2814" s="4" t="s">
        <v>63</v>
      </c>
      <c r="AW2814" s="4">
        <v>12</v>
      </c>
    </row>
    <row r="2815" spans="45:50" x14ac:dyDescent="0.3">
      <c r="AS2815" s="4">
        <v>43604</v>
      </c>
      <c r="AT2815" s="4">
        <v>0.54372685185185188</v>
      </c>
      <c r="AU2815" s="4" t="s">
        <v>64</v>
      </c>
      <c r="AV2815" s="4" t="s">
        <v>65</v>
      </c>
      <c r="AW2815" s="4">
        <v>27369.312999999998</v>
      </c>
    </row>
    <row r="2816" spans="45:50" x14ac:dyDescent="0.3">
      <c r="AS2816" s="4">
        <v>43604</v>
      </c>
      <c r="AT2816" s="4">
        <v>0.54372685185185188</v>
      </c>
      <c r="AU2816" s="4" t="s">
        <v>64</v>
      </c>
      <c r="AV2816" s="4" t="s">
        <v>66</v>
      </c>
      <c r="AW2816" s="4" t="s">
        <v>67</v>
      </c>
      <c r="AX2816" s="4">
        <v>37930.201999999997</v>
      </c>
    </row>
    <row r="2817" spans="45:52" x14ac:dyDescent="0.3">
      <c r="AS2817" s="4">
        <v>43604</v>
      </c>
      <c r="AT2817" s="4">
        <v>0.54372685185185188</v>
      </c>
      <c r="AU2817" s="4" t="s">
        <v>64</v>
      </c>
      <c r="AV2817" s="4" t="s">
        <v>68</v>
      </c>
      <c r="AW2817" s="4">
        <v>13.662000000000001</v>
      </c>
    </row>
    <row r="2818" spans="45:52" x14ac:dyDescent="0.3">
      <c r="AS2818" s="4">
        <v>43604</v>
      </c>
      <c r="AT2818" s="4">
        <v>0.54438657407407409</v>
      </c>
      <c r="AU2818" s="4" t="s">
        <v>70</v>
      </c>
      <c r="AV2818" s="4" t="s">
        <v>71</v>
      </c>
      <c r="AW2818" s="4">
        <v>43604</v>
      </c>
      <c r="AX2818" s="4">
        <v>0.22500000000000001</v>
      </c>
      <c r="AY2818" s="4" t="s">
        <v>72</v>
      </c>
      <c r="AZ2818" s="4" t="s">
        <v>73</v>
      </c>
    </row>
    <row r="2819" spans="45:52" x14ac:dyDescent="0.3">
      <c r="AS2819" s="4">
        <v>43604</v>
      </c>
      <c r="AT2819" s="4">
        <v>0.54438657407407409</v>
      </c>
      <c r="AU2819" s="4" t="s">
        <v>74</v>
      </c>
      <c r="AV2819" s="4" t="s">
        <v>75</v>
      </c>
      <c r="AW2819" s="4">
        <v>33.700000000000003</v>
      </c>
      <c r="AX2819" s="4" t="s">
        <v>72</v>
      </c>
      <c r="AY2819" s="4" t="s">
        <v>73</v>
      </c>
    </row>
    <row r="2820" spans="45:52" x14ac:dyDescent="0.3">
      <c r="AS2820" s="4">
        <v>43604</v>
      </c>
      <c r="AT2820" s="4">
        <v>0.54438657407407409</v>
      </c>
      <c r="AU2820" s="4" t="s">
        <v>74</v>
      </c>
      <c r="AV2820" s="4" t="s">
        <v>76</v>
      </c>
      <c r="AW2820" s="4">
        <v>34</v>
      </c>
      <c r="AX2820" s="4" t="s">
        <v>72</v>
      </c>
      <c r="AY2820" s="4" t="s">
        <v>73</v>
      </c>
    </row>
    <row r="2821" spans="45:52" x14ac:dyDescent="0.3">
      <c r="AS2821" s="4">
        <v>43604</v>
      </c>
      <c r="AT2821" s="4">
        <v>0.54511574074074076</v>
      </c>
      <c r="AU2821" s="4" t="s">
        <v>59</v>
      </c>
      <c r="AV2821" s="4" t="s">
        <v>60</v>
      </c>
      <c r="AW2821" s="4">
        <v>15736.519</v>
      </c>
    </row>
    <row r="2822" spans="45:52" x14ac:dyDescent="0.3">
      <c r="AS2822" s="4">
        <v>43604</v>
      </c>
      <c r="AT2822" s="4">
        <v>0.54511574074074076</v>
      </c>
      <c r="AU2822" s="4" t="s">
        <v>59</v>
      </c>
      <c r="AV2822" s="4" t="s">
        <v>61</v>
      </c>
      <c r="AW2822" s="4">
        <v>116117.715</v>
      </c>
    </row>
    <row r="2823" spans="45:52" x14ac:dyDescent="0.3">
      <c r="AS2823" s="4">
        <v>43604</v>
      </c>
      <c r="AT2823" s="4">
        <v>0.54511574074074076</v>
      </c>
      <c r="AU2823" s="4" t="s">
        <v>62</v>
      </c>
      <c r="AV2823" s="4" t="s">
        <v>63</v>
      </c>
      <c r="AW2823" s="4">
        <v>12</v>
      </c>
    </row>
    <row r="2824" spans="45:52" x14ac:dyDescent="0.3">
      <c r="AS2824" s="4">
        <v>43604</v>
      </c>
      <c r="AT2824" s="4">
        <v>0.54511574074074076</v>
      </c>
      <c r="AU2824" s="4" t="s">
        <v>64</v>
      </c>
      <c r="AV2824" s="4" t="s">
        <v>65</v>
      </c>
      <c r="AW2824" s="4">
        <v>27369.312999999998</v>
      </c>
    </row>
    <row r="2825" spans="45:52" x14ac:dyDescent="0.3">
      <c r="AS2825" s="4">
        <v>43604</v>
      </c>
      <c r="AT2825" s="4">
        <v>0.54511574074074076</v>
      </c>
      <c r="AU2825" s="4" t="s">
        <v>64</v>
      </c>
      <c r="AV2825" s="4" t="s">
        <v>66</v>
      </c>
      <c r="AW2825" s="4" t="s">
        <v>67</v>
      </c>
      <c r="AX2825" s="4">
        <v>37930.419000000002</v>
      </c>
    </row>
    <row r="2826" spans="45:52" x14ac:dyDescent="0.3">
      <c r="AS2826" s="4">
        <v>43604</v>
      </c>
      <c r="AT2826" s="4">
        <v>0.54511574074074076</v>
      </c>
      <c r="AU2826" s="4" t="s">
        <v>64</v>
      </c>
      <c r="AV2826" s="4" t="s">
        <v>68</v>
      </c>
      <c r="AW2826" s="4">
        <v>13.88</v>
      </c>
    </row>
    <row r="2827" spans="45:52" x14ac:dyDescent="0.3">
      <c r="AS2827" s="4">
        <v>43604</v>
      </c>
      <c r="AT2827" s="4">
        <v>0.54650462962962965</v>
      </c>
      <c r="AU2827" s="4" t="s">
        <v>59</v>
      </c>
      <c r="AV2827" s="4" t="s">
        <v>60</v>
      </c>
      <c r="AW2827" s="4">
        <v>15736.519</v>
      </c>
    </row>
    <row r="2828" spans="45:52" x14ac:dyDescent="0.3">
      <c r="AS2828" s="4">
        <v>43604</v>
      </c>
      <c r="AT2828" s="4">
        <v>0.54650462962962965</v>
      </c>
      <c r="AU2828" s="4" t="s">
        <v>59</v>
      </c>
      <c r="AV2828" s="4" t="s">
        <v>61</v>
      </c>
      <c r="AW2828" s="4">
        <v>116117.715</v>
      </c>
    </row>
    <row r="2829" spans="45:52" x14ac:dyDescent="0.3">
      <c r="AS2829" s="4">
        <v>43604</v>
      </c>
      <c r="AT2829" s="4">
        <v>0.54650462962962965</v>
      </c>
      <c r="AU2829" s="4" t="s">
        <v>62</v>
      </c>
      <c r="AV2829" s="4" t="s">
        <v>63</v>
      </c>
      <c r="AW2829" s="4">
        <v>12</v>
      </c>
    </row>
    <row r="2830" spans="45:52" x14ac:dyDescent="0.3">
      <c r="AS2830" s="4">
        <v>43604</v>
      </c>
      <c r="AT2830" s="4">
        <v>0.54650462962962965</v>
      </c>
      <c r="AU2830" s="4" t="s">
        <v>64</v>
      </c>
      <c r="AV2830" s="4" t="s">
        <v>65</v>
      </c>
      <c r="AW2830" s="4">
        <v>27369.312999999998</v>
      </c>
    </row>
    <row r="2831" spans="45:52" x14ac:dyDescent="0.3">
      <c r="AS2831" s="4">
        <v>43604</v>
      </c>
      <c r="AT2831" s="4">
        <v>0.54650462962962965</v>
      </c>
      <c r="AU2831" s="4" t="s">
        <v>64</v>
      </c>
      <c r="AV2831" s="4" t="s">
        <v>66</v>
      </c>
      <c r="AW2831" s="4" t="s">
        <v>67</v>
      </c>
      <c r="AX2831" s="4">
        <v>37930.419000000002</v>
      </c>
    </row>
    <row r="2832" spans="45:52" x14ac:dyDescent="0.3">
      <c r="AS2832" s="4">
        <v>43604</v>
      </c>
      <c r="AT2832" s="4">
        <v>0.54650462962962965</v>
      </c>
      <c r="AU2832" s="4" t="s">
        <v>64</v>
      </c>
      <c r="AV2832" s="4" t="s">
        <v>68</v>
      </c>
      <c r="AW2832" s="4">
        <v>13.88</v>
      </c>
    </row>
    <row r="2833" spans="45:52" x14ac:dyDescent="0.3">
      <c r="AS2833" s="4">
        <v>43604</v>
      </c>
      <c r="AT2833" s="4">
        <v>0.5478587962962963</v>
      </c>
      <c r="AU2833" s="4" t="s">
        <v>70</v>
      </c>
      <c r="AV2833" s="4" t="s">
        <v>71</v>
      </c>
      <c r="AW2833" s="4">
        <v>43604</v>
      </c>
      <c r="AX2833" s="4">
        <v>0.22500000000000001</v>
      </c>
      <c r="AY2833" s="4" t="s">
        <v>72</v>
      </c>
      <c r="AZ2833" s="4" t="s">
        <v>73</v>
      </c>
    </row>
    <row r="2834" spans="45:52" x14ac:dyDescent="0.3">
      <c r="AS2834" s="4">
        <v>43604</v>
      </c>
      <c r="AT2834" s="4">
        <v>0.5478587962962963</v>
      </c>
      <c r="AU2834" s="4" t="s">
        <v>74</v>
      </c>
      <c r="AV2834" s="4" t="s">
        <v>75</v>
      </c>
      <c r="AW2834" s="4">
        <v>33.700000000000003</v>
      </c>
      <c r="AX2834" s="4" t="s">
        <v>72</v>
      </c>
      <c r="AY2834" s="4" t="s">
        <v>73</v>
      </c>
    </row>
    <row r="2835" spans="45:52" x14ac:dyDescent="0.3">
      <c r="AS2835" s="4">
        <v>43604</v>
      </c>
      <c r="AT2835" s="4">
        <v>0.5478587962962963</v>
      </c>
      <c r="AU2835" s="4" t="s">
        <v>74</v>
      </c>
      <c r="AV2835" s="4" t="s">
        <v>76</v>
      </c>
      <c r="AW2835" s="4">
        <v>34</v>
      </c>
      <c r="AX2835" s="4" t="s">
        <v>72</v>
      </c>
      <c r="AY2835" s="4" t="s">
        <v>73</v>
      </c>
    </row>
    <row r="2836" spans="45:52" x14ac:dyDescent="0.3">
      <c r="AS2836" s="4">
        <v>43604</v>
      </c>
      <c r="AT2836" s="4">
        <v>0.54789351851851853</v>
      </c>
      <c r="AU2836" s="4" t="s">
        <v>59</v>
      </c>
      <c r="AV2836" s="4" t="s">
        <v>60</v>
      </c>
      <c r="AW2836" s="4">
        <v>15736.519</v>
      </c>
    </row>
    <row r="2837" spans="45:52" x14ac:dyDescent="0.3">
      <c r="AS2837" s="4">
        <v>43604</v>
      </c>
      <c r="AT2837" s="4">
        <v>0.54789351851851853</v>
      </c>
      <c r="AU2837" s="4" t="s">
        <v>59</v>
      </c>
      <c r="AV2837" s="4" t="s">
        <v>61</v>
      </c>
      <c r="AW2837" s="4">
        <v>116117.715</v>
      </c>
    </row>
    <row r="2838" spans="45:52" x14ac:dyDescent="0.3">
      <c r="AS2838" s="4">
        <v>43604</v>
      </c>
      <c r="AT2838" s="4">
        <v>0.54789351851851853</v>
      </c>
      <c r="AU2838" s="4" t="s">
        <v>62</v>
      </c>
      <c r="AV2838" s="4" t="s">
        <v>63</v>
      </c>
      <c r="AW2838" s="4">
        <v>12</v>
      </c>
    </row>
    <row r="2839" spans="45:52" x14ac:dyDescent="0.3">
      <c r="AS2839" s="4">
        <v>43604</v>
      </c>
      <c r="AT2839" s="4">
        <v>0.54789351851851853</v>
      </c>
      <c r="AU2839" s="4" t="s">
        <v>64</v>
      </c>
      <c r="AV2839" s="4" t="s">
        <v>65</v>
      </c>
      <c r="AW2839" s="4">
        <v>27369.312999999998</v>
      </c>
    </row>
    <row r="2840" spans="45:52" x14ac:dyDescent="0.3">
      <c r="AS2840" s="4">
        <v>43604</v>
      </c>
      <c r="AT2840" s="4">
        <v>0.54789351851851853</v>
      </c>
      <c r="AU2840" s="4" t="s">
        <v>64</v>
      </c>
      <c r="AV2840" s="4" t="s">
        <v>66</v>
      </c>
      <c r="AW2840" s="4" t="s">
        <v>67</v>
      </c>
      <c r="AX2840" s="4">
        <v>37930.419000000002</v>
      </c>
    </row>
    <row r="2841" spans="45:52" x14ac:dyDescent="0.3">
      <c r="AS2841" s="4">
        <v>43604</v>
      </c>
      <c r="AT2841" s="4">
        <v>0.54789351851851853</v>
      </c>
      <c r="AU2841" s="4" t="s">
        <v>64</v>
      </c>
      <c r="AV2841" s="4" t="s">
        <v>68</v>
      </c>
      <c r="AW2841" s="4">
        <v>13.88</v>
      </c>
    </row>
    <row r="2842" spans="45:52" x14ac:dyDescent="0.3">
      <c r="AS2842" s="4">
        <v>43604</v>
      </c>
      <c r="AT2842" s="4">
        <v>0.54928240740740741</v>
      </c>
      <c r="AU2842" s="4" t="s">
        <v>59</v>
      </c>
      <c r="AV2842" s="4" t="s">
        <v>60</v>
      </c>
      <c r="AW2842" s="4">
        <v>15736.519</v>
      </c>
    </row>
    <row r="2843" spans="45:52" x14ac:dyDescent="0.3">
      <c r="AS2843" s="4">
        <v>43604</v>
      </c>
      <c r="AT2843" s="4">
        <v>0.54928240740740741</v>
      </c>
      <c r="AU2843" s="4" t="s">
        <v>59</v>
      </c>
      <c r="AV2843" s="4" t="s">
        <v>61</v>
      </c>
      <c r="AW2843" s="4">
        <v>116117.715</v>
      </c>
    </row>
    <row r="2844" spans="45:52" x14ac:dyDescent="0.3">
      <c r="AS2844" s="4">
        <v>43604</v>
      </c>
      <c r="AT2844" s="4">
        <v>0.54928240740740741</v>
      </c>
      <c r="AU2844" s="4" t="s">
        <v>62</v>
      </c>
      <c r="AV2844" s="4" t="s">
        <v>63</v>
      </c>
      <c r="AW2844" s="4">
        <v>12</v>
      </c>
    </row>
    <row r="2845" spans="45:52" x14ac:dyDescent="0.3">
      <c r="AS2845" s="4">
        <v>43604</v>
      </c>
      <c r="AT2845" s="4">
        <v>0.54928240740740741</v>
      </c>
      <c r="AU2845" s="4" t="s">
        <v>64</v>
      </c>
      <c r="AV2845" s="4" t="s">
        <v>65</v>
      </c>
      <c r="AW2845" s="4">
        <v>27369.312999999998</v>
      </c>
    </row>
    <row r="2846" spans="45:52" x14ac:dyDescent="0.3">
      <c r="AS2846" s="4">
        <v>43604</v>
      </c>
      <c r="AT2846" s="4">
        <v>0.54928240740740741</v>
      </c>
      <c r="AU2846" s="4" t="s">
        <v>64</v>
      </c>
      <c r="AV2846" s="4" t="s">
        <v>66</v>
      </c>
      <c r="AW2846" s="4" t="s">
        <v>67</v>
      </c>
      <c r="AX2846" s="4">
        <v>37930.678999999996</v>
      </c>
    </row>
    <row r="2847" spans="45:52" x14ac:dyDescent="0.3">
      <c r="AS2847" s="4">
        <v>43604</v>
      </c>
      <c r="AT2847" s="4">
        <v>0.54928240740740741</v>
      </c>
      <c r="AU2847" s="4" t="s">
        <v>64</v>
      </c>
      <c r="AV2847" s="4" t="s">
        <v>68</v>
      </c>
      <c r="AW2847" s="4">
        <v>14.14</v>
      </c>
    </row>
    <row r="2848" spans="45:52" x14ac:dyDescent="0.3">
      <c r="AS2848" s="4">
        <v>43604</v>
      </c>
      <c r="AT2848" s="4">
        <v>0.5506712962962963</v>
      </c>
      <c r="AU2848" s="4" t="s">
        <v>59</v>
      </c>
      <c r="AV2848" s="4" t="s">
        <v>60</v>
      </c>
      <c r="AW2848" s="4">
        <v>15736.519</v>
      </c>
    </row>
    <row r="2849" spans="45:52" x14ac:dyDescent="0.3">
      <c r="AS2849" s="4">
        <v>43604</v>
      </c>
      <c r="AT2849" s="4">
        <v>0.5506712962962963</v>
      </c>
      <c r="AU2849" s="4" t="s">
        <v>59</v>
      </c>
      <c r="AV2849" s="4" t="s">
        <v>61</v>
      </c>
      <c r="AW2849" s="4">
        <v>116117.715</v>
      </c>
    </row>
    <row r="2850" spans="45:52" x14ac:dyDescent="0.3">
      <c r="AS2850" s="4">
        <v>43604</v>
      </c>
      <c r="AT2850" s="4">
        <v>0.5506712962962963</v>
      </c>
      <c r="AU2850" s="4" t="s">
        <v>62</v>
      </c>
      <c r="AV2850" s="4" t="s">
        <v>63</v>
      </c>
      <c r="AW2850" s="4">
        <v>12</v>
      </c>
    </row>
    <row r="2851" spans="45:52" x14ac:dyDescent="0.3">
      <c r="AS2851" s="4">
        <v>43604</v>
      </c>
      <c r="AT2851" s="4">
        <v>0.5506712962962963</v>
      </c>
      <c r="AU2851" s="4" t="s">
        <v>64</v>
      </c>
      <c r="AV2851" s="4" t="s">
        <v>65</v>
      </c>
      <c r="AW2851" s="4">
        <v>27369.312999999998</v>
      </c>
    </row>
    <row r="2852" spans="45:52" x14ac:dyDescent="0.3">
      <c r="AS2852" s="4">
        <v>43604</v>
      </c>
      <c r="AT2852" s="4">
        <v>0.5506712962962963</v>
      </c>
      <c r="AU2852" s="4" t="s">
        <v>64</v>
      </c>
      <c r="AV2852" s="4" t="s">
        <v>66</v>
      </c>
      <c r="AW2852" s="4" t="s">
        <v>67</v>
      </c>
      <c r="AX2852" s="4">
        <v>37930.678999999996</v>
      </c>
    </row>
    <row r="2853" spans="45:52" x14ac:dyDescent="0.3">
      <c r="AS2853" s="4">
        <v>43604</v>
      </c>
      <c r="AT2853" s="4">
        <v>0.5506712962962963</v>
      </c>
      <c r="AU2853" s="4" t="s">
        <v>64</v>
      </c>
      <c r="AV2853" s="4" t="s">
        <v>68</v>
      </c>
      <c r="AW2853" s="4">
        <v>14.14</v>
      </c>
    </row>
    <row r="2854" spans="45:52" x14ac:dyDescent="0.3">
      <c r="AS2854" s="4">
        <v>43604</v>
      </c>
      <c r="AT2854" s="4">
        <v>0.55133101851851851</v>
      </c>
      <c r="AU2854" s="4" t="s">
        <v>70</v>
      </c>
      <c r="AV2854" s="4" t="s">
        <v>71</v>
      </c>
      <c r="AW2854" s="4">
        <v>43604</v>
      </c>
      <c r="AX2854" s="4">
        <v>0.22500000000000001</v>
      </c>
      <c r="AY2854" s="4" t="s">
        <v>72</v>
      </c>
      <c r="AZ2854" s="4" t="s">
        <v>73</v>
      </c>
    </row>
    <row r="2855" spans="45:52" x14ac:dyDescent="0.3">
      <c r="AS2855" s="4">
        <v>43604</v>
      </c>
      <c r="AT2855" s="4">
        <v>0.55133101851851851</v>
      </c>
      <c r="AU2855" s="4" t="s">
        <v>74</v>
      </c>
      <c r="AV2855" s="4" t="s">
        <v>75</v>
      </c>
      <c r="AW2855" s="4">
        <v>33.700000000000003</v>
      </c>
      <c r="AX2855" s="4" t="s">
        <v>72</v>
      </c>
      <c r="AY2855" s="4" t="s">
        <v>73</v>
      </c>
    </row>
    <row r="2856" spans="45:52" x14ac:dyDescent="0.3">
      <c r="AS2856" s="4">
        <v>43604</v>
      </c>
      <c r="AT2856" s="4">
        <v>0.55133101851851851</v>
      </c>
      <c r="AU2856" s="4" t="s">
        <v>74</v>
      </c>
      <c r="AV2856" s="4" t="s">
        <v>76</v>
      </c>
      <c r="AW2856" s="4">
        <v>34</v>
      </c>
      <c r="AX2856" s="4" t="s">
        <v>72</v>
      </c>
      <c r="AY2856" s="4" t="s">
        <v>73</v>
      </c>
    </row>
    <row r="2857" spans="45:52" x14ac:dyDescent="0.3">
      <c r="AS2857" s="4">
        <v>43604</v>
      </c>
      <c r="AT2857" s="4">
        <v>0.55206018518518518</v>
      </c>
      <c r="AU2857" s="4" t="s">
        <v>59</v>
      </c>
      <c r="AV2857" s="4" t="s">
        <v>60</v>
      </c>
      <c r="AW2857" s="4">
        <v>15736.519</v>
      </c>
    </row>
    <row r="2858" spans="45:52" x14ac:dyDescent="0.3">
      <c r="AS2858" s="4">
        <v>43604</v>
      </c>
      <c r="AT2858" s="4">
        <v>0.55206018518518518</v>
      </c>
      <c r="AU2858" s="4" t="s">
        <v>59</v>
      </c>
      <c r="AV2858" s="4" t="s">
        <v>61</v>
      </c>
      <c r="AW2858" s="4">
        <v>116117.715</v>
      </c>
    </row>
    <row r="2859" spans="45:52" x14ac:dyDescent="0.3">
      <c r="AS2859" s="4">
        <v>43604</v>
      </c>
      <c r="AT2859" s="4">
        <v>0.55206018518518518</v>
      </c>
      <c r="AU2859" s="4" t="s">
        <v>62</v>
      </c>
      <c r="AV2859" s="4" t="s">
        <v>63</v>
      </c>
      <c r="AW2859" s="4">
        <v>12</v>
      </c>
    </row>
    <row r="2860" spans="45:52" x14ac:dyDescent="0.3">
      <c r="AS2860" s="4">
        <v>43604</v>
      </c>
      <c r="AT2860" s="4">
        <v>0.55206018518518518</v>
      </c>
      <c r="AU2860" s="4" t="s">
        <v>64</v>
      </c>
      <c r="AV2860" s="4" t="s">
        <v>65</v>
      </c>
      <c r="AW2860" s="4">
        <v>27369.312999999998</v>
      </c>
    </row>
    <row r="2861" spans="45:52" x14ac:dyDescent="0.3">
      <c r="AS2861" s="4">
        <v>43604</v>
      </c>
      <c r="AT2861" s="4">
        <v>0.55206018518518518</v>
      </c>
      <c r="AU2861" s="4" t="s">
        <v>64</v>
      </c>
      <c r="AV2861" s="4" t="s">
        <v>66</v>
      </c>
      <c r="AW2861" s="4" t="s">
        <v>67</v>
      </c>
      <c r="AX2861" s="4">
        <v>37930.887999999999</v>
      </c>
    </row>
    <row r="2862" spans="45:52" x14ac:dyDescent="0.3">
      <c r="AS2862" s="4">
        <v>43604</v>
      </c>
      <c r="AT2862" s="4">
        <v>0.55206018518518518</v>
      </c>
      <c r="AU2862" s="4" t="s">
        <v>64</v>
      </c>
      <c r="AV2862" s="4" t="s">
        <v>68</v>
      </c>
      <c r="AW2862" s="4">
        <v>14.35</v>
      </c>
    </row>
    <row r="2863" spans="45:52" x14ac:dyDescent="0.3">
      <c r="AS2863" s="4">
        <v>43604</v>
      </c>
      <c r="AT2863" s="4">
        <v>0.55344907407407407</v>
      </c>
      <c r="AU2863" s="4" t="s">
        <v>59</v>
      </c>
      <c r="AV2863" s="4" t="s">
        <v>60</v>
      </c>
      <c r="AW2863" s="4">
        <v>15736.519</v>
      </c>
    </row>
    <row r="2864" spans="45:52" x14ac:dyDescent="0.3">
      <c r="AS2864" s="4">
        <v>43604</v>
      </c>
      <c r="AT2864" s="4">
        <v>0.55344907407407407</v>
      </c>
      <c r="AU2864" s="4" t="s">
        <v>59</v>
      </c>
      <c r="AV2864" s="4" t="s">
        <v>61</v>
      </c>
      <c r="AW2864" s="4">
        <v>116117.715</v>
      </c>
    </row>
    <row r="2865" spans="45:52" x14ac:dyDescent="0.3">
      <c r="AS2865" s="4">
        <v>43604</v>
      </c>
      <c r="AT2865" s="4">
        <v>0.55344907407407407</v>
      </c>
      <c r="AU2865" s="4" t="s">
        <v>62</v>
      </c>
      <c r="AV2865" s="4" t="s">
        <v>63</v>
      </c>
      <c r="AW2865" s="4">
        <v>12</v>
      </c>
    </row>
    <row r="2866" spans="45:52" x14ac:dyDescent="0.3">
      <c r="AS2866" s="4">
        <v>43604</v>
      </c>
      <c r="AT2866" s="4">
        <v>0.55344907407407407</v>
      </c>
      <c r="AU2866" s="4" t="s">
        <v>64</v>
      </c>
      <c r="AV2866" s="4" t="s">
        <v>65</v>
      </c>
      <c r="AW2866" s="4">
        <v>27369.312999999998</v>
      </c>
    </row>
    <row r="2867" spans="45:52" x14ac:dyDescent="0.3">
      <c r="AS2867" s="4">
        <v>43604</v>
      </c>
      <c r="AT2867" s="4">
        <v>0.55344907407407407</v>
      </c>
      <c r="AU2867" s="4" t="s">
        <v>64</v>
      </c>
      <c r="AV2867" s="4" t="s">
        <v>66</v>
      </c>
      <c r="AW2867" s="4" t="s">
        <v>67</v>
      </c>
      <c r="AX2867" s="4">
        <v>37930.887999999999</v>
      </c>
    </row>
    <row r="2868" spans="45:52" x14ac:dyDescent="0.3">
      <c r="AS2868" s="4">
        <v>43604</v>
      </c>
      <c r="AT2868" s="4">
        <v>0.55344907407407407</v>
      </c>
      <c r="AU2868" s="4" t="s">
        <v>64</v>
      </c>
      <c r="AV2868" s="4" t="s">
        <v>68</v>
      </c>
      <c r="AW2868" s="4">
        <v>14.35</v>
      </c>
    </row>
    <row r="2869" spans="45:52" x14ac:dyDescent="0.3">
      <c r="AS2869" s="4">
        <v>43604</v>
      </c>
      <c r="AT2869" s="4">
        <v>0.55480324074074072</v>
      </c>
      <c r="AU2869" s="4" t="s">
        <v>70</v>
      </c>
      <c r="AV2869" s="4" t="s">
        <v>71</v>
      </c>
      <c r="AW2869" s="4">
        <v>43604</v>
      </c>
      <c r="AX2869" s="4">
        <v>0.22500000000000001</v>
      </c>
      <c r="AY2869" s="4" t="s">
        <v>72</v>
      </c>
      <c r="AZ2869" s="4" t="s">
        <v>73</v>
      </c>
    </row>
    <row r="2870" spans="45:52" x14ac:dyDescent="0.3">
      <c r="AS2870" s="4">
        <v>43604</v>
      </c>
      <c r="AT2870" s="4">
        <v>0.55480324074074072</v>
      </c>
      <c r="AU2870" s="4" t="s">
        <v>74</v>
      </c>
      <c r="AV2870" s="4" t="s">
        <v>75</v>
      </c>
      <c r="AW2870" s="4">
        <v>33.700000000000003</v>
      </c>
      <c r="AX2870" s="4" t="s">
        <v>72</v>
      </c>
      <c r="AY2870" s="4" t="s">
        <v>73</v>
      </c>
    </row>
    <row r="2871" spans="45:52" x14ac:dyDescent="0.3">
      <c r="AS2871" s="4">
        <v>43604</v>
      </c>
      <c r="AT2871" s="4">
        <v>0.55480324074074072</v>
      </c>
      <c r="AU2871" s="4" t="s">
        <v>74</v>
      </c>
      <c r="AV2871" s="4" t="s">
        <v>76</v>
      </c>
      <c r="AW2871" s="4">
        <v>34</v>
      </c>
      <c r="AX2871" s="4" t="s">
        <v>72</v>
      </c>
      <c r="AY2871" s="4" t="s">
        <v>73</v>
      </c>
    </row>
    <row r="2872" spans="45:52" x14ac:dyDescent="0.3">
      <c r="AS2872" s="4">
        <v>43604</v>
      </c>
      <c r="AT2872" s="4">
        <v>0.55483796296296295</v>
      </c>
      <c r="AU2872" s="4" t="s">
        <v>59</v>
      </c>
      <c r="AV2872" s="4" t="s">
        <v>60</v>
      </c>
      <c r="AW2872" s="4">
        <v>15736.519</v>
      </c>
    </row>
    <row r="2873" spans="45:52" x14ac:dyDescent="0.3">
      <c r="AS2873" s="4">
        <v>43604</v>
      </c>
      <c r="AT2873" s="4">
        <v>0.55483796296296295</v>
      </c>
      <c r="AU2873" s="4" t="s">
        <v>59</v>
      </c>
      <c r="AV2873" s="4" t="s">
        <v>61</v>
      </c>
      <c r="AW2873" s="4">
        <v>116117.715</v>
      </c>
    </row>
    <row r="2874" spans="45:52" x14ac:dyDescent="0.3">
      <c r="AS2874" s="4">
        <v>43604</v>
      </c>
      <c r="AT2874" s="4">
        <v>0.55483796296296295</v>
      </c>
      <c r="AU2874" s="4" t="s">
        <v>62</v>
      </c>
      <c r="AV2874" s="4" t="s">
        <v>63</v>
      </c>
      <c r="AW2874" s="4">
        <v>12</v>
      </c>
    </row>
    <row r="2875" spans="45:52" x14ac:dyDescent="0.3">
      <c r="AS2875" s="4">
        <v>43604</v>
      </c>
      <c r="AT2875" s="4">
        <v>0.55483796296296295</v>
      </c>
      <c r="AU2875" s="4" t="s">
        <v>64</v>
      </c>
      <c r="AV2875" s="4" t="s">
        <v>65</v>
      </c>
      <c r="AW2875" s="4">
        <v>27369.312999999998</v>
      </c>
    </row>
    <row r="2876" spans="45:52" x14ac:dyDescent="0.3">
      <c r="AS2876" s="4">
        <v>43604</v>
      </c>
      <c r="AT2876" s="4">
        <v>0.55483796296296295</v>
      </c>
      <c r="AU2876" s="4" t="s">
        <v>64</v>
      </c>
      <c r="AV2876" s="4" t="s">
        <v>66</v>
      </c>
      <c r="AW2876" s="4" t="s">
        <v>67</v>
      </c>
      <c r="AX2876" s="4">
        <v>37930.887999999999</v>
      </c>
    </row>
    <row r="2877" spans="45:52" x14ac:dyDescent="0.3">
      <c r="AS2877" s="4">
        <v>43604</v>
      </c>
      <c r="AT2877" s="4">
        <v>0.55483796296296295</v>
      </c>
      <c r="AU2877" s="4" t="s">
        <v>64</v>
      </c>
      <c r="AV2877" s="4" t="s">
        <v>68</v>
      </c>
      <c r="AW2877" s="4">
        <v>14.35</v>
      </c>
    </row>
    <row r="2878" spans="45:52" x14ac:dyDescent="0.3">
      <c r="AS2878" s="4">
        <v>43604</v>
      </c>
      <c r="AT2878" s="4">
        <v>0.55622685185185183</v>
      </c>
      <c r="AU2878" s="4" t="s">
        <v>59</v>
      </c>
      <c r="AV2878" s="4" t="s">
        <v>60</v>
      </c>
      <c r="AW2878" s="4">
        <v>15736.519</v>
      </c>
    </row>
    <row r="2879" spans="45:52" x14ac:dyDescent="0.3">
      <c r="AS2879" s="4">
        <v>43604</v>
      </c>
      <c r="AT2879" s="4">
        <v>0.55622685185185183</v>
      </c>
      <c r="AU2879" s="4" t="s">
        <v>59</v>
      </c>
      <c r="AV2879" s="4" t="s">
        <v>61</v>
      </c>
      <c r="AW2879" s="4">
        <v>116117.715</v>
      </c>
    </row>
    <row r="2880" spans="45:52" x14ac:dyDescent="0.3">
      <c r="AS2880" s="4">
        <v>43604</v>
      </c>
      <c r="AT2880" s="4">
        <v>0.55622685185185183</v>
      </c>
      <c r="AU2880" s="4" t="s">
        <v>62</v>
      </c>
      <c r="AV2880" s="4" t="s">
        <v>63</v>
      </c>
      <c r="AW2880" s="4">
        <v>12</v>
      </c>
    </row>
    <row r="2881" spans="45:52" x14ac:dyDescent="0.3">
      <c r="AS2881" s="4">
        <v>43604</v>
      </c>
      <c r="AT2881" s="4">
        <v>0.55622685185185183</v>
      </c>
      <c r="AU2881" s="4" t="s">
        <v>64</v>
      </c>
      <c r="AV2881" s="4" t="s">
        <v>65</v>
      </c>
      <c r="AW2881" s="4">
        <v>27369.312999999998</v>
      </c>
    </row>
    <row r="2882" spans="45:52" x14ac:dyDescent="0.3">
      <c r="AS2882" s="4">
        <v>43604</v>
      </c>
      <c r="AT2882" s="4">
        <v>0.55622685185185183</v>
      </c>
      <c r="AU2882" s="4" t="s">
        <v>64</v>
      </c>
      <c r="AV2882" s="4" t="s">
        <v>66</v>
      </c>
      <c r="AW2882" s="4" t="s">
        <v>67</v>
      </c>
      <c r="AX2882" s="4">
        <v>37931.087</v>
      </c>
    </row>
    <row r="2883" spans="45:52" x14ac:dyDescent="0.3">
      <c r="AS2883" s="4">
        <v>43604</v>
      </c>
      <c r="AT2883" s="4">
        <v>0.55622685185185183</v>
      </c>
      <c r="AU2883" s="4" t="s">
        <v>64</v>
      </c>
      <c r="AV2883" s="4" t="s">
        <v>68</v>
      </c>
      <c r="AW2883" s="4">
        <v>14.548</v>
      </c>
    </row>
    <row r="2884" spans="45:52" x14ac:dyDescent="0.3">
      <c r="AS2884" s="4">
        <v>43604</v>
      </c>
      <c r="AT2884" s="4">
        <v>0.55761574074074072</v>
      </c>
      <c r="AU2884" s="4" t="s">
        <v>59</v>
      </c>
      <c r="AV2884" s="4" t="s">
        <v>60</v>
      </c>
      <c r="AW2884" s="4">
        <v>15736.519</v>
      </c>
    </row>
    <row r="2885" spans="45:52" x14ac:dyDescent="0.3">
      <c r="AS2885" s="4">
        <v>43604</v>
      </c>
      <c r="AT2885" s="4">
        <v>0.55761574074074072</v>
      </c>
      <c r="AU2885" s="4" t="s">
        <v>59</v>
      </c>
      <c r="AV2885" s="4" t="s">
        <v>61</v>
      </c>
      <c r="AW2885" s="4">
        <v>116117.715</v>
      </c>
    </row>
    <row r="2886" spans="45:52" x14ac:dyDescent="0.3">
      <c r="AS2886" s="4">
        <v>43604</v>
      </c>
      <c r="AT2886" s="4">
        <v>0.55761574074074072</v>
      </c>
      <c r="AU2886" s="4" t="s">
        <v>62</v>
      </c>
      <c r="AV2886" s="4" t="s">
        <v>63</v>
      </c>
      <c r="AW2886" s="4">
        <v>12</v>
      </c>
    </row>
    <row r="2887" spans="45:52" x14ac:dyDescent="0.3">
      <c r="AS2887" s="4">
        <v>43604</v>
      </c>
      <c r="AT2887" s="4">
        <v>0.55761574074074072</v>
      </c>
      <c r="AU2887" s="4" t="s">
        <v>64</v>
      </c>
      <c r="AV2887" s="4" t="s">
        <v>65</v>
      </c>
      <c r="AW2887" s="4">
        <v>27369.312999999998</v>
      </c>
    </row>
    <row r="2888" spans="45:52" x14ac:dyDescent="0.3">
      <c r="AS2888" s="4">
        <v>43604</v>
      </c>
      <c r="AT2888" s="4">
        <v>0.55761574074074072</v>
      </c>
      <c r="AU2888" s="4" t="s">
        <v>64</v>
      </c>
      <c r="AV2888" s="4" t="s">
        <v>66</v>
      </c>
      <c r="AW2888" s="4" t="s">
        <v>67</v>
      </c>
      <c r="AX2888" s="4">
        <v>37931.087</v>
      </c>
    </row>
    <row r="2889" spans="45:52" x14ac:dyDescent="0.3">
      <c r="AS2889" s="4">
        <v>43604</v>
      </c>
      <c r="AT2889" s="4">
        <v>0.55761574074074072</v>
      </c>
      <c r="AU2889" s="4" t="s">
        <v>64</v>
      </c>
      <c r="AV2889" s="4" t="s">
        <v>68</v>
      </c>
      <c r="AW2889" s="4">
        <v>14.548</v>
      </c>
    </row>
    <row r="2890" spans="45:52" x14ac:dyDescent="0.3">
      <c r="AS2890" s="4">
        <v>43604</v>
      </c>
      <c r="AT2890" s="4">
        <v>0.55827546296296293</v>
      </c>
      <c r="AU2890" s="4" t="s">
        <v>70</v>
      </c>
      <c r="AV2890" s="4" t="s">
        <v>71</v>
      </c>
      <c r="AW2890" s="4">
        <v>43604</v>
      </c>
      <c r="AX2890" s="4">
        <v>0.22500000000000001</v>
      </c>
      <c r="AY2890" s="4" t="s">
        <v>72</v>
      </c>
      <c r="AZ2890" s="4" t="s">
        <v>73</v>
      </c>
    </row>
    <row r="2891" spans="45:52" x14ac:dyDescent="0.3">
      <c r="AS2891" s="4">
        <v>43604</v>
      </c>
      <c r="AT2891" s="4">
        <v>0.55827546296296293</v>
      </c>
      <c r="AU2891" s="4" t="s">
        <v>74</v>
      </c>
      <c r="AV2891" s="4" t="s">
        <v>75</v>
      </c>
      <c r="AW2891" s="4">
        <v>33.700000000000003</v>
      </c>
      <c r="AX2891" s="4" t="s">
        <v>72</v>
      </c>
      <c r="AY2891" s="4" t="s">
        <v>73</v>
      </c>
    </row>
    <row r="2892" spans="45:52" x14ac:dyDescent="0.3">
      <c r="AS2892" s="4">
        <v>43604</v>
      </c>
      <c r="AT2892" s="4">
        <v>0.55827546296296293</v>
      </c>
      <c r="AU2892" s="4" t="s">
        <v>74</v>
      </c>
      <c r="AV2892" s="4" t="s">
        <v>76</v>
      </c>
      <c r="AW2892" s="4">
        <v>34</v>
      </c>
      <c r="AX2892" s="4" t="s">
        <v>72</v>
      </c>
      <c r="AY2892" s="4" t="s">
        <v>73</v>
      </c>
    </row>
    <row r="2893" spans="45:52" x14ac:dyDescent="0.3">
      <c r="AS2893" s="4">
        <v>43604</v>
      </c>
      <c r="AT2893" s="4">
        <v>0.5590046296296296</v>
      </c>
      <c r="AU2893" s="4" t="s">
        <v>59</v>
      </c>
      <c r="AV2893" s="4" t="s">
        <v>60</v>
      </c>
      <c r="AW2893" s="4">
        <v>15736.519</v>
      </c>
    </row>
    <row r="2894" spans="45:52" x14ac:dyDescent="0.3">
      <c r="AS2894" s="4">
        <v>43604</v>
      </c>
      <c r="AT2894" s="4">
        <v>0.5590046296296296</v>
      </c>
      <c r="AU2894" s="4" t="s">
        <v>59</v>
      </c>
      <c r="AV2894" s="4" t="s">
        <v>61</v>
      </c>
      <c r="AW2894" s="4">
        <v>116117.715</v>
      </c>
    </row>
    <row r="2895" spans="45:52" x14ac:dyDescent="0.3">
      <c r="AS2895" s="4">
        <v>43604</v>
      </c>
      <c r="AT2895" s="4">
        <v>0.5590046296296296</v>
      </c>
      <c r="AU2895" s="4" t="s">
        <v>62</v>
      </c>
      <c r="AV2895" s="4" t="s">
        <v>63</v>
      </c>
      <c r="AW2895" s="4">
        <v>12</v>
      </c>
    </row>
    <row r="2896" spans="45:52" x14ac:dyDescent="0.3">
      <c r="AS2896" s="4">
        <v>43604</v>
      </c>
      <c r="AT2896" s="4">
        <v>0.5590046296296296</v>
      </c>
      <c r="AU2896" s="4" t="s">
        <v>64</v>
      </c>
      <c r="AV2896" s="4" t="s">
        <v>65</v>
      </c>
      <c r="AW2896" s="4">
        <v>27369.312999999998</v>
      </c>
    </row>
    <row r="2897" spans="45:52" x14ac:dyDescent="0.3">
      <c r="AS2897" s="4">
        <v>43604</v>
      </c>
      <c r="AT2897" s="4">
        <v>0.5590046296296296</v>
      </c>
      <c r="AU2897" s="4" t="s">
        <v>64</v>
      </c>
      <c r="AV2897" s="4" t="s">
        <v>66</v>
      </c>
      <c r="AW2897" s="4" t="s">
        <v>67</v>
      </c>
      <c r="AX2897" s="4">
        <v>37931.267999999996</v>
      </c>
    </row>
    <row r="2898" spans="45:52" x14ac:dyDescent="0.3">
      <c r="AS2898" s="4">
        <v>43604</v>
      </c>
      <c r="AT2898" s="4">
        <v>0.5590046296296296</v>
      </c>
      <c r="AU2898" s="4" t="s">
        <v>64</v>
      </c>
      <c r="AV2898" s="4" t="s">
        <v>68</v>
      </c>
      <c r="AW2898" s="4">
        <v>14.73</v>
      </c>
    </row>
    <row r="2899" spans="45:52" x14ac:dyDescent="0.3">
      <c r="AS2899" s="4">
        <v>43604</v>
      </c>
      <c r="AT2899" s="4">
        <v>0.56039351851851849</v>
      </c>
      <c r="AU2899" s="4" t="s">
        <v>59</v>
      </c>
      <c r="AV2899" s="4" t="s">
        <v>60</v>
      </c>
      <c r="AW2899" s="4">
        <v>15736.519</v>
      </c>
    </row>
    <row r="2900" spans="45:52" x14ac:dyDescent="0.3">
      <c r="AS2900" s="4">
        <v>43604</v>
      </c>
      <c r="AT2900" s="4">
        <v>0.56039351851851849</v>
      </c>
      <c r="AU2900" s="4" t="s">
        <v>59</v>
      </c>
      <c r="AV2900" s="4" t="s">
        <v>61</v>
      </c>
      <c r="AW2900" s="4">
        <v>116117.715</v>
      </c>
    </row>
    <row r="2901" spans="45:52" x14ac:dyDescent="0.3">
      <c r="AS2901" s="4">
        <v>43604</v>
      </c>
      <c r="AT2901" s="4">
        <v>0.56039351851851849</v>
      </c>
      <c r="AU2901" s="4" t="s">
        <v>62</v>
      </c>
      <c r="AV2901" s="4" t="s">
        <v>63</v>
      </c>
      <c r="AW2901" s="4">
        <v>12</v>
      </c>
    </row>
    <row r="2902" spans="45:52" x14ac:dyDescent="0.3">
      <c r="AS2902" s="4">
        <v>43604</v>
      </c>
      <c r="AT2902" s="4">
        <v>0.56039351851851849</v>
      </c>
      <c r="AU2902" s="4" t="s">
        <v>64</v>
      </c>
      <c r="AV2902" s="4" t="s">
        <v>65</v>
      </c>
      <c r="AW2902" s="4">
        <v>27369.312999999998</v>
      </c>
    </row>
    <row r="2903" spans="45:52" x14ac:dyDescent="0.3">
      <c r="AS2903" s="4">
        <v>43604</v>
      </c>
      <c r="AT2903" s="4">
        <v>0.56039351851851849</v>
      </c>
      <c r="AU2903" s="4" t="s">
        <v>64</v>
      </c>
      <c r="AV2903" s="4" t="s">
        <v>66</v>
      </c>
      <c r="AW2903" s="4" t="s">
        <v>67</v>
      </c>
      <c r="AX2903" s="4">
        <v>37931.267999999996</v>
      </c>
    </row>
    <row r="2904" spans="45:52" x14ac:dyDescent="0.3">
      <c r="AS2904" s="4">
        <v>43604</v>
      </c>
      <c r="AT2904" s="4">
        <v>0.56039351851851849</v>
      </c>
      <c r="AU2904" s="4" t="s">
        <v>64</v>
      </c>
      <c r="AV2904" s="4" t="s">
        <v>68</v>
      </c>
      <c r="AW2904" s="4">
        <v>14.73</v>
      </c>
    </row>
    <row r="2905" spans="45:52" x14ac:dyDescent="0.3">
      <c r="AS2905" s="4">
        <v>43604</v>
      </c>
      <c r="AT2905" s="4">
        <v>0.56174768518518514</v>
      </c>
      <c r="AU2905" s="4" t="s">
        <v>70</v>
      </c>
      <c r="AV2905" s="4" t="s">
        <v>71</v>
      </c>
      <c r="AW2905" s="4">
        <v>43604</v>
      </c>
      <c r="AX2905" s="4">
        <v>0.22500000000000001</v>
      </c>
      <c r="AY2905" s="4" t="s">
        <v>72</v>
      </c>
      <c r="AZ2905" s="4" t="s">
        <v>73</v>
      </c>
    </row>
    <row r="2906" spans="45:52" x14ac:dyDescent="0.3">
      <c r="AS2906" s="4">
        <v>43604</v>
      </c>
      <c r="AT2906" s="4">
        <v>0.56174768518518514</v>
      </c>
      <c r="AU2906" s="4" t="s">
        <v>74</v>
      </c>
      <c r="AV2906" s="4" t="s">
        <v>75</v>
      </c>
      <c r="AW2906" s="4">
        <v>33.700000000000003</v>
      </c>
      <c r="AX2906" s="4" t="s">
        <v>72</v>
      </c>
      <c r="AY2906" s="4" t="s">
        <v>73</v>
      </c>
    </row>
    <row r="2907" spans="45:52" x14ac:dyDescent="0.3">
      <c r="AS2907" s="4">
        <v>43604</v>
      </c>
      <c r="AT2907" s="4">
        <v>0.56174768518518514</v>
      </c>
      <c r="AU2907" s="4" t="s">
        <v>74</v>
      </c>
      <c r="AV2907" s="4" t="s">
        <v>76</v>
      </c>
      <c r="AW2907" s="4">
        <v>34</v>
      </c>
      <c r="AX2907" s="4" t="s">
        <v>72</v>
      </c>
      <c r="AY2907" s="4" t="s">
        <v>73</v>
      </c>
    </row>
    <row r="2908" spans="45:52" x14ac:dyDescent="0.3">
      <c r="AS2908" s="4">
        <v>43604</v>
      </c>
      <c r="AT2908" s="4">
        <v>0.56178240740740737</v>
      </c>
      <c r="AU2908" s="4" t="s">
        <v>59</v>
      </c>
      <c r="AV2908" s="4" t="s">
        <v>60</v>
      </c>
      <c r="AW2908" s="4">
        <v>15736.519</v>
      </c>
    </row>
    <row r="2909" spans="45:52" x14ac:dyDescent="0.3">
      <c r="AS2909" s="4">
        <v>43604</v>
      </c>
      <c r="AT2909" s="4">
        <v>0.56178240740740737</v>
      </c>
      <c r="AU2909" s="4" t="s">
        <v>59</v>
      </c>
      <c r="AV2909" s="4" t="s">
        <v>61</v>
      </c>
      <c r="AW2909" s="4">
        <v>116117.715</v>
      </c>
    </row>
    <row r="2910" spans="45:52" x14ac:dyDescent="0.3">
      <c r="AS2910" s="4">
        <v>43604</v>
      </c>
      <c r="AT2910" s="4">
        <v>0.56178240740740737</v>
      </c>
      <c r="AU2910" s="4" t="s">
        <v>62</v>
      </c>
      <c r="AV2910" s="4" t="s">
        <v>63</v>
      </c>
      <c r="AW2910" s="4">
        <v>12</v>
      </c>
    </row>
    <row r="2911" spans="45:52" x14ac:dyDescent="0.3">
      <c r="AS2911" s="4">
        <v>43604</v>
      </c>
      <c r="AT2911" s="4">
        <v>0.56178240740740737</v>
      </c>
      <c r="AU2911" s="4" t="s">
        <v>64</v>
      </c>
      <c r="AV2911" s="4" t="s">
        <v>65</v>
      </c>
      <c r="AW2911" s="4">
        <v>27369.312999999998</v>
      </c>
    </row>
    <row r="2912" spans="45:52" x14ac:dyDescent="0.3">
      <c r="AS2912" s="4">
        <v>43604</v>
      </c>
      <c r="AT2912" s="4">
        <v>0.56178240740740737</v>
      </c>
      <c r="AU2912" s="4" t="s">
        <v>64</v>
      </c>
      <c r="AV2912" s="4" t="s">
        <v>66</v>
      </c>
      <c r="AW2912" s="4" t="s">
        <v>67</v>
      </c>
      <c r="AX2912" s="4">
        <v>37931.267999999996</v>
      </c>
    </row>
    <row r="2913" spans="45:52" x14ac:dyDescent="0.3">
      <c r="AS2913" s="4">
        <v>43604</v>
      </c>
      <c r="AT2913" s="4">
        <v>0.56178240740740737</v>
      </c>
      <c r="AU2913" s="4" t="s">
        <v>64</v>
      </c>
      <c r="AV2913" s="4" t="s">
        <v>68</v>
      </c>
      <c r="AW2913" s="4">
        <v>14.73</v>
      </c>
    </row>
    <row r="2914" spans="45:52" x14ac:dyDescent="0.3">
      <c r="AS2914" s="4">
        <v>43604</v>
      </c>
      <c r="AT2914" s="4">
        <v>0.56317129629629636</v>
      </c>
      <c r="AU2914" s="4" t="s">
        <v>59</v>
      </c>
      <c r="AV2914" s="4" t="s">
        <v>60</v>
      </c>
      <c r="AW2914" s="4">
        <v>15736.519</v>
      </c>
    </row>
    <row r="2915" spans="45:52" x14ac:dyDescent="0.3">
      <c r="AS2915" s="4">
        <v>43604</v>
      </c>
      <c r="AT2915" s="4">
        <v>0.56317129629629636</v>
      </c>
      <c r="AU2915" s="4" t="s">
        <v>59</v>
      </c>
      <c r="AV2915" s="4" t="s">
        <v>61</v>
      </c>
      <c r="AW2915" s="4">
        <v>116117.715</v>
      </c>
    </row>
    <row r="2916" spans="45:52" x14ac:dyDescent="0.3">
      <c r="AS2916" s="4">
        <v>43604</v>
      </c>
      <c r="AT2916" s="4">
        <v>0.56317129629629636</v>
      </c>
      <c r="AU2916" s="4" t="s">
        <v>62</v>
      </c>
      <c r="AV2916" s="4" t="s">
        <v>63</v>
      </c>
      <c r="AW2916" s="4">
        <v>12</v>
      </c>
    </row>
    <row r="2917" spans="45:52" x14ac:dyDescent="0.3">
      <c r="AS2917" s="4">
        <v>43604</v>
      </c>
      <c r="AT2917" s="4">
        <v>0.56317129629629636</v>
      </c>
      <c r="AU2917" s="4" t="s">
        <v>64</v>
      </c>
      <c r="AV2917" s="4" t="s">
        <v>65</v>
      </c>
      <c r="AW2917" s="4">
        <v>27369.312999999998</v>
      </c>
    </row>
    <row r="2918" spans="45:52" x14ac:dyDescent="0.3">
      <c r="AS2918" s="4">
        <v>43604</v>
      </c>
      <c r="AT2918" s="4">
        <v>0.56317129629629636</v>
      </c>
      <c r="AU2918" s="4" t="s">
        <v>64</v>
      </c>
      <c r="AV2918" s="4" t="s">
        <v>66</v>
      </c>
      <c r="AW2918" s="4" t="s">
        <v>67</v>
      </c>
      <c r="AX2918" s="4">
        <v>37931.449000000001</v>
      </c>
    </row>
    <row r="2919" spans="45:52" x14ac:dyDescent="0.3">
      <c r="AS2919" s="4">
        <v>43604</v>
      </c>
      <c r="AT2919" s="4">
        <v>0.56317129629629636</v>
      </c>
      <c r="AU2919" s="4" t="s">
        <v>64</v>
      </c>
      <c r="AV2919" s="4" t="s">
        <v>68</v>
      </c>
      <c r="AW2919" s="4">
        <v>14.91</v>
      </c>
    </row>
    <row r="2920" spans="45:52" x14ac:dyDescent="0.3">
      <c r="AS2920" s="4">
        <v>43604</v>
      </c>
      <c r="AT2920" s="4">
        <v>0.56456018518518525</v>
      </c>
      <c r="AU2920" s="4" t="s">
        <v>59</v>
      </c>
      <c r="AV2920" s="4" t="s">
        <v>60</v>
      </c>
      <c r="AW2920" s="4">
        <v>15736.519</v>
      </c>
    </row>
    <row r="2921" spans="45:52" x14ac:dyDescent="0.3">
      <c r="AS2921" s="4">
        <v>43604</v>
      </c>
      <c r="AT2921" s="4">
        <v>0.56456018518518525</v>
      </c>
      <c r="AU2921" s="4" t="s">
        <v>59</v>
      </c>
      <c r="AV2921" s="4" t="s">
        <v>61</v>
      </c>
      <c r="AW2921" s="4">
        <v>116117.715</v>
      </c>
    </row>
    <row r="2922" spans="45:52" x14ac:dyDescent="0.3">
      <c r="AS2922" s="4">
        <v>43604</v>
      </c>
      <c r="AT2922" s="4">
        <v>0.56456018518518525</v>
      </c>
      <c r="AU2922" s="4" t="s">
        <v>62</v>
      </c>
      <c r="AV2922" s="4" t="s">
        <v>63</v>
      </c>
      <c r="AW2922" s="4">
        <v>12</v>
      </c>
    </row>
    <row r="2923" spans="45:52" x14ac:dyDescent="0.3">
      <c r="AS2923" s="4">
        <v>43604</v>
      </c>
      <c r="AT2923" s="4">
        <v>0.56456018518518525</v>
      </c>
      <c r="AU2923" s="4" t="s">
        <v>64</v>
      </c>
      <c r="AV2923" s="4" t="s">
        <v>65</v>
      </c>
      <c r="AW2923" s="4">
        <v>27369.312999999998</v>
      </c>
    </row>
    <row r="2924" spans="45:52" x14ac:dyDescent="0.3">
      <c r="AS2924" s="4">
        <v>43604</v>
      </c>
      <c r="AT2924" s="4">
        <v>0.56456018518518525</v>
      </c>
      <c r="AU2924" s="4" t="s">
        <v>64</v>
      </c>
      <c r="AV2924" s="4" t="s">
        <v>66</v>
      </c>
      <c r="AW2924" s="4" t="s">
        <v>67</v>
      </c>
      <c r="AX2924" s="4">
        <v>37931.449000000001</v>
      </c>
    </row>
    <row r="2925" spans="45:52" x14ac:dyDescent="0.3">
      <c r="AS2925" s="4">
        <v>43604</v>
      </c>
      <c r="AT2925" s="4">
        <v>0.56456018518518525</v>
      </c>
      <c r="AU2925" s="4" t="s">
        <v>64</v>
      </c>
      <c r="AV2925" s="4" t="s">
        <v>68</v>
      </c>
      <c r="AW2925" s="4">
        <v>14.91</v>
      </c>
    </row>
    <row r="2926" spans="45:52" x14ac:dyDescent="0.3">
      <c r="AS2926" s="4">
        <v>43604</v>
      </c>
      <c r="AT2926" s="4">
        <v>0.56521990740740746</v>
      </c>
      <c r="AU2926" s="4" t="s">
        <v>70</v>
      </c>
      <c r="AV2926" s="4" t="s">
        <v>71</v>
      </c>
      <c r="AW2926" s="4">
        <v>43604</v>
      </c>
      <c r="AX2926" s="4">
        <v>0.22500000000000001</v>
      </c>
      <c r="AY2926" s="4" t="s">
        <v>72</v>
      </c>
      <c r="AZ2926" s="4" t="s">
        <v>73</v>
      </c>
    </row>
    <row r="2927" spans="45:52" x14ac:dyDescent="0.3">
      <c r="AS2927" s="4">
        <v>43604</v>
      </c>
      <c r="AT2927" s="4">
        <v>0.56521990740740746</v>
      </c>
      <c r="AU2927" s="4" t="s">
        <v>74</v>
      </c>
      <c r="AV2927" s="4" t="s">
        <v>75</v>
      </c>
      <c r="AW2927" s="4">
        <v>33.700000000000003</v>
      </c>
      <c r="AX2927" s="4" t="s">
        <v>72</v>
      </c>
      <c r="AY2927" s="4" t="s">
        <v>73</v>
      </c>
    </row>
    <row r="2928" spans="45:52" x14ac:dyDescent="0.3">
      <c r="AS2928" s="4">
        <v>43604</v>
      </c>
      <c r="AT2928" s="4">
        <v>0.56521990740740746</v>
      </c>
      <c r="AU2928" s="4" t="s">
        <v>74</v>
      </c>
      <c r="AV2928" s="4" t="s">
        <v>76</v>
      </c>
      <c r="AW2928" s="4">
        <v>34</v>
      </c>
      <c r="AX2928" s="4" t="s">
        <v>72</v>
      </c>
      <c r="AY2928" s="4" t="s">
        <v>73</v>
      </c>
    </row>
    <row r="2929" spans="45:52" x14ac:dyDescent="0.3">
      <c r="AS2929" s="4">
        <v>43604</v>
      </c>
      <c r="AT2929" s="4">
        <v>0.56594907407407413</v>
      </c>
      <c r="AU2929" s="4" t="s">
        <v>59</v>
      </c>
      <c r="AV2929" s="4" t="s">
        <v>60</v>
      </c>
      <c r="AW2929" s="4">
        <v>15736.519</v>
      </c>
    </row>
    <row r="2930" spans="45:52" x14ac:dyDescent="0.3">
      <c r="AS2930" s="4">
        <v>43604</v>
      </c>
      <c r="AT2930" s="4">
        <v>0.56594907407407413</v>
      </c>
      <c r="AU2930" s="4" t="s">
        <v>59</v>
      </c>
      <c r="AV2930" s="4" t="s">
        <v>61</v>
      </c>
      <c r="AW2930" s="4">
        <v>116117.715</v>
      </c>
    </row>
    <row r="2931" spans="45:52" x14ac:dyDescent="0.3">
      <c r="AS2931" s="4">
        <v>43604</v>
      </c>
      <c r="AT2931" s="4">
        <v>0.56594907407407413</v>
      </c>
      <c r="AU2931" s="4" t="s">
        <v>62</v>
      </c>
      <c r="AV2931" s="4" t="s">
        <v>63</v>
      </c>
      <c r="AW2931" s="4">
        <v>12</v>
      </c>
    </row>
    <row r="2932" spans="45:52" x14ac:dyDescent="0.3">
      <c r="AS2932" s="4">
        <v>43604</v>
      </c>
      <c r="AT2932" s="4">
        <v>0.56594907407407413</v>
      </c>
      <c r="AU2932" s="4" t="s">
        <v>64</v>
      </c>
      <c r="AV2932" s="4" t="s">
        <v>65</v>
      </c>
      <c r="AW2932" s="4">
        <v>27369.312999999998</v>
      </c>
    </row>
    <row r="2933" spans="45:52" x14ac:dyDescent="0.3">
      <c r="AS2933" s="4">
        <v>43604</v>
      </c>
      <c r="AT2933" s="4">
        <v>0.56594907407407413</v>
      </c>
      <c r="AU2933" s="4" t="s">
        <v>64</v>
      </c>
      <c r="AV2933" s="4" t="s">
        <v>66</v>
      </c>
      <c r="AW2933" s="4" t="s">
        <v>67</v>
      </c>
      <c r="AX2933" s="4">
        <v>37931.648999999998</v>
      </c>
    </row>
    <row r="2934" spans="45:52" x14ac:dyDescent="0.3">
      <c r="AS2934" s="4">
        <v>43604</v>
      </c>
      <c r="AT2934" s="4">
        <v>0.56594907407407413</v>
      </c>
      <c r="AU2934" s="4" t="s">
        <v>64</v>
      </c>
      <c r="AV2934" s="4" t="s">
        <v>68</v>
      </c>
      <c r="AW2934" s="4">
        <v>15.111000000000001</v>
      </c>
    </row>
    <row r="2935" spans="45:52" x14ac:dyDescent="0.3">
      <c r="AS2935" s="4">
        <v>43604</v>
      </c>
      <c r="AT2935" s="4">
        <v>0.56733796296296302</v>
      </c>
      <c r="AU2935" s="4" t="s">
        <v>59</v>
      </c>
      <c r="AV2935" s="4" t="s">
        <v>60</v>
      </c>
      <c r="AW2935" s="4">
        <v>15736.519</v>
      </c>
    </row>
    <row r="2936" spans="45:52" x14ac:dyDescent="0.3">
      <c r="AS2936" s="4">
        <v>43604</v>
      </c>
      <c r="AT2936" s="4">
        <v>0.56733796296296302</v>
      </c>
      <c r="AU2936" s="4" t="s">
        <v>59</v>
      </c>
      <c r="AV2936" s="4" t="s">
        <v>61</v>
      </c>
      <c r="AW2936" s="4">
        <v>116117.715</v>
      </c>
    </row>
    <row r="2937" spans="45:52" x14ac:dyDescent="0.3">
      <c r="AS2937" s="4">
        <v>43604</v>
      </c>
      <c r="AT2937" s="4">
        <v>0.56733796296296302</v>
      </c>
      <c r="AU2937" s="4" t="s">
        <v>62</v>
      </c>
      <c r="AV2937" s="4" t="s">
        <v>63</v>
      </c>
      <c r="AW2937" s="4">
        <v>12</v>
      </c>
    </row>
    <row r="2938" spans="45:52" x14ac:dyDescent="0.3">
      <c r="AS2938" s="4">
        <v>43604</v>
      </c>
      <c r="AT2938" s="4">
        <v>0.56733796296296302</v>
      </c>
      <c r="AU2938" s="4" t="s">
        <v>64</v>
      </c>
      <c r="AV2938" s="4" t="s">
        <v>65</v>
      </c>
      <c r="AW2938" s="4">
        <v>27369.312999999998</v>
      </c>
    </row>
    <row r="2939" spans="45:52" x14ac:dyDescent="0.3">
      <c r="AS2939" s="4">
        <v>43604</v>
      </c>
      <c r="AT2939" s="4">
        <v>0.56733796296296302</v>
      </c>
      <c r="AU2939" s="4" t="s">
        <v>64</v>
      </c>
      <c r="AV2939" s="4" t="s">
        <v>66</v>
      </c>
      <c r="AW2939" s="4" t="s">
        <v>67</v>
      </c>
      <c r="AX2939" s="4">
        <v>37931.648999999998</v>
      </c>
    </row>
    <row r="2940" spans="45:52" x14ac:dyDescent="0.3">
      <c r="AS2940" s="4">
        <v>43604</v>
      </c>
      <c r="AT2940" s="4">
        <v>0.56733796296296302</v>
      </c>
      <c r="AU2940" s="4" t="s">
        <v>64</v>
      </c>
      <c r="AV2940" s="4" t="s">
        <v>68</v>
      </c>
      <c r="AW2940" s="4">
        <v>15.111000000000001</v>
      </c>
    </row>
    <row r="2941" spans="45:52" x14ac:dyDescent="0.3">
      <c r="AS2941" s="4">
        <v>43604</v>
      </c>
      <c r="AT2941" s="4">
        <v>0.56869212962962956</v>
      </c>
      <c r="AU2941" s="4" t="s">
        <v>70</v>
      </c>
      <c r="AV2941" s="4" t="s">
        <v>71</v>
      </c>
      <c r="AW2941" s="4">
        <v>43604</v>
      </c>
      <c r="AX2941" s="4">
        <v>0.22500000000000001</v>
      </c>
      <c r="AY2941" s="4" t="s">
        <v>72</v>
      </c>
      <c r="AZ2941" s="4" t="s">
        <v>73</v>
      </c>
    </row>
    <row r="2942" spans="45:52" x14ac:dyDescent="0.3">
      <c r="AS2942" s="4">
        <v>43604</v>
      </c>
      <c r="AT2942" s="4">
        <v>0.56869212962962956</v>
      </c>
      <c r="AU2942" s="4" t="s">
        <v>74</v>
      </c>
      <c r="AV2942" s="4" t="s">
        <v>75</v>
      </c>
      <c r="AW2942" s="4">
        <v>33.700000000000003</v>
      </c>
      <c r="AX2942" s="4" t="s">
        <v>72</v>
      </c>
      <c r="AY2942" s="4" t="s">
        <v>73</v>
      </c>
    </row>
    <row r="2943" spans="45:52" x14ac:dyDescent="0.3">
      <c r="AS2943" s="4">
        <v>43604</v>
      </c>
      <c r="AT2943" s="4">
        <v>0.56869212962962956</v>
      </c>
      <c r="AU2943" s="4" t="s">
        <v>74</v>
      </c>
      <c r="AV2943" s="4" t="s">
        <v>76</v>
      </c>
      <c r="AW2943" s="4">
        <v>34</v>
      </c>
      <c r="AX2943" s="4" t="s">
        <v>72</v>
      </c>
      <c r="AY2943" s="4" t="s">
        <v>73</v>
      </c>
    </row>
    <row r="2944" spans="45:52" x14ac:dyDescent="0.3">
      <c r="AS2944" s="4">
        <v>43604</v>
      </c>
      <c r="AT2944" s="4">
        <v>0.5687268518518519</v>
      </c>
      <c r="AU2944" s="4" t="s">
        <v>59</v>
      </c>
      <c r="AV2944" s="4" t="s">
        <v>60</v>
      </c>
      <c r="AW2944" s="4">
        <v>15736.519</v>
      </c>
    </row>
    <row r="2945" spans="45:50" x14ac:dyDescent="0.3">
      <c r="AS2945" s="4">
        <v>43604</v>
      </c>
      <c r="AT2945" s="4">
        <v>0.5687268518518519</v>
      </c>
      <c r="AU2945" s="4" t="s">
        <v>59</v>
      </c>
      <c r="AV2945" s="4" t="s">
        <v>61</v>
      </c>
      <c r="AW2945" s="4">
        <v>116117.715</v>
      </c>
    </row>
    <row r="2946" spans="45:50" x14ac:dyDescent="0.3">
      <c r="AS2946" s="4">
        <v>43604</v>
      </c>
      <c r="AT2946" s="4">
        <v>0.5687268518518519</v>
      </c>
      <c r="AU2946" s="4" t="s">
        <v>62</v>
      </c>
      <c r="AV2946" s="4" t="s">
        <v>63</v>
      </c>
      <c r="AW2946" s="4">
        <v>12</v>
      </c>
    </row>
    <row r="2947" spans="45:50" x14ac:dyDescent="0.3">
      <c r="AS2947" s="4">
        <v>43604</v>
      </c>
      <c r="AT2947" s="4">
        <v>0.5687268518518519</v>
      </c>
      <c r="AU2947" s="4" t="s">
        <v>64</v>
      </c>
      <c r="AV2947" s="4" t="s">
        <v>65</v>
      </c>
      <c r="AW2947" s="4">
        <v>27369.312999999998</v>
      </c>
    </row>
    <row r="2948" spans="45:50" x14ac:dyDescent="0.3">
      <c r="AS2948" s="4">
        <v>43604</v>
      </c>
      <c r="AT2948" s="4">
        <v>0.5687268518518519</v>
      </c>
      <c r="AU2948" s="4" t="s">
        <v>64</v>
      </c>
      <c r="AV2948" s="4" t="s">
        <v>66</v>
      </c>
      <c r="AW2948" s="4" t="s">
        <v>67</v>
      </c>
      <c r="AX2948" s="4">
        <v>37931.648999999998</v>
      </c>
    </row>
    <row r="2949" spans="45:50" x14ac:dyDescent="0.3">
      <c r="AS2949" s="4">
        <v>43604</v>
      </c>
      <c r="AT2949" s="4">
        <v>0.5687268518518519</v>
      </c>
      <c r="AU2949" s="4" t="s">
        <v>64</v>
      </c>
      <c r="AV2949" s="4" t="s">
        <v>68</v>
      </c>
      <c r="AW2949" s="4">
        <v>15.111000000000001</v>
      </c>
    </row>
    <row r="2950" spans="45:50" x14ac:dyDescent="0.3">
      <c r="AS2950" s="4">
        <v>43604</v>
      </c>
      <c r="AT2950" s="4">
        <v>0.57011574074074078</v>
      </c>
      <c r="AU2950" s="4" t="s">
        <v>59</v>
      </c>
      <c r="AV2950" s="4" t="s">
        <v>60</v>
      </c>
      <c r="AW2950" s="4">
        <v>15736.519</v>
      </c>
    </row>
    <row r="2951" spans="45:50" x14ac:dyDescent="0.3">
      <c r="AS2951" s="4">
        <v>43604</v>
      </c>
      <c r="AT2951" s="4">
        <v>0.57011574074074078</v>
      </c>
      <c r="AU2951" s="4" t="s">
        <v>59</v>
      </c>
      <c r="AV2951" s="4" t="s">
        <v>61</v>
      </c>
      <c r="AW2951" s="4">
        <v>116117.715</v>
      </c>
    </row>
    <row r="2952" spans="45:50" x14ac:dyDescent="0.3">
      <c r="AS2952" s="4">
        <v>43604</v>
      </c>
      <c r="AT2952" s="4">
        <v>0.57011574074074078</v>
      </c>
      <c r="AU2952" s="4" t="s">
        <v>62</v>
      </c>
      <c r="AV2952" s="4" t="s">
        <v>63</v>
      </c>
      <c r="AW2952" s="4">
        <v>12</v>
      </c>
    </row>
    <row r="2953" spans="45:50" x14ac:dyDescent="0.3">
      <c r="AS2953" s="4">
        <v>43604</v>
      </c>
      <c r="AT2953" s="4">
        <v>0.57011574074074078</v>
      </c>
      <c r="AU2953" s="4" t="s">
        <v>64</v>
      </c>
      <c r="AV2953" s="4" t="s">
        <v>65</v>
      </c>
      <c r="AW2953" s="4">
        <v>27369.312999999998</v>
      </c>
    </row>
    <row r="2954" spans="45:50" x14ac:dyDescent="0.3">
      <c r="AS2954" s="4">
        <v>43604</v>
      </c>
      <c r="AT2954" s="4">
        <v>0.57011574074074078</v>
      </c>
      <c r="AU2954" s="4" t="s">
        <v>64</v>
      </c>
      <c r="AV2954" s="4" t="s">
        <v>66</v>
      </c>
      <c r="AW2954" s="4" t="s">
        <v>67</v>
      </c>
      <c r="AX2954" s="4">
        <v>37931.858</v>
      </c>
    </row>
    <row r="2955" spans="45:50" x14ac:dyDescent="0.3">
      <c r="AS2955" s="4">
        <v>43604</v>
      </c>
      <c r="AT2955" s="4">
        <v>0.57011574074074078</v>
      </c>
      <c r="AU2955" s="4" t="s">
        <v>64</v>
      </c>
      <c r="AV2955" s="4" t="s">
        <v>68</v>
      </c>
      <c r="AW2955" s="4">
        <v>15.318</v>
      </c>
    </row>
    <row r="2956" spans="45:50" x14ac:dyDescent="0.3">
      <c r="AS2956" s="4">
        <v>43604</v>
      </c>
      <c r="AT2956" s="4">
        <v>0.57150462962962967</v>
      </c>
      <c r="AU2956" s="4" t="s">
        <v>59</v>
      </c>
      <c r="AV2956" s="4" t="s">
        <v>60</v>
      </c>
      <c r="AW2956" s="4">
        <v>15736.519</v>
      </c>
    </row>
    <row r="2957" spans="45:50" x14ac:dyDescent="0.3">
      <c r="AS2957" s="4">
        <v>43604</v>
      </c>
      <c r="AT2957" s="4">
        <v>0.57150462962962967</v>
      </c>
      <c r="AU2957" s="4" t="s">
        <v>59</v>
      </c>
      <c r="AV2957" s="4" t="s">
        <v>61</v>
      </c>
      <c r="AW2957" s="4">
        <v>116117.715</v>
      </c>
    </row>
    <row r="2958" spans="45:50" x14ac:dyDescent="0.3">
      <c r="AS2958" s="4">
        <v>43604</v>
      </c>
      <c r="AT2958" s="4">
        <v>0.57150462962962967</v>
      </c>
      <c r="AU2958" s="4" t="s">
        <v>62</v>
      </c>
      <c r="AV2958" s="4" t="s">
        <v>63</v>
      </c>
      <c r="AW2958" s="4">
        <v>12</v>
      </c>
    </row>
    <row r="2959" spans="45:50" x14ac:dyDescent="0.3">
      <c r="AS2959" s="4">
        <v>43604</v>
      </c>
      <c r="AT2959" s="4">
        <v>0.57150462962962967</v>
      </c>
      <c r="AU2959" s="4" t="s">
        <v>64</v>
      </c>
      <c r="AV2959" s="4" t="s">
        <v>65</v>
      </c>
      <c r="AW2959" s="4">
        <v>27369.312999999998</v>
      </c>
    </row>
    <row r="2960" spans="45:50" x14ac:dyDescent="0.3">
      <c r="AS2960" s="4">
        <v>43604</v>
      </c>
      <c r="AT2960" s="4">
        <v>0.57150462962962967</v>
      </c>
      <c r="AU2960" s="4" t="s">
        <v>64</v>
      </c>
      <c r="AV2960" s="4" t="s">
        <v>66</v>
      </c>
      <c r="AW2960" s="4" t="s">
        <v>67</v>
      </c>
      <c r="AX2960" s="4">
        <v>37931.858</v>
      </c>
    </row>
    <row r="2961" spans="45:52" x14ac:dyDescent="0.3">
      <c r="AS2961" s="4">
        <v>43604</v>
      </c>
      <c r="AT2961" s="4">
        <v>0.57150462962962967</v>
      </c>
      <c r="AU2961" s="4" t="s">
        <v>64</v>
      </c>
      <c r="AV2961" s="4" t="s">
        <v>68</v>
      </c>
      <c r="AW2961" s="4">
        <v>15.318</v>
      </c>
    </row>
    <row r="2962" spans="45:52" x14ac:dyDescent="0.3">
      <c r="AS2962" s="4">
        <v>43604</v>
      </c>
      <c r="AT2962" s="4">
        <v>0.57216435185185188</v>
      </c>
      <c r="AU2962" s="4" t="s">
        <v>70</v>
      </c>
      <c r="AV2962" s="4" t="s">
        <v>71</v>
      </c>
      <c r="AW2962" s="4">
        <v>43604</v>
      </c>
      <c r="AX2962" s="4">
        <v>0.22500000000000001</v>
      </c>
      <c r="AY2962" s="4" t="s">
        <v>72</v>
      </c>
      <c r="AZ2962" s="4" t="s">
        <v>73</v>
      </c>
    </row>
    <row r="2963" spans="45:52" x14ac:dyDescent="0.3">
      <c r="AS2963" s="4">
        <v>43604</v>
      </c>
      <c r="AT2963" s="4">
        <v>0.57216435185185188</v>
      </c>
      <c r="AU2963" s="4" t="s">
        <v>74</v>
      </c>
      <c r="AV2963" s="4" t="s">
        <v>75</v>
      </c>
      <c r="AW2963" s="4">
        <v>33.700000000000003</v>
      </c>
      <c r="AX2963" s="4" t="s">
        <v>72</v>
      </c>
      <c r="AY2963" s="4" t="s">
        <v>73</v>
      </c>
    </row>
    <row r="2964" spans="45:52" x14ac:dyDescent="0.3">
      <c r="AS2964" s="4">
        <v>43604</v>
      </c>
      <c r="AT2964" s="4">
        <v>0.57216435185185188</v>
      </c>
      <c r="AU2964" s="4" t="s">
        <v>74</v>
      </c>
      <c r="AV2964" s="4" t="s">
        <v>76</v>
      </c>
      <c r="AW2964" s="4">
        <v>34</v>
      </c>
      <c r="AX2964" s="4" t="s">
        <v>72</v>
      </c>
      <c r="AY2964" s="4" t="s">
        <v>73</v>
      </c>
    </row>
    <row r="2965" spans="45:52" x14ac:dyDescent="0.3">
      <c r="AS2965" s="4">
        <v>43604</v>
      </c>
      <c r="AT2965" s="4">
        <v>0.57289351851851855</v>
      </c>
      <c r="AU2965" s="4" t="s">
        <v>59</v>
      </c>
      <c r="AV2965" s="4" t="s">
        <v>60</v>
      </c>
      <c r="AW2965" s="4">
        <v>15736.519</v>
      </c>
    </row>
    <row r="2966" spans="45:52" x14ac:dyDescent="0.3">
      <c r="AS2966" s="4">
        <v>43604</v>
      </c>
      <c r="AT2966" s="4">
        <v>0.57289351851851855</v>
      </c>
      <c r="AU2966" s="4" t="s">
        <v>59</v>
      </c>
      <c r="AV2966" s="4" t="s">
        <v>61</v>
      </c>
      <c r="AW2966" s="4">
        <v>116117.715</v>
      </c>
    </row>
    <row r="2967" spans="45:52" x14ac:dyDescent="0.3">
      <c r="AS2967" s="4">
        <v>43604</v>
      </c>
      <c r="AT2967" s="4">
        <v>0.57289351851851855</v>
      </c>
      <c r="AU2967" s="4" t="s">
        <v>62</v>
      </c>
      <c r="AV2967" s="4" t="s">
        <v>63</v>
      </c>
      <c r="AW2967" s="4">
        <v>12</v>
      </c>
    </row>
    <row r="2968" spans="45:52" x14ac:dyDescent="0.3">
      <c r="AS2968" s="4">
        <v>43604</v>
      </c>
      <c r="AT2968" s="4">
        <v>0.57289351851851855</v>
      </c>
      <c r="AU2968" s="4" t="s">
        <v>64</v>
      </c>
      <c r="AV2968" s="4" t="s">
        <v>65</v>
      </c>
      <c r="AW2968" s="4">
        <v>27369.312999999998</v>
      </c>
    </row>
    <row r="2969" spans="45:52" x14ac:dyDescent="0.3">
      <c r="AS2969" s="4">
        <v>43604</v>
      </c>
      <c r="AT2969" s="4">
        <v>0.57289351851851855</v>
      </c>
      <c r="AU2969" s="4" t="s">
        <v>64</v>
      </c>
      <c r="AV2969" s="4" t="s">
        <v>66</v>
      </c>
      <c r="AW2969" s="4" t="s">
        <v>67</v>
      </c>
      <c r="AX2969" s="4">
        <v>37932.207999999999</v>
      </c>
    </row>
    <row r="2970" spans="45:52" x14ac:dyDescent="0.3">
      <c r="AS2970" s="4">
        <v>43604</v>
      </c>
      <c r="AT2970" s="4">
        <v>0.57289351851851855</v>
      </c>
      <c r="AU2970" s="4" t="s">
        <v>64</v>
      </c>
      <c r="AV2970" s="4" t="s">
        <v>68</v>
      </c>
      <c r="AW2970" s="4">
        <v>15.664</v>
      </c>
    </row>
    <row r="2971" spans="45:52" x14ac:dyDescent="0.3">
      <c r="AS2971" s="4">
        <v>43604</v>
      </c>
      <c r="AT2971" s="4">
        <v>0.57428240740740744</v>
      </c>
      <c r="AU2971" s="4" t="s">
        <v>59</v>
      </c>
      <c r="AV2971" s="4" t="s">
        <v>60</v>
      </c>
      <c r="AW2971" s="4">
        <v>15736.519</v>
      </c>
    </row>
    <row r="2972" spans="45:52" x14ac:dyDescent="0.3">
      <c r="AS2972" s="4">
        <v>43604</v>
      </c>
      <c r="AT2972" s="4">
        <v>0.57428240740740744</v>
      </c>
      <c r="AU2972" s="4" t="s">
        <v>59</v>
      </c>
      <c r="AV2972" s="4" t="s">
        <v>61</v>
      </c>
      <c r="AW2972" s="4">
        <v>116117.715</v>
      </c>
    </row>
    <row r="2973" spans="45:52" x14ac:dyDescent="0.3">
      <c r="AS2973" s="4">
        <v>43604</v>
      </c>
      <c r="AT2973" s="4">
        <v>0.57428240740740744</v>
      </c>
      <c r="AU2973" s="4" t="s">
        <v>62</v>
      </c>
      <c r="AV2973" s="4" t="s">
        <v>63</v>
      </c>
      <c r="AW2973" s="4">
        <v>12</v>
      </c>
    </row>
    <row r="2974" spans="45:52" x14ac:dyDescent="0.3">
      <c r="AS2974" s="4">
        <v>43604</v>
      </c>
      <c r="AT2974" s="4">
        <v>0.57428240740740744</v>
      </c>
      <c r="AU2974" s="4" t="s">
        <v>64</v>
      </c>
      <c r="AV2974" s="4" t="s">
        <v>65</v>
      </c>
      <c r="AW2974" s="4">
        <v>27369.312999999998</v>
      </c>
    </row>
    <row r="2975" spans="45:52" x14ac:dyDescent="0.3">
      <c r="AS2975" s="4">
        <v>43604</v>
      </c>
      <c r="AT2975" s="4">
        <v>0.57428240740740744</v>
      </c>
      <c r="AU2975" s="4" t="s">
        <v>64</v>
      </c>
      <c r="AV2975" s="4" t="s">
        <v>66</v>
      </c>
      <c r="AW2975" s="4" t="s">
        <v>67</v>
      </c>
      <c r="AX2975" s="4">
        <v>37932.207999999999</v>
      </c>
    </row>
    <row r="2976" spans="45:52" x14ac:dyDescent="0.3">
      <c r="AS2976" s="4">
        <v>43604</v>
      </c>
      <c r="AT2976" s="4">
        <v>0.57428240740740744</v>
      </c>
      <c r="AU2976" s="4" t="s">
        <v>64</v>
      </c>
      <c r="AV2976" s="4" t="s">
        <v>68</v>
      </c>
      <c r="AW2976" s="4">
        <v>15.664</v>
      </c>
    </row>
    <row r="2977" spans="45:52" x14ac:dyDescent="0.3">
      <c r="AS2977" s="4">
        <v>43604</v>
      </c>
      <c r="AT2977" s="4">
        <v>0.57563657407407409</v>
      </c>
      <c r="AU2977" s="4" t="s">
        <v>70</v>
      </c>
      <c r="AV2977" s="4" t="s">
        <v>71</v>
      </c>
      <c r="AW2977" s="4">
        <v>43604</v>
      </c>
      <c r="AX2977" s="4">
        <v>0.22500000000000001</v>
      </c>
      <c r="AY2977" s="4" t="s">
        <v>72</v>
      </c>
      <c r="AZ2977" s="4" t="s">
        <v>73</v>
      </c>
    </row>
    <row r="2978" spans="45:52" x14ac:dyDescent="0.3">
      <c r="AS2978" s="4">
        <v>43604</v>
      </c>
      <c r="AT2978" s="4">
        <v>0.57563657407407409</v>
      </c>
      <c r="AU2978" s="4" t="s">
        <v>74</v>
      </c>
      <c r="AV2978" s="4" t="s">
        <v>75</v>
      </c>
      <c r="AW2978" s="4">
        <v>33.700000000000003</v>
      </c>
      <c r="AX2978" s="4" t="s">
        <v>72</v>
      </c>
      <c r="AY2978" s="4" t="s">
        <v>73</v>
      </c>
    </row>
    <row r="2979" spans="45:52" x14ac:dyDescent="0.3">
      <c r="AS2979" s="4">
        <v>43604</v>
      </c>
      <c r="AT2979" s="4">
        <v>0.57563657407407409</v>
      </c>
      <c r="AU2979" s="4" t="s">
        <v>74</v>
      </c>
      <c r="AV2979" s="4" t="s">
        <v>76</v>
      </c>
      <c r="AW2979" s="4">
        <v>34</v>
      </c>
      <c r="AX2979" s="4" t="s">
        <v>72</v>
      </c>
      <c r="AY2979" s="4" t="s">
        <v>73</v>
      </c>
    </row>
    <row r="2980" spans="45:52" x14ac:dyDescent="0.3">
      <c r="AS2980" s="4">
        <v>43604</v>
      </c>
      <c r="AT2980" s="4">
        <v>0.57567129629629632</v>
      </c>
      <c r="AU2980" s="4" t="s">
        <v>59</v>
      </c>
      <c r="AV2980" s="4" t="s">
        <v>60</v>
      </c>
      <c r="AW2980" s="4">
        <v>15736.519</v>
      </c>
    </row>
    <row r="2981" spans="45:52" x14ac:dyDescent="0.3">
      <c r="AS2981" s="4">
        <v>43604</v>
      </c>
      <c r="AT2981" s="4">
        <v>0.57567129629629632</v>
      </c>
      <c r="AU2981" s="4" t="s">
        <v>59</v>
      </c>
      <c r="AV2981" s="4" t="s">
        <v>61</v>
      </c>
      <c r="AW2981" s="4">
        <v>116117.715</v>
      </c>
    </row>
    <row r="2982" spans="45:52" x14ac:dyDescent="0.3">
      <c r="AS2982" s="4">
        <v>43604</v>
      </c>
      <c r="AT2982" s="4">
        <v>0.57567129629629632</v>
      </c>
      <c r="AU2982" s="4" t="s">
        <v>62</v>
      </c>
      <c r="AV2982" s="4" t="s">
        <v>63</v>
      </c>
      <c r="AW2982" s="4">
        <v>12</v>
      </c>
    </row>
    <row r="2983" spans="45:52" x14ac:dyDescent="0.3">
      <c r="AS2983" s="4">
        <v>43604</v>
      </c>
      <c r="AT2983" s="4">
        <v>0.57567129629629632</v>
      </c>
      <c r="AU2983" s="4" t="s">
        <v>64</v>
      </c>
      <c r="AV2983" s="4" t="s">
        <v>65</v>
      </c>
      <c r="AW2983" s="4">
        <v>27369.312999999998</v>
      </c>
    </row>
    <row r="2984" spans="45:52" x14ac:dyDescent="0.3">
      <c r="AS2984" s="4">
        <v>43604</v>
      </c>
      <c r="AT2984" s="4">
        <v>0.57567129629629632</v>
      </c>
      <c r="AU2984" s="4" t="s">
        <v>64</v>
      </c>
      <c r="AV2984" s="4" t="s">
        <v>66</v>
      </c>
      <c r="AW2984" s="4" t="s">
        <v>67</v>
      </c>
      <c r="AX2984" s="4">
        <v>37932.207999999999</v>
      </c>
    </row>
    <row r="2985" spans="45:52" x14ac:dyDescent="0.3">
      <c r="AS2985" s="4">
        <v>43604</v>
      </c>
      <c r="AT2985" s="4">
        <v>0.57567129629629632</v>
      </c>
      <c r="AU2985" s="4" t="s">
        <v>64</v>
      </c>
      <c r="AV2985" s="4" t="s">
        <v>68</v>
      </c>
      <c r="AW2985" s="4">
        <v>15.664</v>
      </c>
    </row>
    <row r="2986" spans="45:52" x14ac:dyDescent="0.3">
      <c r="AS2986" s="4">
        <v>43604</v>
      </c>
      <c r="AT2986" s="4">
        <v>0.5770601851851852</v>
      </c>
      <c r="AU2986" s="4" t="s">
        <v>59</v>
      </c>
      <c r="AV2986" s="4" t="s">
        <v>60</v>
      </c>
      <c r="AW2986" s="4">
        <v>15736.519</v>
      </c>
    </row>
    <row r="2987" spans="45:52" x14ac:dyDescent="0.3">
      <c r="AS2987" s="4">
        <v>43604</v>
      </c>
      <c r="AT2987" s="4">
        <v>0.5770601851851852</v>
      </c>
      <c r="AU2987" s="4" t="s">
        <v>59</v>
      </c>
      <c r="AV2987" s="4" t="s">
        <v>61</v>
      </c>
      <c r="AW2987" s="4">
        <v>116117.715</v>
      </c>
    </row>
    <row r="2988" spans="45:52" x14ac:dyDescent="0.3">
      <c r="AS2988" s="4">
        <v>43604</v>
      </c>
      <c r="AT2988" s="4">
        <v>0.5770601851851852</v>
      </c>
      <c r="AU2988" s="4" t="s">
        <v>62</v>
      </c>
      <c r="AV2988" s="4" t="s">
        <v>63</v>
      </c>
      <c r="AW2988" s="4">
        <v>12</v>
      </c>
    </row>
    <row r="2989" spans="45:52" x14ac:dyDescent="0.3">
      <c r="AS2989" s="4">
        <v>43604</v>
      </c>
      <c r="AT2989" s="4">
        <v>0.5770601851851852</v>
      </c>
      <c r="AU2989" s="4" t="s">
        <v>64</v>
      </c>
      <c r="AV2989" s="4" t="s">
        <v>65</v>
      </c>
      <c r="AW2989" s="4">
        <v>27369.312999999998</v>
      </c>
    </row>
    <row r="2990" spans="45:52" x14ac:dyDescent="0.3">
      <c r="AS2990" s="4">
        <v>43604</v>
      </c>
      <c r="AT2990" s="4">
        <v>0.5770601851851852</v>
      </c>
      <c r="AU2990" s="4" t="s">
        <v>64</v>
      </c>
      <c r="AV2990" s="4" t="s">
        <v>66</v>
      </c>
      <c r="AW2990" s="4" t="s">
        <v>67</v>
      </c>
      <c r="AX2990" s="4">
        <v>37932.644</v>
      </c>
    </row>
    <row r="2991" spans="45:52" x14ac:dyDescent="0.3">
      <c r="AS2991" s="4">
        <v>43604</v>
      </c>
      <c r="AT2991" s="4">
        <v>0.5770601851851852</v>
      </c>
      <c r="AU2991" s="4" t="s">
        <v>64</v>
      </c>
      <c r="AV2991" s="4" t="s">
        <v>68</v>
      </c>
      <c r="AW2991" s="4">
        <v>16.105</v>
      </c>
    </row>
    <row r="2992" spans="45:52" x14ac:dyDescent="0.3">
      <c r="AS2992" s="4">
        <v>43604</v>
      </c>
      <c r="AT2992" s="4">
        <v>0.57844907407407409</v>
      </c>
      <c r="AU2992" s="4" t="s">
        <v>59</v>
      </c>
      <c r="AV2992" s="4" t="s">
        <v>60</v>
      </c>
      <c r="AW2992" s="4">
        <v>15736.519</v>
      </c>
    </row>
    <row r="2993" spans="45:52" x14ac:dyDescent="0.3">
      <c r="AS2993" s="4">
        <v>43604</v>
      </c>
      <c r="AT2993" s="4">
        <v>0.57844907407407409</v>
      </c>
      <c r="AU2993" s="4" t="s">
        <v>59</v>
      </c>
      <c r="AV2993" s="4" t="s">
        <v>61</v>
      </c>
      <c r="AW2993" s="4">
        <v>116117.715</v>
      </c>
    </row>
    <row r="2994" spans="45:52" x14ac:dyDescent="0.3">
      <c r="AS2994" s="4">
        <v>43604</v>
      </c>
      <c r="AT2994" s="4">
        <v>0.57844907407407409</v>
      </c>
      <c r="AU2994" s="4" t="s">
        <v>62</v>
      </c>
      <c r="AV2994" s="4" t="s">
        <v>63</v>
      </c>
      <c r="AW2994" s="4">
        <v>12</v>
      </c>
    </row>
    <row r="2995" spans="45:52" x14ac:dyDescent="0.3">
      <c r="AS2995" s="4">
        <v>43604</v>
      </c>
      <c r="AT2995" s="4">
        <v>0.57844907407407409</v>
      </c>
      <c r="AU2995" s="4" t="s">
        <v>64</v>
      </c>
      <c r="AV2995" s="4" t="s">
        <v>65</v>
      </c>
      <c r="AW2995" s="4">
        <v>27369.312999999998</v>
      </c>
    </row>
    <row r="2996" spans="45:52" x14ac:dyDescent="0.3">
      <c r="AS2996" s="4">
        <v>43604</v>
      </c>
      <c r="AT2996" s="4">
        <v>0.57844907407407409</v>
      </c>
      <c r="AU2996" s="4" t="s">
        <v>64</v>
      </c>
      <c r="AV2996" s="4" t="s">
        <v>66</v>
      </c>
      <c r="AW2996" s="4" t="s">
        <v>67</v>
      </c>
      <c r="AX2996" s="4">
        <v>37932.644</v>
      </c>
    </row>
    <row r="2997" spans="45:52" x14ac:dyDescent="0.3">
      <c r="AS2997" s="4">
        <v>43604</v>
      </c>
      <c r="AT2997" s="4">
        <v>0.57844907407407409</v>
      </c>
      <c r="AU2997" s="4" t="s">
        <v>64</v>
      </c>
      <c r="AV2997" s="4" t="s">
        <v>68</v>
      </c>
      <c r="AW2997" s="4">
        <v>16.105</v>
      </c>
    </row>
    <row r="2998" spans="45:52" x14ac:dyDescent="0.3">
      <c r="AS2998" s="4">
        <v>43604</v>
      </c>
      <c r="AT2998" s="4">
        <v>0.5791087962962963</v>
      </c>
      <c r="AU2998" s="4" t="s">
        <v>70</v>
      </c>
      <c r="AV2998" s="4" t="s">
        <v>71</v>
      </c>
      <c r="AW2998" s="4">
        <v>43604</v>
      </c>
      <c r="AX2998" s="4">
        <v>0.22500000000000001</v>
      </c>
      <c r="AY2998" s="4" t="s">
        <v>72</v>
      </c>
      <c r="AZ2998" s="4" t="s">
        <v>73</v>
      </c>
    </row>
    <row r="2999" spans="45:52" x14ac:dyDescent="0.3">
      <c r="AS2999" s="4">
        <v>43604</v>
      </c>
      <c r="AT2999" s="4">
        <v>0.5791087962962963</v>
      </c>
      <c r="AU2999" s="4" t="s">
        <v>74</v>
      </c>
      <c r="AV2999" s="4" t="s">
        <v>75</v>
      </c>
      <c r="AW2999" s="4">
        <v>33.700000000000003</v>
      </c>
      <c r="AX2999" s="4" t="s">
        <v>72</v>
      </c>
      <c r="AY2999" s="4" t="s">
        <v>73</v>
      </c>
    </row>
    <row r="3000" spans="45:52" x14ac:dyDescent="0.3">
      <c r="AS3000" s="4">
        <v>43604</v>
      </c>
      <c r="AT3000" s="4">
        <v>0.5791087962962963</v>
      </c>
      <c r="AU3000" s="4" t="s">
        <v>74</v>
      </c>
      <c r="AV3000" s="4" t="s">
        <v>76</v>
      </c>
      <c r="AW3000" s="4">
        <v>34</v>
      </c>
      <c r="AX3000" s="4" t="s">
        <v>72</v>
      </c>
      <c r="AY3000" s="4" t="s">
        <v>73</v>
      </c>
    </row>
    <row r="3001" spans="45:52" x14ac:dyDescent="0.3">
      <c r="AS3001" s="4">
        <v>43604</v>
      </c>
      <c r="AT3001" s="4">
        <v>0.57983796296296297</v>
      </c>
      <c r="AU3001" s="4" t="s">
        <v>59</v>
      </c>
      <c r="AV3001" s="4" t="s">
        <v>60</v>
      </c>
      <c r="AW3001" s="4">
        <v>15736.519</v>
      </c>
    </row>
    <row r="3002" spans="45:52" x14ac:dyDescent="0.3">
      <c r="AS3002" s="4">
        <v>43604</v>
      </c>
      <c r="AT3002" s="4">
        <v>0.57983796296296297</v>
      </c>
      <c r="AU3002" s="4" t="s">
        <v>59</v>
      </c>
      <c r="AV3002" s="4" t="s">
        <v>61</v>
      </c>
      <c r="AW3002" s="4">
        <v>116117.715</v>
      </c>
    </row>
    <row r="3003" spans="45:52" x14ac:dyDescent="0.3">
      <c r="AS3003" s="4">
        <v>43604</v>
      </c>
      <c r="AT3003" s="4">
        <v>0.57983796296296297</v>
      </c>
      <c r="AU3003" s="4" t="s">
        <v>62</v>
      </c>
      <c r="AV3003" s="4" t="s">
        <v>63</v>
      </c>
      <c r="AW3003" s="4">
        <v>12</v>
      </c>
    </row>
    <row r="3004" spans="45:52" x14ac:dyDescent="0.3">
      <c r="AS3004" s="4">
        <v>43604</v>
      </c>
      <c r="AT3004" s="4">
        <v>0.57983796296296297</v>
      </c>
      <c r="AU3004" s="4" t="s">
        <v>64</v>
      </c>
      <c r="AV3004" s="4" t="s">
        <v>65</v>
      </c>
      <c r="AW3004" s="4">
        <v>27369.312999999998</v>
      </c>
    </row>
    <row r="3005" spans="45:52" x14ac:dyDescent="0.3">
      <c r="AS3005" s="4">
        <v>43604</v>
      </c>
      <c r="AT3005" s="4">
        <v>0.57983796296296297</v>
      </c>
      <c r="AU3005" s="4" t="s">
        <v>64</v>
      </c>
      <c r="AV3005" s="4" t="s">
        <v>66</v>
      </c>
      <c r="AW3005" s="4" t="s">
        <v>67</v>
      </c>
      <c r="AX3005" s="4">
        <v>37932.953999999998</v>
      </c>
    </row>
    <row r="3006" spans="45:52" x14ac:dyDescent="0.3">
      <c r="AS3006" s="4">
        <v>43604</v>
      </c>
      <c r="AT3006" s="4">
        <v>0.57983796296296297</v>
      </c>
      <c r="AU3006" s="4" t="s">
        <v>64</v>
      </c>
      <c r="AV3006" s="4" t="s">
        <v>68</v>
      </c>
      <c r="AW3006" s="4">
        <v>16.413</v>
      </c>
    </row>
    <row r="3007" spans="45:52" x14ac:dyDescent="0.3">
      <c r="AS3007" s="4">
        <v>43604</v>
      </c>
      <c r="AT3007" s="4">
        <v>0.58122685185185186</v>
      </c>
      <c r="AU3007" s="4" t="s">
        <v>59</v>
      </c>
      <c r="AV3007" s="4" t="s">
        <v>60</v>
      </c>
      <c r="AW3007" s="4">
        <v>15736.519</v>
      </c>
    </row>
    <row r="3008" spans="45:52" x14ac:dyDescent="0.3">
      <c r="AS3008" s="4">
        <v>43604</v>
      </c>
      <c r="AT3008" s="4">
        <v>0.58122685185185186</v>
      </c>
      <c r="AU3008" s="4" t="s">
        <v>59</v>
      </c>
      <c r="AV3008" s="4" t="s">
        <v>61</v>
      </c>
      <c r="AW3008" s="4">
        <v>116117.715</v>
      </c>
    </row>
    <row r="3009" spans="45:52" x14ac:dyDescent="0.3">
      <c r="AS3009" s="4">
        <v>43604</v>
      </c>
      <c r="AT3009" s="4">
        <v>0.58122685185185186</v>
      </c>
      <c r="AU3009" s="4" t="s">
        <v>62</v>
      </c>
      <c r="AV3009" s="4" t="s">
        <v>63</v>
      </c>
      <c r="AW3009" s="4">
        <v>12</v>
      </c>
    </row>
    <row r="3010" spans="45:52" x14ac:dyDescent="0.3">
      <c r="AS3010" s="4">
        <v>43604</v>
      </c>
      <c r="AT3010" s="4">
        <v>0.58122685185185186</v>
      </c>
      <c r="AU3010" s="4" t="s">
        <v>64</v>
      </c>
      <c r="AV3010" s="4" t="s">
        <v>65</v>
      </c>
      <c r="AW3010" s="4">
        <v>27369.312999999998</v>
      </c>
    </row>
    <row r="3011" spans="45:52" x14ac:dyDescent="0.3">
      <c r="AS3011" s="4">
        <v>43604</v>
      </c>
      <c r="AT3011" s="4">
        <v>0.58122685185185186</v>
      </c>
      <c r="AU3011" s="4" t="s">
        <v>64</v>
      </c>
      <c r="AV3011" s="4" t="s">
        <v>66</v>
      </c>
      <c r="AW3011" s="4" t="s">
        <v>67</v>
      </c>
      <c r="AX3011" s="4">
        <v>37932.953999999998</v>
      </c>
    </row>
    <row r="3012" spans="45:52" x14ac:dyDescent="0.3">
      <c r="AS3012" s="4">
        <v>43604</v>
      </c>
      <c r="AT3012" s="4">
        <v>0.58122685185185186</v>
      </c>
      <c r="AU3012" s="4" t="s">
        <v>64</v>
      </c>
      <c r="AV3012" s="4" t="s">
        <v>68</v>
      </c>
      <c r="AW3012" s="4">
        <v>16.413</v>
      </c>
    </row>
    <row r="3013" spans="45:52" x14ac:dyDescent="0.3">
      <c r="AS3013" s="4">
        <v>43604</v>
      </c>
      <c r="AT3013" s="4">
        <v>0.58258101851851851</v>
      </c>
      <c r="AU3013" s="4" t="s">
        <v>70</v>
      </c>
      <c r="AV3013" s="4" t="s">
        <v>71</v>
      </c>
      <c r="AW3013" s="4">
        <v>43604</v>
      </c>
      <c r="AX3013" s="4">
        <v>0.22500000000000001</v>
      </c>
      <c r="AY3013" s="4" t="s">
        <v>72</v>
      </c>
      <c r="AZ3013" s="4" t="s">
        <v>73</v>
      </c>
    </row>
    <row r="3014" spans="45:52" x14ac:dyDescent="0.3">
      <c r="AS3014" s="4">
        <v>43604</v>
      </c>
      <c r="AT3014" s="4">
        <v>0.58258101851851851</v>
      </c>
      <c r="AU3014" s="4" t="s">
        <v>74</v>
      </c>
      <c r="AV3014" s="4" t="s">
        <v>75</v>
      </c>
      <c r="AW3014" s="4">
        <v>33.700000000000003</v>
      </c>
      <c r="AX3014" s="4" t="s">
        <v>72</v>
      </c>
      <c r="AY3014" s="4" t="s">
        <v>73</v>
      </c>
    </row>
    <row r="3015" spans="45:52" x14ac:dyDescent="0.3">
      <c r="AS3015" s="4">
        <v>43604</v>
      </c>
      <c r="AT3015" s="4">
        <v>0.58258101851851851</v>
      </c>
      <c r="AU3015" s="4" t="s">
        <v>74</v>
      </c>
      <c r="AV3015" s="4" t="s">
        <v>76</v>
      </c>
      <c r="AW3015" s="4">
        <v>34</v>
      </c>
      <c r="AX3015" s="4" t="s">
        <v>72</v>
      </c>
      <c r="AY3015" s="4" t="s">
        <v>73</v>
      </c>
    </row>
    <row r="3016" spans="45:52" x14ac:dyDescent="0.3">
      <c r="AS3016" s="4">
        <v>43604</v>
      </c>
      <c r="AT3016" s="4">
        <v>0.58261574074074074</v>
      </c>
      <c r="AU3016" s="4" t="s">
        <v>59</v>
      </c>
      <c r="AV3016" s="4" t="s">
        <v>60</v>
      </c>
      <c r="AW3016" s="4">
        <v>15736.519</v>
      </c>
    </row>
    <row r="3017" spans="45:52" x14ac:dyDescent="0.3">
      <c r="AS3017" s="4">
        <v>43604</v>
      </c>
      <c r="AT3017" s="4">
        <v>0.58261574074074074</v>
      </c>
      <c r="AU3017" s="4" t="s">
        <v>59</v>
      </c>
      <c r="AV3017" s="4" t="s">
        <v>61</v>
      </c>
      <c r="AW3017" s="4">
        <v>116117.715</v>
      </c>
    </row>
    <row r="3018" spans="45:52" x14ac:dyDescent="0.3">
      <c r="AS3018" s="4">
        <v>43604</v>
      </c>
      <c r="AT3018" s="4">
        <v>0.58261574074074074</v>
      </c>
      <c r="AU3018" s="4" t="s">
        <v>62</v>
      </c>
      <c r="AV3018" s="4" t="s">
        <v>63</v>
      </c>
      <c r="AW3018" s="4">
        <v>12</v>
      </c>
    </row>
    <row r="3019" spans="45:52" x14ac:dyDescent="0.3">
      <c r="AS3019" s="4">
        <v>43604</v>
      </c>
      <c r="AT3019" s="4">
        <v>0.58261574074074074</v>
      </c>
      <c r="AU3019" s="4" t="s">
        <v>64</v>
      </c>
      <c r="AV3019" s="4" t="s">
        <v>65</v>
      </c>
      <c r="AW3019" s="4">
        <v>27369.312999999998</v>
      </c>
    </row>
    <row r="3020" spans="45:52" x14ac:dyDescent="0.3">
      <c r="AS3020" s="4">
        <v>43604</v>
      </c>
      <c r="AT3020" s="4">
        <v>0.58261574074074074</v>
      </c>
      <c r="AU3020" s="4" t="s">
        <v>64</v>
      </c>
      <c r="AV3020" s="4" t="s">
        <v>66</v>
      </c>
      <c r="AW3020" s="4" t="s">
        <v>67</v>
      </c>
      <c r="AX3020" s="4">
        <v>37932.953999999998</v>
      </c>
    </row>
    <row r="3021" spans="45:52" x14ac:dyDescent="0.3">
      <c r="AS3021" s="4">
        <v>43604</v>
      </c>
      <c r="AT3021" s="4">
        <v>0.58261574074074074</v>
      </c>
      <c r="AU3021" s="4" t="s">
        <v>64</v>
      </c>
      <c r="AV3021" s="4" t="s">
        <v>68</v>
      </c>
      <c r="AW3021" s="4">
        <v>16.413</v>
      </c>
    </row>
    <row r="3022" spans="45:52" x14ac:dyDescent="0.3">
      <c r="AS3022" s="4">
        <v>43604</v>
      </c>
      <c r="AT3022" s="4">
        <v>0.58400462962962962</v>
      </c>
      <c r="AU3022" s="4" t="s">
        <v>59</v>
      </c>
      <c r="AV3022" s="4" t="s">
        <v>60</v>
      </c>
      <c r="AW3022" s="4">
        <v>15736.519</v>
      </c>
    </row>
    <row r="3023" spans="45:52" x14ac:dyDescent="0.3">
      <c r="AS3023" s="4">
        <v>43604</v>
      </c>
      <c r="AT3023" s="4">
        <v>0.58400462962962962</v>
      </c>
      <c r="AU3023" s="4" t="s">
        <v>59</v>
      </c>
      <c r="AV3023" s="4" t="s">
        <v>61</v>
      </c>
      <c r="AW3023" s="4">
        <v>116117.715</v>
      </c>
    </row>
    <row r="3024" spans="45:52" x14ac:dyDescent="0.3">
      <c r="AS3024" s="4">
        <v>43604</v>
      </c>
      <c r="AT3024" s="4">
        <v>0.58400462962962962</v>
      </c>
      <c r="AU3024" s="4" t="s">
        <v>62</v>
      </c>
      <c r="AV3024" s="4" t="s">
        <v>63</v>
      </c>
      <c r="AW3024" s="4">
        <v>12</v>
      </c>
    </row>
    <row r="3025" spans="45:52" x14ac:dyDescent="0.3">
      <c r="AS3025" s="4">
        <v>43604</v>
      </c>
      <c r="AT3025" s="4">
        <v>0.58400462962962962</v>
      </c>
      <c r="AU3025" s="4" t="s">
        <v>64</v>
      </c>
      <c r="AV3025" s="4" t="s">
        <v>65</v>
      </c>
      <c r="AW3025" s="4">
        <v>27369.312999999998</v>
      </c>
    </row>
    <row r="3026" spans="45:52" x14ac:dyDescent="0.3">
      <c r="AS3026" s="4">
        <v>43604</v>
      </c>
      <c r="AT3026" s="4">
        <v>0.58400462962962962</v>
      </c>
      <c r="AU3026" s="4" t="s">
        <v>64</v>
      </c>
      <c r="AV3026" s="4" t="s">
        <v>66</v>
      </c>
      <c r="AW3026" s="4" t="s">
        <v>67</v>
      </c>
      <c r="AX3026" s="4">
        <v>37933.178</v>
      </c>
    </row>
    <row r="3027" spans="45:52" x14ac:dyDescent="0.3">
      <c r="AS3027" s="4">
        <v>43604</v>
      </c>
      <c r="AT3027" s="4">
        <v>0.58400462962962962</v>
      </c>
      <c r="AU3027" s="4" t="s">
        <v>64</v>
      </c>
      <c r="AV3027" s="4" t="s">
        <v>68</v>
      </c>
      <c r="AW3027" s="4">
        <v>16.64</v>
      </c>
    </row>
    <row r="3028" spans="45:52" x14ac:dyDescent="0.3">
      <c r="AS3028" s="4">
        <v>43604</v>
      </c>
      <c r="AT3028" s="4">
        <v>0.58539351851851851</v>
      </c>
      <c r="AU3028" s="4" t="s">
        <v>59</v>
      </c>
      <c r="AV3028" s="4" t="s">
        <v>60</v>
      </c>
      <c r="AW3028" s="4">
        <v>15736.519</v>
      </c>
    </row>
    <row r="3029" spans="45:52" x14ac:dyDescent="0.3">
      <c r="AS3029" s="4">
        <v>43604</v>
      </c>
      <c r="AT3029" s="4">
        <v>0.58539351851851851</v>
      </c>
      <c r="AU3029" s="4" t="s">
        <v>59</v>
      </c>
      <c r="AV3029" s="4" t="s">
        <v>61</v>
      </c>
      <c r="AW3029" s="4">
        <v>116117.715</v>
      </c>
    </row>
    <row r="3030" spans="45:52" x14ac:dyDescent="0.3">
      <c r="AS3030" s="4">
        <v>43604</v>
      </c>
      <c r="AT3030" s="4">
        <v>0.58539351851851851</v>
      </c>
      <c r="AU3030" s="4" t="s">
        <v>62</v>
      </c>
      <c r="AV3030" s="4" t="s">
        <v>63</v>
      </c>
      <c r="AW3030" s="4">
        <v>12</v>
      </c>
    </row>
    <row r="3031" spans="45:52" x14ac:dyDescent="0.3">
      <c r="AS3031" s="4">
        <v>43604</v>
      </c>
      <c r="AT3031" s="4">
        <v>0.58539351851851851</v>
      </c>
      <c r="AU3031" s="4" t="s">
        <v>64</v>
      </c>
      <c r="AV3031" s="4" t="s">
        <v>65</v>
      </c>
      <c r="AW3031" s="4">
        <v>27369.312999999998</v>
      </c>
    </row>
    <row r="3032" spans="45:52" x14ac:dyDescent="0.3">
      <c r="AS3032" s="4">
        <v>43604</v>
      </c>
      <c r="AT3032" s="4">
        <v>0.58539351851851851</v>
      </c>
      <c r="AU3032" s="4" t="s">
        <v>64</v>
      </c>
      <c r="AV3032" s="4" t="s">
        <v>66</v>
      </c>
      <c r="AW3032" s="4" t="s">
        <v>67</v>
      </c>
      <c r="AX3032" s="4">
        <v>37933.178</v>
      </c>
    </row>
    <row r="3033" spans="45:52" x14ac:dyDescent="0.3">
      <c r="AS3033" s="4">
        <v>43604</v>
      </c>
      <c r="AT3033" s="4">
        <v>0.58539351851851851</v>
      </c>
      <c r="AU3033" s="4" t="s">
        <v>64</v>
      </c>
      <c r="AV3033" s="4" t="s">
        <v>68</v>
      </c>
      <c r="AW3033" s="4">
        <v>16.64</v>
      </c>
    </row>
    <row r="3034" spans="45:52" x14ac:dyDescent="0.3">
      <c r="AS3034" s="4">
        <v>43604</v>
      </c>
      <c r="AT3034" s="4">
        <v>0.58605324074074072</v>
      </c>
      <c r="AU3034" s="4" t="s">
        <v>70</v>
      </c>
      <c r="AV3034" s="4" t="s">
        <v>71</v>
      </c>
      <c r="AW3034" s="4">
        <v>43604</v>
      </c>
      <c r="AX3034" s="4">
        <v>0.22500000000000001</v>
      </c>
      <c r="AY3034" s="4" t="s">
        <v>72</v>
      </c>
      <c r="AZ3034" s="4" t="s">
        <v>73</v>
      </c>
    </row>
    <row r="3035" spans="45:52" x14ac:dyDescent="0.3">
      <c r="AS3035" s="4">
        <v>43604</v>
      </c>
      <c r="AT3035" s="4">
        <v>0.58605324074074072</v>
      </c>
      <c r="AU3035" s="4" t="s">
        <v>74</v>
      </c>
      <c r="AV3035" s="4" t="s">
        <v>75</v>
      </c>
      <c r="AW3035" s="4">
        <v>33.700000000000003</v>
      </c>
      <c r="AX3035" s="4" t="s">
        <v>72</v>
      </c>
      <c r="AY3035" s="4" t="s">
        <v>73</v>
      </c>
    </row>
    <row r="3036" spans="45:52" x14ac:dyDescent="0.3">
      <c r="AS3036" s="4">
        <v>43604</v>
      </c>
      <c r="AT3036" s="4">
        <v>0.58605324074074072</v>
      </c>
      <c r="AU3036" s="4" t="s">
        <v>74</v>
      </c>
      <c r="AV3036" s="4" t="s">
        <v>76</v>
      </c>
      <c r="AW3036" s="4">
        <v>34</v>
      </c>
      <c r="AX3036" s="4" t="s">
        <v>72</v>
      </c>
      <c r="AY3036" s="4" t="s">
        <v>73</v>
      </c>
    </row>
    <row r="3037" spans="45:52" x14ac:dyDescent="0.3">
      <c r="AS3037" s="4">
        <v>43604</v>
      </c>
      <c r="AT3037" s="4">
        <v>0.58678240740740739</v>
      </c>
      <c r="AU3037" s="4" t="s">
        <v>59</v>
      </c>
      <c r="AV3037" s="4" t="s">
        <v>60</v>
      </c>
      <c r="AW3037" s="4">
        <v>15736.519</v>
      </c>
    </row>
    <row r="3038" spans="45:52" x14ac:dyDescent="0.3">
      <c r="AS3038" s="4">
        <v>43604</v>
      </c>
      <c r="AT3038" s="4">
        <v>0.58678240740740739</v>
      </c>
      <c r="AU3038" s="4" t="s">
        <v>59</v>
      </c>
      <c r="AV3038" s="4" t="s">
        <v>61</v>
      </c>
      <c r="AW3038" s="4">
        <v>116117.715</v>
      </c>
    </row>
    <row r="3039" spans="45:52" x14ac:dyDescent="0.3">
      <c r="AS3039" s="4">
        <v>43604</v>
      </c>
      <c r="AT3039" s="4">
        <v>0.58678240740740739</v>
      </c>
      <c r="AU3039" s="4" t="s">
        <v>62</v>
      </c>
      <c r="AV3039" s="4" t="s">
        <v>63</v>
      </c>
      <c r="AW3039" s="4">
        <v>12</v>
      </c>
    </row>
    <row r="3040" spans="45:52" x14ac:dyDescent="0.3">
      <c r="AS3040" s="4">
        <v>43604</v>
      </c>
      <c r="AT3040" s="4">
        <v>0.58678240740740739</v>
      </c>
      <c r="AU3040" s="4" t="s">
        <v>64</v>
      </c>
      <c r="AV3040" s="4" t="s">
        <v>65</v>
      </c>
      <c r="AW3040" s="4">
        <v>27369.312999999998</v>
      </c>
    </row>
    <row r="3041" spans="45:52" x14ac:dyDescent="0.3">
      <c r="AS3041" s="4">
        <v>43604</v>
      </c>
      <c r="AT3041" s="4">
        <v>0.58678240740740739</v>
      </c>
      <c r="AU3041" s="4" t="s">
        <v>64</v>
      </c>
      <c r="AV3041" s="4" t="s">
        <v>66</v>
      </c>
      <c r="AW3041" s="4" t="s">
        <v>67</v>
      </c>
      <c r="AX3041" s="4">
        <v>37933.394</v>
      </c>
    </row>
    <row r="3042" spans="45:52" x14ac:dyDescent="0.3">
      <c r="AS3042" s="4">
        <v>43604</v>
      </c>
      <c r="AT3042" s="4">
        <v>0.58678240740740739</v>
      </c>
      <c r="AU3042" s="4" t="s">
        <v>64</v>
      </c>
      <c r="AV3042" s="4" t="s">
        <v>68</v>
      </c>
      <c r="AW3042" s="4">
        <v>16.853999999999999</v>
      </c>
    </row>
    <row r="3043" spans="45:52" x14ac:dyDescent="0.3">
      <c r="AS3043" s="4">
        <v>43604</v>
      </c>
      <c r="AT3043" s="4">
        <v>0.58817129629629628</v>
      </c>
      <c r="AU3043" s="4" t="s">
        <v>59</v>
      </c>
      <c r="AV3043" s="4" t="s">
        <v>60</v>
      </c>
      <c r="AW3043" s="4">
        <v>15736.519</v>
      </c>
    </row>
    <row r="3044" spans="45:52" x14ac:dyDescent="0.3">
      <c r="AS3044" s="4">
        <v>43604</v>
      </c>
      <c r="AT3044" s="4">
        <v>0.58817129629629628</v>
      </c>
      <c r="AU3044" s="4" t="s">
        <v>59</v>
      </c>
      <c r="AV3044" s="4" t="s">
        <v>61</v>
      </c>
      <c r="AW3044" s="4">
        <v>116117.715</v>
      </c>
    </row>
    <row r="3045" spans="45:52" x14ac:dyDescent="0.3">
      <c r="AS3045" s="4">
        <v>43604</v>
      </c>
      <c r="AT3045" s="4">
        <v>0.58817129629629628</v>
      </c>
      <c r="AU3045" s="4" t="s">
        <v>62</v>
      </c>
      <c r="AV3045" s="4" t="s">
        <v>63</v>
      </c>
      <c r="AW3045" s="4">
        <v>12</v>
      </c>
    </row>
    <row r="3046" spans="45:52" x14ac:dyDescent="0.3">
      <c r="AS3046" s="4">
        <v>43604</v>
      </c>
      <c r="AT3046" s="4">
        <v>0.58817129629629628</v>
      </c>
      <c r="AU3046" s="4" t="s">
        <v>64</v>
      </c>
      <c r="AV3046" s="4" t="s">
        <v>65</v>
      </c>
      <c r="AW3046" s="4">
        <v>27369.312999999998</v>
      </c>
    </row>
    <row r="3047" spans="45:52" x14ac:dyDescent="0.3">
      <c r="AS3047" s="4">
        <v>43604</v>
      </c>
      <c r="AT3047" s="4">
        <v>0.58817129629629628</v>
      </c>
      <c r="AU3047" s="4" t="s">
        <v>64</v>
      </c>
      <c r="AV3047" s="4" t="s">
        <v>66</v>
      </c>
      <c r="AW3047" s="4" t="s">
        <v>67</v>
      </c>
      <c r="AX3047" s="4">
        <v>37933.394</v>
      </c>
    </row>
    <row r="3048" spans="45:52" x14ac:dyDescent="0.3">
      <c r="AS3048" s="4">
        <v>43604</v>
      </c>
      <c r="AT3048" s="4">
        <v>0.58817129629629628</v>
      </c>
      <c r="AU3048" s="4" t="s">
        <v>64</v>
      </c>
      <c r="AV3048" s="4" t="s">
        <v>68</v>
      </c>
      <c r="AW3048" s="4">
        <v>16.853999999999999</v>
      </c>
    </row>
    <row r="3049" spans="45:52" x14ac:dyDescent="0.3">
      <c r="AS3049" s="4">
        <v>43604</v>
      </c>
      <c r="AT3049" s="4">
        <v>0.58952546296296293</v>
      </c>
      <c r="AU3049" s="4" t="s">
        <v>70</v>
      </c>
      <c r="AV3049" s="4" t="s">
        <v>71</v>
      </c>
      <c r="AW3049" s="4">
        <v>43604</v>
      </c>
      <c r="AX3049" s="4">
        <v>0.22500000000000001</v>
      </c>
      <c r="AY3049" s="4" t="s">
        <v>72</v>
      </c>
      <c r="AZ3049" s="4" t="s">
        <v>73</v>
      </c>
    </row>
    <row r="3050" spans="45:52" x14ac:dyDescent="0.3">
      <c r="AS3050" s="4">
        <v>43604</v>
      </c>
      <c r="AT3050" s="4">
        <v>0.58952546296296293</v>
      </c>
      <c r="AU3050" s="4" t="s">
        <v>74</v>
      </c>
      <c r="AV3050" s="4" t="s">
        <v>75</v>
      </c>
      <c r="AW3050" s="4">
        <v>33.700000000000003</v>
      </c>
      <c r="AX3050" s="4" t="s">
        <v>72</v>
      </c>
      <c r="AY3050" s="4" t="s">
        <v>73</v>
      </c>
    </row>
    <row r="3051" spans="45:52" x14ac:dyDescent="0.3">
      <c r="AS3051" s="4">
        <v>43604</v>
      </c>
      <c r="AT3051" s="4">
        <v>0.58952546296296293</v>
      </c>
      <c r="AU3051" s="4" t="s">
        <v>74</v>
      </c>
      <c r="AV3051" s="4" t="s">
        <v>76</v>
      </c>
      <c r="AW3051" s="4">
        <v>34</v>
      </c>
      <c r="AX3051" s="4" t="s">
        <v>72</v>
      </c>
      <c r="AY3051" s="4" t="s">
        <v>73</v>
      </c>
    </row>
    <row r="3052" spans="45:52" x14ac:dyDescent="0.3">
      <c r="AS3052" s="4">
        <v>43604</v>
      </c>
      <c r="AT3052" s="4">
        <v>0.58956018518518516</v>
      </c>
      <c r="AU3052" s="4" t="s">
        <v>59</v>
      </c>
      <c r="AV3052" s="4" t="s">
        <v>60</v>
      </c>
      <c r="AW3052" s="4">
        <v>15736.519</v>
      </c>
    </row>
    <row r="3053" spans="45:52" x14ac:dyDescent="0.3">
      <c r="AS3053" s="4">
        <v>43604</v>
      </c>
      <c r="AT3053" s="4">
        <v>0.58956018518518516</v>
      </c>
      <c r="AU3053" s="4" t="s">
        <v>59</v>
      </c>
      <c r="AV3053" s="4" t="s">
        <v>61</v>
      </c>
      <c r="AW3053" s="4">
        <v>116117.715</v>
      </c>
    </row>
    <row r="3054" spans="45:52" x14ac:dyDescent="0.3">
      <c r="AS3054" s="4">
        <v>43604</v>
      </c>
      <c r="AT3054" s="4">
        <v>0.58956018518518516</v>
      </c>
      <c r="AU3054" s="4" t="s">
        <v>62</v>
      </c>
      <c r="AV3054" s="4" t="s">
        <v>63</v>
      </c>
      <c r="AW3054" s="4">
        <v>12</v>
      </c>
    </row>
    <row r="3055" spans="45:52" x14ac:dyDescent="0.3">
      <c r="AS3055" s="4">
        <v>43604</v>
      </c>
      <c r="AT3055" s="4">
        <v>0.58956018518518516</v>
      </c>
      <c r="AU3055" s="4" t="s">
        <v>64</v>
      </c>
      <c r="AV3055" s="4" t="s">
        <v>65</v>
      </c>
      <c r="AW3055" s="4">
        <v>27369.312999999998</v>
      </c>
    </row>
    <row r="3056" spans="45:52" x14ac:dyDescent="0.3">
      <c r="AS3056" s="4">
        <v>43604</v>
      </c>
      <c r="AT3056" s="4">
        <v>0.58956018518518516</v>
      </c>
      <c r="AU3056" s="4" t="s">
        <v>64</v>
      </c>
      <c r="AV3056" s="4" t="s">
        <v>66</v>
      </c>
      <c r="AW3056" s="4" t="s">
        <v>67</v>
      </c>
      <c r="AX3056" s="4">
        <v>37933.394</v>
      </c>
    </row>
    <row r="3057" spans="45:52" x14ac:dyDescent="0.3">
      <c r="AS3057" s="4">
        <v>43604</v>
      </c>
      <c r="AT3057" s="4">
        <v>0.58956018518518516</v>
      </c>
      <c r="AU3057" s="4" t="s">
        <v>64</v>
      </c>
      <c r="AV3057" s="4" t="s">
        <v>68</v>
      </c>
      <c r="AW3057" s="4">
        <v>16.853999999999999</v>
      </c>
    </row>
    <row r="3058" spans="45:52" x14ac:dyDescent="0.3">
      <c r="AS3058" s="4">
        <v>43604</v>
      </c>
      <c r="AT3058" s="4">
        <v>0.59094907407407404</v>
      </c>
      <c r="AU3058" s="4" t="s">
        <v>59</v>
      </c>
      <c r="AV3058" s="4" t="s">
        <v>60</v>
      </c>
      <c r="AW3058" s="4">
        <v>15736.519</v>
      </c>
    </row>
    <row r="3059" spans="45:52" x14ac:dyDescent="0.3">
      <c r="AS3059" s="4">
        <v>43604</v>
      </c>
      <c r="AT3059" s="4">
        <v>0.59094907407407404</v>
      </c>
      <c r="AU3059" s="4" t="s">
        <v>59</v>
      </c>
      <c r="AV3059" s="4" t="s">
        <v>61</v>
      </c>
      <c r="AW3059" s="4">
        <v>116117.715</v>
      </c>
    </row>
    <row r="3060" spans="45:52" x14ac:dyDescent="0.3">
      <c r="AS3060" s="4">
        <v>43604</v>
      </c>
      <c r="AT3060" s="4">
        <v>0.59094907407407404</v>
      </c>
      <c r="AU3060" s="4" t="s">
        <v>62</v>
      </c>
      <c r="AV3060" s="4" t="s">
        <v>63</v>
      </c>
      <c r="AW3060" s="4">
        <v>12</v>
      </c>
    </row>
    <row r="3061" spans="45:52" x14ac:dyDescent="0.3">
      <c r="AS3061" s="4">
        <v>43604</v>
      </c>
      <c r="AT3061" s="4">
        <v>0.59094907407407404</v>
      </c>
      <c r="AU3061" s="4" t="s">
        <v>64</v>
      </c>
      <c r="AV3061" s="4" t="s">
        <v>65</v>
      </c>
      <c r="AW3061" s="4">
        <v>27369.312999999998</v>
      </c>
    </row>
    <row r="3062" spans="45:52" x14ac:dyDescent="0.3">
      <c r="AS3062" s="4">
        <v>43604</v>
      </c>
      <c r="AT3062" s="4">
        <v>0.59094907407407404</v>
      </c>
      <c r="AU3062" s="4" t="s">
        <v>64</v>
      </c>
      <c r="AV3062" s="4" t="s">
        <v>66</v>
      </c>
      <c r="AW3062" s="4" t="s">
        <v>67</v>
      </c>
      <c r="AX3062" s="4">
        <v>37933.837</v>
      </c>
    </row>
    <row r="3063" spans="45:52" x14ac:dyDescent="0.3">
      <c r="AS3063" s="4">
        <v>43604</v>
      </c>
      <c r="AT3063" s="4">
        <v>0.59094907407407404</v>
      </c>
      <c r="AU3063" s="4" t="s">
        <v>64</v>
      </c>
      <c r="AV3063" s="4" t="s">
        <v>68</v>
      </c>
      <c r="AW3063" s="4">
        <v>17.292999999999999</v>
      </c>
    </row>
    <row r="3064" spans="45:52" x14ac:dyDescent="0.3">
      <c r="AS3064" s="4">
        <v>43604</v>
      </c>
      <c r="AT3064" s="4">
        <v>0.59233796296296293</v>
      </c>
      <c r="AU3064" s="4" t="s">
        <v>59</v>
      </c>
      <c r="AV3064" s="4" t="s">
        <v>60</v>
      </c>
      <c r="AW3064" s="4">
        <v>15736.519</v>
      </c>
    </row>
    <row r="3065" spans="45:52" x14ac:dyDescent="0.3">
      <c r="AS3065" s="4">
        <v>43604</v>
      </c>
      <c r="AT3065" s="4">
        <v>0.59233796296296293</v>
      </c>
      <c r="AU3065" s="4" t="s">
        <v>59</v>
      </c>
      <c r="AV3065" s="4" t="s">
        <v>61</v>
      </c>
      <c r="AW3065" s="4">
        <v>116117.715</v>
      </c>
    </row>
    <row r="3066" spans="45:52" x14ac:dyDescent="0.3">
      <c r="AS3066" s="4">
        <v>43604</v>
      </c>
      <c r="AT3066" s="4">
        <v>0.59233796296296293</v>
      </c>
      <c r="AU3066" s="4" t="s">
        <v>62</v>
      </c>
      <c r="AV3066" s="4" t="s">
        <v>63</v>
      </c>
      <c r="AW3066" s="4">
        <v>12</v>
      </c>
    </row>
    <row r="3067" spans="45:52" x14ac:dyDescent="0.3">
      <c r="AS3067" s="4">
        <v>43604</v>
      </c>
      <c r="AT3067" s="4">
        <v>0.59233796296296293</v>
      </c>
      <c r="AU3067" s="4" t="s">
        <v>64</v>
      </c>
      <c r="AV3067" s="4" t="s">
        <v>65</v>
      </c>
      <c r="AW3067" s="4">
        <v>27369.312999999998</v>
      </c>
    </row>
    <row r="3068" spans="45:52" x14ac:dyDescent="0.3">
      <c r="AS3068" s="4">
        <v>43604</v>
      </c>
      <c r="AT3068" s="4">
        <v>0.59233796296296293</v>
      </c>
      <c r="AU3068" s="4" t="s">
        <v>64</v>
      </c>
      <c r="AV3068" s="4" t="s">
        <v>66</v>
      </c>
      <c r="AW3068" s="4" t="s">
        <v>67</v>
      </c>
      <c r="AX3068" s="4">
        <v>37933.837</v>
      </c>
    </row>
    <row r="3069" spans="45:52" x14ac:dyDescent="0.3">
      <c r="AS3069" s="4">
        <v>43604</v>
      </c>
      <c r="AT3069" s="4">
        <v>0.59233796296296293</v>
      </c>
      <c r="AU3069" s="4" t="s">
        <v>64</v>
      </c>
      <c r="AV3069" s="4" t="s">
        <v>68</v>
      </c>
      <c r="AW3069" s="4">
        <v>17.292999999999999</v>
      </c>
    </row>
    <row r="3070" spans="45:52" x14ac:dyDescent="0.3">
      <c r="AS3070" s="4">
        <v>43604</v>
      </c>
      <c r="AT3070" s="4">
        <v>0.59299768518518514</v>
      </c>
      <c r="AU3070" s="4" t="s">
        <v>70</v>
      </c>
      <c r="AV3070" s="4" t="s">
        <v>71</v>
      </c>
      <c r="AW3070" s="4">
        <v>43604</v>
      </c>
      <c r="AX3070" s="4">
        <v>0.22500000000000001</v>
      </c>
      <c r="AY3070" s="4" t="s">
        <v>72</v>
      </c>
      <c r="AZ3070" s="4" t="s">
        <v>73</v>
      </c>
    </row>
    <row r="3071" spans="45:52" x14ac:dyDescent="0.3">
      <c r="AS3071" s="4">
        <v>43604</v>
      </c>
      <c r="AT3071" s="4">
        <v>0.59299768518518514</v>
      </c>
      <c r="AU3071" s="4" t="s">
        <v>74</v>
      </c>
      <c r="AV3071" s="4" t="s">
        <v>75</v>
      </c>
      <c r="AW3071" s="4">
        <v>33.700000000000003</v>
      </c>
      <c r="AX3071" s="4" t="s">
        <v>72</v>
      </c>
      <c r="AY3071" s="4" t="s">
        <v>73</v>
      </c>
    </row>
    <row r="3072" spans="45:52" x14ac:dyDescent="0.3">
      <c r="AS3072" s="4">
        <v>43604</v>
      </c>
      <c r="AT3072" s="4">
        <v>0.59299768518518514</v>
      </c>
      <c r="AU3072" s="4" t="s">
        <v>74</v>
      </c>
      <c r="AV3072" s="4" t="s">
        <v>76</v>
      </c>
      <c r="AW3072" s="4">
        <v>34</v>
      </c>
      <c r="AX3072" s="4" t="s">
        <v>72</v>
      </c>
      <c r="AY3072" s="4" t="s">
        <v>73</v>
      </c>
    </row>
    <row r="3073" spans="45:52" x14ac:dyDescent="0.3">
      <c r="AS3073" s="4">
        <v>43604</v>
      </c>
      <c r="AT3073" s="4">
        <v>0.59372685185185181</v>
      </c>
      <c r="AU3073" s="4" t="s">
        <v>59</v>
      </c>
      <c r="AV3073" s="4" t="s">
        <v>60</v>
      </c>
      <c r="AW3073" s="4">
        <v>15736.519</v>
      </c>
    </row>
    <row r="3074" spans="45:52" x14ac:dyDescent="0.3">
      <c r="AS3074" s="4">
        <v>43604</v>
      </c>
      <c r="AT3074" s="4">
        <v>0.59372685185185181</v>
      </c>
      <c r="AU3074" s="4" t="s">
        <v>59</v>
      </c>
      <c r="AV3074" s="4" t="s">
        <v>61</v>
      </c>
      <c r="AW3074" s="4">
        <v>116117.715</v>
      </c>
    </row>
    <row r="3075" spans="45:52" x14ac:dyDescent="0.3">
      <c r="AS3075" s="4">
        <v>43604</v>
      </c>
      <c r="AT3075" s="4">
        <v>0.59372685185185181</v>
      </c>
      <c r="AU3075" s="4" t="s">
        <v>62</v>
      </c>
      <c r="AV3075" s="4" t="s">
        <v>63</v>
      </c>
      <c r="AW3075" s="4">
        <v>12</v>
      </c>
    </row>
    <row r="3076" spans="45:52" x14ac:dyDescent="0.3">
      <c r="AS3076" s="4">
        <v>43604</v>
      </c>
      <c r="AT3076" s="4">
        <v>0.59372685185185181</v>
      </c>
      <c r="AU3076" s="4" t="s">
        <v>64</v>
      </c>
      <c r="AV3076" s="4" t="s">
        <v>65</v>
      </c>
      <c r="AW3076" s="4">
        <v>27369.312999999998</v>
      </c>
    </row>
    <row r="3077" spans="45:52" x14ac:dyDescent="0.3">
      <c r="AS3077" s="4">
        <v>43604</v>
      </c>
      <c r="AT3077" s="4">
        <v>0.59372685185185181</v>
      </c>
      <c r="AU3077" s="4" t="s">
        <v>64</v>
      </c>
      <c r="AV3077" s="4" t="s">
        <v>66</v>
      </c>
      <c r="AW3077" s="4" t="s">
        <v>67</v>
      </c>
      <c r="AX3077" s="4">
        <v>37934.226999999999</v>
      </c>
    </row>
    <row r="3078" spans="45:52" x14ac:dyDescent="0.3">
      <c r="AS3078" s="4">
        <v>43604</v>
      </c>
      <c r="AT3078" s="4">
        <v>0.59372685185185181</v>
      </c>
      <c r="AU3078" s="4" t="s">
        <v>64</v>
      </c>
      <c r="AV3078" s="4" t="s">
        <v>68</v>
      </c>
      <c r="AW3078" s="4">
        <v>17.687999999999999</v>
      </c>
    </row>
    <row r="3079" spans="45:52" x14ac:dyDescent="0.3">
      <c r="AS3079" s="4">
        <v>43604</v>
      </c>
      <c r="AT3079" s="4">
        <v>0.5951157407407407</v>
      </c>
      <c r="AU3079" s="4" t="s">
        <v>59</v>
      </c>
      <c r="AV3079" s="4" t="s">
        <v>60</v>
      </c>
      <c r="AW3079" s="4">
        <v>15736.519</v>
      </c>
    </row>
    <row r="3080" spans="45:52" x14ac:dyDescent="0.3">
      <c r="AS3080" s="4">
        <v>43604</v>
      </c>
      <c r="AT3080" s="4">
        <v>0.5951157407407407</v>
      </c>
      <c r="AU3080" s="4" t="s">
        <v>59</v>
      </c>
      <c r="AV3080" s="4" t="s">
        <v>61</v>
      </c>
      <c r="AW3080" s="4">
        <v>116117.715</v>
      </c>
    </row>
    <row r="3081" spans="45:52" x14ac:dyDescent="0.3">
      <c r="AS3081" s="4">
        <v>43604</v>
      </c>
      <c r="AT3081" s="4">
        <v>0.5951157407407407</v>
      </c>
      <c r="AU3081" s="4" t="s">
        <v>62</v>
      </c>
      <c r="AV3081" s="4" t="s">
        <v>63</v>
      </c>
      <c r="AW3081" s="4">
        <v>12</v>
      </c>
    </row>
    <row r="3082" spans="45:52" x14ac:dyDescent="0.3">
      <c r="AS3082" s="4">
        <v>43604</v>
      </c>
      <c r="AT3082" s="4">
        <v>0.5951157407407407</v>
      </c>
      <c r="AU3082" s="4" t="s">
        <v>64</v>
      </c>
      <c r="AV3082" s="4" t="s">
        <v>65</v>
      </c>
      <c r="AW3082" s="4">
        <v>27369.312999999998</v>
      </c>
    </row>
    <row r="3083" spans="45:52" x14ac:dyDescent="0.3">
      <c r="AS3083" s="4">
        <v>43604</v>
      </c>
      <c r="AT3083" s="4">
        <v>0.5951157407407407</v>
      </c>
      <c r="AU3083" s="4" t="s">
        <v>64</v>
      </c>
      <c r="AV3083" s="4" t="s">
        <v>66</v>
      </c>
      <c r="AW3083" s="4" t="s">
        <v>67</v>
      </c>
      <c r="AX3083" s="4">
        <v>37934.226999999999</v>
      </c>
    </row>
    <row r="3084" spans="45:52" x14ac:dyDescent="0.3">
      <c r="AS3084" s="4">
        <v>43604</v>
      </c>
      <c r="AT3084" s="4">
        <v>0.5951157407407407</v>
      </c>
      <c r="AU3084" s="4" t="s">
        <v>64</v>
      </c>
      <c r="AV3084" s="4" t="s">
        <v>68</v>
      </c>
      <c r="AW3084" s="4">
        <v>17.687999999999999</v>
      </c>
    </row>
    <row r="3085" spans="45:52" x14ac:dyDescent="0.3">
      <c r="AS3085" s="4">
        <v>43604</v>
      </c>
      <c r="AT3085" s="4">
        <v>0.59646990740740746</v>
      </c>
      <c r="AU3085" s="4" t="s">
        <v>70</v>
      </c>
      <c r="AV3085" s="4" t="s">
        <v>71</v>
      </c>
      <c r="AW3085" s="4">
        <v>43604</v>
      </c>
      <c r="AX3085" s="4">
        <v>0.22500000000000001</v>
      </c>
      <c r="AY3085" s="4" t="s">
        <v>72</v>
      </c>
      <c r="AZ3085" s="4" t="s">
        <v>73</v>
      </c>
    </row>
    <row r="3086" spans="45:52" x14ac:dyDescent="0.3">
      <c r="AS3086" s="4">
        <v>43604</v>
      </c>
      <c r="AT3086" s="4">
        <v>0.59646990740740746</v>
      </c>
      <c r="AU3086" s="4" t="s">
        <v>74</v>
      </c>
      <c r="AV3086" s="4" t="s">
        <v>75</v>
      </c>
      <c r="AW3086" s="4">
        <v>33.700000000000003</v>
      </c>
      <c r="AX3086" s="4" t="s">
        <v>72</v>
      </c>
      <c r="AY3086" s="4" t="s">
        <v>73</v>
      </c>
    </row>
    <row r="3087" spans="45:52" x14ac:dyDescent="0.3">
      <c r="AS3087" s="4">
        <v>43604</v>
      </c>
      <c r="AT3087" s="4">
        <v>0.59646990740740746</v>
      </c>
      <c r="AU3087" s="4" t="s">
        <v>74</v>
      </c>
      <c r="AV3087" s="4" t="s">
        <v>76</v>
      </c>
      <c r="AW3087" s="4">
        <v>34</v>
      </c>
      <c r="AX3087" s="4" t="s">
        <v>72</v>
      </c>
      <c r="AY3087" s="4" t="s">
        <v>73</v>
      </c>
    </row>
    <row r="3088" spans="45:52" x14ac:dyDescent="0.3">
      <c r="AS3088" s="4">
        <v>43604</v>
      </c>
      <c r="AT3088" s="4">
        <v>0.59650462962962958</v>
      </c>
      <c r="AU3088" s="4" t="s">
        <v>59</v>
      </c>
      <c r="AV3088" s="4" t="s">
        <v>60</v>
      </c>
      <c r="AW3088" s="4">
        <v>15736.519</v>
      </c>
    </row>
    <row r="3089" spans="45:50" x14ac:dyDescent="0.3">
      <c r="AS3089" s="4">
        <v>43604</v>
      </c>
      <c r="AT3089" s="4">
        <v>0.59650462962962958</v>
      </c>
      <c r="AU3089" s="4" t="s">
        <v>59</v>
      </c>
      <c r="AV3089" s="4" t="s">
        <v>61</v>
      </c>
      <c r="AW3089" s="4">
        <v>116117.715</v>
      </c>
    </row>
    <row r="3090" spans="45:50" x14ac:dyDescent="0.3">
      <c r="AS3090" s="4">
        <v>43604</v>
      </c>
      <c r="AT3090" s="4">
        <v>0.59650462962962958</v>
      </c>
      <c r="AU3090" s="4" t="s">
        <v>62</v>
      </c>
      <c r="AV3090" s="4" t="s">
        <v>63</v>
      </c>
      <c r="AW3090" s="4">
        <v>12</v>
      </c>
    </row>
    <row r="3091" spans="45:50" x14ac:dyDescent="0.3">
      <c r="AS3091" s="4">
        <v>43604</v>
      </c>
      <c r="AT3091" s="4">
        <v>0.59650462962962958</v>
      </c>
      <c r="AU3091" s="4" t="s">
        <v>64</v>
      </c>
      <c r="AV3091" s="4" t="s">
        <v>65</v>
      </c>
      <c r="AW3091" s="4">
        <v>27369.312999999998</v>
      </c>
    </row>
    <row r="3092" spans="45:50" x14ac:dyDescent="0.3">
      <c r="AS3092" s="4">
        <v>43604</v>
      </c>
      <c r="AT3092" s="4">
        <v>0.59650462962962958</v>
      </c>
      <c r="AU3092" s="4" t="s">
        <v>64</v>
      </c>
      <c r="AV3092" s="4" t="s">
        <v>66</v>
      </c>
      <c r="AW3092" s="4" t="s">
        <v>67</v>
      </c>
      <c r="AX3092" s="4">
        <v>37934.226999999999</v>
      </c>
    </row>
    <row r="3093" spans="45:50" x14ac:dyDescent="0.3">
      <c r="AS3093" s="4">
        <v>43604</v>
      </c>
      <c r="AT3093" s="4">
        <v>0.59650462962962958</v>
      </c>
      <c r="AU3093" s="4" t="s">
        <v>64</v>
      </c>
      <c r="AV3093" s="4" t="s">
        <v>68</v>
      </c>
      <c r="AW3093" s="4">
        <v>17.687999999999999</v>
      </c>
    </row>
    <row r="3094" spans="45:50" x14ac:dyDescent="0.3">
      <c r="AS3094" s="4">
        <v>43604</v>
      </c>
      <c r="AT3094" s="4">
        <v>0.59789351851851846</v>
      </c>
      <c r="AU3094" s="4" t="s">
        <v>59</v>
      </c>
      <c r="AV3094" s="4" t="s">
        <v>60</v>
      </c>
      <c r="AW3094" s="4">
        <v>15736.519</v>
      </c>
    </row>
    <row r="3095" spans="45:50" x14ac:dyDescent="0.3">
      <c r="AS3095" s="4">
        <v>43604</v>
      </c>
      <c r="AT3095" s="4">
        <v>0.59789351851851846</v>
      </c>
      <c r="AU3095" s="4" t="s">
        <v>59</v>
      </c>
      <c r="AV3095" s="4" t="s">
        <v>61</v>
      </c>
      <c r="AW3095" s="4">
        <v>116117.715</v>
      </c>
    </row>
    <row r="3096" spans="45:50" x14ac:dyDescent="0.3">
      <c r="AS3096" s="4">
        <v>43604</v>
      </c>
      <c r="AT3096" s="4">
        <v>0.59789351851851846</v>
      </c>
      <c r="AU3096" s="4" t="s">
        <v>62</v>
      </c>
      <c r="AV3096" s="4" t="s">
        <v>63</v>
      </c>
      <c r="AW3096" s="4">
        <v>12</v>
      </c>
    </row>
    <row r="3097" spans="45:50" x14ac:dyDescent="0.3">
      <c r="AS3097" s="4">
        <v>43604</v>
      </c>
      <c r="AT3097" s="4">
        <v>0.59789351851851846</v>
      </c>
      <c r="AU3097" s="4" t="s">
        <v>64</v>
      </c>
      <c r="AV3097" s="4" t="s">
        <v>65</v>
      </c>
      <c r="AW3097" s="4">
        <v>27369.312999999998</v>
      </c>
    </row>
    <row r="3098" spans="45:50" x14ac:dyDescent="0.3">
      <c r="AS3098" s="4">
        <v>43604</v>
      </c>
      <c r="AT3098" s="4">
        <v>0.59789351851851846</v>
      </c>
      <c r="AU3098" s="4" t="s">
        <v>64</v>
      </c>
      <c r="AV3098" s="4" t="s">
        <v>66</v>
      </c>
      <c r="AW3098" s="4" t="s">
        <v>67</v>
      </c>
      <c r="AX3098" s="4">
        <v>37934.381000000001</v>
      </c>
    </row>
    <row r="3099" spans="45:50" x14ac:dyDescent="0.3">
      <c r="AS3099" s="4">
        <v>43604</v>
      </c>
      <c r="AT3099" s="4">
        <v>0.59789351851851846</v>
      </c>
      <c r="AU3099" s="4" t="s">
        <v>64</v>
      </c>
      <c r="AV3099" s="4" t="s">
        <v>68</v>
      </c>
      <c r="AW3099" s="4">
        <v>17.843</v>
      </c>
    </row>
    <row r="3100" spans="45:50" x14ac:dyDescent="0.3">
      <c r="AS3100" s="4">
        <v>43604</v>
      </c>
      <c r="AT3100" s="4">
        <v>0.59928240740740735</v>
      </c>
      <c r="AU3100" s="4" t="s">
        <v>59</v>
      </c>
      <c r="AV3100" s="4" t="s">
        <v>60</v>
      </c>
      <c r="AW3100" s="4">
        <v>15736.519</v>
      </c>
    </row>
    <row r="3101" spans="45:50" x14ac:dyDescent="0.3">
      <c r="AS3101" s="4">
        <v>43604</v>
      </c>
      <c r="AT3101" s="4">
        <v>0.59928240740740735</v>
      </c>
      <c r="AU3101" s="4" t="s">
        <v>59</v>
      </c>
      <c r="AV3101" s="4" t="s">
        <v>61</v>
      </c>
      <c r="AW3101" s="4">
        <v>116117.715</v>
      </c>
    </row>
    <row r="3102" spans="45:50" x14ac:dyDescent="0.3">
      <c r="AS3102" s="4">
        <v>43604</v>
      </c>
      <c r="AT3102" s="4">
        <v>0.59928240740740735</v>
      </c>
      <c r="AU3102" s="4" t="s">
        <v>62</v>
      </c>
      <c r="AV3102" s="4" t="s">
        <v>63</v>
      </c>
      <c r="AW3102" s="4">
        <v>12</v>
      </c>
    </row>
    <row r="3103" spans="45:50" x14ac:dyDescent="0.3">
      <c r="AS3103" s="4">
        <v>43604</v>
      </c>
      <c r="AT3103" s="4">
        <v>0.59928240740740735</v>
      </c>
      <c r="AU3103" s="4" t="s">
        <v>64</v>
      </c>
      <c r="AV3103" s="4" t="s">
        <v>65</v>
      </c>
      <c r="AW3103" s="4">
        <v>27369.312999999998</v>
      </c>
    </row>
    <row r="3104" spans="45:50" x14ac:dyDescent="0.3">
      <c r="AS3104" s="4">
        <v>43604</v>
      </c>
      <c r="AT3104" s="4">
        <v>0.59928240740740735</v>
      </c>
      <c r="AU3104" s="4" t="s">
        <v>64</v>
      </c>
      <c r="AV3104" s="4" t="s">
        <v>66</v>
      </c>
      <c r="AW3104" s="4" t="s">
        <v>67</v>
      </c>
      <c r="AX3104" s="4">
        <v>37934.381000000001</v>
      </c>
    </row>
    <row r="3105" spans="45:52" x14ac:dyDescent="0.3">
      <c r="AS3105" s="4">
        <v>43604</v>
      </c>
      <c r="AT3105" s="4">
        <v>0.59928240740740735</v>
      </c>
      <c r="AU3105" s="4" t="s">
        <v>64</v>
      </c>
      <c r="AV3105" s="4" t="s">
        <v>68</v>
      </c>
      <c r="AW3105" s="4">
        <v>17.843</v>
      </c>
    </row>
    <row r="3106" spans="45:52" x14ac:dyDescent="0.3">
      <c r="AS3106" s="4">
        <v>43604</v>
      </c>
      <c r="AT3106" s="4">
        <v>0.59994212962962956</v>
      </c>
      <c r="AU3106" s="4" t="s">
        <v>70</v>
      </c>
      <c r="AV3106" s="4" t="s">
        <v>71</v>
      </c>
      <c r="AW3106" s="4">
        <v>43604</v>
      </c>
      <c r="AX3106" s="4">
        <v>0.22500000000000001</v>
      </c>
      <c r="AY3106" s="4" t="s">
        <v>72</v>
      </c>
      <c r="AZ3106" s="4" t="s">
        <v>73</v>
      </c>
    </row>
    <row r="3107" spans="45:52" x14ac:dyDescent="0.3">
      <c r="AS3107" s="4">
        <v>43604</v>
      </c>
      <c r="AT3107" s="4">
        <v>0.59994212962962956</v>
      </c>
      <c r="AU3107" s="4" t="s">
        <v>74</v>
      </c>
      <c r="AV3107" s="4" t="s">
        <v>75</v>
      </c>
      <c r="AW3107" s="4">
        <v>33.700000000000003</v>
      </c>
      <c r="AX3107" s="4" t="s">
        <v>72</v>
      </c>
      <c r="AY3107" s="4" t="s">
        <v>73</v>
      </c>
    </row>
    <row r="3108" spans="45:52" x14ac:dyDescent="0.3">
      <c r="AS3108" s="4">
        <v>43604</v>
      </c>
      <c r="AT3108" s="4">
        <v>0.59994212962962956</v>
      </c>
      <c r="AU3108" s="4" t="s">
        <v>74</v>
      </c>
      <c r="AV3108" s="4" t="s">
        <v>76</v>
      </c>
      <c r="AW3108" s="4">
        <v>34</v>
      </c>
      <c r="AX3108" s="4" t="s">
        <v>72</v>
      </c>
      <c r="AY3108" s="4" t="s">
        <v>73</v>
      </c>
    </row>
    <row r="3109" spans="45:52" x14ac:dyDescent="0.3">
      <c r="AS3109" s="4">
        <v>43604</v>
      </c>
      <c r="AT3109" s="4">
        <v>0.60067129629629623</v>
      </c>
      <c r="AU3109" s="4" t="s">
        <v>59</v>
      </c>
      <c r="AV3109" s="4" t="s">
        <v>60</v>
      </c>
      <c r="AW3109" s="4">
        <v>15736.519</v>
      </c>
    </row>
    <row r="3110" spans="45:52" x14ac:dyDescent="0.3">
      <c r="AS3110" s="4">
        <v>43604</v>
      </c>
      <c r="AT3110" s="4">
        <v>0.60067129629629623</v>
      </c>
      <c r="AU3110" s="4" t="s">
        <v>59</v>
      </c>
      <c r="AV3110" s="4" t="s">
        <v>61</v>
      </c>
      <c r="AW3110" s="4">
        <v>116117.715</v>
      </c>
    </row>
    <row r="3111" spans="45:52" x14ac:dyDescent="0.3">
      <c r="AS3111" s="4">
        <v>43604</v>
      </c>
      <c r="AT3111" s="4">
        <v>0.60067129629629623</v>
      </c>
      <c r="AU3111" s="4" t="s">
        <v>62</v>
      </c>
      <c r="AV3111" s="4" t="s">
        <v>63</v>
      </c>
      <c r="AW3111" s="4">
        <v>12</v>
      </c>
    </row>
    <row r="3112" spans="45:52" x14ac:dyDescent="0.3">
      <c r="AS3112" s="4">
        <v>43604</v>
      </c>
      <c r="AT3112" s="4">
        <v>0.60067129629629623</v>
      </c>
      <c r="AU3112" s="4" t="s">
        <v>64</v>
      </c>
      <c r="AV3112" s="4" t="s">
        <v>65</v>
      </c>
      <c r="AW3112" s="4">
        <v>27369.312999999998</v>
      </c>
    </row>
    <row r="3113" spans="45:52" x14ac:dyDescent="0.3">
      <c r="AS3113" s="4">
        <v>43604</v>
      </c>
      <c r="AT3113" s="4">
        <v>0.60067129629629623</v>
      </c>
      <c r="AU3113" s="4" t="s">
        <v>64</v>
      </c>
      <c r="AV3113" s="4" t="s">
        <v>66</v>
      </c>
      <c r="AW3113" s="4" t="s">
        <v>67</v>
      </c>
      <c r="AX3113" s="4">
        <v>37934.639999999999</v>
      </c>
    </row>
    <row r="3114" spans="45:52" x14ac:dyDescent="0.3">
      <c r="AS3114" s="4">
        <v>43604</v>
      </c>
      <c r="AT3114" s="4">
        <v>0.60067129629629623</v>
      </c>
      <c r="AU3114" s="4" t="s">
        <v>64</v>
      </c>
      <c r="AV3114" s="4" t="s">
        <v>68</v>
      </c>
      <c r="AW3114" s="4">
        <v>18.097999999999999</v>
      </c>
    </row>
    <row r="3115" spans="45:52" x14ac:dyDescent="0.3">
      <c r="AS3115" s="4">
        <v>43604</v>
      </c>
      <c r="AT3115" s="4">
        <v>0.60206018518518511</v>
      </c>
      <c r="AU3115" s="4" t="s">
        <v>59</v>
      </c>
      <c r="AV3115" s="4" t="s">
        <v>60</v>
      </c>
      <c r="AW3115" s="4">
        <v>15736.519</v>
      </c>
    </row>
    <row r="3116" spans="45:52" x14ac:dyDescent="0.3">
      <c r="AS3116" s="4">
        <v>43604</v>
      </c>
      <c r="AT3116" s="4">
        <v>0.60206018518518511</v>
      </c>
      <c r="AU3116" s="4" t="s">
        <v>59</v>
      </c>
      <c r="AV3116" s="4" t="s">
        <v>61</v>
      </c>
      <c r="AW3116" s="4">
        <v>116117.715</v>
      </c>
    </row>
    <row r="3117" spans="45:52" x14ac:dyDescent="0.3">
      <c r="AS3117" s="4">
        <v>43604</v>
      </c>
      <c r="AT3117" s="4">
        <v>0.60206018518518511</v>
      </c>
      <c r="AU3117" s="4" t="s">
        <v>62</v>
      </c>
      <c r="AV3117" s="4" t="s">
        <v>63</v>
      </c>
      <c r="AW3117" s="4">
        <v>12</v>
      </c>
    </row>
    <row r="3118" spans="45:52" x14ac:dyDescent="0.3">
      <c r="AS3118" s="4">
        <v>43604</v>
      </c>
      <c r="AT3118" s="4">
        <v>0.60206018518518511</v>
      </c>
      <c r="AU3118" s="4" t="s">
        <v>64</v>
      </c>
      <c r="AV3118" s="4" t="s">
        <v>65</v>
      </c>
      <c r="AW3118" s="4">
        <v>27369.312999999998</v>
      </c>
    </row>
    <row r="3119" spans="45:52" x14ac:dyDescent="0.3">
      <c r="AS3119" s="4">
        <v>43604</v>
      </c>
      <c r="AT3119" s="4">
        <v>0.60206018518518511</v>
      </c>
      <c r="AU3119" s="4" t="s">
        <v>64</v>
      </c>
      <c r="AV3119" s="4" t="s">
        <v>66</v>
      </c>
      <c r="AW3119" s="4" t="s">
        <v>67</v>
      </c>
      <c r="AX3119" s="4">
        <v>37934.639999999999</v>
      </c>
    </row>
    <row r="3120" spans="45:52" x14ac:dyDescent="0.3">
      <c r="AS3120" s="4">
        <v>43604</v>
      </c>
      <c r="AT3120" s="4">
        <v>0.60206018518518511</v>
      </c>
      <c r="AU3120" s="4" t="s">
        <v>64</v>
      </c>
      <c r="AV3120" s="4" t="s">
        <v>68</v>
      </c>
      <c r="AW3120" s="4">
        <v>18.097999999999999</v>
      </c>
    </row>
    <row r="3121" spans="45:52" x14ac:dyDescent="0.3">
      <c r="AS3121" s="4">
        <v>43604</v>
      </c>
      <c r="AT3121" s="4">
        <v>0.60341435185185188</v>
      </c>
      <c r="AU3121" s="4" t="s">
        <v>70</v>
      </c>
      <c r="AV3121" s="4" t="s">
        <v>71</v>
      </c>
      <c r="AW3121" s="4">
        <v>43604</v>
      </c>
      <c r="AX3121" s="4">
        <v>0.22500000000000001</v>
      </c>
      <c r="AY3121" s="4" t="s">
        <v>72</v>
      </c>
      <c r="AZ3121" s="4" t="s">
        <v>73</v>
      </c>
    </row>
    <row r="3122" spans="45:52" x14ac:dyDescent="0.3">
      <c r="AS3122" s="4">
        <v>43604</v>
      </c>
      <c r="AT3122" s="4">
        <v>0.60341435185185188</v>
      </c>
      <c r="AU3122" s="4" t="s">
        <v>74</v>
      </c>
      <c r="AV3122" s="4" t="s">
        <v>75</v>
      </c>
      <c r="AW3122" s="4">
        <v>33.700000000000003</v>
      </c>
      <c r="AX3122" s="4" t="s">
        <v>72</v>
      </c>
      <c r="AY3122" s="4" t="s">
        <v>73</v>
      </c>
    </row>
    <row r="3123" spans="45:52" x14ac:dyDescent="0.3">
      <c r="AS3123" s="4">
        <v>43604</v>
      </c>
      <c r="AT3123" s="4">
        <v>0.60341435185185188</v>
      </c>
      <c r="AU3123" s="4" t="s">
        <v>74</v>
      </c>
      <c r="AV3123" s="4" t="s">
        <v>76</v>
      </c>
      <c r="AW3123" s="4">
        <v>34</v>
      </c>
      <c r="AX3123" s="4" t="s">
        <v>72</v>
      </c>
      <c r="AY3123" s="4" t="s">
        <v>73</v>
      </c>
    </row>
    <row r="3124" spans="45:52" x14ac:dyDescent="0.3">
      <c r="AS3124" s="4">
        <v>43604</v>
      </c>
      <c r="AT3124" s="4">
        <v>0.603449074074074</v>
      </c>
      <c r="AU3124" s="4" t="s">
        <v>59</v>
      </c>
      <c r="AV3124" s="4" t="s">
        <v>60</v>
      </c>
      <c r="AW3124" s="4">
        <v>15736.519</v>
      </c>
    </row>
    <row r="3125" spans="45:52" x14ac:dyDescent="0.3">
      <c r="AS3125" s="4">
        <v>43604</v>
      </c>
      <c r="AT3125" s="4">
        <v>0.603449074074074</v>
      </c>
      <c r="AU3125" s="4" t="s">
        <v>59</v>
      </c>
      <c r="AV3125" s="4" t="s">
        <v>61</v>
      </c>
      <c r="AW3125" s="4">
        <v>116117.715</v>
      </c>
    </row>
    <row r="3126" spans="45:52" x14ac:dyDescent="0.3">
      <c r="AS3126" s="4">
        <v>43604</v>
      </c>
      <c r="AT3126" s="4">
        <v>0.603449074074074</v>
      </c>
      <c r="AU3126" s="4" t="s">
        <v>62</v>
      </c>
      <c r="AV3126" s="4" t="s">
        <v>63</v>
      </c>
      <c r="AW3126" s="4">
        <v>12</v>
      </c>
    </row>
    <row r="3127" spans="45:52" x14ac:dyDescent="0.3">
      <c r="AS3127" s="4">
        <v>43604</v>
      </c>
      <c r="AT3127" s="4">
        <v>0.603449074074074</v>
      </c>
      <c r="AU3127" s="4" t="s">
        <v>64</v>
      </c>
      <c r="AV3127" s="4" t="s">
        <v>65</v>
      </c>
      <c r="AW3127" s="4">
        <v>27369.312999999998</v>
      </c>
    </row>
    <row r="3128" spans="45:52" x14ac:dyDescent="0.3">
      <c r="AS3128" s="4">
        <v>43604</v>
      </c>
      <c r="AT3128" s="4">
        <v>0.603449074074074</v>
      </c>
      <c r="AU3128" s="4" t="s">
        <v>64</v>
      </c>
      <c r="AV3128" s="4" t="s">
        <v>66</v>
      </c>
      <c r="AW3128" s="4" t="s">
        <v>67</v>
      </c>
      <c r="AX3128" s="4">
        <v>37934.639999999999</v>
      </c>
    </row>
    <row r="3129" spans="45:52" x14ac:dyDescent="0.3">
      <c r="AS3129" s="4">
        <v>43604</v>
      </c>
      <c r="AT3129" s="4">
        <v>0.603449074074074</v>
      </c>
      <c r="AU3129" s="4" t="s">
        <v>64</v>
      </c>
      <c r="AV3129" s="4" t="s">
        <v>68</v>
      </c>
      <c r="AW3129" s="4">
        <v>18.097999999999999</v>
      </c>
    </row>
    <row r="3130" spans="45:52" x14ac:dyDescent="0.3">
      <c r="AS3130" s="4">
        <v>43604</v>
      </c>
      <c r="AT3130" s="4">
        <v>0.60483796296296299</v>
      </c>
      <c r="AU3130" s="4" t="s">
        <v>59</v>
      </c>
      <c r="AV3130" s="4" t="s">
        <v>60</v>
      </c>
      <c r="AW3130" s="4">
        <v>15736.519</v>
      </c>
    </row>
    <row r="3131" spans="45:52" x14ac:dyDescent="0.3">
      <c r="AS3131" s="4">
        <v>43604</v>
      </c>
      <c r="AT3131" s="4">
        <v>0.60483796296296299</v>
      </c>
      <c r="AU3131" s="4" t="s">
        <v>59</v>
      </c>
      <c r="AV3131" s="4" t="s">
        <v>61</v>
      </c>
      <c r="AW3131" s="4">
        <v>116117.715</v>
      </c>
    </row>
    <row r="3132" spans="45:52" x14ac:dyDescent="0.3">
      <c r="AS3132" s="4">
        <v>43604</v>
      </c>
      <c r="AT3132" s="4">
        <v>0.60483796296296299</v>
      </c>
      <c r="AU3132" s="4" t="s">
        <v>62</v>
      </c>
      <c r="AV3132" s="4" t="s">
        <v>63</v>
      </c>
      <c r="AW3132" s="4">
        <v>12</v>
      </c>
    </row>
    <row r="3133" spans="45:52" x14ac:dyDescent="0.3">
      <c r="AS3133" s="4">
        <v>43604</v>
      </c>
      <c r="AT3133" s="4">
        <v>0.60483796296296299</v>
      </c>
      <c r="AU3133" s="4" t="s">
        <v>64</v>
      </c>
      <c r="AV3133" s="4" t="s">
        <v>65</v>
      </c>
      <c r="AW3133" s="4">
        <v>27369.312999999998</v>
      </c>
    </row>
    <row r="3134" spans="45:52" x14ac:dyDescent="0.3">
      <c r="AS3134" s="4">
        <v>43604</v>
      </c>
      <c r="AT3134" s="4">
        <v>0.60483796296296299</v>
      </c>
      <c r="AU3134" s="4" t="s">
        <v>64</v>
      </c>
      <c r="AV3134" s="4" t="s">
        <v>66</v>
      </c>
      <c r="AW3134" s="4" t="s">
        <v>67</v>
      </c>
      <c r="AX3134" s="4">
        <v>37935.101999999999</v>
      </c>
    </row>
    <row r="3135" spans="45:52" x14ac:dyDescent="0.3">
      <c r="AS3135" s="4">
        <v>43604</v>
      </c>
      <c r="AT3135" s="4">
        <v>0.60483796296296299</v>
      </c>
      <c r="AU3135" s="4" t="s">
        <v>64</v>
      </c>
      <c r="AV3135" s="4" t="s">
        <v>68</v>
      </c>
      <c r="AW3135" s="4">
        <v>18.558</v>
      </c>
    </row>
    <row r="3136" spans="45:52" x14ac:dyDescent="0.3">
      <c r="AS3136" s="4">
        <v>43604</v>
      </c>
      <c r="AT3136" s="4">
        <v>0.60622685185185188</v>
      </c>
      <c r="AU3136" s="4" t="s">
        <v>59</v>
      </c>
      <c r="AV3136" s="4" t="s">
        <v>60</v>
      </c>
      <c r="AW3136" s="4">
        <v>15736.519</v>
      </c>
    </row>
    <row r="3137" spans="45:52" x14ac:dyDescent="0.3">
      <c r="AS3137" s="4">
        <v>43604</v>
      </c>
      <c r="AT3137" s="4">
        <v>0.60622685185185188</v>
      </c>
      <c r="AU3137" s="4" t="s">
        <v>59</v>
      </c>
      <c r="AV3137" s="4" t="s">
        <v>61</v>
      </c>
      <c r="AW3137" s="4">
        <v>116117.715</v>
      </c>
    </row>
    <row r="3138" spans="45:52" x14ac:dyDescent="0.3">
      <c r="AS3138" s="4">
        <v>43604</v>
      </c>
      <c r="AT3138" s="4">
        <v>0.60622685185185188</v>
      </c>
      <c r="AU3138" s="4" t="s">
        <v>62</v>
      </c>
      <c r="AV3138" s="4" t="s">
        <v>63</v>
      </c>
      <c r="AW3138" s="4">
        <v>12</v>
      </c>
    </row>
    <row r="3139" spans="45:52" x14ac:dyDescent="0.3">
      <c r="AS3139" s="4">
        <v>43604</v>
      </c>
      <c r="AT3139" s="4">
        <v>0.60622685185185188</v>
      </c>
      <c r="AU3139" s="4" t="s">
        <v>64</v>
      </c>
      <c r="AV3139" s="4" t="s">
        <v>65</v>
      </c>
      <c r="AW3139" s="4">
        <v>27369.312999999998</v>
      </c>
    </row>
    <row r="3140" spans="45:52" x14ac:dyDescent="0.3">
      <c r="AS3140" s="4">
        <v>43604</v>
      </c>
      <c r="AT3140" s="4">
        <v>0.60622685185185188</v>
      </c>
      <c r="AU3140" s="4" t="s">
        <v>64</v>
      </c>
      <c r="AV3140" s="4" t="s">
        <v>66</v>
      </c>
      <c r="AW3140" s="4" t="s">
        <v>67</v>
      </c>
      <c r="AX3140" s="4">
        <v>37935.101999999999</v>
      </c>
    </row>
    <row r="3141" spans="45:52" x14ac:dyDescent="0.3">
      <c r="AS3141" s="4">
        <v>43604</v>
      </c>
      <c r="AT3141" s="4">
        <v>0.60622685185185188</v>
      </c>
      <c r="AU3141" s="4" t="s">
        <v>64</v>
      </c>
      <c r="AV3141" s="4" t="s">
        <v>68</v>
      </c>
      <c r="AW3141" s="4">
        <v>18.558</v>
      </c>
    </row>
    <row r="3142" spans="45:52" x14ac:dyDescent="0.3">
      <c r="AS3142" s="4">
        <v>43604</v>
      </c>
      <c r="AT3142" s="4">
        <v>0.60688657407407409</v>
      </c>
      <c r="AU3142" s="4" t="s">
        <v>70</v>
      </c>
      <c r="AV3142" s="4" t="s">
        <v>71</v>
      </c>
      <c r="AW3142" s="4">
        <v>43604</v>
      </c>
      <c r="AX3142" s="4">
        <v>0.22500000000000001</v>
      </c>
      <c r="AY3142" s="4" t="s">
        <v>72</v>
      </c>
      <c r="AZ3142" s="4" t="s">
        <v>73</v>
      </c>
    </row>
    <row r="3143" spans="45:52" x14ac:dyDescent="0.3">
      <c r="AS3143" s="4">
        <v>43604</v>
      </c>
      <c r="AT3143" s="4">
        <v>0.60688657407407409</v>
      </c>
      <c r="AU3143" s="4" t="s">
        <v>74</v>
      </c>
      <c r="AV3143" s="4" t="s">
        <v>75</v>
      </c>
      <c r="AW3143" s="4">
        <v>33.700000000000003</v>
      </c>
      <c r="AX3143" s="4" t="s">
        <v>72</v>
      </c>
      <c r="AY3143" s="4" t="s">
        <v>73</v>
      </c>
    </row>
    <row r="3144" spans="45:52" x14ac:dyDescent="0.3">
      <c r="AS3144" s="4">
        <v>43604</v>
      </c>
      <c r="AT3144" s="4">
        <v>0.60688657407407409</v>
      </c>
      <c r="AU3144" s="4" t="s">
        <v>74</v>
      </c>
      <c r="AV3144" s="4" t="s">
        <v>76</v>
      </c>
      <c r="AW3144" s="4">
        <v>34</v>
      </c>
      <c r="AX3144" s="4" t="s">
        <v>72</v>
      </c>
      <c r="AY3144" s="4" t="s">
        <v>73</v>
      </c>
    </row>
    <row r="3145" spans="45:52" x14ac:dyDescent="0.3">
      <c r="AS3145" s="4">
        <v>43604</v>
      </c>
      <c r="AT3145" s="4">
        <v>0.60761574074074076</v>
      </c>
      <c r="AU3145" s="4" t="s">
        <v>59</v>
      </c>
      <c r="AV3145" s="4" t="s">
        <v>60</v>
      </c>
      <c r="AW3145" s="4">
        <v>15736.519</v>
      </c>
    </row>
    <row r="3146" spans="45:52" x14ac:dyDescent="0.3">
      <c r="AS3146" s="4">
        <v>43604</v>
      </c>
      <c r="AT3146" s="4">
        <v>0.60761574074074076</v>
      </c>
      <c r="AU3146" s="4" t="s">
        <v>59</v>
      </c>
      <c r="AV3146" s="4" t="s">
        <v>61</v>
      </c>
      <c r="AW3146" s="4">
        <v>116117.715</v>
      </c>
    </row>
    <row r="3147" spans="45:52" x14ac:dyDescent="0.3">
      <c r="AS3147" s="4">
        <v>43604</v>
      </c>
      <c r="AT3147" s="4">
        <v>0.60761574074074076</v>
      </c>
      <c r="AU3147" s="4" t="s">
        <v>62</v>
      </c>
      <c r="AV3147" s="4" t="s">
        <v>63</v>
      </c>
      <c r="AW3147" s="4">
        <v>12</v>
      </c>
    </row>
    <row r="3148" spans="45:52" x14ac:dyDescent="0.3">
      <c r="AS3148" s="4">
        <v>43604</v>
      </c>
      <c r="AT3148" s="4">
        <v>0.60761574074074076</v>
      </c>
      <c r="AU3148" s="4" t="s">
        <v>64</v>
      </c>
      <c r="AV3148" s="4" t="s">
        <v>65</v>
      </c>
      <c r="AW3148" s="4">
        <v>27369.312999999998</v>
      </c>
    </row>
    <row r="3149" spans="45:52" x14ac:dyDescent="0.3">
      <c r="AS3149" s="4">
        <v>43604</v>
      </c>
      <c r="AT3149" s="4">
        <v>0.60761574074074076</v>
      </c>
      <c r="AU3149" s="4" t="s">
        <v>64</v>
      </c>
      <c r="AV3149" s="4" t="s">
        <v>66</v>
      </c>
      <c r="AW3149" s="4" t="s">
        <v>67</v>
      </c>
      <c r="AX3149" s="4">
        <v>37935.42</v>
      </c>
    </row>
    <row r="3150" spans="45:52" x14ac:dyDescent="0.3">
      <c r="AS3150" s="4">
        <v>43604</v>
      </c>
      <c r="AT3150" s="4">
        <v>0.60761574074074076</v>
      </c>
      <c r="AU3150" s="4" t="s">
        <v>64</v>
      </c>
      <c r="AV3150" s="4" t="s">
        <v>68</v>
      </c>
      <c r="AW3150" s="4">
        <v>18.882000000000001</v>
      </c>
    </row>
    <row r="3151" spans="45:52" x14ac:dyDescent="0.3">
      <c r="AS3151" s="4">
        <v>43604</v>
      </c>
      <c r="AT3151" s="4">
        <v>0.60900462962962965</v>
      </c>
      <c r="AU3151" s="4" t="s">
        <v>59</v>
      </c>
      <c r="AV3151" s="4" t="s">
        <v>60</v>
      </c>
      <c r="AW3151" s="4">
        <v>15736.519</v>
      </c>
    </row>
    <row r="3152" spans="45:52" x14ac:dyDescent="0.3">
      <c r="AS3152" s="4">
        <v>43604</v>
      </c>
      <c r="AT3152" s="4">
        <v>0.60900462962962965</v>
      </c>
      <c r="AU3152" s="4" t="s">
        <v>59</v>
      </c>
      <c r="AV3152" s="4" t="s">
        <v>61</v>
      </c>
      <c r="AW3152" s="4">
        <v>116117.715</v>
      </c>
    </row>
    <row r="3153" spans="45:52" x14ac:dyDescent="0.3">
      <c r="AS3153" s="4">
        <v>43604</v>
      </c>
      <c r="AT3153" s="4">
        <v>0.60900462962962965</v>
      </c>
      <c r="AU3153" s="4" t="s">
        <v>62</v>
      </c>
      <c r="AV3153" s="4" t="s">
        <v>63</v>
      </c>
      <c r="AW3153" s="4">
        <v>12</v>
      </c>
    </row>
    <row r="3154" spans="45:52" x14ac:dyDescent="0.3">
      <c r="AS3154" s="4">
        <v>43604</v>
      </c>
      <c r="AT3154" s="4">
        <v>0.60900462962962965</v>
      </c>
      <c r="AU3154" s="4" t="s">
        <v>64</v>
      </c>
      <c r="AV3154" s="4" t="s">
        <v>65</v>
      </c>
      <c r="AW3154" s="4">
        <v>27369.312999999998</v>
      </c>
    </row>
    <row r="3155" spans="45:52" x14ac:dyDescent="0.3">
      <c r="AS3155" s="4">
        <v>43604</v>
      </c>
      <c r="AT3155" s="4">
        <v>0.60900462962962965</v>
      </c>
      <c r="AU3155" s="4" t="s">
        <v>64</v>
      </c>
      <c r="AV3155" s="4" t="s">
        <v>66</v>
      </c>
      <c r="AW3155" s="4" t="s">
        <v>67</v>
      </c>
      <c r="AX3155" s="4">
        <v>37935.42</v>
      </c>
    </row>
    <row r="3156" spans="45:52" x14ac:dyDescent="0.3">
      <c r="AS3156" s="4">
        <v>43604</v>
      </c>
      <c r="AT3156" s="4">
        <v>0.60900462962962965</v>
      </c>
      <c r="AU3156" s="4" t="s">
        <v>64</v>
      </c>
      <c r="AV3156" s="4" t="s">
        <v>68</v>
      </c>
      <c r="AW3156" s="4">
        <v>18.882000000000001</v>
      </c>
    </row>
    <row r="3157" spans="45:52" x14ac:dyDescent="0.3">
      <c r="AS3157" s="4">
        <v>43604</v>
      </c>
      <c r="AT3157" s="4">
        <v>0.6103587962962963</v>
      </c>
      <c r="AU3157" s="4" t="s">
        <v>70</v>
      </c>
      <c r="AV3157" s="4" t="s">
        <v>71</v>
      </c>
      <c r="AW3157" s="4">
        <v>43604</v>
      </c>
      <c r="AX3157" s="4">
        <v>0.22500000000000001</v>
      </c>
      <c r="AY3157" s="4" t="s">
        <v>72</v>
      </c>
      <c r="AZ3157" s="4" t="s">
        <v>73</v>
      </c>
    </row>
    <row r="3158" spans="45:52" x14ac:dyDescent="0.3">
      <c r="AS3158" s="4">
        <v>43604</v>
      </c>
      <c r="AT3158" s="4">
        <v>0.6103587962962963</v>
      </c>
      <c r="AU3158" s="4" t="s">
        <v>74</v>
      </c>
      <c r="AV3158" s="4" t="s">
        <v>75</v>
      </c>
      <c r="AW3158" s="4">
        <v>33.700000000000003</v>
      </c>
      <c r="AX3158" s="4" t="s">
        <v>72</v>
      </c>
      <c r="AY3158" s="4" t="s">
        <v>73</v>
      </c>
    </row>
    <row r="3159" spans="45:52" x14ac:dyDescent="0.3">
      <c r="AS3159" s="4">
        <v>43604</v>
      </c>
      <c r="AT3159" s="4">
        <v>0.6103587962962963</v>
      </c>
      <c r="AU3159" s="4" t="s">
        <v>74</v>
      </c>
      <c r="AV3159" s="4" t="s">
        <v>76</v>
      </c>
      <c r="AW3159" s="4">
        <v>34</v>
      </c>
      <c r="AX3159" s="4" t="s">
        <v>72</v>
      </c>
      <c r="AY3159" s="4" t="s">
        <v>73</v>
      </c>
    </row>
    <row r="3160" spans="45:52" x14ac:dyDescent="0.3">
      <c r="AS3160" s="4">
        <v>43604</v>
      </c>
      <c r="AT3160" s="4">
        <v>0.61039351851851853</v>
      </c>
      <c r="AU3160" s="4" t="s">
        <v>59</v>
      </c>
      <c r="AV3160" s="4" t="s">
        <v>60</v>
      </c>
      <c r="AW3160" s="4">
        <v>15736.519</v>
      </c>
    </row>
    <row r="3161" spans="45:52" x14ac:dyDescent="0.3">
      <c r="AS3161" s="4">
        <v>43604</v>
      </c>
      <c r="AT3161" s="4">
        <v>0.61039351851851853</v>
      </c>
      <c r="AU3161" s="4" t="s">
        <v>59</v>
      </c>
      <c r="AV3161" s="4" t="s">
        <v>61</v>
      </c>
      <c r="AW3161" s="4">
        <v>116117.715</v>
      </c>
    </row>
    <row r="3162" spans="45:52" x14ac:dyDescent="0.3">
      <c r="AS3162" s="4">
        <v>43604</v>
      </c>
      <c r="AT3162" s="4">
        <v>0.61039351851851853</v>
      </c>
      <c r="AU3162" s="4" t="s">
        <v>62</v>
      </c>
      <c r="AV3162" s="4" t="s">
        <v>63</v>
      </c>
      <c r="AW3162" s="4">
        <v>12</v>
      </c>
    </row>
    <row r="3163" spans="45:52" x14ac:dyDescent="0.3">
      <c r="AS3163" s="4">
        <v>43604</v>
      </c>
      <c r="AT3163" s="4">
        <v>0.61039351851851853</v>
      </c>
      <c r="AU3163" s="4" t="s">
        <v>64</v>
      </c>
      <c r="AV3163" s="4" t="s">
        <v>65</v>
      </c>
      <c r="AW3163" s="4">
        <v>27369.312999999998</v>
      </c>
    </row>
    <row r="3164" spans="45:52" x14ac:dyDescent="0.3">
      <c r="AS3164" s="4">
        <v>43604</v>
      </c>
      <c r="AT3164" s="4">
        <v>0.61039351851851853</v>
      </c>
      <c r="AU3164" s="4" t="s">
        <v>64</v>
      </c>
      <c r="AV3164" s="4" t="s">
        <v>66</v>
      </c>
      <c r="AW3164" s="4" t="s">
        <v>67</v>
      </c>
      <c r="AX3164" s="4">
        <v>37935.42</v>
      </c>
    </row>
    <row r="3165" spans="45:52" x14ac:dyDescent="0.3">
      <c r="AS3165" s="4">
        <v>43604</v>
      </c>
      <c r="AT3165" s="4">
        <v>0.61039351851851853</v>
      </c>
      <c r="AU3165" s="4" t="s">
        <v>64</v>
      </c>
      <c r="AV3165" s="4" t="s">
        <v>68</v>
      </c>
      <c r="AW3165" s="4">
        <v>18.882000000000001</v>
      </c>
    </row>
    <row r="3166" spans="45:52" x14ac:dyDescent="0.3">
      <c r="AS3166" s="4">
        <v>43604</v>
      </c>
      <c r="AT3166" s="4">
        <v>0.61178240740740741</v>
      </c>
      <c r="AU3166" s="4" t="s">
        <v>59</v>
      </c>
      <c r="AV3166" s="4" t="s">
        <v>60</v>
      </c>
      <c r="AW3166" s="4">
        <v>15736.519</v>
      </c>
    </row>
    <row r="3167" spans="45:52" x14ac:dyDescent="0.3">
      <c r="AS3167" s="4">
        <v>43604</v>
      </c>
      <c r="AT3167" s="4">
        <v>0.61178240740740741</v>
      </c>
      <c r="AU3167" s="4" t="s">
        <v>59</v>
      </c>
      <c r="AV3167" s="4" t="s">
        <v>61</v>
      </c>
      <c r="AW3167" s="4">
        <v>116117.715</v>
      </c>
    </row>
    <row r="3168" spans="45:52" x14ac:dyDescent="0.3">
      <c r="AS3168" s="4">
        <v>43604</v>
      </c>
      <c r="AT3168" s="4">
        <v>0.61178240740740741</v>
      </c>
      <c r="AU3168" s="4" t="s">
        <v>62</v>
      </c>
      <c r="AV3168" s="4" t="s">
        <v>63</v>
      </c>
      <c r="AW3168" s="4">
        <v>12</v>
      </c>
    </row>
    <row r="3169" spans="45:52" x14ac:dyDescent="0.3">
      <c r="AS3169" s="4">
        <v>43604</v>
      </c>
      <c r="AT3169" s="4">
        <v>0.61178240740740741</v>
      </c>
      <c r="AU3169" s="4" t="s">
        <v>64</v>
      </c>
      <c r="AV3169" s="4" t="s">
        <v>65</v>
      </c>
      <c r="AW3169" s="4">
        <v>27369.312999999998</v>
      </c>
    </row>
    <row r="3170" spans="45:52" x14ac:dyDescent="0.3">
      <c r="AS3170" s="4">
        <v>43604</v>
      </c>
      <c r="AT3170" s="4">
        <v>0.61178240740740741</v>
      </c>
      <c r="AU3170" s="4" t="s">
        <v>64</v>
      </c>
      <c r="AV3170" s="4" t="s">
        <v>66</v>
      </c>
      <c r="AW3170" s="4" t="s">
        <v>67</v>
      </c>
      <c r="AX3170" s="4">
        <v>37935.682999999997</v>
      </c>
    </row>
    <row r="3171" spans="45:52" x14ac:dyDescent="0.3">
      <c r="AS3171" s="4">
        <v>43604</v>
      </c>
      <c r="AT3171" s="4">
        <v>0.61178240740740741</v>
      </c>
      <c r="AU3171" s="4" t="s">
        <v>64</v>
      </c>
      <c r="AV3171" s="4" t="s">
        <v>68</v>
      </c>
      <c r="AW3171" s="4">
        <v>19.140999999999998</v>
      </c>
    </row>
    <row r="3172" spans="45:52" x14ac:dyDescent="0.3">
      <c r="AS3172" s="4">
        <v>43604</v>
      </c>
      <c r="AT3172" s="4">
        <v>0.6131712962962963</v>
      </c>
      <c r="AU3172" s="4" t="s">
        <v>59</v>
      </c>
      <c r="AV3172" s="4" t="s">
        <v>60</v>
      </c>
      <c r="AW3172" s="4">
        <v>15736.519</v>
      </c>
    </row>
    <row r="3173" spans="45:52" x14ac:dyDescent="0.3">
      <c r="AS3173" s="4">
        <v>43604</v>
      </c>
      <c r="AT3173" s="4">
        <v>0.6131712962962963</v>
      </c>
      <c r="AU3173" s="4" t="s">
        <v>59</v>
      </c>
      <c r="AV3173" s="4" t="s">
        <v>61</v>
      </c>
      <c r="AW3173" s="4">
        <v>116117.715</v>
      </c>
    </row>
    <row r="3174" spans="45:52" x14ac:dyDescent="0.3">
      <c r="AS3174" s="4">
        <v>43604</v>
      </c>
      <c r="AT3174" s="4">
        <v>0.6131712962962963</v>
      </c>
      <c r="AU3174" s="4" t="s">
        <v>62</v>
      </c>
      <c r="AV3174" s="4" t="s">
        <v>63</v>
      </c>
      <c r="AW3174" s="4">
        <v>12</v>
      </c>
    </row>
    <row r="3175" spans="45:52" x14ac:dyDescent="0.3">
      <c r="AS3175" s="4">
        <v>43604</v>
      </c>
      <c r="AT3175" s="4">
        <v>0.6131712962962963</v>
      </c>
      <c r="AU3175" s="4" t="s">
        <v>64</v>
      </c>
      <c r="AV3175" s="4" t="s">
        <v>65</v>
      </c>
      <c r="AW3175" s="4">
        <v>27369.312999999998</v>
      </c>
    </row>
    <row r="3176" spans="45:52" x14ac:dyDescent="0.3">
      <c r="AS3176" s="4">
        <v>43604</v>
      </c>
      <c r="AT3176" s="4">
        <v>0.6131712962962963</v>
      </c>
      <c r="AU3176" s="4" t="s">
        <v>64</v>
      </c>
      <c r="AV3176" s="4" t="s">
        <v>66</v>
      </c>
      <c r="AW3176" s="4" t="s">
        <v>67</v>
      </c>
      <c r="AX3176" s="4">
        <v>37935.682999999997</v>
      </c>
    </row>
    <row r="3177" spans="45:52" x14ac:dyDescent="0.3">
      <c r="AS3177" s="4">
        <v>43604</v>
      </c>
      <c r="AT3177" s="4">
        <v>0.6131712962962963</v>
      </c>
      <c r="AU3177" s="4" t="s">
        <v>64</v>
      </c>
      <c r="AV3177" s="4" t="s">
        <v>68</v>
      </c>
      <c r="AW3177" s="4">
        <v>19.140999999999998</v>
      </c>
    </row>
    <row r="3178" spans="45:52" x14ac:dyDescent="0.3">
      <c r="AS3178" s="4">
        <v>43604</v>
      </c>
      <c r="AT3178" s="4">
        <v>0.61383101851851851</v>
      </c>
      <c r="AU3178" s="4" t="s">
        <v>70</v>
      </c>
      <c r="AV3178" s="4" t="s">
        <v>71</v>
      </c>
      <c r="AW3178" s="4">
        <v>43604</v>
      </c>
      <c r="AX3178" s="4">
        <v>0.22500000000000001</v>
      </c>
      <c r="AY3178" s="4" t="s">
        <v>72</v>
      </c>
      <c r="AZ3178" s="4" t="s">
        <v>73</v>
      </c>
    </row>
    <row r="3179" spans="45:52" x14ac:dyDescent="0.3">
      <c r="AS3179" s="4">
        <v>43604</v>
      </c>
      <c r="AT3179" s="4">
        <v>0.61383101851851851</v>
      </c>
      <c r="AU3179" s="4" t="s">
        <v>74</v>
      </c>
      <c r="AV3179" s="4" t="s">
        <v>75</v>
      </c>
      <c r="AW3179" s="4">
        <v>33.700000000000003</v>
      </c>
      <c r="AX3179" s="4" t="s">
        <v>72</v>
      </c>
      <c r="AY3179" s="4" t="s">
        <v>73</v>
      </c>
    </row>
    <row r="3180" spans="45:52" x14ac:dyDescent="0.3">
      <c r="AS3180" s="4">
        <v>43604</v>
      </c>
      <c r="AT3180" s="4">
        <v>0.61383101851851851</v>
      </c>
      <c r="AU3180" s="4" t="s">
        <v>74</v>
      </c>
      <c r="AV3180" s="4" t="s">
        <v>76</v>
      </c>
      <c r="AW3180" s="4">
        <v>34</v>
      </c>
      <c r="AX3180" s="4" t="s">
        <v>72</v>
      </c>
      <c r="AY3180" s="4" t="s">
        <v>73</v>
      </c>
    </row>
    <row r="3181" spans="45:52" x14ac:dyDescent="0.3">
      <c r="AS3181" s="4">
        <v>43604</v>
      </c>
      <c r="AT3181" s="4">
        <v>0.61456018518518518</v>
      </c>
      <c r="AU3181" s="4" t="s">
        <v>59</v>
      </c>
      <c r="AV3181" s="4" t="s">
        <v>60</v>
      </c>
      <c r="AW3181" s="4">
        <v>15736.519</v>
      </c>
    </row>
    <row r="3182" spans="45:52" x14ac:dyDescent="0.3">
      <c r="AS3182" s="4">
        <v>43604</v>
      </c>
      <c r="AT3182" s="4">
        <v>0.61456018518518518</v>
      </c>
      <c r="AU3182" s="4" t="s">
        <v>59</v>
      </c>
      <c r="AV3182" s="4" t="s">
        <v>61</v>
      </c>
      <c r="AW3182" s="4">
        <v>116117.715</v>
      </c>
    </row>
    <row r="3183" spans="45:52" x14ac:dyDescent="0.3">
      <c r="AS3183" s="4">
        <v>43604</v>
      </c>
      <c r="AT3183" s="4">
        <v>0.61456018518518518</v>
      </c>
      <c r="AU3183" s="4" t="s">
        <v>62</v>
      </c>
      <c r="AV3183" s="4" t="s">
        <v>63</v>
      </c>
      <c r="AW3183" s="4">
        <v>12</v>
      </c>
    </row>
    <row r="3184" spans="45:52" x14ac:dyDescent="0.3">
      <c r="AS3184" s="4">
        <v>43604</v>
      </c>
      <c r="AT3184" s="4">
        <v>0.61456018518518518</v>
      </c>
      <c r="AU3184" s="4" t="s">
        <v>64</v>
      </c>
      <c r="AV3184" s="4" t="s">
        <v>65</v>
      </c>
      <c r="AW3184" s="4">
        <v>27369.312999999998</v>
      </c>
    </row>
    <row r="3185" spans="45:52" x14ac:dyDescent="0.3">
      <c r="AS3185" s="4">
        <v>43604</v>
      </c>
      <c r="AT3185" s="4">
        <v>0.61456018518518518</v>
      </c>
      <c r="AU3185" s="4" t="s">
        <v>64</v>
      </c>
      <c r="AV3185" s="4" t="s">
        <v>66</v>
      </c>
      <c r="AW3185" s="4" t="s">
        <v>67</v>
      </c>
      <c r="AX3185" s="4">
        <v>37936.144999999997</v>
      </c>
    </row>
    <row r="3186" spans="45:52" x14ac:dyDescent="0.3">
      <c r="AS3186" s="4">
        <v>43604</v>
      </c>
      <c r="AT3186" s="4">
        <v>0.61456018518518518</v>
      </c>
      <c r="AU3186" s="4" t="s">
        <v>64</v>
      </c>
      <c r="AV3186" s="4" t="s">
        <v>68</v>
      </c>
      <c r="AW3186" s="4">
        <v>19.605</v>
      </c>
    </row>
    <row r="3187" spans="45:52" x14ac:dyDescent="0.3">
      <c r="AS3187" s="4">
        <v>43604</v>
      </c>
      <c r="AT3187" s="4">
        <v>0.61594907407407407</v>
      </c>
      <c r="AU3187" s="4" t="s">
        <v>59</v>
      </c>
      <c r="AV3187" s="4" t="s">
        <v>60</v>
      </c>
      <c r="AW3187" s="4">
        <v>15736.519</v>
      </c>
    </row>
    <row r="3188" spans="45:52" x14ac:dyDescent="0.3">
      <c r="AS3188" s="4">
        <v>43604</v>
      </c>
      <c r="AT3188" s="4">
        <v>0.61594907407407407</v>
      </c>
      <c r="AU3188" s="4" t="s">
        <v>59</v>
      </c>
      <c r="AV3188" s="4" t="s">
        <v>61</v>
      </c>
      <c r="AW3188" s="4">
        <v>116117.715</v>
      </c>
    </row>
    <row r="3189" spans="45:52" x14ac:dyDescent="0.3">
      <c r="AS3189" s="4">
        <v>43604</v>
      </c>
      <c r="AT3189" s="4">
        <v>0.61594907407407407</v>
      </c>
      <c r="AU3189" s="4" t="s">
        <v>62</v>
      </c>
      <c r="AV3189" s="4" t="s">
        <v>63</v>
      </c>
      <c r="AW3189" s="4">
        <v>12</v>
      </c>
    </row>
    <row r="3190" spans="45:52" x14ac:dyDescent="0.3">
      <c r="AS3190" s="4">
        <v>43604</v>
      </c>
      <c r="AT3190" s="4">
        <v>0.61594907407407407</v>
      </c>
      <c r="AU3190" s="4" t="s">
        <v>64</v>
      </c>
      <c r="AV3190" s="4" t="s">
        <v>65</v>
      </c>
      <c r="AW3190" s="4">
        <v>27369.312999999998</v>
      </c>
    </row>
    <row r="3191" spans="45:52" x14ac:dyDescent="0.3">
      <c r="AS3191" s="4">
        <v>43604</v>
      </c>
      <c r="AT3191" s="4">
        <v>0.61594907407407407</v>
      </c>
      <c r="AU3191" s="4" t="s">
        <v>64</v>
      </c>
      <c r="AV3191" s="4" t="s">
        <v>66</v>
      </c>
      <c r="AW3191" s="4" t="s">
        <v>67</v>
      </c>
      <c r="AX3191" s="4">
        <v>37936.144999999997</v>
      </c>
    </row>
    <row r="3192" spans="45:52" x14ac:dyDescent="0.3">
      <c r="AS3192" s="4">
        <v>43604</v>
      </c>
      <c r="AT3192" s="4">
        <v>0.61594907407407407</v>
      </c>
      <c r="AU3192" s="4" t="s">
        <v>64</v>
      </c>
      <c r="AV3192" s="4" t="s">
        <v>68</v>
      </c>
      <c r="AW3192" s="4">
        <v>19.605</v>
      </c>
    </row>
    <row r="3193" spans="45:52" x14ac:dyDescent="0.3">
      <c r="AS3193" s="4">
        <v>43604</v>
      </c>
      <c r="AT3193" s="4">
        <v>0.61730324074074072</v>
      </c>
      <c r="AU3193" s="4" t="s">
        <v>70</v>
      </c>
      <c r="AV3193" s="4" t="s">
        <v>71</v>
      </c>
      <c r="AW3193" s="4">
        <v>43604</v>
      </c>
      <c r="AX3193" s="4">
        <v>0.22500000000000001</v>
      </c>
      <c r="AY3193" s="4" t="s">
        <v>72</v>
      </c>
      <c r="AZ3193" s="4" t="s">
        <v>73</v>
      </c>
    </row>
    <row r="3194" spans="45:52" x14ac:dyDescent="0.3">
      <c r="AS3194" s="4">
        <v>43604</v>
      </c>
      <c r="AT3194" s="4">
        <v>0.61730324074074072</v>
      </c>
      <c r="AU3194" s="4" t="s">
        <v>74</v>
      </c>
      <c r="AV3194" s="4" t="s">
        <v>75</v>
      </c>
      <c r="AW3194" s="4">
        <v>33.700000000000003</v>
      </c>
      <c r="AX3194" s="4" t="s">
        <v>72</v>
      </c>
      <c r="AY3194" s="4" t="s">
        <v>73</v>
      </c>
    </row>
    <row r="3195" spans="45:52" x14ac:dyDescent="0.3">
      <c r="AS3195" s="4">
        <v>43604</v>
      </c>
      <c r="AT3195" s="4">
        <v>0.61730324074074072</v>
      </c>
      <c r="AU3195" s="4" t="s">
        <v>74</v>
      </c>
      <c r="AV3195" s="4" t="s">
        <v>76</v>
      </c>
      <c r="AW3195" s="4">
        <v>34</v>
      </c>
      <c r="AX3195" s="4" t="s">
        <v>72</v>
      </c>
      <c r="AY3195" s="4" t="s">
        <v>73</v>
      </c>
    </row>
    <row r="3196" spans="45:52" x14ac:dyDescent="0.3">
      <c r="AS3196" s="4">
        <v>43604</v>
      </c>
      <c r="AT3196" s="4">
        <v>0.61733796296296295</v>
      </c>
      <c r="AU3196" s="4" t="s">
        <v>59</v>
      </c>
      <c r="AV3196" s="4" t="s">
        <v>60</v>
      </c>
      <c r="AW3196" s="4">
        <v>15736.519</v>
      </c>
    </row>
    <row r="3197" spans="45:52" x14ac:dyDescent="0.3">
      <c r="AS3197" s="4">
        <v>43604</v>
      </c>
      <c r="AT3197" s="4">
        <v>0.61733796296296295</v>
      </c>
      <c r="AU3197" s="4" t="s">
        <v>59</v>
      </c>
      <c r="AV3197" s="4" t="s">
        <v>61</v>
      </c>
      <c r="AW3197" s="4">
        <v>116117.715</v>
      </c>
    </row>
    <row r="3198" spans="45:52" x14ac:dyDescent="0.3">
      <c r="AS3198" s="4">
        <v>43604</v>
      </c>
      <c r="AT3198" s="4">
        <v>0.61733796296296295</v>
      </c>
      <c r="AU3198" s="4" t="s">
        <v>62</v>
      </c>
      <c r="AV3198" s="4" t="s">
        <v>63</v>
      </c>
      <c r="AW3198" s="4">
        <v>12</v>
      </c>
    </row>
    <row r="3199" spans="45:52" x14ac:dyDescent="0.3">
      <c r="AS3199" s="4">
        <v>43604</v>
      </c>
      <c r="AT3199" s="4">
        <v>0.61733796296296295</v>
      </c>
      <c r="AU3199" s="4" t="s">
        <v>64</v>
      </c>
      <c r="AV3199" s="4" t="s">
        <v>65</v>
      </c>
      <c r="AW3199" s="4">
        <v>27369.312999999998</v>
      </c>
    </row>
    <row r="3200" spans="45:52" x14ac:dyDescent="0.3">
      <c r="AS3200" s="4">
        <v>43604</v>
      </c>
      <c r="AT3200" s="4">
        <v>0.61733796296296295</v>
      </c>
      <c r="AU3200" s="4" t="s">
        <v>64</v>
      </c>
      <c r="AV3200" s="4" t="s">
        <v>66</v>
      </c>
      <c r="AW3200" s="4" t="s">
        <v>67</v>
      </c>
      <c r="AX3200" s="4">
        <v>37936.144999999997</v>
      </c>
    </row>
    <row r="3201" spans="45:52" x14ac:dyDescent="0.3">
      <c r="AS3201" s="4">
        <v>43604</v>
      </c>
      <c r="AT3201" s="4">
        <v>0.61733796296296295</v>
      </c>
      <c r="AU3201" s="4" t="s">
        <v>64</v>
      </c>
      <c r="AV3201" s="4" t="s">
        <v>68</v>
      </c>
      <c r="AW3201" s="4">
        <v>19.605</v>
      </c>
    </row>
    <row r="3202" spans="45:52" x14ac:dyDescent="0.3">
      <c r="AS3202" s="4">
        <v>43604</v>
      </c>
      <c r="AT3202" s="4">
        <v>0.61872685185185183</v>
      </c>
      <c r="AU3202" s="4" t="s">
        <v>59</v>
      </c>
      <c r="AV3202" s="4" t="s">
        <v>60</v>
      </c>
      <c r="AW3202" s="4">
        <v>15736.519</v>
      </c>
    </row>
    <row r="3203" spans="45:52" x14ac:dyDescent="0.3">
      <c r="AS3203" s="4">
        <v>43604</v>
      </c>
      <c r="AT3203" s="4">
        <v>0.61872685185185183</v>
      </c>
      <c r="AU3203" s="4" t="s">
        <v>59</v>
      </c>
      <c r="AV3203" s="4" t="s">
        <v>61</v>
      </c>
      <c r="AW3203" s="4">
        <v>116117.715</v>
      </c>
    </row>
    <row r="3204" spans="45:52" x14ac:dyDescent="0.3">
      <c r="AS3204" s="4">
        <v>43604</v>
      </c>
      <c r="AT3204" s="4">
        <v>0.61872685185185183</v>
      </c>
      <c r="AU3204" s="4" t="s">
        <v>62</v>
      </c>
      <c r="AV3204" s="4" t="s">
        <v>63</v>
      </c>
      <c r="AW3204" s="4">
        <v>12</v>
      </c>
    </row>
    <row r="3205" spans="45:52" x14ac:dyDescent="0.3">
      <c r="AS3205" s="4">
        <v>43604</v>
      </c>
      <c r="AT3205" s="4">
        <v>0.61872685185185183</v>
      </c>
      <c r="AU3205" s="4" t="s">
        <v>64</v>
      </c>
      <c r="AV3205" s="4" t="s">
        <v>65</v>
      </c>
      <c r="AW3205" s="4">
        <v>27369.312999999998</v>
      </c>
    </row>
    <row r="3206" spans="45:52" x14ac:dyDescent="0.3">
      <c r="AS3206" s="4">
        <v>43604</v>
      </c>
      <c r="AT3206" s="4">
        <v>0.61872685185185183</v>
      </c>
      <c r="AU3206" s="4" t="s">
        <v>64</v>
      </c>
      <c r="AV3206" s="4" t="s">
        <v>66</v>
      </c>
      <c r="AW3206" s="4" t="s">
        <v>67</v>
      </c>
      <c r="AX3206" s="4">
        <v>37936.298000000003</v>
      </c>
    </row>
    <row r="3207" spans="45:52" x14ac:dyDescent="0.3">
      <c r="AS3207" s="4">
        <v>43604</v>
      </c>
      <c r="AT3207" s="4">
        <v>0.61872685185185183</v>
      </c>
      <c r="AU3207" s="4" t="s">
        <v>64</v>
      </c>
      <c r="AV3207" s="4" t="s">
        <v>68</v>
      </c>
      <c r="AW3207" s="4">
        <v>19.759</v>
      </c>
    </row>
    <row r="3208" spans="45:52" x14ac:dyDescent="0.3">
      <c r="AS3208" s="4">
        <v>43604</v>
      </c>
      <c r="AT3208" s="4">
        <v>0.62011574074074072</v>
      </c>
      <c r="AU3208" s="4" t="s">
        <v>59</v>
      </c>
      <c r="AV3208" s="4" t="s">
        <v>60</v>
      </c>
      <c r="AW3208" s="4">
        <v>15736.519</v>
      </c>
    </row>
    <row r="3209" spans="45:52" x14ac:dyDescent="0.3">
      <c r="AS3209" s="4">
        <v>43604</v>
      </c>
      <c r="AT3209" s="4">
        <v>0.62011574074074072</v>
      </c>
      <c r="AU3209" s="4" t="s">
        <v>59</v>
      </c>
      <c r="AV3209" s="4" t="s">
        <v>61</v>
      </c>
      <c r="AW3209" s="4">
        <v>116117.715</v>
      </c>
    </row>
    <row r="3210" spans="45:52" x14ac:dyDescent="0.3">
      <c r="AS3210" s="4">
        <v>43604</v>
      </c>
      <c r="AT3210" s="4">
        <v>0.62011574074074072</v>
      </c>
      <c r="AU3210" s="4" t="s">
        <v>62</v>
      </c>
      <c r="AV3210" s="4" t="s">
        <v>63</v>
      </c>
      <c r="AW3210" s="4">
        <v>12</v>
      </c>
    </row>
    <row r="3211" spans="45:52" x14ac:dyDescent="0.3">
      <c r="AS3211" s="4">
        <v>43604</v>
      </c>
      <c r="AT3211" s="4">
        <v>0.62011574074074072</v>
      </c>
      <c r="AU3211" s="4" t="s">
        <v>64</v>
      </c>
      <c r="AV3211" s="4" t="s">
        <v>65</v>
      </c>
      <c r="AW3211" s="4">
        <v>27369.312999999998</v>
      </c>
    </row>
    <row r="3212" spans="45:52" x14ac:dyDescent="0.3">
      <c r="AS3212" s="4">
        <v>43604</v>
      </c>
      <c r="AT3212" s="4">
        <v>0.62011574074074072</v>
      </c>
      <c r="AU3212" s="4" t="s">
        <v>64</v>
      </c>
      <c r="AV3212" s="4" t="s">
        <v>66</v>
      </c>
      <c r="AW3212" s="4" t="s">
        <v>67</v>
      </c>
      <c r="AX3212" s="4">
        <v>37936.298000000003</v>
      </c>
    </row>
    <row r="3213" spans="45:52" x14ac:dyDescent="0.3">
      <c r="AS3213" s="4">
        <v>43604</v>
      </c>
      <c r="AT3213" s="4">
        <v>0.62011574074074072</v>
      </c>
      <c r="AU3213" s="4" t="s">
        <v>64</v>
      </c>
      <c r="AV3213" s="4" t="s">
        <v>68</v>
      </c>
      <c r="AW3213" s="4">
        <v>19.759</v>
      </c>
    </row>
    <row r="3214" spans="45:52" x14ac:dyDescent="0.3">
      <c r="AS3214" s="4">
        <v>43604</v>
      </c>
      <c r="AT3214" s="4">
        <v>0.62077546296296293</v>
      </c>
      <c r="AU3214" s="4" t="s">
        <v>70</v>
      </c>
      <c r="AV3214" s="4" t="s">
        <v>71</v>
      </c>
      <c r="AW3214" s="4">
        <v>43604</v>
      </c>
      <c r="AX3214" s="4">
        <v>0.22500000000000001</v>
      </c>
      <c r="AY3214" s="4" t="s">
        <v>72</v>
      </c>
      <c r="AZ3214" s="4" t="s">
        <v>73</v>
      </c>
    </row>
    <row r="3215" spans="45:52" x14ac:dyDescent="0.3">
      <c r="AS3215" s="4">
        <v>43604</v>
      </c>
      <c r="AT3215" s="4">
        <v>0.62077546296296293</v>
      </c>
      <c r="AU3215" s="4" t="s">
        <v>74</v>
      </c>
      <c r="AV3215" s="4" t="s">
        <v>75</v>
      </c>
      <c r="AW3215" s="4">
        <v>33.700000000000003</v>
      </c>
      <c r="AX3215" s="4" t="s">
        <v>72</v>
      </c>
      <c r="AY3215" s="4" t="s">
        <v>73</v>
      </c>
    </row>
    <row r="3216" spans="45:52" x14ac:dyDescent="0.3">
      <c r="AS3216" s="4">
        <v>43604</v>
      </c>
      <c r="AT3216" s="4">
        <v>0.62077546296296293</v>
      </c>
      <c r="AU3216" s="4" t="s">
        <v>74</v>
      </c>
      <c r="AV3216" s="4" t="s">
        <v>76</v>
      </c>
      <c r="AW3216" s="4">
        <v>34</v>
      </c>
      <c r="AX3216" s="4" t="s">
        <v>72</v>
      </c>
      <c r="AY3216" s="4" t="s">
        <v>73</v>
      </c>
    </row>
    <row r="3217" spans="45:52" x14ac:dyDescent="0.3">
      <c r="AS3217" s="4">
        <v>43604</v>
      </c>
      <c r="AT3217" s="4">
        <v>0.6215046296296296</v>
      </c>
      <c r="AU3217" s="4" t="s">
        <v>59</v>
      </c>
      <c r="AV3217" s="4" t="s">
        <v>60</v>
      </c>
      <c r="AW3217" s="4">
        <v>15736.519</v>
      </c>
    </row>
    <row r="3218" spans="45:52" x14ac:dyDescent="0.3">
      <c r="AS3218" s="4">
        <v>43604</v>
      </c>
      <c r="AT3218" s="4">
        <v>0.6215046296296296</v>
      </c>
      <c r="AU3218" s="4" t="s">
        <v>59</v>
      </c>
      <c r="AV3218" s="4" t="s">
        <v>61</v>
      </c>
      <c r="AW3218" s="4">
        <v>116117.715</v>
      </c>
    </row>
    <row r="3219" spans="45:52" x14ac:dyDescent="0.3">
      <c r="AS3219" s="4">
        <v>43604</v>
      </c>
      <c r="AT3219" s="4">
        <v>0.6215046296296296</v>
      </c>
      <c r="AU3219" s="4" t="s">
        <v>62</v>
      </c>
      <c r="AV3219" s="4" t="s">
        <v>63</v>
      </c>
      <c r="AW3219" s="4">
        <v>12</v>
      </c>
    </row>
    <row r="3220" spans="45:52" x14ac:dyDescent="0.3">
      <c r="AS3220" s="4">
        <v>43604</v>
      </c>
      <c r="AT3220" s="4">
        <v>0.6215046296296296</v>
      </c>
      <c r="AU3220" s="4" t="s">
        <v>64</v>
      </c>
      <c r="AV3220" s="4" t="s">
        <v>65</v>
      </c>
      <c r="AW3220" s="4">
        <v>27369.312999999998</v>
      </c>
    </row>
    <row r="3221" spans="45:52" x14ac:dyDescent="0.3">
      <c r="AS3221" s="4">
        <v>43604</v>
      </c>
      <c r="AT3221" s="4">
        <v>0.6215046296296296</v>
      </c>
      <c r="AU3221" s="4" t="s">
        <v>64</v>
      </c>
      <c r="AV3221" s="4" t="s">
        <v>66</v>
      </c>
      <c r="AW3221" s="4" t="s">
        <v>67</v>
      </c>
      <c r="AX3221" s="4">
        <v>37936.675000000003</v>
      </c>
    </row>
    <row r="3222" spans="45:52" x14ac:dyDescent="0.3">
      <c r="AS3222" s="4">
        <v>43604</v>
      </c>
      <c r="AT3222" s="4">
        <v>0.6215046296296296</v>
      </c>
      <c r="AU3222" s="4" t="s">
        <v>64</v>
      </c>
      <c r="AV3222" s="4" t="s">
        <v>68</v>
      </c>
      <c r="AW3222" s="4">
        <v>20.135999999999999</v>
      </c>
    </row>
    <row r="3223" spans="45:52" x14ac:dyDescent="0.3">
      <c r="AS3223" s="4">
        <v>43604</v>
      </c>
      <c r="AT3223" s="4">
        <v>0.62289351851851849</v>
      </c>
      <c r="AU3223" s="4" t="s">
        <v>59</v>
      </c>
      <c r="AV3223" s="4" t="s">
        <v>60</v>
      </c>
      <c r="AW3223" s="4">
        <v>15736.519</v>
      </c>
    </row>
    <row r="3224" spans="45:52" x14ac:dyDescent="0.3">
      <c r="AS3224" s="4">
        <v>43604</v>
      </c>
      <c r="AT3224" s="4">
        <v>0.62289351851851849</v>
      </c>
      <c r="AU3224" s="4" t="s">
        <v>59</v>
      </c>
      <c r="AV3224" s="4" t="s">
        <v>61</v>
      </c>
      <c r="AW3224" s="4">
        <v>116117.715</v>
      </c>
    </row>
    <row r="3225" spans="45:52" x14ac:dyDescent="0.3">
      <c r="AS3225" s="4">
        <v>43604</v>
      </c>
      <c r="AT3225" s="4">
        <v>0.62289351851851849</v>
      </c>
      <c r="AU3225" s="4" t="s">
        <v>62</v>
      </c>
      <c r="AV3225" s="4" t="s">
        <v>63</v>
      </c>
      <c r="AW3225" s="4">
        <v>12</v>
      </c>
    </row>
    <row r="3226" spans="45:52" x14ac:dyDescent="0.3">
      <c r="AS3226" s="4">
        <v>43604</v>
      </c>
      <c r="AT3226" s="4">
        <v>0.62289351851851849</v>
      </c>
      <c r="AU3226" s="4" t="s">
        <v>64</v>
      </c>
      <c r="AV3226" s="4" t="s">
        <v>65</v>
      </c>
      <c r="AW3226" s="4">
        <v>27369.312999999998</v>
      </c>
    </row>
    <row r="3227" spans="45:52" x14ac:dyDescent="0.3">
      <c r="AS3227" s="4">
        <v>43604</v>
      </c>
      <c r="AT3227" s="4">
        <v>0.62289351851851849</v>
      </c>
      <c r="AU3227" s="4" t="s">
        <v>64</v>
      </c>
      <c r="AV3227" s="4" t="s">
        <v>66</v>
      </c>
      <c r="AW3227" s="4" t="s">
        <v>67</v>
      </c>
      <c r="AX3227" s="4">
        <v>37936.675000000003</v>
      </c>
    </row>
    <row r="3228" spans="45:52" x14ac:dyDescent="0.3">
      <c r="AS3228" s="4">
        <v>43604</v>
      </c>
      <c r="AT3228" s="4">
        <v>0.62289351851851849</v>
      </c>
      <c r="AU3228" s="4" t="s">
        <v>64</v>
      </c>
      <c r="AV3228" s="4" t="s">
        <v>68</v>
      </c>
      <c r="AW3228" s="4">
        <v>20.135999999999999</v>
      </c>
    </row>
    <row r="3229" spans="45:52" x14ac:dyDescent="0.3">
      <c r="AS3229" s="4">
        <v>43604</v>
      </c>
      <c r="AT3229" s="4">
        <v>0.62424768518518514</v>
      </c>
      <c r="AU3229" s="4" t="s">
        <v>70</v>
      </c>
      <c r="AV3229" s="4" t="s">
        <v>71</v>
      </c>
      <c r="AW3229" s="4">
        <v>43604</v>
      </c>
      <c r="AX3229" s="4">
        <v>0.22500000000000001</v>
      </c>
      <c r="AY3229" s="4" t="s">
        <v>72</v>
      </c>
      <c r="AZ3229" s="4" t="s">
        <v>73</v>
      </c>
    </row>
    <row r="3230" spans="45:52" x14ac:dyDescent="0.3">
      <c r="AS3230" s="4">
        <v>43604</v>
      </c>
      <c r="AT3230" s="4">
        <v>0.62424768518518514</v>
      </c>
      <c r="AU3230" s="4" t="s">
        <v>74</v>
      </c>
      <c r="AV3230" s="4" t="s">
        <v>75</v>
      </c>
      <c r="AW3230" s="4">
        <v>33.700000000000003</v>
      </c>
      <c r="AX3230" s="4" t="s">
        <v>72</v>
      </c>
      <c r="AY3230" s="4" t="s">
        <v>73</v>
      </c>
    </row>
    <row r="3231" spans="45:52" x14ac:dyDescent="0.3">
      <c r="AS3231" s="4">
        <v>43604</v>
      </c>
      <c r="AT3231" s="4">
        <v>0.62424768518518514</v>
      </c>
      <c r="AU3231" s="4" t="s">
        <v>74</v>
      </c>
      <c r="AV3231" s="4" t="s">
        <v>76</v>
      </c>
      <c r="AW3231" s="4">
        <v>34</v>
      </c>
      <c r="AX3231" s="4" t="s">
        <v>72</v>
      </c>
      <c r="AY3231" s="4" t="s">
        <v>73</v>
      </c>
    </row>
    <row r="3232" spans="45:52" x14ac:dyDescent="0.3">
      <c r="AS3232" s="4">
        <v>43604</v>
      </c>
      <c r="AT3232" s="4">
        <v>0.62428240740740748</v>
      </c>
      <c r="AU3232" s="4" t="s">
        <v>59</v>
      </c>
      <c r="AV3232" s="4" t="s">
        <v>60</v>
      </c>
      <c r="AW3232" s="4">
        <v>15736.519</v>
      </c>
    </row>
    <row r="3233" spans="45:50" x14ac:dyDescent="0.3">
      <c r="AS3233" s="4">
        <v>43604</v>
      </c>
      <c r="AT3233" s="4">
        <v>0.62428240740740748</v>
      </c>
      <c r="AU3233" s="4" t="s">
        <v>59</v>
      </c>
      <c r="AV3233" s="4" t="s">
        <v>61</v>
      </c>
      <c r="AW3233" s="4">
        <v>116117.715</v>
      </c>
    </row>
    <row r="3234" spans="45:50" x14ac:dyDescent="0.3">
      <c r="AS3234" s="4">
        <v>43604</v>
      </c>
      <c r="AT3234" s="4">
        <v>0.62428240740740748</v>
      </c>
      <c r="AU3234" s="4" t="s">
        <v>62</v>
      </c>
      <c r="AV3234" s="4" t="s">
        <v>63</v>
      </c>
      <c r="AW3234" s="4">
        <v>12</v>
      </c>
    </row>
    <row r="3235" spans="45:50" x14ac:dyDescent="0.3">
      <c r="AS3235" s="4">
        <v>43604</v>
      </c>
      <c r="AT3235" s="4">
        <v>0.62428240740740748</v>
      </c>
      <c r="AU3235" s="4" t="s">
        <v>64</v>
      </c>
      <c r="AV3235" s="4" t="s">
        <v>65</v>
      </c>
      <c r="AW3235" s="4">
        <v>27369.312999999998</v>
      </c>
    </row>
    <row r="3236" spans="45:50" x14ac:dyDescent="0.3">
      <c r="AS3236" s="4">
        <v>43604</v>
      </c>
      <c r="AT3236" s="4">
        <v>0.62428240740740748</v>
      </c>
      <c r="AU3236" s="4" t="s">
        <v>64</v>
      </c>
      <c r="AV3236" s="4" t="s">
        <v>66</v>
      </c>
      <c r="AW3236" s="4" t="s">
        <v>67</v>
      </c>
      <c r="AX3236" s="4">
        <v>37936.675000000003</v>
      </c>
    </row>
    <row r="3237" spans="45:50" x14ac:dyDescent="0.3">
      <c r="AS3237" s="4">
        <v>43604</v>
      </c>
      <c r="AT3237" s="4">
        <v>0.62428240740740748</v>
      </c>
      <c r="AU3237" s="4" t="s">
        <v>64</v>
      </c>
      <c r="AV3237" s="4" t="s">
        <v>68</v>
      </c>
      <c r="AW3237" s="4">
        <v>20.135999999999999</v>
      </c>
    </row>
    <row r="3238" spans="45:50" x14ac:dyDescent="0.3">
      <c r="AS3238" s="4">
        <v>43604</v>
      </c>
      <c r="AT3238" s="4">
        <v>0.62567129629629636</v>
      </c>
      <c r="AU3238" s="4" t="s">
        <v>59</v>
      </c>
      <c r="AV3238" s="4" t="s">
        <v>60</v>
      </c>
      <c r="AW3238" s="4">
        <v>15736.519</v>
      </c>
    </row>
    <row r="3239" spans="45:50" x14ac:dyDescent="0.3">
      <c r="AS3239" s="4">
        <v>43604</v>
      </c>
      <c r="AT3239" s="4">
        <v>0.62567129629629636</v>
      </c>
      <c r="AU3239" s="4" t="s">
        <v>59</v>
      </c>
      <c r="AV3239" s="4" t="s">
        <v>61</v>
      </c>
      <c r="AW3239" s="4">
        <v>116117.715</v>
      </c>
    </row>
    <row r="3240" spans="45:50" x14ac:dyDescent="0.3">
      <c r="AS3240" s="4">
        <v>43604</v>
      </c>
      <c r="AT3240" s="4">
        <v>0.62567129629629636</v>
      </c>
      <c r="AU3240" s="4" t="s">
        <v>62</v>
      </c>
      <c r="AV3240" s="4" t="s">
        <v>63</v>
      </c>
      <c r="AW3240" s="4">
        <v>12</v>
      </c>
    </row>
    <row r="3241" spans="45:50" x14ac:dyDescent="0.3">
      <c r="AS3241" s="4">
        <v>43604</v>
      </c>
      <c r="AT3241" s="4">
        <v>0.62567129629629636</v>
      </c>
      <c r="AU3241" s="4" t="s">
        <v>64</v>
      </c>
      <c r="AV3241" s="4" t="s">
        <v>65</v>
      </c>
      <c r="AW3241" s="4">
        <v>27369.312999999998</v>
      </c>
    </row>
    <row r="3242" spans="45:50" x14ac:dyDescent="0.3">
      <c r="AS3242" s="4">
        <v>43604</v>
      </c>
      <c r="AT3242" s="4">
        <v>0.62567129629629636</v>
      </c>
      <c r="AU3242" s="4" t="s">
        <v>64</v>
      </c>
      <c r="AV3242" s="4" t="s">
        <v>66</v>
      </c>
      <c r="AW3242" s="4" t="s">
        <v>67</v>
      </c>
      <c r="AX3242" s="4">
        <v>37937.065999999999</v>
      </c>
    </row>
    <row r="3243" spans="45:50" x14ac:dyDescent="0.3">
      <c r="AS3243" s="4">
        <v>43604</v>
      </c>
      <c r="AT3243" s="4">
        <v>0.62567129629629636</v>
      </c>
      <c r="AU3243" s="4" t="s">
        <v>64</v>
      </c>
      <c r="AV3243" s="4" t="s">
        <v>68</v>
      </c>
      <c r="AW3243" s="4">
        <v>20.524999999999999</v>
      </c>
    </row>
    <row r="3244" spans="45:50" x14ac:dyDescent="0.3">
      <c r="AS3244" s="4">
        <v>43604</v>
      </c>
      <c r="AT3244" s="4">
        <v>0.62706018518518525</v>
      </c>
      <c r="AU3244" s="4" t="s">
        <v>59</v>
      </c>
      <c r="AV3244" s="4" t="s">
        <v>60</v>
      </c>
      <c r="AW3244" s="4">
        <v>15736.519</v>
      </c>
    </row>
    <row r="3245" spans="45:50" x14ac:dyDescent="0.3">
      <c r="AS3245" s="4">
        <v>43604</v>
      </c>
      <c r="AT3245" s="4">
        <v>0.62706018518518525</v>
      </c>
      <c r="AU3245" s="4" t="s">
        <v>59</v>
      </c>
      <c r="AV3245" s="4" t="s">
        <v>61</v>
      </c>
      <c r="AW3245" s="4">
        <v>116117.715</v>
      </c>
    </row>
    <row r="3246" spans="45:50" x14ac:dyDescent="0.3">
      <c r="AS3246" s="4">
        <v>43604</v>
      </c>
      <c r="AT3246" s="4">
        <v>0.62706018518518525</v>
      </c>
      <c r="AU3246" s="4" t="s">
        <v>62</v>
      </c>
      <c r="AV3246" s="4" t="s">
        <v>63</v>
      </c>
      <c r="AW3246" s="4">
        <v>12</v>
      </c>
    </row>
    <row r="3247" spans="45:50" x14ac:dyDescent="0.3">
      <c r="AS3247" s="4">
        <v>43604</v>
      </c>
      <c r="AT3247" s="4">
        <v>0.62706018518518525</v>
      </c>
      <c r="AU3247" s="4" t="s">
        <v>64</v>
      </c>
      <c r="AV3247" s="4" t="s">
        <v>65</v>
      </c>
      <c r="AW3247" s="4">
        <v>27369.312999999998</v>
      </c>
    </row>
    <row r="3248" spans="45:50" x14ac:dyDescent="0.3">
      <c r="AS3248" s="4">
        <v>43604</v>
      </c>
      <c r="AT3248" s="4">
        <v>0.62706018518518525</v>
      </c>
      <c r="AU3248" s="4" t="s">
        <v>64</v>
      </c>
      <c r="AV3248" s="4" t="s">
        <v>66</v>
      </c>
      <c r="AW3248" s="4" t="s">
        <v>67</v>
      </c>
      <c r="AX3248" s="4">
        <v>37937.065999999999</v>
      </c>
    </row>
    <row r="3249" spans="45:52" x14ac:dyDescent="0.3">
      <c r="AS3249" s="4">
        <v>43604</v>
      </c>
      <c r="AT3249" s="4">
        <v>0.62706018518518525</v>
      </c>
      <c r="AU3249" s="4" t="s">
        <v>64</v>
      </c>
      <c r="AV3249" s="4" t="s">
        <v>68</v>
      </c>
      <c r="AW3249" s="4">
        <v>20.524999999999999</v>
      </c>
    </row>
    <row r="3250" spans="45:52" x14ac:dyDescent="0.3">
      <c r="AS3250" s="4">
        <v>43604</v>
      </c>
      <c r="AT3250" s="4">
        <v>0.62771990740740746</v>
      </c>
      <c r="AU3250" s="4" t="s">
        <v>70</v>
      </c>
      <c r="AV3250" s="4" t="s">
        <v>71</v>
      </c>
      <c r="AW3250" s="4">
        <v>43604</v>
      </c>
      <c r="AX3250" s="4">
        <v>0.22500000000000001</v>
      </c>
      <c r="AY3250" s="4" t="s">
        <v>72</v>
      </c>
      <c r="AZ3250" s="4" t="s">
        <v>73</v>
      </c>
    </row>
    <row r="3251" spans="45:52" x14ac:dyDescent="0.3">
      <c r="AS3251" s="4">
        <v>43604</v>
      </c>
      <c r="AT3251" s="4">
        <v>0.62771990740740746</v>
      </c>
      <c r="AU3251" s="4" t="s">
        <v>74</v>
      </c>
      <c r="AV3251" s="4" t="s">
        <v>75</v>
      </c>
      <c r="AW3251" s="4">
        <v>33.700000000000003</v>
      </c>
      <c r="AX3251" s="4" t="s">
        <v>72</v>
      </c>
      <c r="AY3251" s="4" t="s">
        <v>73</v>
      </c>
    </row>
    <row r="3252" spans="45:52" x14ac:dyDescent="0.3">
      <c r="AS3252" s="4">
        <v>43604</v>
      </c>
      <c r="AT3252" s="4">
        <v>0.62771990740740746</v>
      </c>
      <c r="AU3252" s="4" t="s">
        <v>74</v>
      </c>
      <c r="AV3252" s="4" t="s">
        <v>76</v>
      </c>
      <c r="AW3252" s="4">
        <v>34</v>
      </c>
      <c r="AX3252" s="4" t="s">
        <v>72</v>
      </c>
      <c r="AY3252" s="4" t="s">
        <v>73</v>
      </c>
    </row>
    <row r="3253" spans="45:52" x14ac:dyDescent="0.3">
      <c r="AS3253" s="4">
        <v>43604</v>
      </c>
      <c r="AT3253" s="4">
        <v>0.62844907407407413</v>
      </c>
      <c r="AU3253" s="4" t="s">
        <v>59</v>
      </c>
      <c r="AV3253" s="4" t="s">
        <v>60</v>
      </c>
      <c r="AW3253" s="4">
        <v>15736.519</v>
      </c>
    </row>
    <row r="3254" spans="45:52" x14ac:dyDescent="0.3">
      <c r="AS3254" s="4">
        <v>43604</v>
      </c>
      <c r="AT3254" s="4">
        <v>0.62844907407407413</v>
      </c>
      <c r="AU3254" s="4" t="s">
        <v>59</v>
      </c>
      <c r="AV3254" s="4" t="s">
        <v>61</v>
      </c>
      <c r="AW3254" s="4">
        <v>116117.715</v>
      </c>
    </row>
    <row r="3255" spans="45:52" x14ac:dyDescent="0.3">
      <c r="AS3255" s="4">
        <v>43604</v>
      </c>
      <c r="AT3255" s="4">
        <v>0.62844907407407413</v>
      </c>
      <c r="AU3255" s="4" t="s">
        <v>62</v>
      </c>
      <c r="AV3255" s="4" t="s">
        <v>63</v>
      </c>
      <c r="AW3255" s="4">
        <v>12</v>
      </c>
    </row>
    <row r="3256" spans="45:52" x14ac:dyDescent="0.3">
      <c r="AS3256" s="4">
        <v>43604</v>
      </c>
      <c r="AT3256" s="4">
        <v>0.62844907407407413</v>
      </c>
      <c r="AU3256" s="4" t="s">
        <v>64</v>
      </c>
      <c r="AV3256" s="4" t="s">
        <v>65</v>
      </c>
      <c r="AW3256" s="4">
        <v>27369.312999999998</v>
      </c>
    </row>
    <row r="3257" spans="45:52" x14ac:dyDescent="0.3">
      <c r="AS3257" s="4">
        <v>43604</v>
      </c>
      <c r="AT3257" s="4">
        <v>0.62844907407407413</v>
      </c>
      <c r="AU3257" s="4" t="s">
        <v>64</v>
      </c>
      <c r="AV3257" s="4" t="s">
        <v>66</v>
      </c>
      <c r="AW3257" s="4" t="s">
        <v>67</v>
      </c>
      <c r="AX3257" s="4">
        <v>37937.267999999996</v>
      </c>
    </row>
    <row r="3258" spans="45:52" x14ac:dyDescent="0.3">
      <c r="AS3258" s="4">
        <v>43604</v>
      </c>
      <c r="AT3258" s="4">
        <v>0.62844907407407413</v>
      </c>
      <c r="AU3258" s="4" t="s">
        <v>64</v>
      </c>
      <c r="AV3258" s="4" t="s">
        <v>68</v>
      </c>
      <c r="AW3258" s="4">
        <v>20.73</v>
      </c>
    </row>
    <row r="3259" spans="45:52" x14ac:dyDescent="0.3">
      <c r="AS3259" s="4">
        <v>43604</v>
      </c>
      <c r="AT3259" s="4">
        <v>0.62983796296296302</v>
      </c>
      <c r="AU3259" s="4" t="s">
        <v>59</v>
      </c>
      <c r="AV3259" s="4" t="s">
        <v>60</v>
      </c>
      <c r="AW3259" s="4">
        <v>15736.519</v>
      </c>
    </row>
    <row r="3260" spans="45:52" x14ac:dyDescent="0.3">
      <c r="AS3260" s="4">
        <v>43604</v>
      </c>
      <c r="AT3260" s="4">
        <v>0.62983796296296302</v>
      </c>
      <c r="AU3260" s="4" t="s">
        <v>59</v>
      </c>
      <c r="AV3260" s="4" t="s">
        <v>61</v>
      </c>
      <c r="AW3260" s="4">
        <v>116117.715</v>
      </c>
    </row>
    <row r="3261" spans="45:52" x14ac:dyDescent="0.3">
      <c r="AS3261" s="4">
        <v>43604</v>
      </c>
      <c r="AT3261" s="4">
        <v>0.62983796296296302</v>
      </c>
      <c r="AU3261" s="4" t="s">
        <v>62</v>
      </c>
      <c r="AV3261" s="4" t="s">
        <v>63</v>
      </c>
      <c r="AW3261" s="4">
        <v>12</v>
      </c>
    </row>
    <row r="3262" spans="45:52" x14ac:dyDescent="0.3">
      <c r="AS3262" s="4">
        <v>43604</v>
      </c>
      <c r="AT3262" s="4">
        <v>0.62983796296296302</v>
      </c>
      <c r="AU3262" s="4" t="s">
        <v>64</v>
      </c>
      <c r="AV3262" s="4" t="s">
        <v>65</v>
      </c>
      <c r="AW3262" s="4">
        <v>27369.312999999998</v>
      </c>
    </row>
    <row r="3263" spans="45:52" x14ac:dyDescent="0.3">
      <c r="AS3263" s="4">
        <v>43604</v>
      </c>
      <c r="AT3263" s="4">
        <v>0.62983796296296302</v>
      </c>
      <c r="AU3263" s="4" t="s">
        <v>64</v>
      </c>
      <c r="AV3263" s="4" t="s">
        <v>66</v>
      </c>
      <c r="AW3263" s="4" t="s">
        <v>67</v>
      </c>
      <c r="AX3263" s="4">
        <v>37937.267999999996</v>
      </c>
    </row>
    <row r="3264" spans="45:52" x14ac:dyDescent="0.3">
      <c r="AS3264" s="4">
        <v>43604</v>
      </c>
      <c r="AT3264" s="4">
        <v>0.62983796296296302</v>
      </c>
      <c r="AU3264" s="4" t="s">
        <v>64</v>
      </c>
      <c r="AV3264" s="4" t="s">
        <v>68</v>
      </c>
      <c r="AW3264" s="4">
        <v>20.73</v>
      </c>
    </row>
    <row r="3265" spans="45:52" x14ac:dyDescent="0.3">
      <c r="AS3265" s="4">
        <v>43604</v>
      </c>
      <c r="AT3265" s="4">
        <v>0.63119212962962956</v>
      </c>
      <c r="AU3265" s="4" t="s">
        <v>70</v>
      </c>
      <c r="AV3265" s="4" t="s">
        <v>71</v>
      </c>
      <c r="AW3265" s="4">
        <v>43604</v>
      </c>
      <c r="AX3265" s="4">
        <v>0.22500000000000001</v>
      </c>
      <c r="AY3265" s="4" t="s">
        <v>72</v>
      </c>
      <c r="AZ3265" s="4" t="s">
        <v>73</v>
      </c>
    </row>
    <row r="3266" spans="45:52" x14ac:dyDescent="0.3">
      <c r="AS3266" s="4">
        <v>43604</v>
      </c>
      <c r="AT3266" s="4">
        <v>0.63119212962962956</v>
      </c>
      <c r="AU3266" s="4" t="s">
        <v>74</v>
      </c>
      <c r="AV3266" s="4" t="s">
        <v>75</v>
      </c>
      <c r="AW3266" s="4">
        <v>33.700000000000003</v>
      </c>
      <c r="AX3266" s="4" t="s">
        <v>72</v>
      </c>
      <c r="AY3266" s="4" t="s">
        <v>73</v>
      </c>
    </row>
    <row r="3267" spans="45:52" x14ac:dyDescent="0.3">
      <c r="AS3267" s="4">
        <v>43604</v>
      </c>
      <c r="AT3267" s="4">
        <v>0.63119212962962956</v>
      </c>
      <c r="AU3267" s="4" t="s">
        <v>74</v>
      </c>
      <c r="AV3267" s="4" t="s">
        <v>76</v>
      </c>
      <c r="AW3267" s="4">
        <v>34</v>
      </c>
      <c r="AX3267" s="4" t="s">
        <v>72</v>
      </c>
      <c r="AY3267" s="4" t="s">
        <v>73</v>
      </c>
    </row>
    <row r="3268" spans="45:52" x14ac:dyDescent="0.3">
      <c r="AS3268" s="4">
        <v>43604</v>
      </c>
      <c r="AT3268" s="4">
        <v>0.6312268518518519</v>
      </c>
      <c r="AU3268" s="4" t="s">
        <v>59</v>
      </c>
      <c r="AV3268" s="4" t="s">
        <v>60</v>
      </c>
      <c r="AW3268" s="4">
        <v>15736.519</v>
      </c>
    </row>
    <row r="3269" spans="45:52" x14ac:dyDescent="0.3">
      <c r="AS3269" s="4">
        <v>43604</v>
      </c>
      <c r="AT3269" s="4">
        <v>0.6312268518518519</v>
      </c>
      <c r="AU3269" s="4" t="s">
        <v>59</v>
      </c>
      <c r="AV3269" s="4" t="s">
        <v>61</v>
      </c>
      <c r="AW3269" s="4">
        <v>116117.715</v>
      </c>
    </row>
    <row r="3270" spans="45:52" x14ac:dyDescent="0.3">
      <c r="AS3270" s="4">
        <v>43604</v>
      </c>
      <c r="AT3270" s="4">
        <v>0.6312268518518519</v>
      </c>
      <c r="AU3270" s="4" t="s">
        <v>62</v>
      </c>
      <c r="AV3270" s="4" t="s">
        <v>63</v>
      </c>
      <c r="AW3270" s="4">
        <v>12</v>
      </c>
    </row>
    <row r="3271" spans="45:52" x14ac:dyDescent="0.3">
      <c r="AS3271" s="4">
        <v>43604</v>
      </c>
      <c r="AT3271" s="4">
        <v>0.6312268518518519</v>
      </c>
      <c r="AU3271" s="4" t="s">
        <v>64</v>
      </c>
      <c r="AV3271" s="4" t="s">
        <v>65</v>
      </c>
      <c r="AW3271" s="4">
        <v>27369.312999999998</v>
      </c>
    </row>
    <row r="3272" spans="45:52" x14ac:dyDescent="0.3">
      <c r="AS3272" s="4">
        <v>43604</v>
      </c>
      <c r="AT3272" s="4">
        <v>0.6312268518518519</v>
      </c>
      <c r="AU3272" s="4" t="s">
        <v>64</v>
      </c>
      <c r="AV3272" s="4" t="s">
        <v>66</v>
      </c>
      <c r="AW3272" s="4" t="s">
        <v>67</v>
      </c>
      <c r="AX3272" s="4">
        <v>37937.267999999996</v>
      </c>
    </row>
    <row r="3273" spans="45:52" x14ac:dyDescent="0.3">
      <c r="AS3273" s="4">
        <v>43604</v>
      </c>
      <c r="AT3273" s="4">
        <v>0.6312268518518519</v>
      </c>
      <c r="AU3273" s="4" t="s">
        <v>64</v>
      </c>
      <c r="AV3273" s="4" t="s">
        <v>68</v>
      </c>
      <c r="AW3273" s="4">
        <v>20.73</v>
      </c>
    </row>
    <row r="3274" spans="45:52" x14ac:dyDescent="0.3">
      <c r="AS3274" s="4">
        <v>43604</v>
      </c>
      <c r="AT3274" s="4">
        <v>0.63261574074074078</v>
      </c>
      <c r="AU3274" s="4" t="s">
        <v>59</v>
      </c>
      <c r="AV3274" s="4" t="s">
        <v>60</v>
      </c>
      <c r="AW3274" s="4">
        <v>15736.519</v>
      </c>
    </row>
    <row r="3275" spans="45:52" x14ac:dyDescent="0.3">
      <c r="AS3275" s="4">
        <v>43604</v>
      </c>
      <c r="AT3275" s="4">
        <v>0.63261574074074078</v>
      </c>
      <c r="AU3275" s="4" t="s">
        <v>59</v>
      </c>
      <c r="AV3275" s="4" t="s">
        <v>61</v>
      </c>
      <c r="AW3275" s="4">
        <v>116117.715</v>
      </c>
    </row>
    <row r="3276" spans="45:52" x14ac:dyDescent="0.3">
      <c r="AS3276" s="4">
        <v>43604</v>
      </c>
      <c r="AT3276" s="4">
        <v>0.63261574074074078</v>
      </c>
      <c r="AU3276" s="4" t="s">
        <v>62</v>
      </c>
      <c r="AV3276" s="4" t="s">
        <v>63</v>
      </c>
      <c r="AW3276" s="4">
        <v>12</v>
      </c>
    </row>
    <row r="3277" spans="45:52" x14ac:dyDescent="0.3">
      <c r="AS3277" s="4">
        <v>43604</v>
      </c>
      <c r="AT3277" s="4">
        <v>0.63261574074074078</v>
      </c>
      <c r="AU3277" s="4" t="s">
        <v>64</v>
      </c>
      <c r="AV3277" s="4" t="s">
        <v>65</v>
      </c>
      <c r="AW3277" s="4">
        <v>27369.312999999998</v>
      </c>
    </row>
    <row r="3278" spans="45:52" x14ac:dyDescent="0.3">
      <c r="AS3278" s="4">
        <v>43604</v>
      </c>
      <c r="AT3278" s="4">
        <v>0.63261574074074078</v>
      </c>
      <c r="AU3278" s="4" t="s">
        <v>64</v>
      </c>
      <c r="AV3278" s="4" t="s">
        <v>66</v>
      </c>
      <c r="AW3278" s="4" t="s">
        <v>67</v>
      </c>
      <c r="AX3278" s="4">
        <v>37937.379000000001</v>
      </c>
    </row>
    <row r="3279" spans="45:52" x14ac:dyDescent="0.3">
      <c r="AS3279" s="4">
        <v>43604</v>
      </c>
      <c r="AT3279" s="4">
        <v>0.63261574074074078</v>
      </c>
      <c r="AU3279" s="4" t="s">
        <v>64</v>
      </c>
      <c r="AV3279" s="4" t="s">
        <v>68</v>
      </c>
      <c r="AW3279" s="4">
        <v>20.841000000000001</v>
      </c>
    </row>
    <row r="3280" spans="45:52" x14ac:dyDescent="0.3">
      <c r="AS3280" s="4">
        <v>43604</v>
      </c>
      <c r="AT3280" s="4">
        <v>0.63400462962962967</v>
      </c>
      <c r="AU3280" s="4" t="s">
        <v>59</v>
      </c>
      <c r="AV3280" s="4" t="s">
        <v>60</v>
      </c>
      <c r="AW3280" s="4">
        <v>15736.519</v>
      </c>
    </row>
    <row r="3281" spans="45:52" x14ac:dyDescent="0.3">
      <c r="AS3281" s="4">
        <v>43604</v>
      </c>
      <c r="AT3281" s="4">
        <v>0.63400462962962967</v>
      </c>
      <c r="AU3281" s="4" t="s">
        <v>59</v>
      </c>
      <c r="AV3281" s="4" t="s">
        <v>61</v>
      </c>
      <c r="AW3281" s="4">
        <v>116117.715</v>
      </c>
    </row>
    <row r="3282" spans="45:52" x14ac:dyDescent="0.3">
      <c r="AS3282" s="4">
        <v>43604</v>
      </c>
      <c r="AT3282" s="4">
        <v>0.63400462962962967</v>
      </c>
      <c r="AU3282" s="4" t="s">
        <v>62</v>
      </c>
      <c r="AV3282" s="4" t="s">
        <v>63</v>
      </c>
      <c r="AW3282" s="4">
        <v>12</v>
      </c>
    </row>
    <row r="3283" spans="45:52" x14ac:dyDescent="0.3">
      <c r="AS3283" s="4">
        <v>43604</v>
      </c>
      <c r="AT3283" s="4">
        <v>0.63400462962962967</v>
      </c>
      <c r="AU3283" s="4" t="s">
        <v>64</v>
      </c>
      <c r="AV3283" s="4" t="s">
        <v>65</v>
      </c>
      <c r="AW3283" s="4">
        <v>27369.312999999998</v>
      </c>
    </row>
    <row r="3284" spans="45:52" x14ac:dyDescent="0.3">
      <c r="AS3284" s="4">
        <v>43604</v>
      </c>
      <c r="AT3284" s="4">
        <v>0.63400462962962967</v>
      </c>
      <c r="AU3284" s="4" t="s">
        <v>64</v>
      </c>
      <c r="AV3284" s="4" t="s">
        <v>66</v>
      </c>
      <c r="AW3284" s="4" t="s">
        <v>67</v>
      </c>
      <c r="AX3284" s="4">
        <v>37937.379000000001</v>
      </c>
    </row>
    <row r="3285" spans="45:52" x14ac:dyDescent="0.3">
      <c r="AS3285" s="4">
        <v>43604</v>
      </c>
      <c r="AT3285" s="4">
        <v>0.63400462962962967</v>
      </c>
      <c r="AU3285" s="4" t="s">
        <v>64</v>
      </c>
      <c r="AV3285" s="4" t="s">
        <v>68</v>
      </c>
      <c r="AW3285" s="4">
        <v>20.841000000000001</v>
      </c>
    </row>
    <row r="3286" spans="45:52" x14ac:dyDescent="0.3">
      <c r="AS3286" s="4">
        <v>43604</v>
      </c>
      <c r="AT3286" s="4">
        <v>0.63466435185185188</v>
      </c>
      <c r="AU3286" s="4" t="s">
        <v>70</v>
      </c>
      <c r="AV3286" s="4" t="s">
        <v>71</v>
      </c>
      <c r="AW3286" s="4">
        <v>43604</v>
      </c>
      <c r="AX3286" s="4">
        <v>0.22500000000000001</v>
      </c>
      <c r="AY3286" s="4" t="s">
        <v>72</v>
      </c>
      <c r="AZ3286" s="4" t="s">
        <v>73</v>
      </c>
    </row>
    <row r="3287" spans="45:52" x14ac:dyDescent="0.3">
      <c r="AS3287" s="4">
        <v>43604</v>
      </c>
      <c r="AT3287" s="4">
        <v>0.63466435185185188</v>
      </c>
      <c r="AU3287" s="4" t="s">
        <v>74</v>
      </c>
      <c r="AV3287" s="4" t="s">
        <v>75</v>
      </c>
      <c r="AW3287" s="4">
        <v>33.700000000000003</v>
      </c>
      <c r="AX3287" s="4" t="s">
        <v>72</v>
      </c>
      <c r="AY3287" s="4" t="s">
        <v>73</v>
      </c>
    </row>
    <row r="3288" spans="45:52" x14ac:dyDescent="0.3">
      <c r="AS3288" s="4">
        <v>43604</v>
      </c>
      <c r="AT3288" s="4">
        <v>0.63466435185185188</v>
      </c>
      <c r="AU3288" s="4" t="s">
        <v>74</v>
      </c>
      <c r="AV3288" s="4" t="s">
        <v>76</v>
      </c>
      <c r="AW3288" s="4">
        <v>34</v>
      </c>
      <c r="AX3288" s="4" t="s">
        <v>72</v>
      </c>
      <c r="AY3288" s="4" t="s">
        <v>73</v>
      </c>
    </row>
    <row r="3289" spans="45:52" x14ac:dyDescent="0.3">
      <c r="AS3289" s="4">
        <v>43604</v>
      </c>
      <c r="AT3289" s="4">
        <v>0.63539351851851855</v>
      </c>
      <c r="AU3289" s="4" t="s">
        <v>59</v>
      </c>
      <c r="AV3289" s="4" t="s">
        <v>60</v>
      </c>
      <c r="AW3289" s="4">
        <v>15736.519</v>
      </c>
    </row>
    <row r="3290" spans="45:52" x14ac:dyDescent="0.3">
      <c r="AS3290" s="4">
        <v>43604</v>
      </c>
      <c r="AT3290" s="4">
        <v>0.63539351851851855</v>
      </c>
      <c r="AU3290" s="4" t="s">
        <v>59</v>
      </c>
      <c r="AV3290" s="4" t="s">
        <v>61</v>
      </c>
      <c r="AW3290" s="4">
        <v>116117.715</v>
      </c>
    </row>
    <row r="3291" spans="45:52" x14ac:dyDescent="0.3">
      <c r="AS3291" s="4">
        <v>43604</v>
      </c>
      <c r="AT3291" s="4">
        <v>0.63539351851851855</v>
      </c>
      <c r="AU3291" s="4" t="s">
        <v>62</v>
      </c>
      <c r="AV3291" s="4" t="s">
        <v>63</v>
      </c>
      <c r="AW3291" s="4">
        <v>12</v>
      </c>
    </row>
    <row r="3292" spans="45:52" x14ac:dyDescent="0.3">
      <c r="AS3292" s="4">
        <v>43604</v>
      </c>
      <c r="AT3292" s="4">
        <v>0.63539351851851855</v>
      </c>
      <c r="AU3292" s="4" t="s">
        <v>64</v>
      </c>
      <c r="AV3292" s="4" t="s">
        <v>65</v>
      </c>
      <c r="AW3292" s="4">
        <v>27369.312999999998</v>
      </c>
    </row>
    <row r="3293" spans="45:52" x14ac:dyDescent="0.3">
      <c r="AS3293" s="4">
        <v>43604</v>
      </c>
      <c r="AT3293" s="4">
        <v>0.63539351851851855</v>
      </c>
      <c r="AU3293" s="4" t="s">
        <v>64</v>
      </c>
      <c r="AV3293" s="4" t="s">
        <v>66</v>
      </c>
      <c r="AW3293" s="4" t="s">
        <v>67</v>
      </c>
      <c r="AX3293" s="4">
        <v>37937.718999999997</v>
      </c>
    </row>
    <row r="3294" spans="45:52" x14ac:dyDescent="0.3">
      <c r="AS3294" s="4">
        <v>43604</v>
      </c>
      <c r="AT3294" s="4">
        <v>0.63539351851851855</v>
      </c>
      <c r="AU3294" s="4" t="s">
        <v>64</v>
      </c>
      <c r="AV3294" s="4" t="s">
        <v>68</v>
      </c>
      <c r="AW3294" s="4">
        <v>21.175999999999998</v>
      </c>
    </row>
    <row r="3295" spans="45:52" x14ac:dyDescent="0.3">
      <c r="AS3295" s="4">
        <v>43604</v>
      </c>
      <c r="AT3295" s="4">
        <v>0.63678240740740744</v>
      </c>
      <c r="AU3295" s="4" t="s">
        <v>59</v>
      </c>
      <c r="AV3295" s="4" t="s">
        <v>60</v>
      </c>
      <c r="AW3295" s="4">
        <v>15736.519</v>
      </c>
    </row>
    <row r="3296" spans="45:52" x14ac:dyDescent="0.3">
      <c r="AS3296" s="4">
        <v>43604</v>
      </c>
      <c r="AT3296" s="4">
        <v>0.63678240740740744</v>
      </c>
      <c r="AU3296" s="4" t="s">
        <v>59</v>
      </c>
      <c r="AV3296" s="4" t="s">
        <v>61</v>
      </c>
      <c r="AW3296" s="4">
        <v>116117.715</v>
      </c>
    </row>
    <row r="3297" spans="45:52" x14ac:dyDescent="0.3">
      <c r="AS3297" s="4">
        <v>43604</v>
      </c>
      <c r="AT3297" s="4">
        <v>0.63678240740740744</v>
      </c>
      <c r="AU3297" s="4" t="s">
        <v>62</v>
      </c>
      <c r="AV3297" s="4" t="s">
        <v>63</v>
      </c>
      <c r="AW3297" s="4">
        <v>12</v>
      </c>
    </row>
    <row r="3298" spans="45:52" x14ac:dyDescent="0.3">
      <c r="AS3298" s="4">
        <v>43604</v>
      </c>
      <c r="AT3298" s="4">
        <v>0.63678240740740744</v>
      </c>
      <c r="AU3298" s="4" t="s">
        <v>64</v>
      </c>
      <c r="AV3298" s="4" t="s">
        <v>65</v>
      </c>
      <c r="AW3298" s="4">
        <v>27369.312999999998</v>
      </c>
    </row>
    <row r="3299" spans="45:52" x14ac:dyDescent="0.3">
      <c r="AS3299" s="4">
        <v>43604</v>
      </c>
      <c r="AT3299" s="4">
        <v>0.63678240740740744</v>
      </c>
      <c r="AU3299" s="4" t="s">
        <v>64</v>
      </c>
      <c r="AV3299" s="4" t="s">
        <v>66</v>
      </c>
      <c r="AW3299" s="4" t="s">
        <v>67</v>
      </c>
      <c r="AX3299" s="4">
        <v>37937.718999999997</v>
      </c>
    </row>
    <row r="3300" spans="45:52" x14ac:dyDescent="0.3">
      <c r="AS3300" s="4">
        <v>43604</v>
      </c>
      <c r="AT3300" s="4">
        <v>0.63678240740740744</v>
      </c>
      <c r="AU3300" s="4" t="s">
        <v>64</v>
      </c>
      <c r="AV3300" s="4" t="s">
        <v>68</v>
      </c>
      <c r="AW3300" s="4">
        <v>21.175999999999998</v>
      </c>
    </row>
    <row r="3301" spans="45:52" x14ac:dyDescent="0.3">
      <c r="AS3301" s="4">
        <v>43604</v>
      </c>
      <c r="AT3301" s="4">
        <v>0.63813657407407409</v>
      </c>
      <c r="AU3301" s="4" t="s">
        <v>70</v>
      </c>
      <c r="AV3301" s="4" t="s">
        <v>71</v>
      </c>
      <c r="AW3301" s="4">
        <v>43604</v>
      </c>
      <c r="AX3301" s="4">
        <v>0.22500000000000001</v>
      </c>
      <c r="AY3301" s="4" t="s">
        <v>72</v>
      </c>
      <c r="AZ3301" s="4" t="s">
        <v>73</v>
      </c>
    </row>
    <row r="3302" spans="45:52" x14ac:dyDescent="0.3">
      <c r="AS3302" s="4">
        <v>43604</v>
      </c>
      <c r="AT3302" s="4">
        <v>0.63813657407407409</v>
      </c>
      <c r="AU3302" s="4" t="s">
        <v>74</v>
      </c>
      <c r="AV3302" s="4" t="s">
        <v>75</v>
      </c>
      <c r="AW3302" s="4">
        <v>33.700000000000003</v>
      </c>
      <c r="AX3302" s="4" t="s">
        <v>72</v>
      </c>
      <c r="AY3302" s="4" t="s">
        <v>73</v>
      </c>
    </row>
    <row r="3303" spans="45:52" x14ac:dyDescent="0.3">
      <c r="AS3303" s="4">
        <v>43604</v>
      </c>
      <c r="AT3303" s="4">
        <v>0.63813657407407409</v>
      </c>
      <c r="AU3303" s="4" t="s">
        <v>74</v>
      </c>
      <c r="AV3303" s="4" t="s">
        <v>76</v>
      </c>
      <c r="AW3303" s="4">
        <v>34</v>
      </c>
      <c r="AX3303" s="4" t="s">
        <v>72</v>
      </c>
      <c r="AY3303" s="4" t="s">
        <v>73</v>
      </c>
    </row>
    <row r="3304" spans="45:52" x14ac:dyDescent="0.3">
      <c r="AS3304" s="4">
        <v>43604</v>
      </c>
      <c r="AT3304" s="4">
        <v>0.63817129629629632</v>
      </c>
      <c r="AU3304" s="4" t="s">
        <v>59</v>
      </c>
      <c r="AV3304" s="4" t="s">
        <v>60</v>
      </c>
      <c r="AW3304" s="4">
        <v>15736.519</v>
      </c>
    </row>
    <row r="3305" spans="45:52" x14ac:dyDescent="0.3">
      <c r="AS3305" s="4">
        <v>43604</v>
      </c>
      <c r="AT3305" s="4">
        <v>0.63817129629629632</v>
      </c>
      <c r="AU3305" s="4" t="s">
        <v>59</v>
      </c>
      <c r="AV3305" s="4" t="s">
        <v>61</v>
      </c>
      <c r="AW3305" s="4">
        <v>116117.715</v>
      </c>
    </row>
    <row r="3306" spans="45:52" x14ac:dyDescent="0.3">
      <c r="AS3306" s="4">
        <v>43604</v>
      </c>
      <c r="AT3306" s="4">
        <v>0.63817129629629632</v>
      </c>
      <c r="AU3306" s="4" t="s">
        <v>62</v>
      </c>
      <c r="AV3306" s="4" t="s">
        <v>63</v>
      </c>
      <c r="AW3306" s="4">
        <v>12</v>
      </c>
    </row>
    <row r="3307" spans="45:52" x14ac:dyDescent="0.3">
      <c r="AS3307" s="4">
        <v>43604</v>
      </c>
      <c r="AT3307" s="4">
        <v>0.63817129629629632</v>
      </c>
      <c r="AU3307" s="4" t="s">
        <v>64</v>
      </c>
      <c r="AV3307" s="4" t="s">
        <v>65</v>
      </c>
      <c r="AW3307" s="4">
        <v>27369.312999999998</v>
      </c>
    </row>
    <row r="3308" spans="45:52" x14ac:dyDescent="0.3">
      <c r="AS3308" s="4">
        <v>43604</v>
      </c>
      <c r="AT3308" s="4">
        <v>0.63817129629629632</v>
      </c>
      <c r="AU3308" s="4" t="s">
        <v>64</v>
      </c>
      <c r="AV3308" s="4" t="s">
        <v>66</v>
      </c>
      <c r="AW3308" s="4" t="s">
        <v>67</v>
      </c>
      <c r="AX3308" s="4">
        <v>37937.718999999997</v>
      </c>
    </row>
    <row r="3309" spans="45:52" x14ac:dyDescent="0.3">
      <c r="AS3309" s="4">
        <v>43604</v>
      </c>
      <c r="AT3309" s="4">
        <v>0.63817129629629632</v>
      </c>
      <c r="AU3309" s="4" t="s">
        <v>64</v>
      </c>
      <c r="AV3309" s="4" t="s">
        <v>68</v>
      </c>
      <c r="AW3309" s="4">
        <v>21.175999999999998</v>
      </c>
    </row>
    <row r="3310" spans="45:52" x14ac:dyDescent="0.3">
      <c r="AS3310" s="4">
        <v>43604</v>
      </c>
      <c r="AT3310" s="4">
        <v>0.6395601851851852</v>
      </c>
      <c r="AU3310" s="4" t="s">
        <v>59</v>
      </c>
      <c r="AV3310" s="4" t="s">
        <v>60</v>
      </c>
      <c r="AW3310" s="4">
        <v>15736.519</v>
      </c>
    </row>
    <row r="3311" spans="45:52" x14ac:dyDescent="0.3">
      <c r="AS3311" s="4">
        <v>43604</v>
      </c>
      <c r="AT3311" s="4">
        <v>0.6395601851851852</v>
      </c>
      <c r="AU3311" s="4" t="s">
        <v>59</v>
      </c>
      <c r="AV3311" s="4" t="s">
        <v>61</v>
      </c>
      <c r="AW3311" s="4">
        <v>116117.715</v>
      </c>
    </row>
    <row r="3312" spans="45:52" x14ac:dyDescent="0.3">
      <c r="AS3312" s="4">
        <v>43604</v>
      </c>
      <c r="AT3312" s="4">
        <v>0.6395601851851852</v>
      </c>
      <c r="AU3312" s="4" t="s">
        <v>62</v>
      </c>
      <c r="AV3312" s="4" t="s">
        <v>63</v>
      </c>
      <c r="AW3312" s="4">
        <v>12</v>
      </c>
    </row>
    <row r="3313" spans="45:52" x14ac:dyDescent="0.3">
      <c r="AS3313" s="4">
        <v>43604</v>
      </c>
      <c r="AT3313" s="4">
        <v>0.6395601851851852</v>
      </c>
      <c r="AU3313" s="4" t="s">
        <v>64</v>
      </c>
      <c r="AV3313" s="4" t="s">
        <v>65</v>
      </c>
      <c r="AW3313" s="4">
        <v>27369.312999999998</v>
      </c>
    </row>
    <row r="3314" spans="45:52" x14ac:dyDescent="0.3">
      <c r="AS3314" s="4">
        <v>43604</v>
      </c>
      <c r="AT3314" s="4">
        <v>0.6395601851851852</v>
      </c>
      <c r="AU3314" s="4" t="s">
        <v>64</v>
      </c>
      <c r="AV3314" s="4" t="s">
        <v>66</v>
      </c>
      <c r="AW3314" s="4" t="s">
        <v>67</v>
      </c>
      <c r="AX3314" s="4">
        <v>37938.161</v>
      </c>
    </row>
    <row r="3315" spans="45:52" x14ac:dyDescent="0.3">
      <c r="AS3315" s="4">
        <v>43604</v>
      </c>
      <c r="AT3315" s="4">
        <v>0.6395601851851852</v>
      </c>
      <c r="AU3315" s="4" t="s">
        <v>64</v>
      </c>
      <c r="AV3315" s="4" t="s">
        <v>68</v>
      </c>
      <c r="AW3315" s="4">
        <v>21.617999999999999</v>
      </c>
    </row>
    <row r="3316" spans="45:52" x14ac:dyDescent="0.3">
      <c r="AS3316" s="4">
        <v>43604</v>
      </c>
      <c r="AT3316" s="4">
        <v>0.64094907407407409</v>
      </c>
      <c r="AU3316" s="4" t="s">
        <v>59</v>
      </c>
      <c r="AV3316" s="4" t="s">
        <v>60</v>
      </c>
      <c r="AW3316" s="4">
        <v>15736.519</v>
      </c>
    </row>
    <row r="3317" spans="45:52" x14ac:dyDescent="0.3">
      <c r="AS3317" s="4">
        <v>43604</v>
      </c>
      <c r="AT3317" s="4">
        <v>0.64094907407407409</v>
      </c>
      <c r="AU3317" s="4" t="s">
        <v>59</v>
      </c>
      <c r="AV3317" s="4" t="s">
        <v>61</v>
      </c>
      <c r="AW3317" s="4">
        <v>116117.715</v>
      </c>
    </row>
    <row r="3318" spans="45:52" x14ac:dyDescent="0.3">
      <c r="AS3318" s="4">
        <v>43604</v>
      </c>
      <c r="AT3318" s="4">
        <v>0.64094907407407409</v>
      </c>
      <c r="AU3318" s="4" t="s">
        <v>62</v>
      </c>
      <c r="AV3318" s="4" t="s">
        <v>63</v>
      </c>
      <c r="AW3318" s="4">
        <v>12</v>
      </c>
    </row>
    <row r="3319" spans="45:52" x14ac:dyDescent="0.3">
      <c r="AS3319" s="4">
        <v>43604</v>
      </c>
      <c r="AT3319" s="4">
        <v>0.64094907407407409</v>
      </c>
      <c r="AU3319" s="4" t="s">
        <v>64</v>
      </c>
      <c r="AV3319" s="4" t="s">
        <v>65</v>
      </c>
      <c r="AW3319" s="4">
        <v>27369.312999999998</v>
      </c>
    </row>
    <row r="3320" spans="45:52" x14ac:dyDescent="0.3">
      <c r="AS3320" s="4">
        <v>43604</v>
      </c>
      <c r="AT3320" s="4">
        <v>0.64094907407407409</v>
      </c>
      <c r="AU3320" s="4" t="s">
        <v>64</v>
      </c>
      <c r="AV3320" s="4" t="s">
        <v>66</v>
      </c>
      <c r="AW3320" s="4" t="s">
        <v>67</v>
      </c>
      <c r="AX3320" s="4">
        <v>37938.161</v>
      </c>
    </row>
    <row r="3321" spans="45:52" x14ac:dyDescent="0.3">
      <c r="AS3321" s="4">
        <v>43604</v>
      </c>
      <c r="AT3321" s="4">
        <v>0.64094907407407409</v>
      </c>
      <c r="AU3321" s="4" t="s">
        <v>64</v>
      </c>
      <c r="AV3321" s="4" t="s">
        <v>68</v>
      </c>
      <c r="AW3321" s="4">
        <v>21.617999999999999</v>
      </c>
    </row>
    <row r="3322" spans="45:52" x14ac:dyDescent="0.3">
      <c r="AS3322" s="4">
        <v>43604</v>
      </c>
      <c r="AT3322" s="4">
        <v>0.6416087962962963</v>
      </c>
      <c r="AU3322" s="4" t="s">
        <v>70</v>
      </c>
      <c r="AV3322" s="4" t="s">
        <v>71</v>
      </c>
      <c r="AW3322" s="4">
        <v>43604</v>
      </c>
      <c r="AX3322" s="4">
        <v>0.22500000000000001</v>
      </c>
      <c r="AY3322" s="4" t="s">
        <v>72</v>
      </c>
      <c r="AZ3322" s="4" t="s">
        <v>73</v>
      </c>
    </row>
    <row r="3323" spans="45:52" x14ac:dyDescent="0.3">
      <c r="AS3323" s="4">
        <v>43604</v>
      </c>
      <c r="AT3323" s="4">
        <v>0.6416087962962963</v>
      </c>
      <c r="AU3323" s="4" t="s">
        <v>74</v>
      </c>
      <c r="AV3323" s="4" t="s">
        <v>75</v>
      </c>
      <c r="AW3323" s="4">
        <v>33.700000000000003</v>
      </c>
      <c r="AX3323" s="4" t="s">
        <v>72</v>
      </c>
      <c r="AY3323" s="4" t="s">
        <v>73</v>
      </c>
    </row>
    <row r="3324" spans="45:52" x14ac:dyDescent="0.3">
      <c r="AS3324" s="4">
        <v>43604</v>
      </c>
      <c r="AT3324" s="4">
        <v>0.6416087962962963</v>
      </c>
      <c r="AU3324" s="4" t="s">
        <v>74</v>
      </c>
      <c r="AV3324" s="4" t="s">
        <v>76</v>
      </c>
      <c r="AW3324" s="4">
        <v>34</v>
      </c>
      <c r="AX3324" s="4" t="s">
        <v>72</v>
      </c>
      <c r="AY3324" s="4" t="s">
        <v>73</v>
      </c>
    </row>
    <row r="3325" spans="45:52" x14ac:dyDescent="0.3">
      <c r="AS3325" s="4">
        <v>43604</v>
      </c>
      <c r="AT3325" s="4">
        <v>0.64233796296296297</v>
      </c>
      <c r="AU3325" s="4" t="s">
        <v>59</v>
      </c>
      <c r="AV3325" s="4" t="s">
        <v>60</v>
      </c>
      <c r="AW3325" s="4">
        <v>15736.519</v>
      </c>
    </row>
    <row r="3326" spans="45:52" x14ac:dyDescent="0.3">
      <c r="AS3326" s="4">
        <v>43604</v>
      </c>
      <c r="AT3326" s="4">
        <v>0.64233796296296297</v>
      </c>
      <c r="AU3326" s="4" t="s">
        <v>59</v>
      </c>
      <c r="AV3326" s="4" t="s">
        <v>61</v>
      </c>
      <c r="AW3326" s="4">
        <v>116117.715</v>
      </c>
    </row>
    <row r="3327" spans="45:52" x14ac:dyDescent="0.3">
      <c r="AS3327" s="4">
        <v>43604</v>
      </c>
      <c r="AT3327" s="4">
        <v>0.64233796296296297</v>
      </c>
      <c r="AU3327" s="4" t="s">
        <v>62</v>
      </c>
      <c r="AV3327" s="4" t="s">
        <v>63</v>
      </c>
      <c r="AW3327" s="4">
        <v>12</v>
      </c>
    </row>
    <row r="3328" spans="45:52" x14ac:dyDescent="0.3">
      <c r="AS3328" s="4">
        <v>43604</v>
      </c>
      <c r="AT3328" s="4">
        <v>0.64233796296296297</v>
      </c>
      <c r="AU3328" s="4" t="s">
        <v>64</v>
      </c>
      <c r="AV3328" s="4" t="s">
        <v>65</v>
      </c>
      <c r="AW3328" s="4">
        <v>27369.312999999998</v>
      </c>
    </row>
    <row r="3329" spans="45:52" x14ac:dyDescent="0.3">
      <c r="AS3329" s="4">
        <v>43604</v>
      </c>
      <c r="AT3329" s="4">
        <v>0.64233796296296297</v>
      </c>
      <c r="AU3329" s="4" t="s">
        <v>64</v>
      </c>
      <c r="AV3329" s="4" t="s">
        <v>66</v>
      </c>
      <c r="AW3329" s="4" t="s">
        <v>67</v>
      </c>
      <c r="AX3329" s="4">
        <v>37938.46</v>
      </c>
    </row>
    <row r="3330" spans="45:52" x14ac:dyDescent="0.3">
      <c r="AS3330" s="4">
        <v>43604</v>
      </c>
      <c r="AT3330" s="4">
        <v>0.64233796296296297</v>
      </c>
      <c r="AU3330" s="4" t="s">
        <v>64</v>
      </c>
      <c r="AV3330" s="4" t="s">
        <v>68</v>
      </c>
      <c r="AW3330" s="4">
        <v>21.922000000000001</v>
      </c>
    </row>
    <row r="3331" spans="45:52" x14ac:dyDescent="0.3">
      <c r="AS3331" s="4">
        <v>43604</v>
      </c>
      <c r="AT3331" s="4">
        <v>0.64372685185185186</v>
      </c>
      <c r="AU3331" s="4" t="s">
        <v>59</v>
      </c>
      <c r="AV3331" s="4" t="s">
        <v>60</v>
      </c>
      <c r="AW3331" s="4">
        <v>15736.519</v>
      </c>
    </row>
    <row r="3332" spans="45:52" x14ac:dyDescent="0.3">
      <c r="AS3332" s="4">
        <v>43604</v>
      </c>
      <c r="AT3332" s="4">
        <v>0.64372685185185186</v>
      </c>
      <c r="AU3332" s="4" t="s">
        <v>59</v>
      </c>
      <c r="AV3332" s="4" t="s">
        <v>61</v>
      </c>
      <c r="AW3332" s="4">
        <v>116117.715</v>
      </c>
    </row>
    <row r="3333" spans="45:52" x14ac:dyDescent="0.3">
      <c r="AS3333" s="4">
        <v>43604</v>
      </c>
      <c r="AT3333" s="4">
        <v>0.64372685185185186</v>
      </c>
      <c r="AU3333" s="4" t="s">
        <v>62</v>
      </c>
      <c r="AV3333" s="4" t="s">
        <v>63</v>
      </c>
      <c r="AW3333" s="4">
        <v>12</v>
      </c>
    </row>
    <row r="3334" spans="45:52" x14ac:dyDescent="0.3">
      <c r="AS3334" s="4">
        <v>43604</v>
      </c>
      <c r="AT3334" s="4">
        <v>0.64372685185185186</v>
      </c>
      <c r="AU3334" s="4" t="s">
        <v>64</v>
      </c>
      <c r="AV3334" s="4" t="s">
        <v>65</v>
      </c>
      <c r="AW3334" s="4">
        <v>27369.312999999998</v>
      </c>
    </row>
    <row r="3335" spans="45:52" x14ac:dyDescent="0.3">
      <c r="AS3335" s="4">
        <v>43604</v>
      </c>
      <c r="AT3335" s="4">
        <v>0.64372685185185186</v>
      </c>
      <c r="AU3335" s="4" t="s">
        <v>64</v>
      </c>
      <c r="AV3335" s="4" t="s">
        <v>66</v>
      </c>
      <c r="AW3335" s="4" t="s">
        <v>67</v>
      </c>
      <c r="AX3335" s="4">
        <v>37938.46</v>
      </c>
    </row>
    <row r="3336" spans="45:52" x14ac:dyDescent="0.3">
      <c r="AS3336" s="4">
        <v>43604</v>
      </c>
      <c r="AT3336" s="4">
        <v>0.64372685185185186</v>
      </c>
      <c r="AU3336" s="4" t="s">
        <v>64</v>
      </c>
      <c r="AV3336" s="4" t="s">
        <v>68</v>
      </c>
      <c r="AW3336" s="4">
        <v>21.922000000000001</v>
      </c>
    </row>
    <row r="3337" spans="45:52" x14ac:dyDescent="0.3">
      <c r="AS3337" s="4">
        <v>43604</v>
      </c>
      <c r="AT3337" s="4">
        <v>0.64508101851851851</v>
      </c>
      <c r="AU3337" s="4" t="s">
        <v>70</v>
      </c>
      <c r="AV3337" s="4" t="s">
        <v>71</v>
      </c>
      <c r="AW3337" s="4">
        <v>43604</v>
      </c>
      <c r="AX3337" s="4">
        <v>0.22500000000000001</v>
      </c>
      <c r="AY3337" s="4" t="s">
        <v>72</v>
      </c>
      <c r="AZ3337" s="4" t="s">
        <v>73</v>
      </c>
    </row>
    <row r="3338" spans="45:52" x14ac:dyDescent="0.3">
      <c r="AS3338" s="4">
        <v>43604</v>
      </c>
      <c r="AT3338" s="4">
        <v>0.64508101851851851</v>
      </c>
      <c r="AU3338" s="4" t="s">
        <v>74</v>
      </c>
      <c r="AV3338" s="4" t="s">
        <v>75</v>
      </c>
      <c r="AW3338" s="4">
        <v>33.700000000000003</v>
      </c>
      <c r="AX3338" s="4" t="s">
        <v>72</v>
      </c>
      <c r="AY3338" s="4" t="s">
        <v>73</v>
      </c>
    </row>
    <row r="3339" spans="45:52" x14ac:dyDescent="0.3">
      <c r="AS3339" s="4">
        <v>43604</v>
      </c>
      <c r="AT3339" s="4">
        <v>0.64508101851851851</v>
      </c>
      <c r="AU3339" s="4" t="s">
        <v>74</v>
      </c>
      <c r="AV3339" s="4" t="s">
        <v>76</v>
      </c>
      <c r="AW3339" s="4">
        <v>34</v>
      </c>
      <c r="AX3339" s="4" t="s">
        <v>72</v>
      </c>
      <c r="AY3339" s="4" t="s">
        <v>73</v>
      </c>
    </row>
    <row r="3340" spans="45:52" x14ac:dyDescent="0.3">
      <c r="AS3340" s="4">
        <v>43604</v>
      </c>
      <c r="AT3340" s="4">
        <v>0.64511574074074074</v>
      </c>
      <c r="AU3340" s="4" t="s">
        <v>59</v>
      </c>
      <c r="AV3340" s="4" t="s">
        <v>60</v>
      </c>
      <c r="AW3340" s="4">
        <v>15736.519</v>
      </c>
    </row>
    <row r="3341" spans="45:52" x14ac:dyDescent="0.3">
      <c r="AS3341" s="4">
        <v>43604</v>
      </c>
      <c r="AT3341" s="4">
        <v>0.64511574074074074</v>
      </c>
      <c r="AU3341" s="4" t="s">
        <v>59</v>
      </c>
      <c r="AV3341" s="4" t="s">
        <v>61</v>
      </c>
      <c r="AW3341" s="4">
        <v>116117.715</v>
      </c>
    </row>
    <row r="3342" spans="45:52" x14ac:dyDescent="0.3">
      <c r="AS3342" s="4">
        <v>43604</v>
      </c>
      <c r="AT3342" s="4">
        <v>0.64511574074074074</v>
      </c>
      <c r="AU3342" s="4" t="s">
        <v>62</v>
      </c>
      <c r="AV3342" s="4" t="s">
        <v>63</v>
      </c>
      <c r="AW3342" s="4">
        <v>12</v>
      </c>
    </row>
    <row r="3343" spans="45:52" x14ac:dyDescent="0.3">
      <c r="AS3343" s="4">
        <v>43604</v>
      </c>
      <c r="AT3343" s="4">
        <v>0.64511574074074074</v>
      </c>
      <c r="AU3343" s="4" t="s">
        <v>64</v>
      </c>
      <c r="AV3343" s="4" t="s">
        <v>65</v>
      </c>
      <c r="AW3343" s="4">
        <v>27369.312999999998</v>
      </c>
    </row>
    <row r="3344" spans="45:52" x14ac:dyDescent="0.3">
      <c r="AS3344" s="4">
        <v>43604</v>
      </c>
      <c r="AT3344" s="4">
        <v>0.64511574074074074</v>
      </c>
      <c r="AU3344" s="4" t="s">
        <v>64</v>
      </c>
      <c r="AV3344" s="4" t="s">
        <v>66</v>
      </c>
      <c r="AW3344" s="4" t="s">
        <v>67</v>
      </c>
      <c r="AX3344" s="4">
        <v>37938.46</v>
      </c>
    </row>
    <row r="3345" spans="45:52" x14ac:dyDescent="0.3">
      <c r="AS3345" s="4">
        <v>43604</v>
      </c>
      <c r="AT3345" s="4">
        <v>0.64511574074074074</v>
      </c>
      <c r="AU3345" s="4" t="s">
        <v>64</v>
      </c>
      <c r="AV3345" s="4" t="s">
        <v>68</v>
      </c>
      <c r="AW3345" s="4">
        <v>21.922000000000001</v>
      </c>
    </row>
    <row r="3346" spans="45:52" x14ac:dyDescent="0.3">
      <c r="AS3346" s="4">
        <v>43604</v>
      </c>
      <c r="AT3346" s="4">
        <v>0.64650462962962962</v>
      </c>
      <c r="AU3346" s="4" t="s">
        <v>59</v>
      </c>
      <c r="AV3346" s="4" t="s">
        <v>60</v>
      </c>
      <c r="AW3346" s="4">
        <v>15736.519</v>
      </c>
    </row>
    <row r="3347" spans="45:52" x14ac:dyDescent="0.3">
      <c r="AS3347" s="4">
        <v>43604</v>
      </c>
      <c r="AT3347" s="4">
        <v>0.64650462962962962</v>
      </c>
      <c r="AU3347" s="4" t="s">
        <v>59</v>
      </c>
      <c r="AV3347" s="4" t="s">
        <v>61</v>
      </c>
      <c r="AW3347" s="4">
        <v>116117.715</v>
      </c>
    </row>
    <row r="3348" spans="45:52" x14ac:dyDescent="0.3">
      <c r="AS3348" s="4">
        <v>43604</v>
      </c>
      <c r="AT3348" s="4">
        <v>0.64650462962962962</v>
      </c>
      <c r="AU3348" s="4" t="s">
        <v>62</v>
      </c>
      <c r="AV3348" s="4" t="s">
        <v>63</v>
      </c>
      <c r="AW3348" s="4">
        <v>12</v>
      </c>
    </row>
    <row r="3349" spans="45:52" x14ac:dyDescent="0.3">
      <c r="AS3349" s="4">
        <v>43604</v>
      </c>
      <c r="AT3349" s="4">
        <v>0.64650462962962962</v>
      </c>
      <c r="AU3349" s="4" t="s">
        <v>64</v>
      </c>
      <c r="AV3349" s="4" t="s">
        <v>65</v>
      </c>
      <c r="AW3349" s="4">
        <v>27369.312999999998</v>
      </c>
    </row>
    <row r="3350" spans="45:52" x14ac:dyDescent="0.3">
      <c r="AS3350" s="4">
        <v>43604</v>
      </c>
      <c r="AT3350" s="4">
        <v>0.64650462962962962</v>
      </c>
      <c r="AU3350" s="4" t="s">
        <v>64</v>
      </c>
      <c r="AV3350" s="4" t="s">
        <v>66</v>
      </c>
      <c r="AW3350" s="4" t="s">
        <v>67</v>
      </c>
      <c r="AX3350" s="4">
        <v>37938.605000000003</v>
      </c>
    </row>
    <row r="3351" spans="45:52" x14ac:dyDescent="0.3">
      <c r="AS3351" s="4">
        <v>43604</v>
      </c>
      <c r="AT3351" s="4">
        <v>0.64650462962962962</v>
      </c>
      <c r="AU3351" s="4" t="s">
        <v>64</v>
      </c>
      <c r="AV3351" s="4" t="s">
        <v>68</v>
      </c>
      <c r="AW3351" s="4">
        <v>22.067</v>
      </c>
    </row>
    <row r="3352" spans="45:52" x14ac:dyDescent="0.3">
      <c r="AS3352" s="4">
        <v>43604</v>
      </c>
      <c r="AT3352" s="4">
        <v>0.64789351851851851</v>
      </c>
      <c r="AU3352" s="4" t="s">
        <v>59</v>
      </c>
      <c r="AV3352" s="4" t="s">
        <v>60</v>
      </c>
      <c r="AW3352" s="4">
        <v>15736.519</v>
      </c>
    </row>
    <row r="3353" spans="45:52" x14ac:dyDescent="0.3">
      <c r="AS3353" s="4">
        <v>43604</v>
      </c>
      <c r="AT3353" s="4">
        <v>0.64789351851851851</v>
      </c>
      <c r="AU3353" s="4" t="s">
        <v>59</v>
      </c>
      <c r="AV3353" s="4" t="s">
        <v>61</v>
      </c>
      <c r="AW3353" s="4">
        <v>116117.715</v>
      </c>
    </row>
    <row r="3354" spans="45:52" x14ac:dyDescent="0.3">
      <c r="AS3354" s="4">
        <v>43604</v>
      </c>
      <c r="AT3354" s="4">
        <v>0.64789351851851851</v>
      </c>
      <c r="AU3354" s="4" t="s">
        <v>62</v>
      </c>
      <c r="AV3354" s="4" t="s">
        <v>63</v>
      </c>
      <c r="AW3354" s="4">
        <v>12</v>
      </c>
    </row>
    <row r="3355" spans="45:52" x14ac:dyDescent="0.3">
      <c r="AS3355" s="4">
        <v>43604</v>
      </c>
      <c r="AT3355" s="4">
        <v>0.64789351851851851</v>
      </c>
      <c r="AU3355" s="4" t="s">
        <v>64</v>
      </c>
      <c r="AV3355" s="4" t="s">
        <v>65</v>
      </c>
      <c r="AW3355" s="4">
        <v>27369.312999999998</v>
      </c>
    </row>
    <row r="3356" spans="45:52" x14ac:dyDescent="0.3">
      <c r="AS3356" s="4">
        <v>43604</v>
      </c>
      <c r="AT3356" s="4">
        <v>0.64789351851851851</v>
      </c>
      <c r="AU3356" s="4" t="s">
        <v>64</v>
      </c>
      <c r="AV3356" s="4" t="s">
        <v>66</v>
      </c>
      <c r="AW3356" s="4" t="s">
        <v>67</v>
      </c>
      <c r="AX3356" s="4">
        <v>37938.605000000003</v>
      </c>
    </row>
    <row r="3357" spans="45:52" x14ac:dyDescent="0.3">
      <c r="AS3357" s="4">
        <v>43604</v>
      </c>
      <c r="AT3357" s="4">
        <v>0.64789351851851851</v>
      </c>
      <c r="AU3357" s="4" t="s">
        <v>64</v>
      </c>
      <c r="AV3357" s="4" t="s">
        <v>68</v>
      </c>
      <c r="AW3357" s="4">
        <v>22.067</v>
      </c>
    </row>
    <row r="3358" spans="45:52" x14ac:dyDescent="0.3">
      <c r="AS3358" s="4">
        <v>43604</v>
      </c>
      <c r="AT3358" s="4">
        <v>0.64855324074074072</v>
      </c>
      <c r="AU3358" s="4" t="s">
        <v>70</v>
      </c>
      <c r="AV3358" s="4" t="s">
        <v>71</v>
      </c>
      <c r="AW3358" s="4">
        <v>43604</v>
      </c>
      <c r="AX3358" s="4">
        <v>0.22500000000000001</v>
      </c>
      <c r="AY3358" s="4" t="s">
        <v>72</v>
      </c>
      <c r="AZ3358" s="4" t="s">
        <v>73</v>
      </c>
    </row>
    <row r="3359" spans="45:52" x14ac:dyDescent="0.3">
      <c r="AS3359" s="4">
        <v>43604</v>
      </c>
      <c r="AT3359" s="4">
        <v>0.64855324074074072</v>
      </c>
      <c r="AU3359" s="4" t="s">
        <v>74</v>
      </c>
      <c r="AV3359" s="4" t="s">
        <v>75</v>
      </c>
      <c r="AW3359" s="4">
        <v>33.700000000000003</v>
      </c>
      <c r="AX3359" s="4" t="s">
        <v>72</v>
      </c>
      <c r="AY3359" s="4" t="s">
        <v>73</v>
      </c>
    </row>
    <row r="3360" spans="45:52" x14ac:dyDescent="0.3">
      <c r="AS3360" s="4">
        <v>43604</v>
      </c>
      <c r="AT3360" s="4">
        <v>0.64855324074074072</v>
      </c>
      <c r="AU3360" s="4" t="s">
        <v>74</v>
      </c>
      <c r="AV3360" s="4" t="s">
        <v>76</v>
      </c>
      <c r="AW3360" s="4">
        <v>34</v>
      </c>
      <c r="AX3360" s="4" t="s">
        <v>72</v>
      </c>
      <c r="AY3360" s="4" t="s">
        <v>73</v>
      </c>
    </row>
    <row r="3361" spans="45:52" x14ac:dyDescent="0.3">
      <c r="AS3361" s="4">
        <v>43604</v>
      </c>
      <c r="AT3361" s="4">
        <v>0.64928240740740739</v>
      </c>
      <c r="AU3361" s="4" t="s">
        <v>59</v>
      </c>
      <c r="AV3361" s="4" t="s">
        <v>60</v>
      </c>
      <c r="AW3361" s="4">
        <v>15736.519</v>
      </c>
    </row>
    <row r="3362" spans="45:52" x14ac:dyDescent="0.3">
      <c r="AS3362" s="4">
        <v>43604</v>
      </c>
      <c r="AT3362" s="4">
        <v>0.64928240740740739</v>
      </c>
      <c r="AU3362" s="4" t="s">
        <v>59</v>
      </c>
      <c r="AV3362" s="4" t="s">
        <v>61</v>
      </c>
      <c r="AW3362" s="4">
        <v>116117.715</v>
      </c>
    </row>
    <row r="3363" spans="45:52" x14ac:dyDescent="0.3">
      <c r="AS3363" s="4">
        <v>43604</v>
      </c>
      <c r="AT3363" s="4">
        <v>0.64928240740740739</v>
      </c>
      <c r="AU3363" s="4" t="s">
        <v>62</v>
      </c>
      <c r="AV3363" s="4" t="s">
        <v>63</v>
      </c>
      <c r="AW3363" s="4">
        <v>12</v>
      </c>
    </row>
    <row r="3364" spans="45:52" x14ac:dyDescent="0.3">
      <c r="AS3364" s="4">
        <v>43604</v>
      </c>
      <c r="AT3364" s="4">
        <v>0.64928240740740739</v>
      </c>
      <c r="AU3364" s="4" t="s">
        <v>64</v>
      </c>
      <c r="AV3364" s="4" t="s">
        <v>65</v>
      </c>
      <c r="AW3364" s="4">
        <v>27369.312999999998</v>
      </c>
    </row>
    <row r="3365" spans="45:52" x14ac:dyDescent="0.3">
      <c r="AS3365" s="4">
        <v>43604</v>
      </c>
      <c r="AT3365" s="4">
        <v>0.64928240740740739</v>
      </c>
      <c r="AU3365" s="4" t="s">
        <v>64</v>
      </c>
      <c r="AV3365" s="4" t="s">
        <v>66</v>
      </c>
      <c r="AW3365" s="4" t="s">
        <v>67</v>
      </c>
      <c r="AX3365" s="4">
        <v>37938.961000000003</v>
      </c>
    </row>
    <row r="3366" spans="45:52" x14ac:dyDescent="0.3">
      <c r="AS3366" s="4">
        <v>43604</v>
      </c>
      <c r="AT3366" s="4">
        <v>0.64928240740740739</v>
      </c>
      <c r="AU3366" s="4" t="s">
        <v>64</v>
      </c>
      <c r="AV3366" s="4" t="s">
        <v>68</v>
      </c>
      <c r="AW3366" s="4">
        <v>22.420999999999999</v>
      </c>
    </row>
    <row r="3367" spans="45:52" x14ac:dyDescent="0.3">
      <c r="AS3367" s="4">
        <v>43604</v>
      </c>
      <c r="AT3367" s="4">
        <v>0.65067129629629628</v>
      </c>
      <c r="AU3367" s="4" t="s">
        <v>59</v>
      </c>
      <c r="AV3367" s="4" t="s">
        <v>60</v>
      </c>
      <c r="AW3367" s="4">
        <v>15736.519</v>
      </c>
    </row>
    <row r="3368" spans="45:52" x14ac:dyDescent="0.3">
      <c r="AS3368" s="4">
        <v>43604</v>
      </c>
      <c r="AT3368" s="4">
        <v>0.65067129629629628</v>
      </c>
      <c r="AU3368" s="4" t="s">
        <v>59</v>
      </c>
      <c r="AV3368" s="4" t="s">
        <v>61</v>
      </c>
      <c r="AW3368" s="4">
        <v>116117.715</v>
      </c>
    </row>
    <row r="3369" spans="45:52" x14ac:dyDescent="0.3">
      <c r="AS3369" s="4">
        <v>43604</v>
      </c>
      <c r="AT3369" s="4">
        <v>0.65067129629629628</v>
      </c>
      <c r="AU3369" s="4" t="s">
        <v>62</v>
      </c>
      <c r="AV3369" s="4" t="s">
        <v>63</v>
      </c>
      <c r="AW3369" s="4">
        <v>12</v>
      </c>
    </row>
    <row r="3370" spans="45:52" x14ac:dyDescent="0.3">
      <c r="AS3370" s="4">
        <v>43604</v>
      </c>
      <c r="AT3370" s="4">
        <v>0.65067129629629628</v>
      </c>
      <c r="AU3370" s="4" t="s">
        <v>64</v>
      </c>
      <c r="AV3370" s="4" t="s">
        <v>65</v>
      </c>
      <c r="AW3370" s="4">
        <v>27369.312999999998</v>
      </c>
    </row>
    <row r="3371" spans="45:52" x14ac:dyDescent="0.3">
      <c r="AS3371" s="4">
        <v>43604</v>
      </c>
      <c r="AT3371" s="4">
        <v>0.65067129629629628</v>
      </c>
      <c r="AU3371" s="4" t="s">
        <v>64</v>
      </c>
      <c r="AV3371" s="4" t="s">
        <v>66</v>
      </c>
      <c r="AW3371" s="4" t="s">
        <v>67</v>
      </c>
      <c r="AX3371" s="4">
        <v>37938.961000000003</v>
      </c>
    </row>
    <row r="3372" spans="45:52" x14ac:dyDescent="0.3">
      <c r="AS3372" s="4">
        <v>43604</v>
      </c>
      <c r="AT3372" s="4">
        <v>0.65067129629629628</v>
      </c>
      <c r="AU3372" s="4" t="s">
        <v>64</v>
      </c>
      <c r="AV3372" s="4" t="s">
        <v>68</v>
      </c>
      <c r="AW3372" s="4">
        <v>22.420999999999999</v>
      </c>
    </row>
    <row r="3373" spans="45:52" x14ac:dyDescent="0.3">
      <c r="AS3373" s="4">
        <v>43604</v>
      </c>
      <c r="AT3373" s="4">
        <v>0.65202546296296293</v>
      </c>
      <c r="AU3373" s="4" t="s">
        <v>70</v>
      </c>
      <c r="AV3373" s="4" t="s">
        <v>71</v>
      </c>
      <c r="AW3373" s="4">
        <v>43604</v>
      </c>
      <c r="AX3373" s="4">
        <v>0.22500000000000001</v>
      </c>
      <c r="AY3373" s="4" t="s">
        <v>72</v>
      </c>
      <c r="AZ3373" s="4" t="s">
        <v>73</v>
      </c>
    </row>
    <row r="3374" spans="45:52" x14ac:dyDescent="0.3">
      <c r="AS3374" s="4">
        <v>43604</v>
      </c>
      <c r="AT3374" s="4">
        <v>0.65202546296296293</v>
      </c>
      <c r="AU3374" s="4" t="s">
        <v>74</v>
      </c>
      <c r="AV3374" s="4" t="s">
        <v>75</v>
      </c>
      <c r="AW3374" s="4">
        <v>33.700000000000003</v>
      </c>
      <c r="AX3374" s="4" t="s">
        <v>72</v>
      </c>
      <c r="AY3374" s="4" t="s">
        <v>73</v>
      </c>
    </row>
    <row r="3375" spans="45:52" x14ac:dyDescent="0.3">
      <c r="AS3375" s="4">
        <v>43604</v>
      </c>
      <c r="AT3375" s="4">
        <v>0.65202546296296293</v>
      </c>
      <c r="AU3375" s="4" t="s">
        <v>74</v>
      </c>
      <c r="AV3375" s="4" t="s">
        <v>76</v>
      </c>
      <c r="AW3375" s="4">
        <v>34</v>
      </c>
      <c r="AX3375" s="4" t="s">
        <v>72</v>
      </c>
      <c r="AY3375" s="4" t="s">
        <v>73</v>
      </c>
    </row>
    <row r="3376" spans="45:52" x14ac:dyDescent="0.3">
      <c r="AS3376" s="4">
        <v>43604</v>
      </c>
      <c r="AT3376" s="4">
        <v>0.65206018518518516</v>
      </c>
      <c r="AU3376" s="4" t="s">
        <v>59</v>
      </c>
      <c r="AV3376" s="4" t="s">
        <v>60</v>
      </c>
      <c r="AW3376" s="4">
        <v>15736.519</v>
      </c>
    </row>
    <row r="3377" spans="45:50" x14ac:dyDescent="0.3">
      <c r="AS3377" s="4">
        <v>43604</v>
      </c>
      <c r="AT3377" s="4">
        <v>0.65206018518518516</v>
      </c>
      <c r="AU3377" s="4" t="s">
        <v>59</v>
      </c>
      <c r="AV3377" s="4" t="s">
        <v>61</v>
      </c>
      <c r="AW3377" s="4">
        <v>116117.715</v>
      </c>
    </row>
    <row r="3378" spans="45:50" x14ac:dyDescent="0.3">
      <c r="AS3378" s="4">
        <v>43604</v>
      </c>
      <c r="AT3378" s="4">
        <v>0.65206018518518516</v>
      </c>
      <c r="AU3378" s="4" t="s">
        <v>62</v>
      </c>
      <c r="AV3378" s="4" t="s">
        <v>63</v>
      </c>
      <c r="AW3378" s="4">
        <v>12</v>
      </c>
    </row>
    <row r="3379" spans="45:50" x14ac:dyDescent="0.3">
      <c r="AS3379" s="4">
        <v>43604</v>
      </c>
      <c r="AT3379" s="4">
        <v>0.65206018518518516</v>
      </c>
      <c r="AU3379" s="4" t="s">
        <v>64</v>
      </c>
      <c r="AV3379" s="4" t="s">
        <v>65</v>
      </c>
      <c r="AW3379" s="4">
        <v>27369.312999999998</v>
      </c>
    </row>
    <row r="3380" spans="45:50" x14ac:dyDescent="0.3">
      <c r="AS3380" s="4">
        <v>43604</v>
      </c>
      <c r="AT3380" s="4">
        <v>0.65206018518518516</v>
      </c>
      <c r="AU3380" s="4" t="s">
        <v>64</v>
      </c>
      <c r="AV3380" s="4" t="s">
        <v>66</v>
      </c>
      <c r="AW3380" s="4" t="s">
        <v>67</v>
      </c>
      <c r="AX3380" s="4">
        <v>37938.961000000003</v>
      </c>
    </row>
    <row r="3381" spans="45:50" x14ac:dyDescent="0.3">
      <c r="AS3381" s="4">
        <v>43604</v>
      </c>
      <c r="AT3381" s="4">
        <v>0.65206018518518516</v>
      </c>
      <c r="AU3381" s="4" t="s">
        <v>64</v>
      </c>
      <c r="AV3381" s="4" t="s">
        <v>68</v>
      </c>
      <c r="AW3381" s="4">
        <v>22.420999999999999</v>
      </c>
    </row>
    <row r="3382" spans="45:50" x14ac:dyDescent="0.3">
      <c r="AS3382" s="4">
        <v>43604</v>
      </c>
      <c r="AT3382" s="4">
        <v>0.65344907407407404</v>
      </c>
      <c r="AU3382" s="4" t="s">
        <v>59</v>
      </c>
      <c r="AV3382" s="4" t="s">
        <v>60</v>
      </c>
      <c r="AW3382" s="4">
        <v>15736.519</v>
      </c>
    </row>
    <row r="3383" spans="45:50" x14ac:dyDescent="0.3">
      <c r="AS3383" s="4">
        <v>43604</v>
      </c>
      <c r="AT3383" s="4">
        <v>0.65344907407407404</v>
      </c>
      <c r="AU3383" s="4" t="s">
        <v>59</v>
      </c>
      <c r="AV3383" s="4" t="s">
        <v>61</v>
      </c>
      <c r="AW3383" s="4">
        <v>116117.715</v>
      </c>
    </row>
    <row r="3384" spans="45:50" x14ac:dyDescent="0.3">
      <c r="AS3384" s="4">
        <v>43604</v>
      </c>
      <c r="AT3384" s="4">
        <v>0.65344907407407404</v>
      </c>
      <c r="AU3384" s="4" t="s">
        <v>62</v>
      </c>
      <c r="AV3384" s="4" t="s">
        <v>63</v>
      </c>
      <c r="AW3384" s="4">
        <v>12</v>
      </c>
    </row>
    <row r="3385" spans="45:50" x14ac:dyDescent="0.3">
      <c r="AS3385" s="4">
        <v>43604</v>
      </c>
      <c r="AT3385" s="4">
        <v>0.65344907407407404</v>
      </c>
      <c r="AU3385" s="4" t="s">
        <v>64</v>
      </c>
      <c r="AV3385" s="4" t="s">
        <v>65</v>
      </c>
      <c r="AW3385" s="4">
        <v>27369.312999999998</v>
      </c>
    </row>
    <row r="3386" spans="45:50" x14ac:dyDescent="0.3">
      <c r="AS3386" s="4">
        <v>43604</v>
      </c>
      <c r="AT3386" s="4">
        <v>0.65344907407407404</v>
      </c>
      <c r="AU3386" s="4" t="s">
        <v>64</v>
      </c>
      <c r="AV3386" s="4" t="s">
        <v>66</v>
      </c>
      <c r="AW3386" s="4" t="s">
        <v>67</v>
      </c>
      <c r="AX3386" s="4">
        <v>37939.341</v>
      </c>
    </row>
    <row r="3387" spans="45:50" x14ac:dyDescent="0.3">
      <c r="AS3387" s="4">
        <v>43604</v>
      </c>
      <c r="AT3387" s="4">
        <v>0.65344907407407404</v>
      </c>
      <c r="AU3387" s="4" t="s">
        <v>64</v>
      </c>
      <c r="AV3387" s="4" t="s">
        <v>68</v>
      </c>
      <c r="AW3387" s="4">
        <v>22.8</v>
      </c>
    </row>
    <row r="3388" spans="45:50" x14ac:dyDescent="0.3">
      <c r="AS3388" s="4">
        <v>43604</v>
      </c>
      <c r="AT3388" s="4">
        <v>0.65483796296296293</v>
      </c>
      <c r="AU3388" s="4" t="s">
        <v>59</v>
      </c>
      <c r="AV3388" s="4" t="s">
        <v>60</v>
      </c>
      <c r="AW3388" s="4">
        <v>15736.519</v>
      </c>
    </row>
    <row r="3389" spans="45:50" x14ac:dyDescent="0.3">
      <c r="AS3389" s="4">
        <v>43604</v>
      </c>
      <c r="AT3389" s="4">
        <v>0.65483796296296293</v>
      </c>
      <c r="AU3389" s="4" t="s">
        <v>59</v>
      </c>
      <c r="AV3389" s="4" t="s">
        <v>61</v>
      </c>
      <c r="AW3389" s="4">
        <v>116117.715</v>
      </c>
    </row>
    <row r="3390" spans="45:50" x14ac:dyDescent="0.3">
      <c r="AS3390" s="4">
        <v>43604</v>
      </c>
      <c r="AT3390" s="4">
        <v>0.65483796296296293</v>
      </c>
      <c r="AU3390" s="4" t="s">
        <v>62</v>
      </c>
      <c r="AV3390" s="4" t="s">
        <v>63</v>
      </c>
      <c r="AW3390" s="4">
        <v>12</v>
      </c>
    </row>
    <row r="3391" spans="45:50" x14ac:dyDescent="0.3">
      <c r="AS3391" s="4">
        <v>43604</v>
      </c>
      <c r="AT3391" s="4">
        <v>0.65483796296296293</v>
      </c>
      <c r="AU3391" s="4" t="s">
        <v>64</v>
      </c>
      <c r="AV3391" s="4" t="s">
        <v>65</v>
      </c>
      <c r="AW3391" s="4">
        <v>27369.312999999998</v>
      </c>
    </row>
    <row r="3392" spans="45:50" x14ac:dyDescent="0.3">
      <c r="AS3392" s="4">
        <v>43604</v>
      </c>
      <c r="AT3392" s="4">
        <v>0.65483796296296293</v>
      </c>
      <c r="AU3392" s="4" t="s">
        <v>64</v>
      </c>
      <c r="AV3392" s="4" t="s">
        <v>66</v>
      </c>
      <c r="AW3392" s="4" t="s">
        <v>67</v>
      </c>
      <c r="AX3392" s="4">
        <v>37939.341</v>
      </c>
    </row>
    <row r="3393" spans="45:52" x14ac:dyDescent="0.3">
      <c r="AS3393" s="4">
        <v>43604</v>
      </c>
      <c r="AT3393" s="4">
        <v>0.65483796296296293</v>
      </c>
      <c r="AU3393" s="4" t="s">
        <v>64</v>
      </c>
      <c r="AV3393" s="4" t="s">
        <v>68</v>
      </c>
      <c r="AW3393" s="4">
        <v>22.8</v>
      </c>
    </row>
    <row r="3394" spans="45:52" x14ac:dyDescent="0.3">
      <c r="AS3394" s="4">
        <v>43604</v>
      </c>
      <c r="AT3394" s="4">
        <v>0.65549768518518514</v>
      </c>
      <c r="AU3394" s="4" t="s">
        <v>70</v>
      </c>
      <c r="AV3394" s="4" t="s">
        <v>71</v>
      </c>
      <c r="AW3394" s="4">
        <v>43604</v>
      </c>
      <c r="AX3394" s="4">
        <v>0.22500000000000001</v>
      </c>
      <c r="AY3394" s="4" t="s">
        <v>72</v>
      </c>
      <c r="AZ3394" s="4" t="s">
        <v>73</v>
      </c>
    </row>
    <row r="3395" spans="45:52" x14ac:dyDescent="0.3">
      <c r="AS3395" s="4">
        <v>43604</v>
      </c>
      <c r="AT3395" s="4">
        <v>0.65549768518518514</v>
      </c>
      <c r="AU3395" s="4" t="s">
        <v>74</v>
      </c>
      <c r="AV3395" s="4" t="s">
        <v>75</v>
      </c>
      <c r="AW3395" s="4">
        <v>33.700000000000003</v>
      </c>
      <c r="AX3395" s="4" t="s">
        <v>72</v>
      </c>
      <c r="AY3395" s="4" t="s">
        <v>73</v>
      </c>
    </row>
    <row r="3396" spans="45:52" x14ac:dyDescent="0.3">
      <c r="AS3396" s="4">
        <v>43604</v>
      </c>
      <c r="AT3396" s="4">
        <v>0.65549768518518514</v>
      </c>
      <c r="AU3396" s="4" t="s">
        <v>74</v>
      </c>
      <c r="AV3396" s="4" t="s">
        <v>76</v>
      </c>
      <c r="AW3396" s="4">
        <v>34</v>
      </c>
      <c r="AX3396" s="4" t="s">
        <v>72</v>
      </c>
      <c r="AY3396" s="4" t="s">
        <v>73</v>
      </c>
    </row>
    <row r="3397" spans="45:52" x14ac:dyDescent="0.3">
      <c r="AS3397" s="4">
        <v>43604</v>
      </c>
      <c r="AT3397" s="4">
        <v>0.65622685185185181</v>
      </c>
      <c r="AU3397" s="4" t="s">
        <v>59</v>
      </c>
      <c r="AV3397" s="4" t="s">
        <v>60</v>
      </c>
      <c r="AW3397" s="4">
        <v>15736.519</v>
      </c>
    </row>
    <row r="3398" spans="45:52" x14ac:dyDescent="0.3">
      <c r="AS3398" s="4">
        <v>43604</v>
      </c>
      <c r="AT3398" s="4">
        <v>0.65622685185185181</v>
      </c>
      <c r="AU3398" s="4" t="s">
        <v>59</v>
      </c>
      <c r="AV3398" s="4" t="s">
        <v>61</v>
      </c>
      <c r="AW3398" s="4">
        <v>116117.715</v>
      </c>
    </row>
    <row r="3399" spans="45:52" x14ac:dyDescent="0.3">
      <c r="AS3399" s="4">
        <v>43604</v>
      </c>
      <c r="AT3399" s="4">
        <v>0.65622685185185181</v>
      </c>
      <c r="AU3399" s="4" t="s">
        <v>62</v>
      </c>
      <c r="AV3399" s="4" t="s">
        <v>63</v>
      </c>
      <c r="AW3399" s="4">
        <v>12</v>
      </c>
    </row>
    <row r="3400" spans="45:52" x14ac:dyDescent="0.3">
      <c r="AS3400" s="4">
        <v>43604</v>
      </c>
      <c r="AT3400" s="4">
        <v>0.65622685185185181</v>
      </c>
      <c r="AU3400" s="4" t="s">
        <v>64</v>
      </c>
      <c r="AV3400" s="4" t="s">
        <v>65</v>
      </c>
      <c r="AW3400" s="4">
        <v>27369.312999999998</v>
      </c>
    </row>
    <row r="3401" spans="45:52" x14ac:dyDescent="0.3">
      <c r="AS3401" s="4">
        <v>43604</v>
      </c>
      <c r="AT3401" s="4">
        <v>0.65622685185185181</v>
      </c>
      <c r="AU3401" s="4" t="s">
        <v>64</v>
      </c>
      <c r="AV3401" s="4" t="s">
        <v>66</v>
      </c>
      <c r="AW3401" s="4" t="s">
        <v>67</v>
      </c>
      <c r="AX3401" s="4">
        <v>37939.625</v>
      </c>
    </row>
    <row r="3402" spans="45:52" x14ac:dyDescent="0.3">
      <c r="AS3402" s="4">
        <v>43604</v>
      </c>
      <c r="AT3402" s="4">
        <v>0.65622685185185181</v>
      </c>
      <c r="AU3402" s="4" t="s">
        <v>64</v>
      </c>
      <c r="AV3402" s="4" t="s">
        <v>68</v>
      </c>
      <c r="AW3402" s="4">
        <v>23.082999999999998</v>
      </c>
    </row>
    <row r="3403" spans="45:52" x14ac:dyDescent="0.3">
      <c r="AS3403" s="4">
        <v>43604</v>
      </c>
      <c r="AT3403" s="4">
        <v>0.6576157407407407</v>
      </c>
      <c r="AU3403" s="4" t="s">
        <v>59</v>
      </c>
      <c r="AV3403" s="4" t="s">
        <v>60</v>
      </c>
      <c r="AW3403" s="4">
        <v>15736.519</v>
      </c>
    </row>
    <row r="3404" spans="45:52" x14ac:dyDescent="0.3">
      <c r="AS3404" s="4">
        <v>43604</v>
      </c>
      <c r="AT3404" s="4">
        <v>0.6576157407407407</v>
      </c>
      <c r="AU3404" s="4" t="s">
        <v>59</v>
      </c>
      <c r="AV3404" s="4" t="s">
        <v>61</v>
      </c>
      <c r="AW3404" s="4">
        <v>116117.715</v>
      </c>
    </row>
    <row r="3405" spans="45:52" x14ac:dyDescent="0.3">
      <c r="AS3405" s="4">
        <v>43604</v>
      </c>
      <c r="AT3405" s="4">
        <v>0.6576157407407407</v>
      </c>
      <c r="AU3405" s="4" t="s">
        <v>62</v>
      </c>
      <c r="AV3405" s="4" t="s">
        <v>63</v>
      </c>
      <c r="AW3405" s="4">
        <v>12</v>
      </c>
    </row>
    <row r="3406" spans="45:52" x14ac:dyDescent="0.3">
      <c r="AS3406" s="4">
        <v>43604</v>
      </c>
      <c r="AT3406" s="4">
        <v>0.6576157407407407</v>
      </c>
      <c r="AU3406" s="4" t="s">
        <v>64</v>
      </c>
      <c r="AV3406" s="4" t="s">
        <v>65</v>
      </c>
      <c r="AW3406" s="4">
        <v>27369.312999999998</v>
      </c>
    </row>
    <row r="3407" spans="45:52" x14ac:dyDescent="0.3">
      <c r="AS3407" s="4">
        <v>43604</v>
      </c>
      <c r="AT3407" s="4">
        <v>0.6576157407407407</v>
      </c>
      <c r="AU3407" s="4" t="s">
        <v>64</v>
      </c>
      <c r="AV3407" s="4" t="s">
        <v>66</v>
      </c>
      <c r="AW3407" s="4" t="s">
        <v>67</v>
      </c>
      <c r="AX3407" s="4">
        <v>37939.625</v>
      </c>
    </row>
    <row r="3408" spans="45:52" x14ac:dyDescent="0.3">
      <c r="AS3408" s="4">
        <v>43604</v>
      </c>
      <c r="AT3408" s="4">
        <v>0.6576157407407407</v>
      </c>
      <c r="AU3408" s="4" t="s">
        <v>64</v>
      </c>
      <c r="AV3408" s="4" t="s">
        <v>68</v>
      </c>
      <c r="AW3408" s="4">
        <v>23.082999999999998</v>
      </c>
    </row>
    <row r="3409" spans="45:52" x14ac:dyDescent="0.3">
      <c r="AS3409" s="4">
        <v>43604</v>
      </c>
      <c r="AT3409" s="4">
        <v>0.65896990740740746</v>
      </c>
      <c r="AU3409" s="4" t="s">
        <v>70</v>
      </c>
      <c r="AV3409" s="4" t="s">
        <v>71</v>
      </c>
      <c r="AW3409" s="4">
        <v>43604</v>
      </c>
      <c r="AX3409" s="4">
        <v>0.22500000000000001</v>
      </c>
      <c r="AY3409" s="4" t="s">
        <v>72</v>
      </c>
      <c r="AZ3409" s="4" t="s">
        <v>73</v>
      </c>
    </row>
    <row r="3410" spans="45:52" x14ac:dyDescent="0.3">
      <c r="AS3410" s="4">
        <v>43604</v>
      </c>
      <c r="AT3410" s="4">
        <v>0.65896990740740746</v>
      </c>
      <c r="AU3410" s="4" t="s">
        <v>74</v>
      </c>
      <c r="AV3410" s="4" t="s">
        <v>75</v>
      </c>
      <c r="AW3410" s="4">
        <v>33.700000000000003</v>
      </c>
      <c r="AX3410" s="4" t="s">
        <v>72</v>
      </c>
      <c r="AY3410" s="4" t="s">
        <v>73</v>
      </c>
    </row>
    <row r="3411" spans="45:52" x14ac:dyDescent="0.3">
      <c r="AS3411" s="4">
        <v>43604</v>
      </c>
      <c r="AT3411" s="4">
        <v>0.65896990740740746</v>
      </c>
      <c r="AU3411" s="4" t="s">
        <v>74</v>
      </c>
      <c r="AV3411" s="4" t="s">
        <v>76</v>
      </c>
      <c r="AW3411" s="4">
        <v>34</v>
      </c>
      <c r="AX3411" s="4" t="s">
        <v>72</v>
      </c>
      <c r="AY3411" s="4" t="s">
        <v>73</v>
      </c>
    </row>
    <row r="3412" spans="45:52" x14ac:dyDescent="0.3">
      <c r="AS3412" s="4">
        <v>43604</v>
      </c>
      <c r="AT3412" s="4">
        <v>0.65900462962962958</v>
      </c>
      <c r="AU3412" s="4" t="s">
        <v>59</v>
      </c>
      <c r="AV3412" s="4" t="s">
        <v>60</v>
      </c>
      <c r="AW3412" s="4">
        <v>15736.519</v>
      </c>
    </row>
    <row r="3413" spans="45:52" x14ac:dyDescent="0.3">
      <c r="AS3413" s="4">
        <v>43604</v>
      </c>
      <c r="AT3413" s="4">
        <v>0.65900462962962958</v>
      </c>
      <c r="AU3413" s="4" t="s">
        <v>59</v>
      </c>
      <c r="AV3413" s="4" t="s">
        <v>61</v>
      </c>
      <c r="AW3413" s="4">
        <v>116117.715</v>
      </c>
    </row>
    <row r="3414" spans="45:52" x14ac:dyDescent="0.3">
      <c r="AS3414" s="4">
        <v>43604</v>
      </c>
      <c r="AT3414" s="4">
        <v>0.65900462962962958</v>
      </c>
      <c r="AU3414" s="4" t="s">
        <v>62</v>
      </c>
      <c r="AV3414" s="4" t="s">
        <v>63</v>
      </c>
      <c r="AW3414" s="4">
        <v>12</v>
      </c>
    </row>
    <row r="3415" spans="45:52" x14ac:dyDescent="0.3">
      <c r="AS3415" s="4">
        <v>43604</v>
      </c>
      <c r="AT3415" s="4">
        <v>0.65900462962962958</v>
      </c>
      <c r="AU3415" s="4" t="s">
        <v>64</v>
      </c>
      <c r="AV3415" s="4" t="s">
        <v>65</v>
      </c>
      <c r="AW3415" s="4">
        <v>27369.312999999998</v>
      </c>
    </row>
    <row r="3416" spans="45:52" x14ac:dyDescent="0.3">
      <c r="AS3416" s="4">
        <v>43604</v>
      </c>
      <c r="AT3416" s="4">
        <v>0.65900462962962958</v>
      </c>
      <c r="AU3416" s="4" t="s">
        <v>64</v>
      </c>
      <c r="AV3416" s="4" t="s">
        <v>66</v>
      </c>
      <c r="AW3416" s="4" t="s">
        <v>67</v>
      </c>
      <c r="AX3416" s="4">
        <v>37939.625</v>
      </c>
    </row>
    <row r="3417" spans="45:52" x14ac:dyDescent="0.3">
      <c r="AS3417" s="4">
        <v>43604</v>
      </c>
      <c r="AT3417" s="4">
        <v>0.65900462962962958</v>
      </c>
      <c r="AU3417" s="4" t="s">
        <v>64</v>
      </c>
      <c r="AV3417" s="4" t="s">
        <v>68</v>
      </c>
      <c r="AW3417" s="4">
        <v>23.082999999999998</v>
      </c>
    </row>
    <row r="3418" spans="45:52" x14ac:dyDescent="0.3">
      <c r="AS3418" s="4">
        <v>43604</v>
      </c>
      <c r="AT3418" s="4">
        <v>0.66039351851851846</v>
      </c>
      <c r="AU3418" s="4" t="s">
        <v>59</v>
      </c>
      <c r="AV3418" s="4" t="s">
        <v>60</v>
      </c>
      <c r="AW3418" s="4">
        <v>15736.519</v>
      </c>
    </row>
    <row r="3419" spans="45:52" x14ac:dyDescent="0.3">
      <c r="AS3419" s="4">
        <v>43604</v>
      </c>
      <c r="AT3419" s="4">
        <v>0.66039351851851846</v>
      </c>
      <c r="AU3419" s="4" t="s">
        <v>59</v>
      </c>
      <c r="AV3419" s="4" t="s">
        <v>61</v>
      </c>
      <c r="AW3419" s="4">
        <v>116117.715</v>
      </c>
    </row>
    <row r="3420" spans="45:52" x14ac:dyDescent="0.3">
      <c r="AS3420" s="4">
        <v>43604</v>
      </c>
      <c r="AT3420" s="4">
        <v>0.66039351851851846</v>
      </c>
      <c r="AU3420" s="4" t="s">
        <v>62</v>
      </c>
      <c r="AV3420" s="4" t="s">
        <v>63</v>
      </c>
      <c r="AW3420" s="4">
        <v>12</v>
      </c>
    </row>
    <row r="3421" spans="45:52" x14ac:dyDescent="0.3">
      <c r="AS3421" s="4">
        <v>43604</v>
      </c>
      <c r="AT3421" s="4">
        <v>0.66039351851851846</v>
      </c>
      <c r="AU3421" s="4" t="s">
        <v>64</v>
      </c>
      <c r="AV3421" s="4" t="s">
        <v>65</v>
      </c>
      <c r="AW3421" s="4">
        <v>27369.312999999998</v>
      </c>
    </row>
    <row r="3422" spans="45:52" x14ac:dyDescent="0.3">
      <c r="AS3422" s="4">
        <v>43604</v>
      </c>
      <c r="AT3422" s="4">
        <v>0.66039351851851846</v>
      </c>
      <c r="AU3422" s="4" t="s">
        <v>64</v>
      </c>
      <c r="AV3422" s="4" t="s">
        <v>66</v>
      </c>
      <c r="AW3422" s="4" t="s">
        <v>67</v>
      </c>
      <c r="AX3422" s="4">
        <v>37940.019</v>
      </c>
    </row>
    <row r="3423" spans="45:52" x14ac:dyDescent="0.3">
      <c r="AS3423" s="4">
        <v>43604</v>
      </c>
      <c r="AT3423" s="4">
        <v>0.66039351851851846</v>
      </c>
      <c r="AU3423" s="4" t="s">
        <v>64</v>
      </c>
      <c r="AV3423" s="4" t="s">
        <v>68</v>
      </c>
      <c r="AW3423" s="4">
        <v>23.477</v>
      </c>
    </row>
    <row r="3424" spans="45:52" x14ac:dyDescent="0.3">
      <c r="AS3424" s="4">
        <v>43604</v>
      </c>
      <c r="AT3424" s="4">
        <v>0.66178240740740735</v>
      </c>
      <c r="AU3424" s="4" t="s">
        <v>59</v>
      </c>
      <c r="AV3424" s="4" t="s">
        <v>60</v>
      </c>
      <c r="AW3424" s="4">
        <v>15736.519</v>
      </c>
    </row>
    <row r="3425" spans="45:52" x14ac:dyDescent="0.3">
      <c r="AS3425" s="4">
        <v>43604</v>
      </c>
      <c r="AT3425" s="4">
        <v>0.66178240740740735</v>
      </c>
      <c r="AU3425" s="4" t="s">
        <v>59</v>
      </c>
      <c r="AV3425" s="4" t="s">
        <v>61</v>
      </c>
      <c r="AW3425" s="4">
        <v>116117.715</v>
      </c>
    </row>
    <row r="3426" spans="45:52" x14ac:dyDescent="0.3">
      <c r="AS3426" s="4">
        <v>43604</v>
      </c>
      <c r="AT3426" s="4">
        <v>0.66178240740740735</v>
      </c>
      <c r="AU3426" s="4" t="s">
        <v>62</v>
      </c>
      <c r="AV3426" s="4" t="s">
        <v>63</v>
      </c>
      <c r="AW3426" s="4">
        <v>12</v>
      </c>
    </row>
    <row r="3427" spans="45:52" x14ac:dyDescent="0.3">
      <c r="AS3427" s="4">
        <v>43604</v>
      </c>
      <c r="AT3427" s="4">
        <v>0.66178240740740735</v>
      </c>
      <c r="AU3427" s="4" t="s">
        <v>64</v>
      </c>
      <c r="AV3427" s="4" t="s">
        <v>65</v>
      </c>
      <c r="AW3427" s="4">
        <v>27369.312999999998</v>
      </c>
    </row>
    <row r="3428" spans="45:52" x14ac:dyDescent="0.3">
      <c r="AS3428" s="4">
        <v>43604</v>
      </c>
      <c r="AT3428" s="4">
        <v>0.66178240740740735</v>
      </c>
      <c r="AU3428" s="4" t="s">
        <v>64</v>
      </c>
      <c r="AV3428" s="4" t="s">
        <v>66</v>
      </c>
      <c r="AW3428" s="4" t="s">
        <v>67</v>
      </c>
      <c r="AX3428" s="4">
        <v>37940.019</v>
      </c>
    </row>
    <row r="3429" spans="45:52" x14ac:dyDescent="0.3">
      <c r="AS3429" s="4">
        <v>43604</v>
      </c>
      <c r="AT3429" s="4">
        <v>0.66178240740740735</v>
      </c>
      <c r="AU3429" s="4" t="s">
        <v>64</v>
      </c>
      <c r="AV3429" s="4" t="s">
        <v>68</v>
      </c>
      <c r="AW3429" s="4">
        <v>23.477</v>
      </c>
    </row>
    <row r="3430" spans="45:52" x14ac:dyDescent="0.3">
      <c r="AS3430" s="4">
        <v>43604</v>
      </c>
      <c r="AT3430" s="4">
        <v>0.66244212962962956</v>
      </c>
      <c r="AU3430" s="4" t="s">
        <v>70</v>
      </c>
      <c r="AV3430" s="4" t="s">
        <v>71</v>
      </c>
      <c r="AW3430" s="4">
        <v>43604</v>
      </c>
      <c r="AX3430" s="4">
        <v>0.22500000000000001</v>
      </c>
      <c r="AY3430" s="4" t="s">
        <v>72</v>
      </c>
      <c r="AZ3430" s="4" t="s">
        <v>73</v>
      </c>
    </row>
    <row r="3431" spans="45:52" x14ac:dyDescent="0.3">
      <c r="AS3431" s="4">
        <v>43604</v>
      </c>
      <c r="AT3431" s="4">
        <v>0.66244212962962956</v>
      </c>
      <c r="AU3431" s="4" t="s">
        <v>74</v>
      </c>
      <c r="AV3431" s="4" t="s">
        <v>75</v>
      </c>
      <c r="AW3431" s="4">
        <v>33.700000000000003</v>
      </c>
      <c r="AX3431" s="4" t="s">
        <v>72</v>
      </c>
      <c r="AY3431" s="4" t="s">
        <v>73</v>
      </c>
    </row>
    <row r="3432" spans="45:52" x14ac:dyDescent="0.3">
      <c r="AS3432" s="4">
        <v>43604</v>
      </c>
      <c r="AT3432" s="4">
        <v>0.66244212962962956</v>
      </c>
      <c r="AU3432" s="4" t="s">
        <v>74</v>
      </c>
      <c r="AV3432" s="4" t="s">
        <v>76</v>
      </c>
      <c r="AW3432" s="4">
        <v>34</v>
      </c>
      <c r="AX3432" s="4" t="s">
        <v>72</v>
      </c>
      <c r="AY3432" s="4" t="s">
        <v>73</v>
      </c>
    </row>
    <row r="3433" spans="45:52" x14ac:dyDescent="0.3">
      <c r="AS3433" s="4">
        <v>43604</v>
      </c>
      <c r="AT3433" s="4">
        <v>0.66317129629629623</v>
      </c>
      <c r="AU3433" s="4" t="s">
        <v>59</v>
      </c>
      <c r="AV3433" s="4" t="s">
        <v>60</v>
      </c>
      <c r="AW3433" s="4">
        <v>15736.519</v>
      </c>
    </row>
    <row r="3434" spans="45:52" x14ac:dyDescent="0.3">
      <c r="AS3434" s="4">
        <v>43604</v>
      </c>
      <c r="AT3434" s="4">
        <v>0.66317129629629623</v>
      </c>
      <c r="AU3434" s="4" t="s">
        <v>59</v>
      </c>
      <c r="AV3434" s="4" t="s">
        <v>61</v>
      </c>
      <c r="AW3434" s="4">
        <v>116117.715</v>
      </c>
    </row>
    <row r="3435" spans="45:52" x14ac:dyDescent="0.3">
      <c r="AS3435" s="4">
        <v>43604</v>
      </c>
      <c r="AT3435" s="4">
        <v>0.66317129629629623</v>
      </c>
      <c r="AU3435" s="4" t="s">
        <v>62</v>
      </c>
      <c r="AV3435" s="4" t="s">
        <v>63</v>
      </c>
      <c r="AW3435" s="4">
        <v>12</v>
      </c>
    </row>
    <row r="3436" spans="45:52" x14ac:dyDescent="0.3">
      <c r="AS3436" s="4">
        <v>43604</v>
      </c>
      <c r="AT3436" s="4">
        <v>0.66317129629629623</v>
      </c>
      <c r="AU3436" s="4" t="s">
        <v>64</v>
      </c>
      <c r="AV3436" s="4" t="s">
        <v>65</v>
      </c>
      <c r="AW3436" s="4">
        <v>27369.312999999998</v>
      </c>
    </row>
    <row r="3437" spans="45:52" x14ac:dyDescent="0.3">
      <c r="AS3437" s="4">
        <v>43604</v>
      </c>
      <c r="AT3437" s="4">
        <v>0.66317129629629623</v>
      </c>
      <c r="AU3437" s="4" t="s">
        <v>64</v>
      </c>
      <c r="AV3437" s="4" t="s">
        <v>66</v>
      </c>
      <c r="AW3437" s="4" t="s">
        <v>67</v>
      </c>
      <c r="AX3437" s="4">
        <v>37940.315999999999</v>
      </c>
    </row>
    <row r="3438" spans="45:52" x14ac:dyDescent="0.3">
      <c r="AS3438" s="4">
        <v>43604</v>
      </c>
      <c r="AT3438" s="4">
        <v>0.66317129629629623</v>
      </c>
      <c r="AU3438" s="4" t="s">
        <v>64</v>
      </c>
      <c r="AV3438" s="4" t="s">
        <v>68</v>
      </c>
      <c r="AW3438" s="4">
        <v>23.776</v>
      </c>
    </row>
    <row r="3439" spans="45:52" x14ac:dyDescent="0.3">
      <c r="AS3439" s="4">
        <v>43604</v>
      </c>
      <c r="AT3439" s="4">
        <v>0.66456018518518511</v>
      </c>
      <c r="AU3439" s="4" t="s">
        <v>59</v>
      </c>
      <c r="AV3439" s="4" t="s">
        <v>60</v>
      </c>
      <c r="AW3439" s="4">
        <v>15736.519</v>
      </c>
    </row>
    <row r="3440" spans="45:52" x14ac:dyDescent="0.3">
      <c r="AS3440" s="4">
        <v>43604</v>
      </c>
      <c r="AT3440" s="4">
        <v>0.66456018518518511</v>
      </c>
      <c r="AU3440" s="4" t="s">
        <v>59</v>
      </c>
      <c r="AV3440" s="4" t="s">
        <v>61</v>
      </c>
      <c r="AW3440" s="4">
        <v>116117.715</v>
      </c>
    </row>
    <row r="3441" spans="45:52" x14ac:dyDescent="0.3">
      <c r="AS3441" s="4">
        <v>43604</v>
      </c>
      <c r="AT3441" s="4">
        <v>0.66456018518518511</v>
      </c>
      <c r="AU3441" s="4" t="s">
        <v>62</v>
      </c>
      <c r="AV3441" s="4" t="s">
        <v>63</v>
      </c>
      <c r="AW3441" s="4">
        <v>12</v>
      </c>
    </row>
    <row r="3442" spans="45:52" x14ac:dyDescent="0.3">
      <c r="AS3442" s="4">
        <v>43604</v>
      </c>
      <c r="AT3442" s="4">
        <v>0.66456018518518511</v>
      </c>
      <c r="AU3442" s="4" t="s">
        <v>64</v>
      </c>
      <c r="AV3442" s="4" t="s">
        <v>65</v>
      </c>
      <c r="AW3442" s="4">
        <v>27369.312999999998</v>
      </c>
    </row>
    <row r="3443" spans="45:52" x14ac:dyDescent="0.3">
      <c r="AS3443" s="4">
        <v>43604</v>
      </c>
      <c r="AT3443" s="4">
        <v>0.66456018518518511</v>
      </c>
      <c r="AU3443" s="4" t="s">
        <v>64</v>
      </c>
      <c r="AV3443" s="4" t="s">
        <v>66</v>
      </c>
      <c r="AW3443" s="4" t="s">
        <v>67</v>
      </c>
      <c r="AX3443" s="4">
        <v>37940.315999999999</v>
      </c>
    </row>
    <row r="3444" spans="45:52" x14ac:dyDescent="0.3">
      <c r="AS3444" s="4">
        <v>43604</v>
      </c>
      <c r="AT3444" s="4">
        <v>0.66456018518518511</v>
      </c>
      <c r="AU3444" s="4" t="s">
        <v>64</v>
      </c>
      <c r="AV3444" s="4" t="s">
        <v>68</v>
      </c>
      <c r="AW3444" s="4">
        <v>23.776</v>
      </c>
    </row>
    <row r="3445" spans="45:52" x14ac:dyDescent="0.3">
      <c r="AS3445" s="4">
        <v>43604</v>
      </c>
      <c r="AT3445" s="4">
        <v>0.66591435185185188</v>
      </c>
      <c r="AU3445" s="4" t="s">
        <v>70</v>
      </c>
      <c r="AV3445" s="4" t="s">
        <v>71</v>
      </c>
      <c r="AW3445" s="4">
        <v>43604</v>
      </c>
      <c r="AX3445" s="4">
        <v>0.22500000000000001</v>
      </c>
      <c r="AY3445" s="4" t="s">
        <v>72</v>
      </c>
      <c r="AZ3445" s="4" t="s">
        <v>73</v>
      </c>
    </row>
    <row r="3446" spans="45:52" x14ac:dyDescent="0.3">
      <c r="AS3446" s="4">
        <v>43604</v>
      </c>
      <c r="AT3446" s="4">
        <v>0.66591435185185188</v>
      </c>
      <c r="AU3446" s="4" t="s">
        <v>74</v>
      </c>
      <c r="AV3446" s="4" t="s">
        <v>75</v>
      </c>
      <c r="AW3446" s="4">
        <v>33.700000000000003</v>
      </c>
      <c r="AX3446" s="4" t="s">
        <v>72</v>
      </c>
      <c r="AY3446" s="4" t="s">
        <v>73</v>
      </c>
    </row>
    <row r="3447" spans="45:52" x14ac:dyDescent="0.3">
      <c r="AS3447" s="4">
        <v>43604</v>
      </c>
      <c r="AT3447" s="4">
        <v>0.66591435185185188</v>
      </c>
      <c r="AU3447" s="4" t="s">
        <v>74</v>
      </c>
      <c r="AV3447" s="4" t="s">
        <v>76</v>
      </c>
      <c r="AW3447" s="4">
        <v>34</v>
      </c>
      <c r="AX3447" s="4" t="s">
        <v>72</v>
      </c>
      <c r="AY3447" s="4" t="s">
        <v>73</v>
      </c>
    </row>
    <row r="3448" spans="45:52" x14ac:dyDescent="0.3">
      <c r="AS3448" s="4">
        <v>43604</v>
      </c>
      <c r="AT3448" s="4">
        <v>0.66594907407407411</v>
      </c>
      <c r="AU3448" s="4" t="s">
        <v>59</v>
      </c>
      <c r="AV3448" s="4" t="s">
        <v>60</v>
      </c>
      <c r="AW3448" s="4">
        <v>15736.519</v>
      </c>
    </row>
    <row r="3449" spans="45:52" x14ac:dyDescent="0.3">
      <c r="AS3449" s="4">
        <v>43604</v>
      </c>
      <c r="AT3449" s="4">
        <v>0.66594907407407411</v>
      </c>
      <c r="AU3449" s="4" t="s">
        <v>59</v>
      </c>
      <c r="AV3449" s="4" t="s">
        <v>61</v>
      </c>
      <c r="AW3449" s="4">
        <v>116117.715</v>
      </c>
    </row>
    <row r="3450" spans="45:52" x14ac:dyDescent="0.3">
      <c r="AS3450" s="4">
        <v>43604</v>
      </c>
      <c r="AT3450" s="4">
        <v>0.66594907407407411</v>
      </c>
      <c r="AU3450" s="4" t="s">
        <v>62</v>
      </c>
      <c r="AV3450" s="4" t="s">
        <v>63</v>
      </c>
      <c r="AW3450" s="4">
        <v>12</v>
      </c>
    </row>
    <row r="3451" spans="45:52" x14ac:dyDescent="0.3">
      <c r="AS3451" s="4">
        <v>43604</v>
      </c>
      <c r="AT3451" s="4">
        <v>0.66594907407407411</v>
      </c>
      <c r="AU3451" s="4" t="s">
        <v>64</v>
      </c>
      <c r="AV3451" s="4" t="s">
        <v>65</v>
      </c>
      <c r="AW3451" s="4">
        <v>27369.312999999998</v>
      </c>
    </row>
    <row r="3452" spans="45:52" x14ac:dyDescent="0.3">
      <c r="AS3452" s="4">
        <v>43604</v>
      </c>
      <c r="AT3452" s="4">
        <v>0.66594907407407411</v>
      </c>
      <c r="AU3452" s="4" t="s">
        <v>64</v>
      </c>
      <c r="AV3452" s="4" t="s">
        <v>66</v>
      </c>
      <c r="AW3452" s="4" t="s">
        <v>67</v>
      </c>
      <c r="AX3452" s="4">
        <v>37940.315999999999</v>
      </c>
    </row>
    <row r="3453" spans="45:52" x14ac:dyDescent="0.3">
      <c r="AS3453" s="4">
        <v>43604</v>
      </c>
      <c r="AT3453" s="4">
        <v>0.66594907407407411</v>
      </c>
      <c r="AU3453" s="4" t="s">
        <v>64</v>
      </c>
      <c r="AV3453" s="4" t="s">
        <v>68</v>
      </c>
      <c r="AW3453" s="4">
        <v>23.776</v>
      </c>
    </row>
    <row r="3454" spans="45:52" x14ac:dyDescent="0.3">
      <c r="AS3454" s="4">
        <v>43604</v>
      </c>
      <c r="AT3454" s="4">
        <v>0.66733796296296299</v>
      </c>
      <c r="AU3454" s="4" t="s">
        <v>59</v>
      </c>
      <c r="AV3454" s="4" t="s">
        <v>60</v>
      </c>
      <c r="AW3454" s="4">
        <v>15736.519</v>
      </c>
    </row>
    <row r="3455" spans="45:52" x14ac:dyDescent="0.3">
      <c r="AS3455" s="4">
        <v>43604</v>
      </c>
      <c r="AT3455" s="4">
        <v>0.66733796296296299</v>
      </c>
      <c r="AU3455" s="4" t="s">
        <v>59</v>
      </c>
      <c r="AV3455" s="4" t="s">
        <v>61</v>
      </c>
      <c r="AW3455" s="4">
        <v>116117.715</v>
      </c>
    </row>
    <row r="3456" spans="45:52" x14ac:dyDescent="0.3">
      <c r="AS3456" s="4">
        <v>43604</v>
      </c>
      <c r="AT3456" s="4">
        <v>0.66733796296296299</v>
      </c>
      <c r="AU3456" s="4" t="s">
        <v>62</v>
      </c>
      <c r="AV3456" s="4" t="s">
        <v>63</v>
      </c>
      <c r="AW3456" s="4">
        <v>12.5</v>
      </c>
    </row>
    <row r="3457" spans="45:52" x14ac:dyDescent="0.3">
      <c r="AS3457" s="4">
        <v>43604</v>
      </c>
      <c r="AT3457" s="4">
        <v>0.66733796296296299</v>
      </c>
      <c r="AU3457" s="4" t="s">
        <v>64</v>
      </c>
      <c r="AV3457" s="4" t="s">
        <v>65</v>
      </c>
      <c r="AW3457" s="4">
        <v>27369.312999999998</v>
      </c>
    </row>
    <row r="3458" spans="45:52" x14ac:dyDescent="0.3">
      <c r="AS3458" s="4">
        <v>43604</v>
      </c>
      <c r="AT3458" s="4">
        <v>0.66733796296296299</v>
      </c>
      <c r="AU3458" s="4" t="s">
        <v>64</v>
      </c>
      <c r="AV3458" s="4" t="s">
        <v>66</v>
      </c>
      <c r="AW3458" s="4" t="s">
        <v>67</v>
      </c>
      <c r="AX3458" s="4">
        <v>37940.457999999999</v>
      </c>
    </row>
    <row r="3459" spans="45:52" x14ac:dyDescent="0.3">
      <c r="AS3459" s="4">
        <v>43604</v>
      </c>
      <c r="AT3459" s="4">
        <v>0.66733796296296299</v>
      </c>
      <c r="AU3459" s="4" t="s">
        <v>64</v>
      </c>
      <c r="AV3459" s="4" t="s">
        <v>68</v>
      </c>
      <c r="AW3459" s="4">
        <v>23.92</v>
      </c>
    </row>
    <row r="3460" spans="45:52" x14ac:dyDescent="0.3">
      <c r="AS3460" s="4">
        <v>43604</v>
      </c>
      <c r="AT3460" s="4">
        <v>0.66872685185185177</v>
      </c>
      <c r="AU3460" s="4" t="s">
        <v>59</v>
      </c>
      <c r="AV3460" s="4" t="s">
        <v>60</v>
      </c>
      <c r="AW3460" s="4">
        <v>15736.519</v>
      </c>
    </row>
    <row r="3461" spans="45:52" x14ac:dyDescent="0.3">
      <c r="AS3461" s="4">
        <v>43604</v>
      </c>
      <c r="AT3461" s="4">
        <v>0.66872685185185177</v>
      </c>
      <c r="AU3461" s="4" t="s">
        <v>59</v>
      </c>
      <c r="AV3461" s="4" t="s">
        <v>61</v>
      </c>
      <c r="AW3461" s="4">
        <v>116117.715</v>
      </c>
    </row>
    <row r="3462" spans="45:52" x14ac:dyDescent="0.3">
      <c r="AS3462" s="4">
        <v>43604</v>
      </c>
      <c r="AT3462" s="4">
        <v>0.66872685185185177</v>
      </c>
      <c r="AU3462" s="4" t="s">
        <v>62</v>
      </c>
      <c r="AV3462" s="4" t="s">
        <v>63</v>
      </c>
      <c r="AW3462" s="4">
        <v>12.5</v>
      </c>
    </row>
    <row r="3463" spans="45:52" x14ac:dyDescent="0.3">
      <c r="AS3463" s="4">
        <v>43604</v>
      </c>
      <c r="AT3463" s="4">
        <v>0.66872685185185177</v>
      </c>
      <c r="AU3463" s="4" t="s">
        <v>64</v>
      </c>
      <c r="AV3463" s="4" t="s">
        <v>65</v>
      </c>
      <c r="AW3463" s="4">
        <v>27369.312999999998</v>
      </c>
    </row>
    <row r="3464" spans="45:52" x14ac:dyDescent="0.3">
      <c r="AS3464" s="4">
        <v>43604</v>
      </c>
      <c r="AT3464" s="4">
        <v>0.66872685185185177</v>
      </c>
      <c r="AU3464" s="4" t="s">
        <v>64</v>
      </c>
      <c r="AV3464" s="4" t="s">
        <v>66</v>
      </c>
      <c r="AW3464" s="4" t="s">
        <v>67</v>
      </c>
      <c r="AX3464" s="4">
        <v>37940.457999999999</v>
      </c>
    </row>
    <row r="3465" spans="45:52" x14ac:dyDescent="0.3">
      <c r="AS3465" s="4">
        <v>43604</v>
      </c>
      <c r="AT3465" s="4">
        <v>0.66872685185185177</v>
      </c>
      <c r="AU3465" s="4" t="s">
        <v>64</v>
      </c>
      <c r="AV3465" s="4" t="s">
        <v>68</v>
      </c>
      <c r="AW3465" s="4">
        <v>23.92</v>
      </c>
    </row>
    <row r="3466" spans="45:52" x14ac:dyDescent="0.3">
      <c r="AS3466" s="4">
        <v>43604</v>
      </c>
      <c r="AT3466" s="4">
        <v>0.66938657407407398</v>
      </c>
      <c r="AU3466" s="4" t="s">
        <v>70</v>
      </c>
      <c r="AV3466" s="4" t="s">
        <v>71</v>
      </c>
      <c r="AW3466" s="4">
        <v>43604</v>
      </c>
      <c r="AX3466" s="4">
        <v>0.22500000000000001</v>
      </c>
      <c r="AY3466" s="4" t="s">
        <v>72</v>
      </c>
      <c r="AZ3466" s="4" t="s">
        <v>73</v>
      </c>
    </row>
    <row r="3467" spans="45:52" x14ac:dyDescent="0.3">
      <c r="AS3467" s="4">
        <v>43604</v>
      </c>
      <c r="AT3467" s="4">
        <v>0.66938657407407398</v>
      </c>
      <c r="AU3467" s="4" t="s">
        <v>74</v>
      </c>
      <c r="AV3467" s="4" t="s">
        <v>75</v>
      </c>
      <c r="AW3467" s="4">
        <v>33.700000000000003</v>
      </c>
      <c r="AX3467" s="4" t="s">
        <v>72</v>
      </c>
      <c r="AY3467" s="4" t="s">
        <v>73</v>
      </c>
    </row>
    <row r="3468" spans="45:52" x14ac:dyDescent="0.3">
      <c r="AS3468" s="4">
        <v>43604</v>
      </c>
      <c r="AT3468" s="4">
        <v>0.66938657407407398</v>
      </c>
      <c r="AU3468" s="4" t="s">
        <v>74</v>
      </c>
      <c r="AV3468" s="4" t="s">
        <v>76</v>
      </c>
      <c r="AW3468" s="4">
        <v>34</v>
      </c>
      <c r="AX3468" s="4" t="s">
        <v>72</v>
      </c>
      <c r="AY3468" s="4" t="s">
        <v>73</v>
      </c>
    </row>
    <row r="3469" spans="45:52" x14ac:dyDescent="0.3">
      <c r="AS3469" s="4">
        <v>43604</v>
      </c>
      <c r="AT3469" s="4">
        <v>0.67011574074074076</v>
      </c>
      <c r="AU3469" s="4" t="s">
        <v>59</v>
      </c>
      <c r="AV3469" s="4" t="s">
        <v>60</v>
      </c>
      <c r="AW3469" s="4">
        <v>15736.519</v>
      </c>
    </row>
    <row r="3470" spans="45:52" x14ac:dyDescent="0.3">
      <c r="AS3470" s="4">
        <v>43604</v>
      </c>
      <c r="AT3470" s="4">
        <v>0.67011574074074076</v>
      </c>
      <c r="AU3470" s="4" t="s">
        <v>59</v>
      </c>
      <c r="AV3470" s="4" t="s">
        <v>61</v>
      </c>
      <c r="AW3470" s="4">
        <v>116117.715</v>
      </c>
    </row>
    <row r="3471" spans="45:52" x14ac:dyDescent="0.3">
      <c r="AS3471" s="4">
        <v>43604</v>
      </c>
      <c r="AT3471" s="4">
        <v>0.67011574074074076</v>
      </c>
      <c r="AU3471" s="4" t="s">
        <v>62</v>
      </c>
      <c r="AV3471" s="4" t="s">
        <v>63</v>
      </c>
      <c r="AW3471" s="4">
        <v>12.5</v>
      </c>
    </row>
    <row r="3472" spans="45:52" x14ac:dyDescent="0.3">
      <c r="AS3472" s="4">
        <v>43604</v>
      </c>
      <c r="AT3472" s="4">
        <v>0.67011574074074076</v>
      </c>
      <c r="AU3472" s="4" t="s">
        <v>64</v>
      </c>
      <c r="AV3472" s="4" t="s">
        <v>65</v>
      </c>
      <c r="AW3472" s="4">
        <v>27369.312999999998</v>
      </c>
    </row>
    <row r="3473" spans="45:52" x14ac:dyDescent="0.3">
      <c r="AS3473" s="4">
        <v>43604</v>
      </c>
      <c r="AT3473" s="4">
        <v>0.67011574074074076</v>
      </c>
      <c r="AU3473" s="4" t="s">
        <v>64</v>
      </c>
      <c r="AV3473" s="4" t="s">
        <v>66</v>
      </c>
      <c r="AW3473" s="4" t="s">
        <v>67</v>
      </c>
      <c r="AX3473" s="4">
        <v>37940.595999999998</v>
      </c>
    </row>
    <row r="3474" spans="45:52" x14ac:dyDescent="0.3">
      <c r="AS3474" s="4">
        <v>43604</v>
      </c>
      <c r="AT3474" s="4">
        <v>0.67011574074074076</v>
      </c>
      <c r="AU3474" s="4" t="s">
        <v>64</v>
      </c>
      <c r="AV3474" s="4" t="s">
        <v>68</v>
      </c>
      <c r="AW3474" s="4">
        <v>24.058</v>
      </c>
    </row>
    <row r="3475" spans="45:52" x14ac:dyDescent="0.3">
      <c r="AS3475" s="4">
        <v>43604</v>
      </c>
      <c r="AT3475" s="4">
        <v>0.67150462962962953</v>
      </c>
      <c r="AU3475" s="4" t="s">
        <v>59</v>
      </c>
      <c r="AV3475" s="4" t="s">
        <v>60</v>
      </c>
      <c r="AW3475" s="4">
        <v>15736.519</v>
      </c>
    </row>
    <row r="3476" spans="45:52" x14ac:dyDescent="0.3">
      <c r="AS3476" s="4">
        <v>43604</v>
      </c>
      <c r="AT3476" s="4">
        <v>0.67150462962962953</v>
      </c>
      <c r="AU3476" s="4" t="s">
        <v>59</v>
      </c>
      <c r="AV3476" s="4" t="s">
        <v>61</v>
      </c>
      <c r="AW3476" s="4">
        <v>116117.715</v>
      </c>
    </row>
    <row r="3477" spans="45:52" x14ac:dyDescent="0.3">
      <c r="AS3477" s="4">
        <v>43604</v>
      </c>
      <c r="AT3477" s="4">
        <v>0.67150462962962953</v>
      </c>
      <c r="AU3477" s="4" t="s">
        <v>62</v>
      </c>
      <c r="AV3477" s="4" t="s">
        <v>63</v>
      </c>
      <c r="AW3477" s="4">
        <v>12.5</v>
      </c>
    </row>
    <row r="3478" spans="45:52" x14ac:dyDescent="0.3">
      <c r="AS3478" s="4">
        <v>43604</v>
      </c>
      <c r="AT3478" s="4">
        <v>0.67150462962962953</v>
      </c>
      <c r="AU3478" s="4" t="s">
        <v>64</v>
      </c>
      <c r="AV3478" s="4" t="s">
        <v>65</v>
      </c>
      <c r="AW3478" s="4">
        <v>27369.312999999998</v>
      </c>
    </row>
    <row r="3479" spans="45:52" x14ac:dyDescent="0.3">
      <c r="AS3479" s="4">
        <v>43604</v>
      </c>
      <c r="AT3479" s="4">
        <v>0.67150462962962953</v>
      </c>
      <c r="AU3479" s="4" t="s">
        <v>64</v>
      </c>
      <c r="AV3479" s="4" t="s">
        <v>66</v>
      </c>
      <c r="AW3479" s="4" t="s">
        <v>67</v>
      </c>
      <c r="AX3479" s="4">
        <v>37940.595999999998</v>
      </c>
    </row>
    <row r="3480" spans="45:52" x14ac:dyDescent="0.3">
      <c r="AS3480" s="4">
        <v>43604</v>
      </c>
      <c r="AT3480" s="4">
        <v>0.67150462962962953</v>
      </c>
      <c r="AU3480" s="4" t="s">
        <v>64</v>
      </c>
      <c r="AV3480" s="4" t="s">
        <v>68</v>
      </c>
      <c r="AW3480" s="4">
        <v>24.058</v>
      </c>
    </row>
    <row r="3481" spans="45:52" x14ac:dyDescent="0.3">
      <c r="AS3481" s="4">
        <v>43604</v>
      </c>
      <c r="AT3481" s="4">
        <v>0.6728587962962963</v>
      </c>
      <c r="AU3481" s="4" t="s">
        <v>70</v>
      </c>
      <c r="AV3481" s="4" t="s">
        <v>71</v>
      </c>
      <c r="AW3481" s="4">
        <v>43604</v>
      </c>
      <c r="AX3481" s="4">
        <v>0.22500000000000001</v>
      </c>
      <c r="AY3481" s="4" t="s">
        <v>72</v>
      </c>
      <c r="AZ3481" s="4" t="s">
        <v>73</v>
      </c>
    </row>
    <row r="3482" spans="45:52" x14ac:dyDescent="0.3">
      <c r="AS3482" s="4">
        <v>43604</v>
      </c>
      <c r="AT3482" s="4">
        <v>0.6728587962962963</v>
      </c>
      <c r="AU3482" s="4" t="s">
        <v>74</v>
      </c>
      <c r="AV3482" s="4" t="s">
        <v>75</v>
      </c>
      <c r="AW3482" s="4">
        <v>33.700000000000003</v>
      </c>
      <c r="AX3482" s="4" t="s">
        <v>72</v>
      </c>
      <c r="AY3482" s="4" t="s">
        <v>73</v>
      </c>
    </row>
    <row r="3483" spans="45:52" x14ac:dyDescent="0.3">
      <c r="AS3483" s="4">
        <v>43604</v>
      </c>
      <c r="AT3483" s="4">
        <v>0.6728587962962963</v>
      </c>
      <c r="AU3483" s="4" t="s">
        <v>74</v>
      </c>
      <c r="AV3483" s="4" t="s">
        <v>76</v>
      </c>
      <c r="AW3483" s="4">
        <v>34</v>
      </c>
      <c r="AX3483" s="4" t="s">
        <v>72</v>
      </c>
      <c r="AY3483" s="4" t="s">
        <v>73</v>
      </c>
    </row>
    <row r="3484" spans="45:52" x14ac:dyDescent="0.3">
      <c r="AS3484" s="4">
        <v>43604</v>
      </c>
      <c r="AT3484" s="4">
        <v>0.67289351851851853</v>
      </c>
      <c r="AU3484" s="4" t="s">
        <v>59</v>
      </c>
      <c r="AV3484" s="4" t="s">
        <v>60</v>
      </c>
      <c r="AW3484" s="4">
        <v>15736.519</v>
      </c>
    </row>
    <row r="3485" spans="45:52" x14ac:dyDescent="0.3">
      <c r="AS3485" s="4">
        <v>43604</v>
      </c>
      <c r="AT3485" s="4">
        <v>0.67289351851851853</v>
      </c>
      <c r="AU3485" s="4" t="s">
        <v>59</v>
      </c>
      <c r="AV3485" s="4" t="s">
        <v>61</v>
      </c>
      <c r="AW3485" s="4">
        <v>116117.715</v>
      </c>
    </row>
    <row r="3486" spans="45:52" x14ac:dyDescent="0.3">
      <c r="AS3486" s="4">
        <v>43604</v>
      </c>
      <c r="AT3486" s="4">
        <v>0.67289351851851853</v>
      </c>
      <c r="AU3486" s="4" t="s">
        <v>62</v>
      </c>
      <c r="AV3486" s="4" t="s">
        <v>63</v>
      </c>
      <c r="AW3486" s="4">
        <v>12.5</v>
      </c>
    </row>
    <row r="3487" spans="45:52" x14ac:dyDescent="0.3">
      <c r="AS3487" s="4">
        <v>43604</v>
      </c>
      <c r="AT3487" s="4">
        <v>0.67289351851851853</v>
      </c>
      <c r="AU3487" s="4" t="s">
        <v>64</v>
      </c>
      <c r="AV3487" s="4" t="s">
        <v>65</v>
      </c>
      <c r="AW3487" s="4">
        <v>27369.312999999998</v>
      </c>
    </row>
    <row r="3488" spans="45:52" x14ac:dyDescent="0.3">
      <c r="AS3488" s="4">
        <v>43604</v>
      </c>
      <c r="AT3488" s="4">
        <v>0.67289351851851853</v>
      </c>
      <c r="AU3488" s="4" t="s">
        <v>64</v>
      </c>
      <c r="AV3488" s="4" t="s">
        <v>66</v>
      </c>
      <c r="AW3488" s="4" t="s">
        <v>67</v>
      </c>
      <c r="AX3488" s="4">
        <v>37940.595999999998</v>
      </c>
    </row>
    <row r="3489" spans="45:52" x14ac:dyDescent="0.3">
      <c r="AS3489" s="4">
        <v>43604</v>
      </c>
      <c r="AT3489" s="4">
        <v>0.67289351851851853</v>
      </c>
      <c r="AU3489" s="4" t="s">
        <v>64</v>
      </c>
      <c r="AV3489" s="4" t="s">
        <v>68</v>
      </c>
      <c r="AW3489" s="4">
        <v>24.058</v>
      </c>
    </row>
    <row r="3490" spans="45:52" x14ac:dyDescent="0.3">
      <c r="AS3490" s="4">
        <v>43604</v>
      </c>
      <c r="AT3490" s="4">
        <v>0.6742824074074073</v>
      </c>
      <c r="AU3490" s="4" t="s">
        <v>59</v>
      </c>
      <c r="AV3490" s="4" t="s">
        <v>60</v>
      </c>
      <c r="AW3490" s="4">
        <v>15736.519</v>
      </c>
    </row>
    <row r="3491" spans="45:52" x14ac:dyDescent="0.3">
      <c r="AS3491" s="4">
        <v>43604</v>
      </c>
      <c r="AT3491" s="4">
        <v>0.6742824074074073</v>
      </c>
      <c r="AU3491" s="4" t="s">
        <v>59</v>
      </c>
      <c r="AV3491" s="4" t="s">
        <v>61</v>
      </c>
      <c r="AW3491" s="4">
        <v>116117.715</v>
      </c>
    </row>
    <row r="3492" spans="45:52" x14ac:dyDescent="0.3">
      <c r="AS3492" s="4">
        <v>43604</v>
      </c>
      <c r="AT3492" s="4">
        <v>0.6742824074074073</v>
      </c>
      <c r="AU3492" s="4" t="s">
        <v>62</v>
      </c>
      <c r="AV3492" s="4" t="s">
        <v>63</v>
      </c>
      <c r="AW3492" s="4">
        <v>12.5</v>
      </c>
    </row>
    <row r="3493" spans="45:52" x14ac:dyDescent="0.3">
      <c r="AS3493" s="4">
        <v>43604</v>
      </c>
      <c r="AT3493" s="4">
        <v>0.6742824074074073</v>
      </c>
      <c r="AU3493" s="4" t="s">
        <v>64</v>
      </c>
      <c r="AV3493" s="4" t="s">
        <v>65</v>
      </c>
      <c r="AW3493" s="4">
        <v>27369.312999999998</v>
      </c>
    </row>
    <row r="3494" spans="45:52" x14ac:dyDescent="0.3">
      <c r="AS3494" s="4">
        <v>43604</v>
      </c>
      <c r="AT3494" s="4">
        <v>0.6742824074074073</v>
      </c>
      <c r="AU3494" s="4" t="s">
        <v>64</v>
      </c>
      <c r="AV3494" s="4" t="s">
        <v>66</v>
      </c>
      <c r="AW3494" s="4" t="s">
        <v>67</v>
      </c>
      <c r="AX3494" s="4">
        <v>37940.750999999997</v>
      </c>
    </row>
    <row r="3495" spans="45:52" x14ac:dyDescent="0.3">
      <c r="AS3495" s="4">
        <v>43604</v>
      </c>
      <c r="AT3495" s="4">
        <v>0.6742824074074073</v>
      </c>
      <c r="AU3495" s="4" t="s">
        <v>64</v>
      </c>
      <c r="AV3495" s="4" t="s">
        <v>68</v>
      </c>
      <c r="AW3495" s="4">
        <v>24.212</v>
      </c>
    </row>
    <row r="3496" spans="45:52" x14ac:dyDescent="0.3">
      <c r="AS3496" s="4">
        <v>43604</v>
      </c>
      <c r="AT3496" s="4">
        <v>0.6756712962962963</v>
      </c>
      <c r="AU3496" s="4" t="s">
        <v>59</v>
      </c>
      <c r="AV3496" s="4" t="s">
        <v>60</v>
      </c>
      <c r="AW3496" s="4">
        <v>15736.519</v>
      </c>
    </row>
    <row r="3497" spans="45:52" x14ac:dyDescent="0.3">
      <c r="AS3497" s="4">
        <v>43604</v>
      </c>
      <c r="AT3497" s="4">
        <v>0.6756712962962963</v>
      </c>
      <c r="AU3497" s="4" t="s">
        <v>59</v>
      </c>
      <c r="AV3497" s="4" t="s">
        <v>61</v>
      </c>
      <c r="AW3497" s="4">
        <v>116117.715</v>
      </c>
    </row>
    <row r="3498" spans="45:52" x14ac:dyDescent="0.3">
      <c r="AS3498" s="4">
        <v>43604</v>
      </c>
      <c r="AT3498" s="4">
        <v>0.6756712962962963</v>
      </c>
      <c r="AU3498" s="4" t="s">
        <v>62</v>
      </c>
      <c r="AV3498" s="4" t="s">
        <v>63</v>
      </c>
      <c r="AW3498" s="4">
        <v>12.5</v>
      </c>
    </row>
    <row r="3499" spans="45:52" x14ac:dyDescent="0.3">
      <c r="AS3499" s="4">
        <v>43604</v>
      </c>
      <c r="AT3499" s="4">
        <v>0.6756712962962963</v>
      </c>
      <c r="AU3499" s="4" t="s">
        <v>64</v>
      </c>
      <c r="AV3499" s="4" t="s">
        <v>65</v>
      </c>
      <c r="AW3499" s="4">
        <v>27369.312999999998</v>
      </c>
    </row>
    <row r="3500" spans="45:52" x14ac:dyDescent="0.3">
      <c r="AS3500" s="4">
        <v>43604</v>
      </c>
      <c r="AT3500" s="4">
        <v>0.6756712962962963</v>
      </c>
      <c r="AU3500" s="4" t="s">
        <v>64</v>
      </c>
      <c r="AV3500" s="4" t="s">
        <v>66</v>
      </c>
      <c r="AW3500" s="4" t="s">
        <v>67</v>
      </c>
      <c r="AX3500" s="4">
        <v>37940.750999999997</v>
      </c>
    </row>
    <row r="3501" spans="45:52" x14ac:dyDescent="0.3">
      <c r="AS3501" s="4">
        <v>43604</v>
      </c>
      <c r="AT3501" s="4">
        <v>0.6756712962962963</v>
      </c>
      <c r="AU3501" s="4" t="s">
        <v>64</v>
      </c>
      <c r="AV3501" s="4" t="s">
        <v>68</v>
      </c>
      <c r="AW3501" s="4">
        <v>24.212</v>
      </c>
    </row>
    <row r="3502" spans="45:52" x14ac:dyDescent="0.3">
      <c r="AS3502" s="4">
        <v>43604</v>
      </c>
      <c r="AT3502" s="4">
        <v>0.67633101851851851</v>
      </c>
      <c r="AU3502" s="4" t="s">
        <v>70</v>
      </c>
      <c r="AV3502" s="4" t="s">
        <v>71</v>
      </c>
      <c r="AW3502" s="4">
        <v>43604</v>
      </c>
      <c r="AX3502" s="4">
        <v>0.22500000000000001</v>
      </c>
      <c r="AY3502" s="4" t="s">
        <v>72</v>
      </c>
      <c r="AZ3502" s="4" t="s">
        <v>73</v>
      </c>
    </row>
    <row r="3503" spans="45:52" x14ac:dyDescent="0.3">
      <c r="AS3503" s="4">
        <v>43604</v>
      </c>
      <c r="AT3503" s="4">
        <v>0.67633101851851851</v>
      </c>
      <c r="AU3503" s="4" t="s">
        <v>74</v>
      </c>
      <c r="AV3503" s="4" t="s">
        <v>75</v>
      </c>
      <c r="AW3503" s="4">
        <v>33.700000000000003</v>
      </c>
      <c r="AX3503" s="4" t="s">
        <v>72</v>
      </c>
      <c r="AY3503" s="4" t="s">
        <v>73</v>
      </c>
    </row>
    <row r="3504" spans="45:52" x14ac:dyDescent="0.3">
      <c r="AS3504" s="4">
        <v>43604</v>
      </c>
      <c r="AT3504" s="4">
        <v>0.67633101851851851</v>
      </c>
      <c r="AU3504" s="4" t="s">
        <v>74</v>
      </c>
      <c r="AV3504" s="4" t="s">
        <v>76</v>
      </c>
      <c r="AW3504" s="4">
        <v>34</v>
      </c>
      <c r="AX3504" s="4" t="s">
        <v>72</v>
      </c>
      <c r="AY3504" s="4" t="s">
        <v>73</v>
      </c>
    </row>
    <row r="3505" spans="45:52" x14ac:dyDescent="0.3">
      <c r="AS3505" s="4">
        <v>43604</v>
      </c>
      <c r="AT3505" s="4">
        <v>0.67706018518518529</v>
      </c>
      <c r="AU3505" s="4" t="s">
        <v>59</v>
      </c>
      <c r="AV3505" s="4" t="s">
        <v>60</v>
      </c>
      <c r="AW3505" s="4">
        <v>15736.519</v>
      </c>
    </row>
    <row r="3506" spans="45:52" x14ac:dyDescent="0.3">
      <c r="AS3506" s="4">
        <v>43604</v>
      </c>
      <c r="AT3506" s="4">
        <v>0.67706018518518529</v>
      </c>
      <c r="AU3506" s="4" t="s">
        <v>59</v>
      </c>
      <c r="AV3506" s="4" t="s">
        <v>61</v>
      </c>
      <c r="AW3506" s="4">
        <v>116117.715</v>
      </c>
    </row>
    <row r="3507" spans="45:52" x14ac:dyDescent="0.3">
      <c r="AS3507" s="4">
        <v>43604</v>
      </c>
      <c r="AT3507" s="4">
        <v>0.67706018518518529</v>
      </c>
      <c r="AU3507" s="4" t="s">
        <v>62</v>
      </c>
      <c r="AV3507" s="4" t="s">
        <v>63</v>
      </c>
      <c r="AW3507" s="4">
        <v>12.5</v>
      </c>
    </row>
    <row r="3508" spans="45:52" x14ac:dyDescent="0.3">
      <c r="AS3508" s="4">
        <v>43604</v>
      </c>
      <c r="AT3508" s="4">
        <v>0.67706018518518529</v>
      </c>
      <c r="AU3508" s="4" t="s">
        <v>64</v>
      </c>
      <c r="AV3508" s="4" t="s">
        <v>65</v>
      </c>
      <c r="AW3508" s="4">
        <v>27369.312999999998</v>
      </c>
    </row>
    <row r="3509" spans="45:52" x14ac:dyDescent="0.3">
      <c r="AS3509" s="4">
        <v>43604</v>
      </c>
      <c r="AT3509" s="4">
        <v>0.67706018518518529</v>
      </c>
      <c r="AU3509" s="4" t="s">
        <v>64</v>
      </c>
      <c r="AV3509" s="4" t="s">
        <v>66</v>
      </c>
      <c r="AW3509" s="4" t="s">
        <v>67</v>
      </c>
      <c r="AX3509" s="4">
        <v>37941.044999999998</v>
      </c>
    </row>
    <row r="3510" spans="45:52" x14ac:dyDescent="0.3">
      <c r="AS3510" s="4">
        <v>43604</v>
      </c>
      <c r="AT3510" s="4">
        <v>0.67706018518518529</v>
      </c>
      <c r="AU3510" s="4" t="s">
        <v>64</v>
      </c>
      <c r="AV3510" s="4" t="s">
        <v>68</v>
      </c>
      <c r="AW3510" s="4">
        <v>24.501999999999999</v>
      </c>
    </row>
    <row r="3511" spans="45:52" x14ac:dyDescent="0.3">
      <c r="AS3511" s="4">
        <v>43604</v>
      </c>
      <c r="AT3511" s="4">
        <v>0.67844907407407407</v>
      </c>
      <c r="AU3511" s="4" t="s">
        <v>59</v>
      </c>
      <c r="AV3511" s="4" t="s">
        <v>60</v>
      </c>
      <c r="AW3511" s="4">
        <v>15736.519</v>
      </c>
    </row>
    <row r="3512" spans="45:52" x14ac:dyDescent="0.3">
      <c r="AS3512" s="4">
        <v>43604</v>
      </c>
      <c r="AT3512" s="4">
        <v>0.67844907407407407</v>
      </c>
      <c r="AU3512" s="4" t="s">
        <v>59</v>
      </c>
      <c r="AV3512" s="4" t="s">
        <v>61</v>
      </c>
      <c r="AW3512" s="4">
        <v>116117.715</v>
      </c>
    </row>
    <row r="3513" spans="45:52" x14ac:dyDescent="0.3">
      <c r="AS3513" s="4">
        <v>43604</v>
      </c>
      <c r="AT3513" s="4">
        <v>0.67844907407407407</v>
      </c>
      <c r="AU3513" s="4" t="s">
        <v>62</v>
      </c>
      <c r="AV3513" s="4" t="s">
        <v>63</v>
      </c>
      <c r="AW3513" s="4">
        <v>12.5</v>
      </c>
    </row>
    <row r="3514" spans="45:52" x14ac:dyDescent="0.3">
      <c r="AS3514" s="4">
        <v>43604</v>
      </c>
      <c r="AT3514" s="4">
        <v>0.67844907407407407</v>
      </c>
      <c r="AU3514" s="4" t="s">
        <v>64</v>
      </c>
      <c r="AV3514" s="4" t="s">
        <v>65</v>
      </c>
      <c r="AW3514" s="4">
        <v>27369.312999999998</v>
      </c>
    </row>
    <row r="3515" spans="45:52" x14ac:dyDescent="0.3">
      <c r="AS3515" s="4">
        <v>43604</v>
      </c>
      <c r="AT3515" s="4">
        <v>0.67844907407407407</v>
      </c>
      <c r="AU3515" s="4" t="s">
        <v>64</v>
      </c>
      <c r="AV3515" s="4" t="s">
        <v>66</v>
      </c>
      <c r="AW3515" s="4" t="s">
        <v>67</v>
      </c>
      <c r="AX3515" s="4">
        <v>37941.044999999998</v>
      </c>
    </row>
    <row r="3516" spans="45:52" x14ac:dyDescent="0.3">
      <c r="AS3516" s="4">
        <v>43604</v>
      </c>
      <c r="AT3516" s="4">
        <v>0.67844907407407407</v>
      </c>
      <c r="AU3516" s="4" t="s">
        <v>64</v>
      </c>
      <c r="AV3516" s="4" t="s">
        <v>68</v>
      </c>
      <c r="AW3516" s="4">
        <v>24.501999999999999</v>
      </c>
    </row>
    <row r="3517" spans="45:52" x14ac:dyDescent="0.3">
      <c r="AS3517" s="4">
        <v>43604</v>
      </c>
      <c r="AT3517" s="4">
        <v>0.67980324074074072</v>
      </c>
      <c r="AU3517" s="4" t="s">
        <v>70</v>
      </c>
      <c r="AV3517" s="4" t="s">
        <v>71</v>
      </c>
      <c r="AW3517" s="4">
        <v>43604</v>
      </c>
      <c r="AX3517" s="4">
        <v>0.22500000000000001</v>
      </c>
      <c r="AY3517" s="4" t="s">
        <v>72</v>
      </c>
      <c r="AZ3517" s="4" t="s">
        <v>73</v>
      </c>
    </row>
    <row r="3518" spans="45:52" x14ac:dyDescent="0.3">
      <c r="AS3518" s="4">
        <v>43604</v>
      </c>
      <c r="AT3518" s="4">
        <v>0.67980324074074072</v>
      </c>
      <c r="AU3518" s="4" t="s">
        <v>74</v>
      </c>
      <c r="AV3518" s="4" t="s">
        <v>75</v>
      </c>
      <c r="AW3518" s="4">
        <v>33.700000000000003</v>
      </c>
      <c r="AX3518" s="4" t="s">
        <v>72</v>
      </c>
      <c r="AY3518" s="4" t="s">
        <v>73</v>
      </c>
    </row>
    <row r="3519" spans="45:52" x14ac:dyDescent="0.3">
      <c r="AS3519" s="4">
        <v>43604</v>
      </c>
      <c r="AT3519" s="4">
        <v>0.67980324074074072</v>
      </c>
      <c r="AU3519" s="4" t="s">
        <v>74</v>
      </c>
      <c r="AV3519" s="4" t="s">
        <v>76</v>
      </c>
      <c r="AW3519" s="4">
        <v>34</v>
      </c>
      <c r="AX3519" s="4" t="s">
        <v>72</v>
      </c>
      <c r="AY3519" s="4" t="s">
        <v>73</v>
      </c>
    </row>
    <row r="3520" spans="45:52" x14ac:dyDescent="0.3">
      <c r="AS3520" s="4">
        <v>43604</v>
      </c>
      <c r="AT3520" s="4">
        <v>0.67983796296296306</v>
      </c>
      <c r="AU3520" s="4" t="s">
        <v>59</v>
      </c>
      <c r="AV3520" s="4" t="s">
        <v>60</v>
      </c>
      <c r="AW3520" s="4">
        <v>15736.519</v>
      </c>
    </row>
    <row r="3521" spans="45:50" x14ac:dyDescent="0.3">
      <c r="AS3521" s="4">
        <v>43604</v>
      </c>
      <c r="AT3521" s="4">
        <v>0.67983796296296306</v>
      </c>
      <c r="AU3521" s="4" t="s">
        <v>59</v>
      </c>
      <c r="AV3521" s="4" t="s">
        <v>61</v>
      </c>
      <c r="AW3521" s="4">
        <v>116117.715</v>
      </c>
    </row>
    <row r="3522" spans="45:50" x14ac:dyDescent="0.3">
      <c r="AS3522" s="4">
        <v>43604</v>
      </c>
      <c r="AT3522" s="4">
        <v>0.67983796296296306</v>
      </c>
      <c r="AU3522" s="4" t="s">
        <v>62</v>
      </c>
      <c r="AV3522" s="4" t="s">
        <v>63</v>
      </c>
      <c r="AW3522" s="4">
        <v>12.5</v>
      </c>
    </row>
    <row r="3523" spans="45:50" x14ac:dyDescent="0.3">
      <c r="AS3523" s="4">
        <v>43604</v>
      </c>
      <c r="AT3523" s="4">
        <v>0.67983796296296306</v>
      </c>
      <c r="AU3523" s="4" t="s">
        <v>64</v>
      </c>
      <c r="AV3523" s="4" t="s">
        <v>65</v>
      </c>
      <c r="AW3523" s="4">
        <v>27369.312999999998</v>
      </c>
    </row>
    <row r="3524" spans="45:50" x14ac:dyDescent="0.3">
      <c r="AS3524" s="4">
        <v>43604</v>
      </c>
      <c r="AT3524" s="4">
        <v>0.67983796296296306</v>
      </c>
      <c r="AU3524" s="4" t="s">
        <v>64</v>
      </c>
      <c r="AV3524" s="4" t="s">
        <v>66</v>
      </c>
      <c r="AW3524" s="4" t="s">
        <v>67</v>
      </c>
      <c r="AX3524" s="4">
        <v>37941.044999999998</v>
      </c>
    </row>
    <row r="3525" spans="45:50" x14ac:dyDescent="0.3">
      <c r="AS3525" s="4">
        <v>43604</v>
      </c>
      <c r="AT3525" s="4">
        <v>0.67983796296296306</v>
      </c>
      <c r="AU3525" s="4" t="s">
        <v>64</v>
      </c>
      <c r="AV3525" s="4" t="s">
        <v>68</v>
      </c>
      <c r="AW3525" s="4">
        <v>24.501999999999999</v>
      </c>
    </row>
    <row r="3526" spans="45:50" x14ac:dyDescent="0.3">
      <c r="AS3526" s="4">
        <v>43604</v>
      </c>
      <c r="AT3526" s="4">
        <v>0.68122685185185183</v>
      </c>
      <c r="AU3526" s="4" t="s">
        <v>59</v>
      </c>
      <c r="AV3526" s="4" t="s">
        <v>60</v>
      </c>
      <c r="AW3526" s="4">
        <v>15736.519</v>
      </c>
    </row>
    <row r="3527" spans="45:50" x14ac:dyDescent="0.3">
      <c r="AS3527" s="4">
        <v>43604</v>
      </c>
      <c r="AT3527" s="4">
        <v>0.68122685185185183</v>
      </c>
      <c r="AU3527" s="4" t="s">
        <v>59</v>
      </c>
      <c r="AV3527" s="4" t="s">
        <v>61</v>
      </c>
      <c r="AW3527" s="4">
        <v>116117.715</v>
      </c>
    </row>
    <row r="3528" spans="45:50" x14ac:dyDescent="0.3">
      <c r="AS3528" s="4">
        <v>43604</v>
      </c>
      <c r="AT3528" s="4">
        <v>0.68122685185185183</v>
      </c>
      <c r="AU3528" s="4" t="s">
        <v>62</v>
      </c>
      <c r="AV3528" s="4" t="s">
        <v>63</v>
      </c>
      <c r="AW3528" s="4">
        <v>12.5</v>
      </c>
    </row>
    <row r="3529" spans="45:50" x14ac:dyDescent="0.3">
      <c r="AS3529" s="4">
        <v>43604</v>
      </c>
      <c r="AT3529" s="4">
        <v>0.68122685185185183</v>
      </c>
      <c r="AU3529" s="4" t="s">
        <v>64</v>
      </c>
      <c r="AV3529" s="4" t="s">
        <v>65</v>
      </c>
      <c r="AW3529" s="4">
        <v>27369.312999999998</v>
      </c>
    </row>
    <row r="3530" spans="45:50" x14ac:dyDescent="0.3">
      <c r="AS3530" s="4">
        <v>43604</v>
      </c>
      <c r="AT3530" s="4">
        <v>0.68122685185185183</v>
      </c>
      <c r="AU3530" s="4" t="s">
        <v>64</v>
      </c>
      <c r="AV3530" s="4" t="s">
        <v>66</v>
      </c>
      <c r="AW3530" s="4" t="s">
        <v>67</v>
      </c>
      <c r="AX3530" s="4">
        <v>37941.428</v>
      </c>
    </row>
    <row r="3531" spans="45:50" x14ac:dyDescent="0.3">
      <c r="AS3531" s="4">
        <v>43604</v>
      </c>
      <c r="AT3531" s="4">
        <v>0.68122685185185183</v>
      </c>
      <c r="AU3531" s="4" t="s">
        <v>64</v>
      </c>
      <c r="AV3531" s="4" t="s">
        <v>68</v>
      </c>
      <c r="AW3531" s="4">
        <v>24.885000000000002</v>
      </c>
    </row>
    <row r="3532" spans="45:50" x14ac:dyDescent="0.3">
      <c r="AS3532" s="4">
        <v>43604</v>
      </c>
      <c r="AT3532" s="4">
        <v>0.68261574074074083</v>
      </c>
      <c r="AU3532" s="4" t="s">
        <v>59</v>
      </c>
      <c r="AV3532" s="4" t="s">
        <v>60</v>
      </c>
      <c r="AW3532" s="4">
        <v>15736.519</v>
      </c>
    </row>
    <row r="3533" spans="45:50" x14ac:dyDescent="0.3">
      <c r="AS3533" s="4">
        <v>43604</v>
      </c>
      <c r="AT3533" s="4">
        <v>0.68261574074074083</v>
      </c>
      <c r="AU3533" s="4" t="s">
        <v>59</v>
      </c>
      <c r="AV3533" s="4" t="s">
        <v>61</v>
      </c>
      <c r="AW3533" s="4">
        <v>116117.715</v>
      </c>
    </row>
    <row r="3534" spans="45:50" x14ac:dyDescent="0.3">
      <c r="AS3534" s="4">
        <v>43604</v>
      </c>
      <c r="AT3534" s="4">
        <v>0.68261574074074083</v>
      </c>
      <c r="AU3534" s="4" t="s">
        <v>62</v>
      </c>
      <c r="AV3534" s="4" t="s">
        <v>63</v>
      </c>
      <c r="AW3534" s="4">
        <v>12.5</v>
      </c>
    </row>
    <row r="3535" spans="45:50" x14ac:dyDescent="0.3">
      <c r="AS3535" s="4">
        <v>43604</v>
      </c>
      <c r="AT3535" s="4">
        <v>0.68261574074074083</v>
      </c>
      <c r="AU3535" s="4" t="s">
        <v>64</v>
      </c>
      <c r="AV3535" s="4" t="s">
        <v>65</v>
      </c>
      <c r="AW3535" s="4">
        <v>27369.312999999998</v>
      </c>
    </row>
    <row r="3536" spans="45:50" x14ac:dyDescent="0.3">
      <c r="AS3536" s="4">
        <v>43604</v>
      </c>
      <c r="AT3536" s="4">
        <v>0.68261574074074083</v>
      </c>
      <c r="AU3536" s="4" t="s">
        <v>64</v>
      </c>
      <c r="AV3536" s="4" t="s">
        <v>66</v>
      </c>
      <c r="AW3536" s="4" t="s">
        <v>67</v>
      </c>
      <c r="AX3536" s="4">
        <v>37941.428</v>
      </c>
    </row>
    <row r="3537" spans="45:52" x14ac:dyDescent="0.3">
      <c r="AS3537" s="4">
        <v>43604</v>
      </c>
      <c r="AT3537" s="4">
        <v>0.68261574074074083</v>
      </c>
      <c r="AU3537" s="4" t="s">
        <v>64</v>
      </c>
      <c r="AV3537" s="4" t="s">
        <v>68</v>
      </c>
      <c r="AW3537" s="4">
        <v>24.885000000000002</v>
      </c>
    </row>
    <row r="3538" spans="45:52" x14ac:dyDescent="0.3">
      <c r="AS3538" s="4">
        <v>43604</v>
      </c>
      <c r="AT3538" s="4">
        <v>0.68327546296296304</v>
      </c>
      <c r="AU3538" s="4" t="s">
        <v>70</v>
      </c>
      <c r="AV3538" s="4" t="s">
        <v>71</v>
      </c>
      <c r="AW3538" s="4">
        <v>43604</v>
      </c>
      <c r="AX3538" s="4">
        <v>0.22500000000000001</v>
      </c>
      <c r="AY3538" s="4" t="s">
        <v>72</v>
      </c>
      <c r="AZ3538" s="4" t="s">
        <v>73</v>
      </c>
    </row>
    <row r="3539" spans="45:52" x14ac:dyDescent="0.3">
      <c r="AS3539" s="4">
        <v>43604</v>
      </c>
      <c r="AT3539" s="4">
        <v>0.68327546296296304</v>
      </c>
      <c r="AU3539" s="4" t="s">
        <v>74</v>
      </c>
      <c r="AV3539" s="4" t="s">
        <v>75</v>
      </c>
      <c r="AW3539" s="4">
        <v>33.700000000000003</v>
      </c>
      <c r="AX3539" s="4" t="s">
        <v>72</v>
      </c>
      <c r="AY3539" s="4" t="s">
        <v>73</v>
      </c>
    </row>
    <row r="3540" spans="45:52" x14ac:dyDescent="0.3">
      <c r="AS3540" s="4">
        <v>43604</v>
      </c>
      <c r="AT3540" s="4">
        <v>0.68327546296296304</v>
      </c>
      <c r="AU3540" s="4" t="s">
        <v>74</v>
      </c>
      <c r="AV3540" s="4" t="s">
        <v>76</v>
      </c>
      <c r="AW3540" s="4">
        <v>34</v>
      </c>
      <c r="AX3540" s="4" t="s">
        <v>72</v>
      </c>
      <c r="AY3540" s="4" t="s">
        <v>73</v>
      </c>
    </row>
    <row r="3541" spans="45:52" x14ac:dyDescent="0.3">
      <c r="AS3541" s="4">
        <v>43604</v>
      </c>
      <c r="AT3541" s="4">
        <v>0.6840046296296296</v>
      </c>
      <c r="AU3541" s="4" t="s">
        <v>59</v>
      </c>
      <c r="AV3541" s="4" t="s">
        <v>60</v>
      </c>
      <c r="AW3541" s="4">
        <v>15736.519</v>
      </c>
    </row>
    <row r="3542" spans="45:52" x14ac:dyDescent="0.3">
      <c r="AS3542" s="4">
        <v>43604</v>
      </c>
      <c r="AT3542" s="4">
        <v>0.6840046296296296</v>
      </c>
      <c r="AU3542" s="4" t="s">
        <v>59</v>
      </c>
      <c r="AV3542" s="4" t="s">
        <v>61</v>
      </c>
      <c r="AW3542" s="4">
        <v>116117.715</v>
      </c>
    </row>
    <row r="3543" spans="45:52" x14ac:dyDescent="0.3">
      <c r="AS3543" s="4">
        <v>43604</v>
      </c>
      <c r="AT3543" s="4">
        <v>0.6840046296296296</v>
      </c>
      <c r="AU3543" s="4" t="s">
        <v>62</v>
      </c>
      <c r="AV3543" s="4" t="s">
        <v>63</v>
      </c>
      <c r="AW3543" s="4">
        <v>12.5</v>
      </c>
    </row>
    <row r="3544" spans="45:52" x14ac:dyDescent="0.3">
      <c r="AS3544" s="4">
        <v>43604</v>
      </c>
      <c r="AT3544" s="4">
        <v>0.6840046296296296</v>
      </c>
      <c r="AU3544" s="4" t="s">
        <v>64</v>
      </c>
      <c r="AV3544" s="4" t="s">
        <v>65</v>
      </c>
      <c r="AW3544" s="4">
        <v>27369.312999999998</v>
      </c>
    </row>
    <row r="3545" spans="45:52" x14ac:dyDescent="0.3">
      <c r="AS3545" s="4">
        <v>43604</v>
      </c>
      <c r="AT3545" s="4">
        <v>0.6840046296296296</v>
      </c>
      <c r="AU3545" s="4" t="s">
        <v>64</v>
      </c>
      <c r="AV3545" s="4" t="s">
        <v>66</v>
      </c>
      <c r="AW3545" s="4" t="s">
        <v>67</v>
      </c>
      <c r="AX3545" s="4">
        <v>37941.756999999998</v>
      </c>
    </row>
    <row r="3546" spans="45:52" x14ac:dyDescent="0.3">
      <c r="AS3546" s="4">
        <v>43604</v>
      </c>
      <c r="AT3546" s="4">
        <v>0.6840046296296296</v>
      </c>
      <c r="AU3546" s="4" t="s">
        <v>64</v>
      </c>
      <c r="AV3546" s="4" t="s">
        <v>68</v>
      </c>
      <c r="AW3546" s="4">
        <v>25.218</v>
      </c>
    </row>
    <row r="3547" spans="45:52" x14ac:dyDescent="0.3">
      <c r="AS3547" s="4">
        <v>43604</v>
      </c>
      <c r="AT3547" s="4">
        <v>0.6853935185185186</v>
      </c>
      <c r="AU3547" s="4" t="s">
        <v>59</v>
      </c>
      <c r="AV3547" s="4" t="s">
        <v>60</v>
      </c>
      <c r="AW3547" s="4">
        <v>15736.519</v>
      </c>
    </row>
    <row r="3548" spans="45:52" x14ac:dyDescent="0.3">
      <c r="AS3548" s="4">
        <v>43604</v>
      </c>
      <c r="AT3548" s="4">
        <v>0.6853935185185186</v>
      </c>
      <c r="AU3548" s="4" t="s">
        <v>59</v>
      </c>
      <c r="AV3548" s="4" t="s">
        <v>61</v>
      </c>
      <c r="AW3548" s="4">
        <v>116117.715</v>
      </c>
    </row>
    <row r="3549" spans="45:52" x14ac:dyDescent="0.3">
      <c r="AS3549" s="4">
        <v>43604</v>
      </c>
      <c r="AT3549" s="4">
        <v>0.6853935185185186</v>
      </c>
      <c r="AU3549" s="4" t="s">
        <v>62</v>
      </c>
      <c r="AV3549" s="4" t="s">
        <v>63</v>
      </c>
      <c r="AW3549" s="4">
        <v>12.5</v>
      </c>
    </row>
    <row r="3550" spans="45:52" x14ac:dyDescent="0.3">
      <c r="AS3550" s="4">
        <v>43604</v>
      </c>
      <c r="AT3550" s="4">
        <v>0.6853935185185186</v>
      </c>
      <c r="AU3550" s="4" t="s">
        <v>64</v>
      </c>
      <c r="AV3550" s="4" t="s">
        <v>65</v>
      </c>
      <c r="AW3550" s="4">
        <v>27369.312999999998</v>
      </c>
    </row>
    <row r="3551" spans="45:52" x14ac:dyDescent="0.3">
      <c r="AS3551" s="4">
        <v>43604</v>
      </c>
      <c r="AT3551" s="4">
        <v>0.6853935185185186</v>
      </c>
      <c r="AU3551" s="4" t="s">
        <v>64</v>
      </c>
      <c r="AV3551" s="4" t="s">
        <v>66</v>
      </c>
      <c r="AW3551" s="4" t="s">
        <v>67</v>
      </c>
      <c r="AX3551" s="4">
        <v>37941.756999999998</v>
      </c>
    </row>
    <row r="3552" spans="45:52" x14ac:dyDescent="0.3">
      <c r="AS3552" s="4">
        <v>43604</v>
      </c>
      <c r="AT3552" s="4">
        <v>0.6853935185185186</v>
      </c>
      <c r="AU3552" s="4" t="s">
        <v>64</v>
      </c>
      <c r="AV3552" s="4" t="s">
        <v>68</v>
      </c>
      <c r="AW3552" s="4">
        <v>25.218</v>
      </c>
    </row>
    <row r="3553" spans="45:52" x14ac:dyDescent="0.3">
      <c r="AS3553" s="4">
        <v>43604</v>
      </c>
      <c r="AT3553" s="4">
        <v>0.68674768518518514</v>
      </c>
      <c r="AU3553" s="4" t="s">
        <v>70</v>
      </c>
      <c r="AV3553" s="4" t="s">
        <v>71</v>
      </c>
      <c r="AW3553" s="4">
        <v>43604</v>
      </c>
      <c r="AX3553" s="4">
        <v>0.22500000000000001</v>
      </c>
      <c r="AY3553" s="4" t="s">
        <v>72</v>
      </c>
      <c r="AZ3553" s="4" t="s">
        <v>73</v>
      </c>
    </row>
    <row r="3554" spans="45:52" x14ac:dyDescent="0.3">
      <c r="AS3554" s="4">
        <v>43604</v>
      </c>
      <c r="AT3554" s="4">
        <v>0.68674768518518514</v>
      </c>
      <c r="AU3554" s="4" t="s">
        <v>74</v>
      </c>
      <c r="AV3554" s="4" t="s">
        <v>75</v>
      </c>
      <c r="AW3554" s="4">
        <v>33.700000000000003</v>
      </c>
      <c r="AX3554" s="4" t="s">
        <v>72</v>
      </c>
      <c r="AY3554" s="4" t="s">
        <v>73</v>
      </c>
    </row>
    <row r="3555" spans="45:52" x14ac:dyDescent="0.3">
      <c r="AS3555" s="4">
        <v>43604</v>
      </c>
      <c r="AT3555" s="4">
        <v>0.68674768518518514</v>
      </c>
      <c r="AU3555" s="4" t="s">
        <v>74</v>
      </c>
      <c r="AV3555" s="4" t="s">
        <v>76</v>
      </c>
      <c r="AW3555" s="4">
        <v>34</v>
      </c>
      <c r="AX3555" s="4" t="s">
        <v>72</v>
      </c>
      <c r="AY3555" s="4" t="s">
        <v>73</v>
      </c>
    </row>
    <row r="3556" spans="45:52" x14ac:dyDescent="0.3">
      <c r="AS3556" s="4">
        <v>43604</v>
      </c>
      <c r="AT3556" s="4">
        <v>0.68678240740740737</v>
      </c>
      <c r="AU3556" s="4" t="s">
        <v>59</v>
      </c>
      <c r="AV3556" s="4" t="s">
        <v>60</v>
      </c>
      <c r="AW3556" s="4">
        <v>15736.519</v>
      </c>
    </row>
    <row r="3557" spans="45:52" x14ac:dyDescent="0.3">
      <c r="AS3557" s="4">
        <v>43604</v>
      </c>
      <c r="AT3557" s="4">
        <v>0.68678240740740737</v>
      </c>
      <c r="AU3557" s="4" t="s">
        <v>59</v>
      </c>
      <c r="AV3557" s="4" t="s">
        <v>61</v>
      </c>
      <c r="AW3557" s="4">
        <v>116117.715</v>
      </c>
    </row>
    <row r="3558" spans="45:52" x14ac:dyDescent="0.3">
      <c r="AS3558" s="4">
        <v>43604</v>
      </c>
      <c r="AT3558" s="4">
        <v>0.68678240740740737</v>
      </c>
      <c r="AU3558" s="4" t="s">
        <v>62</v>
      </c>
      <c r="AV3558" s="4" t="s">
        <v>63</v>
      </c>
      <c r="AW3558" s="4">
        <v>12.5</v>
      </c>
    </row>
    <row r="3559" spans="45:52" x14ac:dyDescent="0.3">
      <c r="AS3559" s="4">
        <v>43604</v>
      </c>
      <c r="AT3559" s="4">
        <v>0.68678240740740737</v>
      </c>
      <c r="AU3559" s="4" t="s">
        <v>64</v>
      </c>
      <c r="AV3559" s="4" t="s">
        <v>65</v>
      </c>
      <c r="AW3559" s="4">
        <v>27369.312999999998</v>
      </c>
    </row>
    <row r="3560" spans="45:52" x14ac:dyDescent="0.3">
      <c r="AS3560" s="4">
        <v>43604</v>
      </c>
      <c r="AT3560" s="4">
        <v>0.68678240740740737</v>
      </c>
      <c r="AU3560" s="4" t="s">
        <v>64</v>
      </c>
      <c r="AV3560" s="4" t="s">
        <v>66</v>
      </c>
      <c r="AW3560" s="4" t="s">
        <v>67</v>
      </c>
      <c r="AX3560" s="4">
        <v>37941.756999999998</v>
      </c>
    </row>
    <row r="3561" spans="45:52" x14ac:dyDescent="0.3">
      <c r="AS3561" s="4">
        <v>43604</v>
      </c>
      <c r="AT3561" s="4">
        <v>0.68678240740740737</v>
      </c>
      <c r="AU3561" s="4" t="s">
        <v>64</v>
      </c>
      <c r="AV3561" s="4" t="s">
        <v>68</v>
      </c>
      <c r="AW3561" s="4">
        <v>25.218</v>
      </c>
    </row>
    <row r="3562" spans="45:52" x14ac:dyDescent="0.3">
      <c r="AS3562" s="4">
        <v>43604</v>
      </c>
      <c r="AT3562" s="4">
        <v>0.68817129629629636</v>
      </c>
      <c r="AU3562" s="4" t="s">
        <v>59</v>
      </c>
      <c r="AV3562" s="4" t="s">
        <v>60</v>
      </c>
      <c r="AW3562" s="4">
        <v>15736.519</v>
      </c>
    </row>
    <row r="3563" spans="45:52" x14ac:dyDescent="0.3">
      <c r="AS3563" s="4">
        <v>43604</v>
      </c>
      <c r="AT3563" s="4">
        <v>0.68817129629629636</v>
      </c>
      <c r="AU3563" s="4" t="s">
        <v>59</v>
      </c>
      <c r="AV3563" s="4" t="s">
        <v>61</v>
      </c>
      <c r="AW3563" s="4">
        <v>116117.715</v>
      </c>
    </row>
    <row r="3564" spans="45:52" x14ac:dyDescent="0.3">
      <c r="AS3564" s="4">
        <v>43604</v>
      </c>
      <c r="AT3564" s="4">
        <v>0.68817129629629636</v>
      </c>
      <c r="AU3564" s="4" t="s">
        <v>62</v>
      </c>
      <c r="AV3564" s="4" t="s">
        <v>63</v>
      </c>
      <c r="AW3564" s="4">
        <v>12.5</v>
      </c>
    </row>
    <row r="3565" spans="45:52" x14ac:dyDescent="0.3">
      <c r="AS3565" s="4">
        <v>43604</v>
      </c>
      <c r="AT3565" s="4">
        <v>0.68817129629629636</v>
      </c>
      <c r="AU3565" s="4" t="s">
        <v>64</v>
      </c>
      <c r="AV3565" s="4" t="s">
        <v>65</v>
      </c>
      <c r="AW3565" s="4">
        <v>27369.312999999998</v>
      </c>
    </row>
    <row r="3566" spans="45:52" x14ac:dyDescent="0.3">
      <c r="AS3566" s="4">
        <v>43604</v>
      </c>
      <c r="AT3566" s="4">
        <v>0.68817129629629636</v>
      </c>
      <c r="AU3566" s="4" t="s">
        <v>64</v>
      </c>
      <c r="AV3566" s="4" t="s">
        <v>66</v>
      </c>
      <c r="AW3566" s="4" t="s">
        <v>67</v>
      </c>
      <c r="AX3566" s="4">
        <v>37941.938000000002</v>
      </c>
    </row>
    <row r="3567" spans="45:52" x14ac:dyDescent="0.3">
      <c r="AS3567" s="4">
        <v>43604</v>
      </c>
      <c r="AT3567" s="4">
        <v>0.68817129629629636</v>
      </c>
      <c r="AU3567" s="4" t="s">
        <v>64</v>
      </c>
      <c r="AV3567" s="4" t="s">
        <v>68</v>
      </c>
      <c r="AW3567" s="4">
        <v>25.4</v>
      </c>
    </row>
    <row r="3568" spans="45:52" x14ac:dyDescent="0.3">
      <c r="AS3568" s="4">
        <v>43604</v>
      </c>
      <c r="AT3568" s="4">
        <v>0.68956018518518514</v>
      </c>
      <c r="AU3568" s="4" t="s">
        <v>59</v>
      </c>
      <c r="AV3568" s="4" t="s">
        <v>60</v>
      </c>
      <c r="AW3568" s="4">
        <v>15736.519</v>
      </c>
    </row>
    <row r="3569" spans="45:52" x14ac:dyDescent="0.3">
      <c r="AS3569" s="4">
        <v>43604</v>
      </c>
      <c r="AT3569" s="4">
        <v>0.68956018518518514</v>
      </c>
      <c r="AU3569" s="4" t="s">
        <v>59</v>
      </c>
      <c r="AV3569" s="4" t="s">
        <v>61</v>
      </c>
      <c r="AW3569" s="4">
        <v>116117.715</v>
      </c>
    </row>
    <row r="3570" spans="45:52" x14ac:dyDescent="0.3">
      <c r="AS3570" s="4">
        <v>43604</v>
      </c>
      <c r="AT3570" s="4">
        <v>0.68956018518518514</v>
      </c>
      <c r="AU3570" s="4" t="s">
        <v>62</v>
      </c>
      <c r="AV3570" s="4" t="s">
        <v>63</v>
      </c>
      <c r="AW3570" s="4">
        <v>12.5</v>
      </c>
    </row>
    <row r="3571" spans="45:52" x14ac:dyDescent="0.3">
      <c r="AS3571" s="4">
        <v>43604</v>
      </c>
      <c r="AT3571" s="4">
        <v>0.68956018518518514</v>
      </c>
      <c r="AU3571" s="4" t="s">
        <v>64</v>
      </c>
      <c r="AV3571" s="4" t="s">
        <v>65</v>
      </c>
      <c r="AW3571" s="4">
        <v>27369.312999999998</v>
      </c>
    </row>
    <row r="3572" spans="45:52" x14ac:dyDescent="0.3">
      <c r="AS3572" s="4">
        <v>43604</v>
      </c>
      <c r="AT3572" s="4">
        <v>0.68956018518518514</v>
      </c>
      <c r="AU3572" s="4" t="s">
        <v>64</v>
      </c>
      <c r="AV3572" s="4" t="s">
        <v>66</v>
      </c>
      <c r="AW3572" s="4" t="s">
        <v>67</v>
      </c>
      <c r="AX3572" s="4">
        <v>37941.938000000002</v>
      </c>
    </row>
    <row r="3573" spans="45:52" x14ac:dyDescent="0.3">
      <c r="AS3573" s="4">
        <v>43604</v>
      </c>
      <c r="AT3573" s="4">
        <v>0.68956018518518514</v>
      </c>
      <c r="AU3573" s="4" t="s">
        <v>64</v>
      </c>
      <c r="AV3573" s="4" t="s">
        <v>68</v>
      </c>
      <c r="AW3573" s="4">
        <v>25.4</v>
      </c>
    </row>
    <row r="3574" spans="45:52" x14ac:dyDescent="0.3">
      <c r="AS3574" s="4">
        <v>43604</v>
      </c>
      <c r="AT3574" s="4">
        <v>0.69021990740740735</v>
      </c>
      <c r="AU3574" s="4" t="s">
        <v>70</v>
      </c>
      <c r="AV3574" s="4" t="s">
        <v>71</v>
      </c>
      <c r="AW3574" s="4">
        <v>43604</v>
      </c>
      <c r="AX3574" s="4">
        <v>0.22500000000000001</v>
      </c>
      <c r="AY3574" s="4" t="s">
        <v>72</v>
      </c>
      <c r="AZ3574" s="4" t="s">
        <v>73</v>
      </c>
    </row>
    <row r="3575" spans="45:52" x14ac:dyDescent="0.3">
      <c r="AS3575" s="4">
        <v>43604</v>
      </c>
      <c r="AT3575" s="4">
        <v>0.69021990740740735</v>
      </c>
      <c r="AU3575" s="4" t="s">
        <v>74</v>
      </c>
      <c r="AV3575" s="4" t="s">
        <v>75</v>
      </c>
      <c r="AW3575" s="4">
        <v>33.700000000000003</v>
      </c>
      <c r="AX3575" s="4" t="s">
        <v>72</v>
      </c>
      <c r="AY3575" s="4" t="s">
        <v>73</v>
      </c>
    </row>
    <row r="3576" spans="45:52" x14ac:dyDescent="0.3">
      <c r="AS3576" s="4">
        <v>43604</v>
      </c>
      <c r="AT3576" s="4">
        <v>0.69021990740740735</v>
      </c>
      <c r="AU3576" s="4" t="s">
        <v>74</v>
      </c>
      <c r="AV3576" s="4" t="s">
        <v>76</v>
      </c>
      <c r="AW3576" s="4">
        <v>34</v>
      </c>
      <c r="AX3576" s="4" t="s">
        <v>72</v>
      </c>
      <c r="AY3576" s="4" t="s">
        <v>73</v>
      </c>
    </row>
    <row r="3577" spans="45:52" x14ac:dyDescent="0.3">
      <c r="AS3577" s="4">
        <v>43604</v>
      </c>
      <c r="AT3577" s="4">
        <v>0.69094907407407413</v>
      </c>
      <c r="AU3577" s="4" t="s">
        <v>59</v>
      </c>
      <c r="AV3577" s="4" t="s">
        <v>60</v>
      </c>
      <c r="AW3577" s="4">
        <v>15736.519</v>
      </c>
    </row>
    <row r="3578" spans="45:52" x14ac:dyDescent="0.3">
      <c r="AS3578" s="4">
        <v>43604</v>
      </c>
      <c r="AT3578" s="4">
        <v>0.69094907407407413</v>
      </c>
      <c r="AU3578" s="4" t="s">
        <v>59</v>
      </c>
      <c r="AV3578" s="4" t="s">
        <v>61</v>
      </c>
      <c r="AW3578" s="4">
        <v>116117.715</v>
      </c>
    </row>
    <row r="3579" spans="45:52" x14ac:dyDescent="0.3">
      <c r="AS3579" s="4">
        <v>43604</v>
      </c>
      <c r="AT3579" s="4">
        <v>0.69094907407407413</v>
      </c>
      <c r="AU3579" s="4" t="s">
        <v>62</v>
      </c>
      <c r="AV3579" s="4" t="s">
        <v>63</v>
      </c>
      <c r="AW3579" s="4">
        <v>12.5</v>
      </c>
    </row>
    <row r="3580" spans="45:52" x14ac:dyDescent="0.3">
      <c r="AS3580" s="4">
        <v>43604</v>
      </c>
      <c r="AT3580" s="4">
        <v>0.69094907407407413</v>
      </c>
      <c r="AU3580" s="4" t="s">
        <v>64</v>
      </c>
      <c r="AV3580" s="4" t="s">
        <v>65</v>
      </c>
      <c r="AW3580" s="4">
        <v>27369.312999999998</v>
      </c>
    </row>
    <row r="3581" spans="45:52" x14ac:dyDescent="0.3">
      <c r="AS3581" s="4">
        <v>43604</v>
      </c>
      <c r="AT3581" s="4">
        <v>0.69094907407407413</v>
      </c>
      <c r="AU3581" s="4" t="s">
        <v>64</v>
      </c>
      <c r="AV3581" s="4" t="s">
        <v>66</v>
      </c>
      <c r="AW3581" s="4" t="s">
        <v>67</v>
      </c>
      <c r="AX3581" s="4">
        <v>37942.042000000001</v>
      </c>
    </row>
    <row r="3582" spans="45:52" x14ac:dyDescent="0.3">
      <c r="AS3582" s="4">
        <v>43604</v>
      </c>
      <c r="AT3582" s="4">
        <v>0.69094907407407413</v>
      </c>
      <c r="AU3582" s="4" t="s">
        <v>64</v>
      </c>
      <c r="AV3582" s="4" t="s">
        <v>68</v>
      </c>
      <c r="AW3582" s="4">
        <v>25.506</v>
      </c>
    </row>
    <row r="3583" spans="45:52" x14ac:dyDescent="0.3">
      <c r="AS3583" s="4">
        <v>43604</v>
      </c>
      <c r="AT3583" s="4">
        <v>0.69233796296296291</v>
      </c>
      <c r="AU3583" s="4" t="s">
        <v>59</v>
      </c>
      <c r="AV3583" s="4" t="s">
        <v>60</v>
      </c>
      <c r="AW3583" s="4">
        <v>15736.519</v>
      </c>
    </row>
    <row r="3584" spans="45:52" x14ac:dyDescent="0.3">
      <c r="AS3584" s="4">
        <v>43604</v>
      </c>
      <c r="AT3584" s="4">
        <v>0.69233796296296291</v>
      </c>
      <c r="AU3584" s="4" t="s">
        <v>59</v>
      </c>
      <c r="AV3584" s="4" t="s">
        <v>61</v>
      </c>
      <c r="AW3584" s="4">
        <v>116117.715</v>
      </c>
    </row>
    <row r="3585" spans="45:52" x14ac:dyDescent="0.3">
      <c r="AS3585" s="4">
        <v>43604</v>
      </c>
      <c r="AT3585" s="4">
        <v>0.69233796296296291</v>
      </c>
      <c r="AU3585" s="4" t="s">
        <v>62</v>
      </c>
      <c r="AV3585" s="4" t="s">
        <v>63</v>
      </c>
      <c r="AW3585" s="4">
        <v>12.5</v>
      </c>
    </row>
    <row r="3586" spans="45:52" x14ac:dyDescent="0.3">
      <c r="AS3586" s="4">
        <v>43604</v>
      </c>
      <c r="AT3586" s="4">
        <v>0.69233796296296291</v>
      </c>
      <c r="AU3586" s="4" t="s">
        <v>64</v>
      </c>
      <c r="AV3586" s="4" t="s">
        <v>65</v>
      </c>
      <c r="AW3586" s="4">
        <v>27369.312999999998</v>
      </c>
    </row>
    <row r="3587" spans="45:52" x14ac:dyDescent="0.3">
      <c r="AS3587" s="4">
        <v>43604</v>
      </c>
      <c r="AT3587" s="4">
        <v>0.69233796296296291</v>
      </c>
      <c r="AU3587" s="4" t="s">
        <v>64</v>
      </c>
      <c r="AV3587" s="4" t="s">
        <v>66</v>
      </c>
      <c r="AW3587" s="4" t="s">
        <v>67</v>
      </c>
      <c r="AX3587" s="4">
        <v>37942.042000000001</v>
      </c>
    </row>
    <row r="3588" spans="45:52" x14ac:dyDescent="0.3">
      <c r="AS3588" s="4">
        <v>43604</v>
      </c>
      <c r="AT3588" s="4">
        <v>0.69233796296296291</v>
      </c>
      <c r="AU3588" s="4" t="s">
        <v>64</v>
      </c>
      <c r="AV3588" s="4" t="s">
        <v>68</v>
      </c>
      <c r="AW3588" s="4">
        <v>25.506</v>
      </c>
    </row>
    <row r="3589" spans="45:52" x14ac:dyDescent="0.3">
      <c r="AS3589" s="4">
        <v>43604</v>
      </c>
      <c r="AT3589" s="4">
        <v>0.69369212962962967</v>
      </c>
      <c r="AU3589" s="4" t="s">
        <v>70</v>
      </c>
      <c r="AV3589" s="4" t="s">
        <v>71</v>
      </c>
      <c r="AW3589" s="4">
        <v>43604</v>
      </c>
      <c r="AX3589" s="4">
        <v>0.22500000000000001</v>
      </c>
      <c r="AY3589" s="4" t="s">
        <v>72</v>
      </c>
      <c r="AZ3589" s="4" t="s">
        <v>73</v>
      </c>
    </row>
    <row r="3590" spans="45:52" x14ac:dyDescent="0.3">
      <c r="AS3590" s="4">
        <v>43604</v>
      </c>
      <c r="AT3590" s="4">
        <v>0.69369212962962967</v>
      </c>
      <c r="AU3590" s="4" t="s">
        <v>74</v>
      </c>
      <c r="AV3590" s="4" t="s">
        <v>75</v>
      </c>
      <c r="AW3590" s="4">
        <v>33.700000000000003</v>
      </c>
      <c r="AX3590" s="4" t="s">
        <v>72</v>
      </c>
      <c r="AY3590" s="4" t="s">
        <v>73</v>
      </c>
    </row>
    <row r="3591" spans="45:52" x14ac:dyDescent="0.3">
      <c r="AS3591" s="4">
        <v>43604</v>
      </c>
      <c r="AT3591" s="4">
        <v>0.69369212962962967</v>
      </c>
      <c r="AU3591" s="4" t="s">
        <v>74</v>
      </c>
      <c r="AV3591" s="4" t="s">
        <v>76</v>
      </c>
      <c r="AW3591" s="4">
        <v>34</v>
      </c>
      <c r="AX3591" s="4" t="s">
        <v>72</v>
      </c>
      <c r="AY3591" s="4" t="s">
        <v>73</v>
      </c>
    </row>
    <row r="3592" spans="45:52" x14ac:dyDescent="0.3">
      <c r="AS3592" s="4">
        <v>43604</v>
      </c>
      <c r="AT3592" s="4">
        <v>0.6937268518518519</v>
      </c>
      <c r="AU3592" s="4" t="s">
        <v>59</v>
      </c>
      <c r="AV3592" s="4" t="s">
        <v>60</v>
      </c>
      <c r="AW3592" s="4">
        <v>15736.519</v>
      </c>
    </row>
    <row r="3593" spans="45:52" x14ac:dyDescent="0.3">
      <c r="AS3593" s="4">
        <v>43604</v>
      </c>
      <c r="AT3593" s="4">
        <v>0.6937268518518519</v>
      </c>
      <c r="AU3593" s="4" t="s">
        <v>59</v>
      </c>
      <c r="AV3593" s="4" t="s">
        <v>61</v>
      </c>
      <c r="AW3593" s="4">
        <v>116117.715</v>
      </c>
    </row>
    <row r="3594" spans="45:52" x14ac:dyDescent="0.3">
      <c r="AS3594" s="4">
        <v>43604</v>
      </c>
      <c r="AT3594" s="4">
        <v>0.6937268518518519</v>
      </c>
      <c r="AU3594" s="4" t="s">
        <v>62</v>
      </c>
      <c r="AV3594" s="4" t="s">
        <v>63</v>
      </c>
      <c r="AW3594" s="4">
        <v>12.5</v>
      </c>
    </row>
    <row r="3595" spans="45:52" x14ac:dyDescent="0.3">
      <c r="AS3595" s="4">
        <v>43604</v>
      </c>
      <c r="AT3595" s="4">
        <v>0.6937268518518519</v>
      </c>
      <c r="AU3595" s="4" t="s">
        <v>64</v>
      </c>
      <c r="AV3595" s="4" t="s">
        <v>65</v>
      </c>
      <c r="AW3595" s="4">
        <v>27369.312999999998</v>
      </c>
    </row>
    <row r="3596" spans="45:52" x14ac:dyDescent="0.3">
      <c r="AS3596" s="4">
        <v>43604</v>
      </c>
      <c r="AT3596" s="4">
        <v>0.6937268518518519</v>
      </c>
      <c r="AU3596" s="4" t="s">
        <v>64</v>
      </c>
      <c r="AV3596" s="4" t="s">
        <v>66</v>
      </c>
      <c r="AW3596" s="4" t="s">
        <v>67</v>
      </c>
      <c r="AX3596" s="4">
        <v>37942.042000000001</v>
      </c>
    </row>
    <row r="3597" spans="45:52" x14ac:dyDescent="0.3">
      <c r="AS3597" s="4">
        <v>43604</v>
      </c>
      <c r="AT3597" s="4">
        <v>0.6937268518518519</v>
      </c>
      <c r="AU3597" s="4" t="s">
        <v>64</v>
      </c>
      <c r="AV3597" s="4" t="s">
        <v>68</v>
      </c>
      <c r="AW3597" s="4">
        <v>25.506</v>
      </c>
    </row>
    <row r="3598" spans="45:52" x14ac:dyDescent="0.3">
      <c r="AS3598" s="4">
        <v>43604</v>
      </c>
      <c r="AT3598" s="4">
        <v>0.69511574074074067</v>
      </c>
      <c r="AU3598" s="4" t="s">
        <v>59</v>
      </c>
      <c r="AV3598" s="4" t="s">
        <v>60</v>
      </c>
      <c r="AW3598" s="4">
        <v>15736.519</v>
      </c>
    </row>
    <row r="3599" spans="45:52" x14ac:dyDescent="0.3">
      <c r="AS3599" s="4">
        <v>43604</v>
      </c>
      <c r="AT3599" s="4">
        <v>0.69511574074074067</v>
      </c>
      <c r="AU3599" s="4" t="s">
        <v>59</v>
      </c>
      <c r="AV3599" s="4" t="s">
        <v>61</v>
      </c>
      <c r="AW3599" s="4">
        <v>116117.715</v>
      </c>
    </row>
    <row r="3600" spans="45:52" x14ac:dyDescent="0.3">
      <c r="AS3600" s="4">
        <v>43604</v>
      </c>
      <c r="AT3600" s="4">
        <v>0.69511574074074067</v>
      </c>
      <c r="AU3600" s="4" t="s">
        <v>62</v>
      </c>
      <c r="AV3600" s="4" t="s">
        <v>63</v>
      </c>
      <c r="AW3600" s="4">
        <v>12.5</v>
      </c>
    </row>
    <row r="3601" spans="45:52" x14ac:dyDescent="0.3">
      <c r="AS3601" s="4">
        <v>43604</v>
      </c>
      <c r="AT3601" s="4">
        <v>0.69511574074074067</v>
      </c>
      <c r="AU3601" s="4" t="s">
        <v>64</v>
      </c>
      <c r="AV3601" s="4" t="s">
        <v>65</v>
      </c>
      <c r="AW3601" s="4">
        <v>27369.312999999998</v>
      </c>
    </row>
    <row r="3602" spans="45:52" x14ac:dyDescent="0.3">
      <c r="AS3602" s="4">
        <v>43604</v>
      </c>
      <c r="AT3602" s="4">
        <v>0.69511574074074067</v>
      </c>
      <c r="AU3602" s="4" t="s">
        <v>64</v>
      </c>
      <c r="AV3602" s="4" t="s">
        <v>66</v>
      </c>
      <c r="AW3602" s="4" t="s">
        <v>67</v>
      </c>
      <c r="AX3602" s="4">
        <v>37942.154000000002</v>
      </c>
    </row>
    <row r="3603" spans="45:52" x14ac:dyDescent="0.3">
      <c r="AS3603" s="4">
        <v>43604</v>
      </c>
      <c r="AT3603" s="4">
        <v>0.69511574074074067</v>
      </c>
      <c r="AU3603" s="4" t="s">
        <v>64</v>
      </c>
      <c r="AV3603" s="4" t="s">
        <v>68</v>
      </c>
      <c r="AW3603" s="4">
        <v>25.617000000000001</v>
      </c>
    </row>
    <row r="3604" spans="45:52" x14ac:dyDescent="0.3">
      <c r="AS3604" s="4">
        <v>43604</v>
      </c>
      <c r="AT3604" s="4">
        <v>0.69650462962962967</v>
      </c>
      <c r="AU3604" s="4" t="s">
        <v>59</v>
      </c>
      <c r="AV3604" s="4" t="s">
        <v>60</v>
      </c>
      <c r="AW3604" s="4">
        <v>15736.519</v>
      </c>
    </row>
    <row r="3605" spans="45:52" x14ac:dyDescent="0.3">
      <c r="AS3605" s="4">
        <v>43604</v>
      </c>
      <c r="AT3605" s="4">
        <v>0.69650462962962967</v>
      </c>
      <c r="AU3605" s="4" t="s">
        <v>59</v>
      </c>
      <c r="AV3605" s="4" t="s">
        <v>61</v>
      </c>
      <c r="AW3605" s="4">
        <v>116117.715</v>
      </c>
    </row>
    <row r="3606" spans="45:52" x14ac:dyDescent="0.3">
      <c r="AS3606" s="4">
        <v>43604</v>
      </c>
      <c r="AT3606" s="4">
        <v>0.69650462962962967</v>
      </c>
      <c r="AU3606" s="4" t="s">
        <v>62</v>
      </c>
      <c r="AV3606" s="4" t="s">
        <v>63</v>
      </c>
      <c r="AW3606" s="4">
        <v>12.5</v>
      </c>
    </row>
    <row r="3607" spans="45:52" x14ac:dyDescent="0.3">
      <c r="AS3607" s="4">
        <v>43604</v>
      </c>
      <c r="AT3607" s="4">
        <v>0.69650462962962967</v>
      </c>
      <c r="AU3607" s="4" t="s">
        <v>64</v>
      </c>
      <c r="AV3607" s="4" t="s">
        <v>65</v>
      </c>
      <c r="AW3607" s="4">
        <v>27369.312999999998</v>
      </c>
    </row>
    <row r="3608" spans="45:52" x14ac:dyDescent="0.3">
      <c r="AS3608" s="4">
        <v>43604</v>
      </c>
      <c r="AT3608" s="4">
        <v>0.69650462962962967</v>
      </c>
      <c r="AU3608" s="4" t="s">
        <v>64</v>
      </c>
      <c r="AV3608" s="4" t="s">
        <v>66</v>
      </c>
      <c r="AW3608" s="4" t="s">
        <v>67</v>
      </c>
      <c r="AX3608" s="4">
        <v>37942.154000000002</v>
      </c>
    </row>
    <row r="3609" spans="45:52" x14ac:dyDescent="0.3">
      <c r="AS3609" s="4">
        <v>43604</v>
      </c>
      <c r="AT3609" s="4">
        <v>0.69650462962962967</v>
      </c>
      <c r="AU3609" s="4" t="s">
        <v>64</v>
      </c>
      <c r="AV3609" s="4" t="s">
        <v>68</v>
      </c>
      <c r="AW3609" s="4">
        <v>25.617000000000001</v>
      </c>
    </row>
    <row r="3610" spans="45:52" x14ac:dyDescent="0.3">
      <c r="AS3610" s="4">
        <v>43604</v>
      </c>
      <c r="AT3610" s="4">
        <v>0.69716435185185188</v>
      </c>
      <c r="AU3610" s="4" t="s">
        <v>70</v>
      </c>
      <c r="AV3610" s="4" t="s">
        <v>71</v>
      </c>
      <c r="AW3610" s="4">
        <v>43604</v>
      </c>
      <c r="AX3610" s="4">
        <v>0.22500000000000001</v>
      </c>
      <c r="AY3610" s="4" t="s">
        <v>72</v>
      </c>
      <c r="AZ3610" s="4" t="s">
        <v>73</v>
      </c>
    </row>
    <row r="3611" spans="45:52" x14ac:dyDescent="0.3">
      <c r="AS3611" s="4">
        <v>43604</v>
      </c>
      <c r="AT3611" s="4">
        <v>0.69716435185185188</v>
      </c>
      <c r="AU3611" s="4" t="s">
        <v>74</v>
      </c>
      <c r="AV3611" s="4" t="s">
        <v>75</v>
      </c>
      <c r="AW3611" s="4">
        <v>33.700000000000003</v>
      </c>
      <c r="AX3611" s="4" t="s">
        <v>72</v>
      </c>
      <c r="AY3611" s="4" t="s">
        <v>73</v>
      </c>
    </row>
    <row r="3612" spans="45:52" x14ac:dyDescent="0.3">
      <c r="AS3612" s="4">
        <v>43604</v>
      </c>
      <c r="AT3612" s="4">
        <v>0.69716435185185188</v>
      </c>
      <c r="AU3612" s="4" t="s">
        <v>74</v>
      </c>
      <c r="AV3612" s="4" t="s">
        <v>76</v>
      </c>
      <c r="AW3612" s="4">
        <v>34</v>
      </c>
      <c r="AX3612" s="4" t="s">
        <v>72</v>
      </c>
      <c r="AY3612" s="4" t="s">
        <v>73</v>
      </c>
    </row>
    <row r="3613" spans="45:52" x14ac:dyDescent="0.3">
      <c r="AS3613" s="4">
        <v>43604</v>
      </c>
      <c r="AT3613" s="4">
        <v>0.69789351851851855</v>
      </c>
      <c r="AU3613" s="4" t="s">
        <v>59</v>
      </c>
      <c r="AV3613" s="4" t="s">
        <v>60</v>
      </c>
      <c r="AW3613" s="4">
        <v>15736.519</v>
      </c>
    </row>
    <row r="3614" spans="45:52" x14ac:dyDescent="0.3">
      <c r="AS3614" s="4">
        <v>43604</v>
      </c>
      <c r="AT3614" s="4">
        <v>0.69789351851851855</v>
      </c>
      <c r="AU3614" s="4" t="s">
        <v>59</v>
      </c>
      <c r="AV3614" s="4" t="s">
        <v>61</v>
      </c>
      <c r="AW3614" s="4">
        <v>116117.715</v>
      </c>
    </row>
    <row r="3615" spans="45:52" x14ac:dyDescent="0.3">
      <c r="AS3615" s="4">
        <v>43604</v>
      </c>
      <c r="AT3615" s="4">
        <v>0.69789351851851855</v>
      </c>
      <c r="AU3615" s="4" t="s">
        <v>62</v>
      </c>
      <c r="AV3615" s="4" t="s">
        <v>63</v>
      </c>
      <c r="AW3615" s="4">
        <v>12.5</v>
      </c>
    </row>
    <row r="3616" spans="45:52" x14ac:dyDescent="0.3">
      <c r="AS3616" s="4">
        <v>43604</v>
      </c>
      <c r="AT3616" s="4">
        <v>0.69789351851851855</v>
      </c>
      <c r="AU3616" s="4" t="s">
        <v>64</v>
      </c>
      <c r="AV3616" s="4" t="s">
        <v>65</v>
      </c>
      <c r="AW3616" s="4">
        <v>27369.312999999998</v>
      </c>
    </row>
    <row r="3617" spans="45:52" x14ac:dyDescent="0.3">
      <c r="AS3617" s="4">
        <v>43604</v>
      </c>
      <c r="AT3617" s="4">
        <v>0.69789351851851855</v>
      </c>
      <c r="AU3617" s="4" t="s">
        <v>64</v>
      </c>
      <c r="AV3617" s="4" t="s">
        <v>66</v>
      </c>
      <c r="AW3617" s="4" t="s">
        <v>67</v>
      </c>
      <c r="AX3617" s="4">
        <v>37942.262000000002</v>
      </c>
    </row>
    <row r="3618" spans="45:52" x14ac:dyDescent="0.3">
      <c r="AS3618" s="4">
        <v>43604</v>
      </c>
      <c r="AT3618" s="4">
        <v>0.69789351851851855</v>
      </c>
      <c r="AU3618" s="4" t="s">
        <v>64</v>
      </c>
      <c r="AV3618" s="4" t="s">
        <v>68</v>
      </c>
      <c r="AW3618" s="4">
        <v>25.724</v>
      </c>
    </row>
    <row r="3619" spans="45:52" x14ac:dyDescent="0.3">
      <c r="AS3619" s="4">
        <v>43604</v>
      </c>
      <c r="AT3619" s="4">
        <v>0.69928240740740744</v>
      </c>
      <c r="AU3619" s="4" t="s">
        <v>59</v>
      </c>
      <c r="AV3619" s="4" t="s">
        <v>60</v>
      </c>
      <c r="AW3619" s="4">
        <v>15736.519</v>
      </c>
    </row>
    <row r="3620" spans="45:52" x14ac:dyDescent="0.3">
      <c r="AS3620" s="4">
        <v>43604</v>
      </c>
      <c r="AT3620" s="4">
        <v>0.69928240740740744</v>
      </c>
      <c r="AU3620" s="4" t="s">
        <v>59</v>
      </c>
      <c r="AV3620" s="4" t="s">
        <v>61</v>
      </c>
      <c r="AW3620" s="4">
        <v>116117.715</v>
      </c>
    </row>
    <row r="3621" spans="45:52" x14ac:dyDescent="0.3">
      <c r="AS3621" s="4">
        <v>43604</v>
      </c>
      <c r="AT3621" s="4">
        <v>0.69928240740740744</v>
      </c>
      <c r="AU3621" s="4" t="s">
        <v>62</v>
      </c>
      <c r="AV3621" s="4" t="s">
        <v>63</v>
      </c>
      <c r="AW3621" s="4">
        <v>12.5</v>
      </c>
    </row>
    <row r="3622" spans="45:52" x14ac:dyDescent="0.3">
      <c r="AS3622" s="4">
        <v>43604</v>
      </c>
      <c r="AT3622" s="4">
        <v>0.69928240740740744</v>
      </c>
      <c r="AU3622" s="4" t="s">
        <v>64</v>
      </c>
      <c r="AV3622" s="4" t="s">
        <v>65</v>
      </c>
      <c r="AW3622" s="4">
        <v>27369.312999999998</v>
      </c>
    </row>
    <row r="3623" spans="45:52" x14ac:dyDescent="0.3">
      <c r="AS3623" s="4">
        <v>43604</v>
      </c>
      <c r="AT3623" s="4">
        <v>0.69928240740740744</v>
      </c>
      <c r="AU3623" s="4" t="s">
        <v>64</v>
      </c>
      <c r="AV3623" s="4" t="s">
        <v>66</v>
      </c>
      <c r="AW3623" s="4" t="s">
        <v>67</v>
      </c>
      <c r="AX3623" s="4">
        <v>37942.262000000002</v>
      </c>
    </row>
    <row r="3624" spans="45:52" x14ac:dyDescent="0.3">
      <c r="AS3624" s="4">
        <v>43604</v>
      </c>
      <c r="AT3624" s="4">
        <v>0.69928240740740744</v>
      </c>
      <c r="AU3624" s="4" t="s">
        <v>64</v>
      </c>
      <c r="AV3624" s="4" t="s">
        <v>68</v>
      </c>
      <c r="AW3624" s="4">
        <v>25.724</v>
      </c>
    </row>
    <row r="3625" spans="45:52" x14ac:dyDescent="0.3">
      <c r="AS3625" s="4">
        <v>43604</v>
      </c>
      <c r="AT3625" s="4">
        <v>0.70063657407407398</v>
      </c>
      <c r="AU3625" s="4" t="s">
        <v>70</v>
      </c>
      <c r="AV3625" s="4" t="s">
        <v>71</v>
      </c>
      <c r="AW3625" s="4">
        <v>43604</v>
      </c>
      <c r="AX3625" s="4">
        <v>0.22500000000000001</v>
      </c>
      <c r="AY3625" s="4" t="s">
        <v>72</v>
      </c>
      <c r="AZ3625" s="4" t="s">
        <v>73</v>
      </c>
    </row>
    <row r="3626" spans="45:52" x14ac:dyDescent="0.3">
      <c r="AS3626" s="4">
        <v>43604</v>
      </c>
      <c r="AT3626" s="4">
        <v>0.70063657407407398</v>
      </c>
      <c r="AU3626" s="4" t="s">
        <v>74</v>
      </c>
      <c r="AV3626" s="4" t="s">
        <v>75</v>
      </c>
      <c r="AW3626" s="4">
        <v>33.700000000000003</v>
      </c>
      <c r="AX3626" s="4" t="s">
        <v>72</v>
      </c>
      <c r="AY3626" s="4" t="s">
        <v>73</v>
      </c>
    </row>
    <row r="3627" spans="45:52" x14ac:dyDescent="0.3">
      <c r="AS3627" s="4">
        <v>43604</v>
      </c>
      <c r="AT3627" s="4">
        <v>0.70063657407407398</v>
      </c>
      <c r="AU3627" s="4" t="s">
        <v>74</v>
      </c>
      <c r="AV3627" s="4" t="s">
        <v>76</v>
      </c>
      <c r="AW3627" s="4">
        <v>34</v>
      </c>
      <c r="AX3627" s="4" t="s">
        <v>72</v>
      </c>
      <c r="AY3627" s="4" t="s">
        <v>73</v>
      </c>
    </row>
    <row r="3628" spans="45:52" x14ac:dyDescent="0.3">
      <c r="AS3628" s="4">
        <v>43604</v>
      </c>
      <c r="AT3628" s="4">
        <v>0.70067129629629632</v>
      </c>
      <c r="AU3628" s="4" t="s">
        <v>59</v>
      </c>
      <c r="AV3628" s="4" t="s">
        <v>60</v>
      </c>
      <c r="AW3628" s="4">
        <v>15736.519</v>
      </c>
    </row>
    <row r="3629" spans="45:52" x14ac:dyDescent="0.3">
      <c r="AS3629" s="4">
        <v>43604</v>
      </c>
      <c r="AT3629" s="4">
        <v>0.70067129629629632</v>
      </c>
      <c r="AU3629" s="4" t="s">
        <v>59</v>
      </c>
      <c r="AV3629" s="4" t="s">
        <v>61</v>
      </c>
      <c r="AW3629" s="4">
        <v>116117.715</v>
      </c>
    </row>
    <row r="3630" spans="45:52" x14ac:dyDescent="0.3">
      <c r="AS3630" s="4">
        <v>43604</v>
      </c>
      <c r="AT3630" s="4">
        <v>0.70067129629629632</v>
      </c>
      <c r="AU3630" s="4" t="s">
        <v>62</v>
      </c>
      <c r="AV3630" s="4" t="s">
        <v>63</v>
      </c>
      <c r="AW3630" s="4">
        <v>12.5</v>
      </c>
    </row>
    <row r="3631" spans="45:52" x14ac:dyDescent="0.3">
      <c r="AS3631" s="4">
        <v>43604</v>
      </c>
      <c r="AT3631" s="4">
        <v>0.70067129629629632</v>
      </c>
      <c r="AU3631" s="4" t="s">
        <v>64</v>
      </c>
      <c r="AV3631" s="4" t="s">
        <v>65</v>
      </c>
      <c r="AW3631" s="4">
        <v>27369.312999999998</v>
      </c>
    </row>
    <row r="3632" spans="45:52" x14ac:dyDescent="0.3">
      <c r="AS3632" s="4">
        <v>43604</v>
      </c>
      <c r="AT3632" s="4">
        <v>0.70067129629629632</v>
      </c>
      <c r="AU3632" s="4" t="s">
        <v>64</v>
      </c>
      <c r="AV3632" s="4" t="s">
        <v>66</v>
      </c>
      <c r="AW3632" s="4" t="s">
        <v>67</v>
      </c>
      <c r="AX3632" s="4">
        <v>37942.262000000002</v>
      </c>
    </row>
    <row r="3633" spans="45:52" x14ac:dyDescent="0.3">
      <c r="AS3633" s="4">
        <v>43604</v>
      </c>
      <c r="AT3633" s="4">
        <v>0.70067129629629632</v>
      </c>
      <c r="AU3633" s="4" t="s">
        <v>64</v>
      </c>
      <c r="AV3633" s="4" t="s">
        <v>68</v>
      </c>
      <c r="AW3633" s="4">
        <v>25.724</v>
      </c>
    </row>
    <row r="3634" spans="45:52" x14ac:dyDescent="0.3">
      <c r="AS3634" s="4">
        <v>43604</v>
      </c>
      <c r="AT3634" s="4">
        <v>0.7020601851851852</v>
      </c>
      <c r="AU3634" s="4" t="s">
        <v>59</v>
      </c>
      <c r="AV3634" s="4" t="s">
        <v>60</v>
      </c>
      <c r="AW3634" s="4">
        <v>15736.519</v>
      </c>
    </row>
    <row r="3635" spans="45:52" x14ac:dyDescent="0.3">
      <c r="AS3635" s="4">
        <v>43604</v>
      </c>
      <c r="AT3635" s="4">
        <v>0.7020601851851852</v>
      </c>
      <c r="AU3635" s="4" t="s">
        <v>59</v>
      </c>
      <c r="AV3635" s="4" t="s">
        <v>61</v>
      </c>
      <c r="AW3635" s="4">
        <v>116117.715</v>
      </c>
    </row>
    <row r="3636" spans="45:52" x14ac:dyDescent="0.3">
      <c r="AS3636" s="4">
        <v>43604</v>
      </c>
      <c r="AT3636" s="4">
        <v>0.7020601851851852</v>
      </c>
      <c r="AU3636" s="4" t="s">
        <v>62</v>
      </c>
      <c r="AV3636" s="4" t="s">
        <v>63</v>
      </c>
      <c r="AW3636" s="4">
        <v>12.5</v>
      </c>
    </row>
    <row r="3637" spans="45:52" x14ac:dyDescent="0.3">
      <c r="AS3637" s="4">
        <v>43604</v>
      </c>
      <c r="AT3637" s="4">
        <v>0.7020601851851852</v>
      </c>
      <c r="AU3637" s="4" t="s">
        <v>64</v>
      </c>
      <c r="AV3637" s="4" t="s">
        <v>65</v>
      </c>
      <c r="AW3637" s="4">
        <v>27369.312999999998</v>
      </c>
    </row>
    <row r="3638" spans="45:52" x14ac:dyDescent="0.3">
      <c r="AS3638" s="4">
        <v>43604</v>
      </c>
      <c r="AT3638" s="4">
        <v>0.7020601851851852</v>
      </c>
      <c r="AU3638" s="4" t="s">
        <v>64</v>
      </c>
      <c r="AV3638" s="4" t="s">
        <v>66</v>
      </c>
      <c r="AW3638" s="4" t="s">
        <v>67</v>
      </c>
      <c r="AX3638" s="4">
        <v>37942.360999999997</v>
      </c>
    </row>
    <row r="3639" spans="45:52" x14ac:dyDescent="0.3">
      <c r="AS3639" s="4">
        <v>43604</v>
      </c>
      <c r="AT3639" s="4">
        <v>0.7020601851851852</v>
      </c>
      <c r="AU3639" s="4" t="s">
        <v>64</v>
      </c>
      <c r="AV3639" s="4" t="s">
        <v>68</v>
      </c>
      <c r="AW3639" s="4">
        <v>25.823</v>
      </c>
    </row>
    <row r="3640" spans="45:52" x14ac:dyDescent="0.3">
      <c r="AS3640" s="4">
        <v>43604</v>
      </c>
      <c r="AT3640" s="4">
        <v>0.70344907407407409</v>
      </c>
      <c r="AU3640" s="4" t="s">
        <v>59</v>
      </c>
      <c r="AV3640" s="4" t="s">
        <v>60</v>
      </c>
      <c r="AW3640" s="4">
        <v>15736.519</v>
      </c>
    </row>
    <row r="3641" spans="45:52" x14ac:dyDescent="0.3">
      <c r="AS3641" s="4">
        <v>43604</v>
      </c>
      <c r="AT3641" s="4">
        <v>0.70344907407407409</v>
      </c>
      <c r="AU3641" s="4" t="s">
        <v>59</v>
      </c>
      <c r="AV3641" s="4" t="s">
        <v>61</v>
      </c>
      <c r="AW3641" s="4">
        <v>116117.715</v>
      </c>
    </row>
    <row r="3642" spans="45:52" x14ac:dyDescent="0.3">
      <c r="AS3642" s="4">
        <v>43604</v>
      </c>
      <c r="AT3642" s="4">
        <v>0.70344907407407409</v>
      </c>
      <c r="AU3642" s="4" t="s">
        <v>62</v>
      </c>
      <c r="AV3642" s="4" t="s">
        <v>63</v>
      </c>
      <c r="AW3642" s="4">
        <v>12.5</v>
      </c>
    </row>
    <row r="3643" spans="45:52" x14ac:dyDescent="0.3">
      <c r="AS3643" s="4">
        <v>43604</v>
      </c>
      <c r="AT3643" s="4">
        <v>0.70344907407407409</v>
      </c>
      <c r="AU3643" s="4" t="s">
        <v>64</v>
      </c>
      <c r="AV3643" s="4" t="s">
        <v>65</v>
      </c>
      <c r="AW3643" s="4">
        <v>27369.312999999998</v>
      </c>
    </row>
    <row r="3644" spans="45:52" x14ac:dyDescent="0.3">
      <c r="AS3644" s="4">
        <v>43604</v>
      </c>
      <c r="AT3644" s="4">
        <v>0.70344907407407409</v>
      </c>
      <c r="AU3644" s="4" t="s">
        <v>64</v>
      </c>
      <c r="AV3644" s="4" t="s">
        <v>66</v>
      </c>
      <c r="AW3644" s="4" t="s">
        <v>67</v>
      </c>
      <c r="AX3644" s="4">
        <v>37942.360999999997</v>
      </c>
    </row>
    <row r="3645" spans="45:52" x14ac:dyDescent="0.3">
      <c r="AS3645" s="4">
        <v>43604</v>
      </c>
      <c r="AT3645" s="4">
        <v>0.70344907407407409</v>
      </c>
      <c r="AU3645" s="4" t="s">
        <v>64</v>
      </c>
      <c r="AV3645" s="4" t="s">
        <v>68</v>
      </c>
      <c r="AW3645" s="4">
        <v>25.823</v>
      </c>
    </row>
    <row r="3646" spans="45:52" x14ac:dyDescent="0.3">
      <c r="AS3646" s="4">
        <v>43604</v>
      </c>
      <c r="AT3646" s="4">
        <v>0.7041087962962963</v>
      </c>
      <c r="AU3646" s="4" t="s">
        <v>70</v>
      </c>
      <c r="AV3646" s="4" t="s">
        <v>71</v>
      </c>
      <c r="AW3646" s="4">
        <v>43604</v>
      </c>
      <c r="AX3646" s="4">
        <v>0.22500000000000001</v>
      </c>
      <c r="AY3646" s="4" t="s">
        <v>72</v>
      </c>
      <c r="AZ3646" s="4" t="s">
        <v>73</v>
      </c>
    </row>
    <row r="3647" spans="45:52" x14ac:dyDescent="0.3">
      <c r="AS3647" s="4">
        <v>43604</v>
      </c>
      <c r="AT3647" s="4">
        <v>0.7041087962962963</v>
      </c>
      <c r="AU3647" s="4" t="s">
        <v>74</v>
      </c>
      <c r="AV3647" s="4" t="s">
        <v>75</v>
      </c>
      <c r="AW3647" s="4">
        <v>33.700000000000003</v>
      </c>
      <c r="AX3647" s="4" t="s">
        <v>72</v>
      </c>
      <c r="AY3647" s="4" t="s">
        <v>73</v>
      </c>
    </row>
    <row r="3648" spans="45:52" x14ac:dyDescent="0.3">
      <c r="AS3648" s="4">
        <v>43604</v>
      </c>
      <c r="AT3648" s="4">
        <v>0.7041087962962963</v>
      </c>
      <c r="AU3648" s="4" t="s">
        <v>74</v>
      </c>
      <c r="AV3648" s="4" t="s">
        <v>76</v>
      </c>
      <c r="AW3648" s="4">
        <v>34</v>
      </c>
      <c r="AX3648" s="4" t="s">
        <v>72</v>
      </c>
      <c r="AY3648" s="4" t="s">
        <v>73</v>
      </c>
    </row>
    <row r="3649" spans="45:52" x14ac:dyDescent="0.3">
      <c r="AS3649" s="4">
        <v>43604</v>
      </c>
      <c r="AT3649" s="4">
        <v>0.70483796296296297</v>
      </c>
      <c r="AU3649" s="4" t="s">
        <v>59</v>
      </c>
      <c r="AV3649" s="4" t="s">
        <v>60</v>
      </c>
      <c r="AW3649" s="4">
        <v>15736.519</v>
      </c>
    </row>
    <row r="3650" spans="45:52" x14ac:dyDescent="0.3">
      <c r="AS3650" s="4">
        <v>43604</v>
      </c>
      <c r="AT3650" s="4">
        <v>0.70483796296296297</v>
      </c>
      <c r="AU3650" s="4" t="s">
        <v>59</v>
      </c>
      <c r="AV3650" s="4" t="s">
        <v>61</v>
      </c>
      <c r="AW3650" s="4">
        <v>116117.715</v>
      </c>
    </row>
    <row r="3651" spans="45:52" x14ac:dyDescent="0.3">
      <c r="AS3651" s="4">
        <v>43604</v>
      </c>
      <c r="AT3651" s="4">
        <v>0.70483796296296297</v>
      </c>
      <c r="AU3651" s="4" t="s">
        <v>62</v>
      </c>
      <c r="AV3651" s="4" t="s">
        <v>63</v>
      </c>
      <c r="AW3651" s="4">
        <v>12.5</v>
      </c>
    </row>
    <row r="3652" spans="45:52" x14ac:dyDescent="0.3">
      <c r="AS3652" s="4">
        <v>43604</v>
      </c>
      <c r="AT3652" s="4">
        <v>0.70483796296296297</v>
      </c>
      <c r="AU3652" s="4" t="s">
        <v>64</v>
      </c>
      <c r="AV3652" s="4" t="s">
        <v>65</v>
      </c>
      <c r="AW3652" s="4">
        <v>27369.312999999998</v>
      </c>
    </row>
    <row r="3653" spans="45:52" x14ac:dyDescent="0.3">
      <c r="AS3653" s="4">
        <v>43604</v>
      </c>
      <c r="AT3653" s="4">
        <v>0.70483796296296297</v>
      </c>
      <c r="AU3653" s="4" t="s">
        <v>64</v>
      </c>
      <c r="AV3653" s="4" t="s">
        <v>66</v>
      </c>
      <c r="AW3653" s="4" t="s">
        <v>67</v>
      </c>
      <c r="AX3653" s="4">
        <v>37942.453000000001</v>
      </c>
    </row>
    <row r="3654" spans="45:52" x14ac:dyDescent="0.3">
      <c r="AS3654" s="4">
        <v>43604</v>
      </c>
      <c r="AT3654" s="4">
        <v>0.70483796296296297</v>
      </c>
      <c r="AU3654" s="4" t="s">
        <v>64</v>
      </c>
      <c r="AV3654" s="4" t="s">
        <v>68</v>
      </c>
      <c r="AW3654" s="4">
        <v>25.916</v>
      </c>
    </row>
    <row r="3655" spans="45:52" x14ac:dyDescent="0.3">
      <c r="AS3655" s="4">
        <v>43604</v>
      </c>
      <c r="AT3655" s="4">
        <v>0.70622685185185186</v>
      </c>
      <c r="AU3655" s="4" t="s">
        <v>59</v>
      </c>
      <c r="AV3655" s="4" t="s">
        <v>60</v>
      </c>
      <c r="AW3655" s="4">
        <v>15736.519</v>
      </c>
    </row>
    <row r="3656" spans="45:52" x14ac:dyDescent="0.3">
      <c r="AS3656" s="4">
        <v>43604</v>
      </c>
      <c r="AT3656" s="4">
        <v>0.70622685185185186</v>
      </c>
      <c r="AU3656" s="4" t="s">
        <v>59</v>
      </c>
      <c r="AV3656" s="4" t="s">
        <v>61</v>
      </c>
      <c r="AW3656" s="4">
        <v>116117.715</v>
      </c>
    </row>
    <row r="3657" spans="45:52" x14ac:dyDescent="0.3">
      <c r="AS3657" s="4">
        <v>43604</v>
      </c>
      <c r="AT3657" s="4">
        <v>0.70622685185185186</v>
      </c>
      <c r="AU3657" s="4" t="s">
        <v>62</v>
      </c>
      <c r="AV3657" s="4" t="s">
        <v>63</v>
      </c>
      <c r="AW3657" s="4">
        <v>12.5</v>
      </c>
    </row>
    <row r="3658" spans="45:52" x14ac:dyDescent="0.3">
      <c r="AS3658" s="4">
        <v>43604</v>
      </c>
      <c r="AT3658" s="4">
        <v>0.70622685185185186</v>
      </c>
      <c r="AU3658" s="4" t="s">
        <v>64</v>
      </c>
      <c r="AV3658" s="4" t="s">
        <v>65</v>
      </c>
      <c r="AW3658" s="4">
        <v>27369.312999999998</v>
      </c>
    </row>
    <row r="3659" spans="45:52" x14ac:dyDescent="0.3">
      <c r="AS3659" s="4">
        <v>43604</v>
      </c>
      <c r="AT3659" s="4">
        <v>0.70622685185185186</v>
      </c>
      <c r="AU3659" s="4" t="s">
        <v>64</v>
      </c>
      <c r="AV3659" s="4" t="s">
        <v>66</v>
      </c>
      <c r="AW3659" s="4" t="s">
        <v>67</v>
      </c>
      <c r="AX3659" s="4">
        <v>37942.453000000001</v>
      </c>
    </row>
    <row r="3660" spans="45:52" x14ac:dyDescent="0.3">
      <c r="AS3660" s="4">
        <v>43604</v>
      </c>
      <c r="AT3660" s="4">
        <v>0.70622685185185186</v>
      </c>
      <c r="AU3660" s="4" t="s">
        <v>64</v>
      </c>
      <c r="AV3660" s="4" t="s">
        <v>68</v>
      </c>
      <c r="AW3660" s="4">
        <v>25.916</v>
      </c>
    </row>
    <row r="3661" spans="45:52" x14ac:dyDescent="0.3">
      <c r="AS3661" s="116">
        <v>43604</v>
      </c>
      <c r="AT3661" s="116">
        <v>0.70758101851851851</v>
      </c>
      <c r="AU3661" s="116" t="s">
        <v>70</v>
      </c>
      <c r="AV3661" s="116" t="s">
        <v>71</v>
      </c>
      <c r="AW3661" s="116">
        <v>43604</v>
      </c>
      <c r="AX3661" s="116">
        <v>0.22500000000000001</v>
      </c>
      <c r="AY3661" s="116" t="s">
        <v>72</v>
      </c>
      <c r="AZ3661" s="116" t="s">
        <v>73</v>
      </c>
    </row>
    <row r="3662" spans="45:52" x14ac:dyDescent="0.3">
      <c r="AS3662" s="116">
        <v>43604</v>
      </c>
      <c r="AT3662" s="116">
        <v>0.70758101851851851</v>
      </c>
      <c r="AU3662" s="116" t="s">
        <v>74</v>
      </c>
      <c r="AV3662" s="116" t="s">
        <v>75</v>
      </c>
      <c r="AW3662" s="116">
        <v>33.700000000000003</v>
      </c>
      <c r="AX3662" s="116" t="s">
        <v>72</v>
      </c>
      <c r="AY3662" s="116" t="s">
        <v>73</v>
      </c>
      <c r="AZ3662" s="116"/>
    </row>
    <row r="3663" spans="45:52" x14ac:dyDescent="0.3">
      <c r="AS3663" s="116">
        <v>43604</v>
      </c>
      <c r="AT3663" s="116">
        <v>0.70758101851851851</v>
      </c>
      <c r="AU3663" s="116" t="s">
        <v>74</v>
      </c>
      <c r="AV3663" s="116" t="s">
        <v>76</v>
      </c>
      <c r="AW3663" s="116">
        <v>34</v>
      </c>
      <c r="AX3663" s="116" t="s">
        <v>72</v>
      </c>
      <c r="AY3663" s="116" t="s">
        <v>73</v>
      </c>
      <c r="AZ3663" s="116"/>
    </row>
    <row r="3664" spans="45:52" x14ac:dyDescent="0.3">
      <c r="AS3664" s="116">
        <v>43604</v>
      </c>
      <c r="AT3664" s="116">
        <v>0.70761574074074074</v>
      </c>
      <c r="AU3664" s="116" t="s">
        <v>59</v>
      </c>
      <c r="AV3664" s="116" t="s">
        <v>60</v>
      </c>
      <c r="AW3664" s="116">
        <v>15736.519</v>
      </c>
      <c r="AX3664" s="116"/>
      <c r="AY3664" s="116"/>
      <c r="AZ3664" s="116"/>
    </row>
    <row r="3665" spans="45:52" x14ac:dyDescent="0.3">
      <c r="AS3665" s="116">
        <v>43604</v>
      </c>
      <c r="AT3665" s="116">
        <v>0.70761574074074074</v>
      </c>
      <c r="AU3665" s="116" t="s">
        <v>59</v>
      </c>
      <c r="AV3665" s="116" t="s">
        <v>61</v>
      </c>
      <c r="AW3665" s="116">
        <v>116117.715</v>
      </c>
      <c r="AX3665" s="116"/>
      <c r="AY3665" s="116"/>
      <c r="AZ3665" s="116"/>
    </row>
    <row r="3666" spans="45:52" x14ac:dyDescent="0.3">
      <c r="AS3666" s="116">
        <v>43604</v>
      </c>
      <c r="AT3666" s="116">
        <v>0.70761574074074074</v>
      </c>
      <c r="AU3666" s="116" t="s">
        <v>62</v>
      </c>
      <c r="AV3666" s="116" t="s">
        <v>63</v>
      </c>
      <c r="AW3666" s="116">
        <v>12.5</v>
      </c>
      <c r="AX3666" s="116"/>
      <c r="AY3666" s="116"/>
      <c r="AZ3666" s="116"/>
    </row>
    <row r="3667" spans="45:52" x14ac:dyDescent="0.3">
      <c r="AS3667" s="116">
        <v>43604</v>
      </c>
      <c r="AT3667" s="116">
        <v>0.70761574074074074</v>
      </c>
      <c r="AU3667" s="116" t="s">
        <v>64</v>
      </c>
      <c r="AV3667" s="116" t="s">
        <v>65</v>
      </c>
      <c r="AW3667" s="116">
        <v>27369.312999999998</v>
      </c>
      <c r="AX3667" s="116"/>
      <c r="AY3667" s="116"/>
      <c r="AZ3667" s="116"/>
    </row>
    <row r="3668" spans="45:52" x14ac:dyDescent="0.3">
      <c r="AS3668" s="116">
        <v>43604</v>
      </c>
      <c r="AT3668" s="116">
        <v>0.70761574074074074</v>
      </c>
      <c r="AU3668" s="116" t="s">
        <v>64</v>
      </c>
      <c r="AV3668" s="116" t="s">
        <v>66</v>
      </c>
      <c r="AW3668" s="116" t="s">
        <v>67</v>
      </c>
      <c r="AX3668" s="116">
        <v>37942.453000000001</v>
      </c>
      <c r="AY3668" s="116"/>
      <c r="AZ3668" s="116"/>
    </row>
    <row r="3669" spans="45:52" x14ac:dyDescent="0.3">
      <c r="AS3669" s="116">
        <v>43604</v>
      </c>
      <c r="AT3669" s="116">
        <v>0.70761574074074074</v>
      </c>
      <c r="AU3669" s="116" t="s">
        <v>64</v>
      </c>
      <c r="AV3669" s="116" t="s">
        <v>68</v>
      </c>
      <c r="AW3669" s="116">
        <v>25.916</v>
      </c>
      <c r="AX3669" s="116"/>
      <c r="AY3669" s="116"/>
      <c r="AZ3669" s="116"/>
    </row>
    <row r="3670" spans="45:52" x14ac:dyDescent="0.3">
      <c r="AS3670" s="116">
        <v>43604</v>
      </c>
      <c r="AT3670" s="116">
        <v>0.70900462962962962</v>
      </c>
      <c r="AU3670" s="116" t="s">
        <v>59</v>
      </c>
      <c r="AV3670" s="116" t="s">
        <v>60</v>
      </c>
      <c r="AW3670" s="116">
        <v>15736.519</v>
      </c>
      <c r="AX3670" s="116"/>
      <c r="AY3670" s="116"/>
      <c r="AZ3670" s="116"/>
    </row>
    <row r="3671" spans="45:52" x14ac:dyDescent="0.3">
      <c r="AS3671" s="116">
        <v>43604</v>
      </c>
      <c r="AT3671" s="116">
        <v>0.70900462962962962</v>
      </c>
      <c r="AU3671" s="116" t="s">
        <v>59</v>
      </c>
      <c r="AV3671" s="116" t="s">
        <v>61</v>
      </c>
      <c r="AW3671" s="116">
        <v>116117.715</v>
      </c>
      <c r="AX3671" s="116"/>
      <c r="AY3671" s="116"/>
      <c r="AZ3671" s="116"/>
    </row>
    <row r="3672" spans="45:52" x14ac:dyDescent="0.3">
      <c r="AS3672" s="116">
        <v>43604</v>
      </c>
      <c r="AT3672" s="116">
        <v>0.70900462962962962</v>
      </c>
      <c r="AU3672" s="116" t="s">
        <v>62</v>
      </c>
      <c r="AV3672" s="116" t="s">
        <v>63</v>
      </c>
      <c r="AW3672" s="116">
        <v>12.5</v>
      </c>
      <c r="AX3672" s="116"/>
      <c r="AY3672" s="116"/>
      <c r="AZ3672" s="116"/>
    </row>
    <row r="3673" spans="45:52" x14ac:dyDescent="0.3">
      <c r="AS3673" s="116">
        <v>43604</v>
      </c>
      <c r="AT3673" s="116">
        <v>0.70900462962962962</v>
      </c>
      <c r="AU3673" s="116" t="s">
        <v>64</v>
      </c>
      <c r="AV3673" s="116" t="s">
        <v>65</v>
      </c>
      <c r="AW3673" s="116">
        <v>27369.312999999998</v>
      </c>
      <c r="AX3673" s="116"/>
      <c r="AY3673" s="116"/>
      <c r="AZ3673" s="116"/>
    </row>
    <row r="3674" spans="45:52" x14ac:dyDescent="0.3">
      <c r="AS3674" s="116">
        <v>43604</v>
      </c>
      <c r="AT3674" s="116">
        <v>0.70900462962962962</v>
      </c>
      <c r="AU3674" s="116" t="s">
        <v>64</v>
      </c>
      <c r="AV3674" s="116" t="s">
        <v>66</v>
      </c>
      <c r="AW3674" s="116" t="s">
        <v>67</v>
      </c>
      <c r="AX3674" s="116">
        <v>37942.542000000001</v>
      </c>
      <c r="AY3674" s="116"/>
      <c r="AZ3674" s="116"/>
    </row>
    <row r="3675" spans="45:52" x14ac:dyDescent="0.3">
      <c r="AS3675" s="116">
        <v>43604</v>
      </c>
      <c r="AT3675" s="116">
        <v>0.70900462962962962</v>
      </c>
      <c r="AU3675" s="116" t="s">
        <v>64</v>
      </c>
      <c r="AV3675" s="116" t="s">
        <v>68</v>
      </c>
      <c r="AW3675" s="116">
        <v>26.004999999999999</v>
      </c>
      <c r="AX3675" s="116"/>
      <c r="AY3675" s="116"/>
      <c r="AZ3675" s="116"/>
    </row>
    <row r="3676" spans="45:52" x14ac:dyDescent="0.3">
      <c r="AS3676" s="116">
        <v>43604</v>
      </c>
      <c r="AT3676" s="116">
        <v>0.71039351851851851</v>
      </c>
      <c r="AU3676" s="116" t="s">
        <v>59</v>
      </c>
      <c r="AV3676" s="116" t="s">
        <v>60</v>
      </c>
      <c r="AW3676" s="116">
        <v>15736.519</v>
      </c>
      <c r="AX3676" s="116"/>
      <c r="AY3676" s="116"/>
      <c r="AZ3676" s="116"/>
    </row>
    <row r="3677" spans="45:52" x14ac:dyDescent="0.3">
      <c r="AS3677" s="116">
        <v>43604</v>
      </c>
      <c r="AT3677" s="116">
        <v>0.71039351851851851</v>
      </c>
      <c r="AU3677" s="116" t="s">
        <v>59</v>
      </c>
      <c r="AV3677" s="116" t="s">
        <v>61</v>
      </c>
      <c r="AW3677" s="116">
        <v>116117.715</v>
      </c>
      <c r="AX3677" s="116"/>
      <c r="AY3677" s="116"/>
      <c r="AZ3677" s="116"/>
    </row>
    <row r="3678" spans="45:52" x14ac:dyDescent="0.3">
      <c r="AS3678" s="116">
        <v>43604</v>
      </c>
      <c r="AT3678" s="116">
        <v>0.71039351851851851</v>
      </c>
      <c r="AU3678" s="116" t="s">
        <v>62</v>
      </c>
      <c r="AV3678" s="116" t="s">
        <v>63</v>
      </c>
      <c r="AW3678" s="116">
        <v>12.5</v>
      </c>
      <c r="AX3678" s="116"/>
      <c r="AY3678" s="116"/>
      <c r="AZ3678" s="116"/>
    </row>
    <row r="3679" spans="45:52" x14ac:dyDescent="0.3">
      <c r="AS3679" s="116">
        <v>43604</v>
      </c>
      <c r="AT3679" s="116">
        <v>0.71039351851851851</v>
      </c>
      <c r="AU3679" s="116" t="s">
        <v>64</v>
      </c>
      <c r="AV3679" s="116" t="s">
        <v>65</v>
      </c>
      <c r="AW3679" s="116">
        <v>27369.312999999998</v>
      </c>
      <c r="AX3679" s="116"/>
      <c r="AY3679" s="116"/>
      <c r="AZ3679" s="116"/>
    </row>
    <row r="3680" spans="45:52" x14ac:dyDescent="0.3">
      <c r="AS3680" s="116">
        <v>43604</v>
      </c>
      <c r="AT3680" s="116">
        <v>0.71039351851851851</v>
      </c>
      <c r="AU3680" s="116" t="s">
        <v>64</v>
      </c>
      <c r="AV3680" s="116" t="s">
        <v>66</v>
      </c>
      <c r="AW3680" s="116" t="s">
        <v>67</v>
      </c>
      <c r="AX3680" s="116">
        <v>37942.542000000001</v>
      </c>
      <c r="AY3680" s="116"/>
      <c r="AZ3680" s="116"/>
    </row>
    <row r="3681" spans="45:52" x14ac:dyDescent="0.3">
      <c r="AS3681" s="116">
        <v>43604</v>
      </c>
      <c r="AT3681" s="116">
        <v>0.71039351851851851</v>
      </c>
      <c r="AU3681" s="116" t="s">
        <v>64</v>
      </c>
      <c r="AV3681" s="116" t="s">
        <v>68</v>
      </c>
      <c r="AW3681" s="116">
        <v>26.004999999999999</v>
      </c>
      <c r="AX3681" s="116"/>
      <c r="AY3681" s="116"/>
      <c r="AZ3681" s="116"/>
    </row>
    <row r="3682" spans="45:52" x14ac:dyDescent="0.3">
      <c r="AS3682" s="116">
        <v>43604</v>
      </c>
      <c r="AT3682" s="116">
        <v>0.71105324074074072</v>
      </c>
      <c r="AU3682" s="116" t="s">
        <v>70</v>
      </c>
      <c r="AV3682" s="116" t="s">
        <v>71</v>
      </c>
      <c r="AW3682" s="116">
        <v>43604</v>
      </c>
      <c r="AX3682" s="116">
        <v>0.22500000000000001</v>
      </c>
      <c r="AY3682" s="116" t="s">
        <v>72</v>
      </c>
      <c r="AZ3682" s="116" t="s">
        <v>73</v>
      </c>
    </row>
    <row r="3683" spans="45:52" x14ac:dyDescent="0.3">
      <c r="AS3683" s="116">
        <v>43604</v>
      </c>
      <c r="AT3683" s="116">
        <v>0.71105324074074072</v>
      </c>
      <c r="AU3683" s="116" t="s">
        <v>74</v>
      </c>
      <c r="AV3683" s="116" t="s">
        <v>75</v>
      </c>
      <c r="AW3683" s="116">
        <v>33.700000000000003</v>
      </c>
      <c r="AX3683" s="116" t="s">
        <v>72</v>
      </c>
      <c r="AY3683" s="116" t="s">
        <v>73</v>
      </c>
      <c r="AZ3683" s="116"/>
    </row>
    <row r="3684" spans="45:52" x14ac:dyDescent="0.3">
      <c r="AS3684" s="116">
        <v>43604</v>
      </c>
      <c r="AT3684" s="116">
        <v>0.71105324074074072</v>
      </c>
      <c r="AU3684" s="116" t="s">
        <v>74</v>
      </c>
      <c r="AV3684" s="116" t="s">
        <v>76</v>
      </c>
      <c r="AW3684" s="116">
        <v>34</v>
      </c>
      <c r="AX3684" s="116" t="s">
        <v>72</v>
      </c>
      <c r="AY3684" s="116" t="s">
        <v>73</v>
      </c>
      <c r="AZ3684" s="116"/>
    </row>
    <row r="3685" spans="45:52" x14ac:dyDescent="0.3">
      <c r="AS3685" s="116">
        <v>43604</v>
      </c>
      <c r="AT3685" s="116">
        <v>0.71178240740740739</v>
      </c>
      <c r="AU3685" s="116" t="s">
        <v>59</v>
      </c>
      <c r="AV3685" s="116" t="s">
        <v>60</v>
      </c>
      <c r="AW3685" s="116">
        <v>15736.519</v>
      </c>
      <c r="AX3685" s="116"/>
      <c r="AY3685" s="116"/>
      <c r="AZ3685" s="116"/>
    </row>
    <row r="3686" spans="45:52" x14ac:dyDescent="0.3">
      <c r="AS3686" s="116">
        <v>43604</v>
      </c>
      <c r="AT3686" s="116">
        <v>0.71178240740740739</v>
      </c>
      <c r="AU3686" s="116" t="s">
        <v>59</v>
      </c>
      <c r="AV3686" s="116" t="s">
        <v>61</v>
      </c>
      <c r="AW3686" s="116">
        <v>116117.715</v>
      </c>
      <c r="AX3686" s="116"/>
      <c r="AY3686" s="116"/>
      <c r="AZ3686" s="116"/>
    </row>
    <row r="3687" spans="45:52" x14ac:dyDescent="0.3">
      <c r="AS3687" s="116">
        <v>43604</v>
      </c>
      <c r="AT3687" s="116">
        <v>0.71178240740740739</v>
      </c>
      <c r="AU3687" s="116" t="s">
        <v>62</v>
      </c>
      <c r="AV3687" s="116" t="s">
        <v>63</v>
      </c>
      <c r="AW3687" s="116">
        <v>12.5</v>
      </c>
      <c r="AX3687" s="116"/>
      <c r="AY3687" s="116"/>
      <c r="AZ3687" s="116"/>
    </row>
    <row r="3688" spans="45:52" x14ac:dyDescent="0.3">
      <c r="AS3688" s="116">
        <v>43604</v>
      </c>
      <c r="AT3688" s="116">
        <v>0.71178240740740739</v>
      </c>
      <c r="AU3688" s="116" t="s">
        <v>64</v>
      </c>
      <c r="AV3688" s="116" t="s">
        <v>65</v>
      </c>
      <c r="AW3688" s="116">
        <v>27369.312999999998</v>
      </c>
      <c r="AX3688" s="116"/>
      <c r="AY3688" s="116"/>
      <c r="AZ3688" s="116"/>
    </row>
    <row r="3689" spans="45:52" x14ac:dyDescent="0.3">
      <c r="AS3689" s="116">
        <v>43604</v>
      </c>
      <c r="AT3689" s="116">
        <v>0.71178240740740739</v>
      </c>
      <c r="AU3689" s="116" t="s">
        <v>64</v>
      </c>
      <c r="AV3689" s="116" t="s">
        <v>66</v>
      </c>
      <c r="AW3689" s="116" t="s">
        <v>67</v>
      </c>
      <c r="AX3689" s="116">
        <v>37942.631999999998</v>
      </c>
      <c r="AY3689" s="116"/>
      <c r="AZ3689" s="116"/>
    </row>
    <row r="3690" spans="45:52" x14ac:dyDescent="0.3">
      <c r="AS3690" s="116">
        <v>43604</v>
      </c>
      <c r="AT3690" s="116">
        <v>0.71178240740740739</v>
      </c>
      <c r="AU3690" s="116" t="s">
        <v>64</v>
      </c>
      <c r="AV3690" s="116" t="s">
        <v>68</v>
      </c>
      <c r="AW3690" s="116">
        <v>26.094000000000001</v>
      </c>
      <c r="AX3690" s="116"/>
      <c r="AY3690" s="116"/>
      <c r="AZ3690" s="116"/>
    </row>
    <row r="3691" spans="45:52" x14ac:dyDescent="0.3">
      <c r="AS3691" s="116">
        <v>43604</v>
      </c>
      <c r="AT3691" s="116">
        <v>0.71317129629629628</v>
      </c>
      <c r="AU3691" s="116" t="s">
        <v>59</v>
      </c>
      <c r="AV3691" s="116" t="s">
        <v>60</v>
      </c>
      <c r="AW3691" s="116">
        <v>15736.519</v>
      </c>
      <c r="AX3691" s="116"/>
      <c r="AY3691" s="116"/>
      <c r="AZ3691" s="116"/>
    </row>
    <row r="3692" spans="45:52" x14ac:dyDescent="0.3">
      <c r="AS3692" s="116">
        <v>43604</v>
      </c>
      <c r="AT3692" s="116">
        <v>0.71317129629629628</v>
      </c>
      <c r="AU3692" s="116" t="s">
        <v>59</v>
      </c>
      <c r="AV3692" s="116" t="s">
        <v>61</v>
      </c>
      <c r="AW3692" s="116">
        <v>116117.715</v>
      </c>
      <c r="AX3692" s="116"/>
      <c r="AY3692" s="116"/>
      <c r="AZ3692" s="116"/>
    </row>
    <row r="3693" spans="45:52" x14ac:dyDescent="0.3">
      <c r="AS3693" s="116">
        <v>43604</v>
      </c>
      <c r="AT3693" s="116">
        <v>0.71317129629629628</v>
      </c>
      <c r="AU3693" s="116" t="s">
        <v>62</v>
      </c>
      <c r="AV3693" s="116" t="s">
        <v>63</v>
      </c>
      <c r="AW3693" s="116">
        <v>12.5</v>
      </c>
      <c r="AX3693" s="116"/>
      <c r="AY3693" s="116"/>
      <c r="AZ3693" s="116"/>
    </row>
    <row r="3694" spans="45:52" x14ac:dyDescent="0.3">
      <c r="AS3694" s="116">
        <v>43604</v>
      </c>
      <c r="AT3694" s="116">
        <v>0.71317129629629628</v>
      </c>
      <c r="AU3694" s="116" t="s">
        <v>64</v>
      </c>
      <c r="AV3694" s="116" t="s">
        <v>65</v>
      </c>
      <c r="AW3694" s="116">
        <v>27369.312999999998</v>
      </c>
      <c r="AX3694" s="116"/>
      <c r="AY3694" s="116"/>
      <c r="AZ3694" s="116"/>
    </row>
    <row r="3695" spans="45:52" x14ac:dyDescent="0.3">
      <c r="AS3695" s="116">
        <v>43604</v>
      </c>
      <c r="AT3695" s="116">
        <v>0.71317129629629628</v>
      </c>
      <c r="AU3695" s="116" t="s">
        <v>64</v>
      </c>
      <c r="AV3695" s="116" t="s">
        <v>66</v>
      </c>
      <c r="AW3695" s="116" t="s">
        <v>67</v>
      </c>
      <c r="AX3695" s="116">
        <v>37942.631999999998</v>
      </c>
      <c r="AY3695" s="116"/>
      <c r="AZ3695" s="116"/>
    </row>
    <row r="3696" spans="45:52" x14ac:dyDescent="0.3">
      <c r="AS3696" s="116">
        <v>43604</v>
      </c>
      <c r="AT3696" s="116">
        <v>0.71317129629629628</v>
      </c>
      <c r="AU3696" s="116" t="s">
        <v>64</v>
      </c>
      <c r="AV3696" s="116" t="s">
        <v>68</v>
      </c>
      <c r="AW3696" s="116">
        <v>26.094000000000001</v>
      </c>
      <c r="AX3696" s="116"/>
      <c r="AY3696" s="116"/>
      <c r="AZ3696" s="116"/>
    </row>
    <row r="3697" spans="45:52" x14ac:dyDescent="0.3">
      <c r="AS3697" s="116">
        <v>43604</v>
      </c>
      <c r="AT3697" s="116">
        <v>0.71452546296296304</v>
      </c>
      <c r="AU3697" s="116" t="s">
        <v>70</v>
      </c>
      <c r="AV3697" s="116" t="s">
        <v>71</v>
      </c>
      <c r="AW3697" s="116">
        <v>43604</v>
      </c>
      <c r="AX3697" s="116">
        <v>0.22500000000000001</v>
      </c>
      <c r="AY3697" s="116" t="s">
        <v>72</v>
      </c>
      <c r="AZ3697" s="116" t="s">
        <v>73</v>
      </c>
    </row>
    <row r="3698" spans="45:52" x14ac:dyDescent="0.3">
      <c r="AS3698" s="116">
        <v>43604</v>
      </c>
      <c r="AT3698" s="116">
        <v>0.71452546296296304</v>
      </c>
      <c r="AU3698" s="116" t="s">
        <v>74</v>
      </c>
      <c r="AV3698" s="116" t="s">
        <v>75</v>
      </c>
      <c r="AW3698" s="116">
        <v>33.700000000000003</v>
      </c>
      <c r="AX3698" s="116" t="s">
        <v>72</v>
      </c>
      <c r="AY3698" s="116" t="s">
        <v>73</v>
      </c>
      <c r="AZ3698" s="116"/>
    </row>
    <row r="3699" spans="45:52" x14ac:dyDescent="0.3">
      <c r="AS3699" s="116">
        <v>43604</v>
      </c>
      <c r="AT3699" s="116">
        <v>0.71452546296296304</v>
      </c>
      <c r="AU3699" s="116" t="s">
        <v>74</v>
      </c>
      <c r="AV3699" s="116" t="s">
        <v>76</v>
      </c>
      <c r="AW3699" s="116">
        <v>34</v>
      </c>
      <c r="AX3699" s="116" t="s">
        <v>72</v>
      </c>
      <c r="AY3699" s="116" t="s">
        <v>73</v>
      </c>
      <c r="AZ3699" s="116"/>
    </row>
    <row r="3700" spans="45:52" x14ac:dyDescent="0.3">
      <c r="AS3700" s="116">
        <v>43604</v>
      </c>
      <c r="AT3700" s="116">
        <v>0.71456018518518516</v>
      </c>
      <c r="AU3700" s="116" t="s">
        <v>59</v>
      </c>
      <c r="AV3700" s="116" t="s">
        <v>60</v>
      </c>
      <c r="AW3700" s="116">
        <v>15736.519</v>
      </c>
      <c r="AX3700" s="116"/>
      <c r="AY3700" s="116"/>
      <c r="AZ3700" s="116"/>
    </row>
    <row r="3701" spans="45:52" x14ac:dyDescent="0.3">
      <c r="AS3701" s="116">
        <v>43604</v>
      </c>
      <c r="AT3701" s="116">
        <v>0.71456018518518516</v>
      </c>
      <c r="AU3701" s="116" t="s">
        <v>59</v>
      </c>
      <c r="AV3701" s="116" t="s">
        <v>61</v>
      </c>
      <c r="AW3701" s="116">
        <v>116117.715</v>
      </c>
      <c r="AX3701" s="116"/>
      <c r="AY3701" s="116"/>
      <c r="AZ3701" s="116"/>
    </row>
    <row r="3702" spans="45:52" x14ac:dyDescent="0.3">
      <c r="AS3702" s="116">
        <v>43604</v>
      </c>
      <c r="AT3702" s="116">
        <v>0.71456018518518516</v>
      </c>
      <c r="AU3702" s="116" t="s">
        <v>62</v>
      </c>
      <c r="AV3702" s="116" t="s">
        <v>63</v>
      </c>
      <c r="AW3702" s="116">
        <v>12.5</v>
      </c>
      <c r="AX3702" s="116"/>
      <c r="AY3702" s="116"/>
      <c r="AZ3702" s="116"/>
    </row>
    <row r="3703" spans="45:52" x14ac:dyDescent="0.3">
      <c r="AS3703" s="116">
        <v>43604</v>
      </c>
      <c r="AT3703" s="116">
        <v>0.71456018518518516</v>
      </c>
      <c r="AU3703" s="116" t="s">
        <v>64</v>
      </c>
      <c r="AV3703" s="116" t="s">
        <v>65</v>
      </c>
      <c r="AW3703" s="116">
        <v>27369.312999999998</v>
      </c>
      <c r="AX3703" s="116"/>
      <c r="AY3703" s="116"/>
      <c r="AZ3703" s="116"/>
    </row>
    <row r="3704" spans="45:52" x14ac:dyDescent="0.3">
      <c r="AS3704" s="116">
        <v>43604</v>
      </c>
      <c r="AT3704" s="116">
        <v>0.71456018518518516</v>
      </c>
      <c r="AU3704" s="116" t="s">
        <v>64</v>
      </c>
      <c r="AV3704" s="116" t="s">
        <v>66</v>
      </c>
      <c r="AW3704" s="116" t="s">
        <v>67</v>
      </c>
      <c r="AX3704" s="116">
        <v>37942.631999999998</v>
      </c>
      <c r="AY3704" s="116"/>
      <c r="AZ3704" s="116"/>
    </row>
    <row r="3705" spans="45:52" x14ac:dyDescent="0.3">
      <c r="AS3705" s="116">
        <v>43604</v>
      </c>
      <c r="AT3705" s="116">
        <v>0.71456018518518516</v>
      </c>
      <c r="AU3705" s="116" t="s">
        <v>64</v>
      </c>
      <c r="AV3705" s="116" t="s">
        <v>68</v>
      </c>
      <c r="AW3705" s="116">
        <v>26.094000000000001</v>
      </c>
      <c r="AX3705" s="116"/>
      <c r="AY3705" s="116"/>
      <c r="AZ3705" s="116"/>
    </row>
    <row r="3706" spans="45:52" x14ac:dyDescent="0.3">
      <c r="AS3706" s="116">
        <v>43604</v>
      </c>
      <c r="AT3706" s="116">
        <v>0.71594907407407404</v>
      </c>
      <c r="AU3706" s="116" t="s">
        <v>59</v>
      </c>
      <c r="AV3706" s="116" t="s">
        <v>60</v>
      </c>
      <c r="AW3706" s="116">
        <v>15736.519</v>
      </c>
      <c r="AX3706" s="116"/>
      <c r="AY3706" s="116"/>
      <c r="AZ3706" s="116"/>
    </row>
    <row r="3707" spans="45:52" x14ac:dyDescent="0.3">
      <c r="AS3707" s="116">
        <v>43604</v>
      </c>
      <c r="AT3707" s="116">
        <v>0.71594907407407404</v>
      </c>
      <c r="AU3707" s="116" t="s">
        <v>59</v>
      </c>
      <c r="AV3707" s="116" t="s">
        <v>61</v>
      </c>
      <c r="AW3707" s="116">
        <v>116117.715</v>
      </c>
      <c r="AX3707" s="116"/>
      <c r="AY3707" s="116"/>
      <c r="AZ3707" s="116"/>
    </row>
    <row r="3708" spans="45:52" x14ac:dyDescent="0.3">
      <c r="AS3708" s="116">
        <v>43604</v>
      </c>
      <c r="AT3708" s="116">
        <v>0.71594907407407404</v>
      </c>
      <c r="AU3708" s="116" t="s">
        <v>62</v>
      </c>
      <c r="AV3708" s="116" t="s">
        <v>63</v>
      </c>
      <c r="AW3708" s="116">
        <v>12.5</v>
      </c>
      <c r="AX3708" s="116"/>
      <c r="AY3708" s="116"/>
      <c r="AZ3708" s="116"/>
    </row>
    <row r="3709" spans="45:52" x14ac:dyDescent="0.3">
      <c r="AS3709" s="116">
        <v>43604</v>
      </c>
      <c r="AT3709" s="116">
        <v>0.71594907407407404</v>
      </c>
      <c r="AU3709" s="116" t="s">
        <v>64</v>
      </c>
      <c r="AV3709" s="116" t="s">
        <v>65</v>
      </c>
      <c r="AW3709" s="116">
        <v>27369.312999999998</v>
      </c>
      <c r="AX3709" s="116"/>
      <c r="AY3709" s="116"/>
      <c r="AZ3709" s="116"/>
    </row>
    <row r="3710" spans="45:52" x14ac:dyDescent="0.3">
      <c r="AS3710" s="116">
        <v>43604</v>
      </c>
      <c r="AT3710" s="116">
        <v>0.71594907407407404</v>
      </c>
      <c r="AU3710" s="116" t="s">
        <v>64</v>
      </c>
      <c r="AV3710" s="116" t="s">
        <v>66</v>
      </c>
      <c r="AW3710" s="116" t="s">
        <v>67</v>
      </c>
      <c r="AX3710" s="116">
        <v>37942.722000000002</v>
      </c>
      <c r="AY3710" s="116"/>
      <c r="AZ3710" s="116"/>
    </row>
    <row r="3711" spans="45:52" x14ac:dyDescent="0.3">
      <c r="AS3711" s="116">
        <v>43604</v>
      </c>
      <c r="AT3711" s="116">
        <v>0.71594907407407404</v>
      </c>
      <c r="AU3711" s="116" t="s">
        <v>64</v>
      </c>
      <c r="AV3711" s="116" t="s">
        <v>68</v>
      </c>
      <c r="AW3711" s="116">
        <v>26.184000000000001</v>
      </c>
      <c r="AX3711" s="116"/>
      <c r="AY3711" s="116"/>
      <c r="AZ3711" s="116"/>
    </row>
    <row r="3712" spans="45:52" x14ac:dyDescent="0.3">
      <c r="AS3712" s="116">
        <v>43604</v>
      </c>
      <c r="AT3712" s="116">
        <v>0.71733796296296293</v>
      </c>
      <c r="AU3712" s="116" t="s">
        <v>59</v>
      </c>
      <c r="AV3712" s="116" t="s">
        <v>60</v>
      </c>
      <c r="AW3712" s="116">
        <v>15736.519</v>
      </c>
      <c r="AX3712" s="116"/>
      <c r="AY3712" s="116"/>
      <c r="AZ3712" s="116"/>
    </row>
    <row r="3713" spans="45:52" x14ac:dyDescent="0.3">
      <c r="AS3713" s="116">
        <v>43604</v>
      </c>
      <c r="AT3713" s="116">
        <v>0.71733796296296293</v>
      </c>
      <c r="AU3713" s="116" t="s">
        <v>59</v>
      </c>
      <c r="AV3713" s="116" t="s">
        <v>61</v>
      </c>
      <c r="AW3713" s="116">
        <v>116117.715</v>
      </c>
      <c r="AX3713" s="116"/>
      <c r="AY3713" s="116"/>
      <c r="AZ3713" s="116"/>
    </row>
    <row r="3714" spans="45:52" x14ac:dyDescent="0.3">
      <c r="AS3714" s="116">
        <v>43604</v>
      </c>
      <c r="AT3714" s="116">
        <v>0.71733796296296293</v>
      </c>
      <c r="AU3714" s="116" t="s">
        <v>62</v>
      </c>
      <c r="AV3714" s="116" t="s">
        <v>63</v>
      </c>
      <c r="AW3714" s="116">
        <v>12.5</v>
      </c>
      <c r="AX3714" s="116"/>
      <c r="AY3714" s="116"/>
      <c r="AZ3714" s="116"/>
    </row>
    <row r="3715" spans="45:52" x14ac:dyDescent="0.3">
      <c r="AS3715" s="116">
        <v>43604</v>
      </c>
      <c r="AT3715" s="116">
        <v>0.71733796296296293</v>
      </c>
      <c r="AU3715" s="116" t="s">
        <v>64</v>
      </c>
      <c r="AV3715" s="116" t="s">
        <v>65</v>
      </c>
      <c r="AW3715" s="116">
        <v>27369.312999999998</v>
      </c>
      <c r="AX3715" s="116"/>
      <c r="AY3715" s="116"/>
      <c r="AZ3715" s="116"/>
    </row>
    <row r="3716" spans="45:52" x14ac:dyDescent="0.3">
      <c r="AS3716" s="116">
        <v>43604</v>
      </c>
      <c r="AT3716" s="116">
        <v>0.71733796296296293</v>
      </c>
      <c r="AU3716" s="116" t="s">
        <v>64</v>
      </c>
      <c r="AV3716" s="116" t="s">
        <v>66</v>
      </c>
      <c r="AW3716" s="116" t="s">
        <v>67</v>
      </c>
      <c r="AX3716" s="116">
        <v>37942.722000000002</v>
      </c>
      <c r="AY3716" s="116"/>
      <c r="AZ3716" s="116"/>
    </row>
    <row r="3717" spans="45:52" x14ac:dyDescent="0.3">
      <c r="AS3717" s="116">
        <v>43604</v>
      </c>
      <c r="AT3717" s="116">
        <v>0.71733796296296293</v>
      </c>
      <c r="AU3717" s="116" t="s">
        <v>64</v>
      </c>
      <c r="AV3717" s="116" t="s">
        <v>68</v>
      </c>
      <c r="AW3717" s="116">
        <v>26.184000000000001</v>
      </c>
      <c r="AX3717" s="116"/>
      <c r="AY3717" s="116"/>
      <c r="AZ3717" s="116"/>
    </row>
    <row r="3718" spans="45:52" x14ac:dyDescent="0.3">
      <c r="AS3718" s="116">
        <v>43604</v>
      </c>
      <c r="AT3718" s="116">
        <v>0.71799768518518514</v>
      </c>
      <c r="AU3718" s="116" t="s">
        <v>70</v>
      </c>
      <c r="AV3718" s="116" t="s">
        <v>71</v>
      </c>
      <c r="AW3718" s="116">
        <v>43604</v>
      </c>
      <c r="AX3718" s="116">
        <v>0.22500000000000001</v>
      </c>
      <c r="AY3718" s="116" t="s">
        <v>72</v>
      </c>
      <c r="AZ3718" s="116" t="s">
        <v>73</v>
      </c>
    </row>
    <row r="3719" spans="45:52" x14ac:dyDescent="0.3">
      <c r="AS3719" s="116">
        <v>43604</v>
      </c>
      <c r="AT3719" s="116">
        <v>0.71799768518518514</v>
      </c>
      <c r="AU3719" s="116" t="s">
        <v>74</v>
      </c>
      <c r="AV3719" s="116" t="s">
        <v>75</v>
      </c>
      <c r="AW3719" s="116">
        <v>33.700000000000003</v>
      </c>
      <c r="AX3719" s="116" t="s">
        <v>72</v>
      </c>
      <c r="AY3719" s="116" t="s">
        <v>73</v>
      </c>
      <c r="AZ3719" s="116"/>
    </row>
    <row r="3720" spans="45:52" x14ac:dyDescent="0.3">
      <c r="AS3720" s="116">
        <v>43604</v>
      </c>
      <c r="AT3720" s="116">
        <v>0.71799768518518514</v>
      </c>
      <c r="AU3720" s="116" t="s">
        <v>74</v>
      </c>
      <c r="AV3720" s="116" t="s">
        <v>76</v>
      </c>
      <c r="AW3720" s="116">
        <v>34</v>
      </c>
      <c r="AX3720" s="116" t="s">
        <v>72</v>
      </c>
      <c r="AY3720" s="116" t="s">
        <v>73</v>
      </c>
      <c r="AZ3720" s="116"/>
    </row>
    <row r="3721" spans="45:52" x14ac:dyDescent="0.3">
      <c r="AS3721" s="116">
        <v>43604</v>
      </c>
      <c r="AT3721" s="116">
        <v>0.71872685185185192</v>
      </c>
      <c r="AU3721" s="116" t="s">
        <v>59</v>
      </c>
      <c r="AV3721" s="116" t="s">
        <v>60</v>
      </c>
      <c r="AW3721" s="116">
        <v>15736.519</v>
      </c>
      <c r="AX3721" s="116"/>
      <c r="AY3721" s="116"/>
      <c r="AZ3721" s="116"/>
    </row>
    <row r="3722" spans="45:52" x14ac:dyDescent="0.3">
      <c r="AS3722" s="116">
        <v>43604</v>
      </c>
      <c r="AT3722" s="116">
        <v>0.71872685185185192</v>
      </c>
      <c r="AU3722" s="116" t="s">
        <v>59</v>
      </c>
      <c r="AV3722" s="116" t="s">
        <v>61</v>
      </c>
      <c r="AW3722" s="116">
        <v>116117.715</v>
      </c>
      <c r="AX3722" s="116"/>
      <c r="AY3722" s="116"/>
      <c r="AZ3722" s="116"/>
    </row>
    <row r="3723" spans="45:52" x14ac:dyDescent="0.3">
      <c r="AS3723" s="116">
        <v>43604</v>
      </c>
      <c r="AT3723" s="116">
        <v>0.71872685185185192</v>
      </c>
      <c r="AU3723" s="116" t="s">
        <v>62</v>
      </c>
      <c r="AV3723" s="116" t="s">
        <v>63</v>
      </c>
      <c r="AW3723" s="116">
        <v>12.5</v>
      </c>
      <c r="AX3723" s="116"/>
      <c r="AY3723" s="116"/>
      <c r="AZ3723" s="116"/>
    </row>
    <row r="3724" spans="45:52" x14ac:dyDescent="0.3">
      <c r="AS3724" s="116">
        <v>43604</v>
      </c>
      <c r="AT3724" s="116">
        <v>0.71872685185185192</v>
      </c>
      <c r="AU3724" s="116" t="s">
        <v>64</v>
      </c>
      <c r="AV3724" s="116" t="s">
        <v>65</v>
      </c>
      <c r="AW3724" s="116">
        <v>27369.312999999998</v>
      </c>
      <c r="AX3724" s="116"/>
      <c r="AY3724" s="116"/>
      <c r="AZ3724" s="116"/>
    </row>
    <row r="3725" spans="45:52" x14ac:dyDescent="0.3">
      <c r="AS3725" s="116">
        <v>43604</v>
      </c>
      <c r="AT3725" s="116">
        <v>0.71872685185185192</v>
      </c>
      <c r="AU3725" s="116" t="s">
        <v>64</v>
      </c>
      <c r="AV3725" s="116" t="s">
        <v>66</v>
      </c>
      <c r="AW3725" s="116" t="s">
        <v>67</v>
      </c>
      <c r="AX3725" s="116">
        <v>37942.821000000004</v>
      </c>
      <c r="AY3725" s="116"/>
      <c r="AZ3725" s="116"/>
    </row>
    <row r="3726" spans="45:52" x14ac:dyDescent="0.3">
      <c r="AS3726" s="116">
        <v>43604</v>
      </c>
      <c r="AT3726" s="116">
        <v>0.71872685185185192</v>
      </c>
      <c r="AU3726" s="116" t="s">
        <v>64</v>
      </c>
      <c r="AV3726" s="116" t="s">
        <v>68</v>
      </c>
      <c r="AW3726" s="116">
        <v>26.283000000000001</v>
      </c>
      <c r="AX3726" s="116"/>
      <c r="AY3726" s="116"/>
      <c r="AZ3726" s="116"/>
    </row>
    <row r="3727" spans="45:52" x14ac:dyDescent="0.3">
      <c r="AS3727" s="116">
        <v>43604</v>
      </c>
      <c r="AT3727" s="116">
        <v>0.7201157407407407</v>
      </c>
      <c r="AU3727" s="116" t="s">
        <v>59</v>
      </c>
      <c r="AV3727" s="116" t="s">
        <v>60</v>
      </c>
      <c r="AW3727" s="116">
        <v>15736.519</v>
      </c>
      <c r="AX3727" s="116"/>
      <c r="AY3727" s="116"/>
      <c r="AZ3727" s="116"/>
    </row>
    <row r="3728" spans="45:52" x14ac:dyDescent="0.3">
      <c r="AS3728" s="116">
        <v>43604</v>
      </c>
      <c r="AT3728" s="116">
        <v>0.7201157407407407</v>
      </c>
      <c r="AU3728" s="116" t="s">
        <v>59</v>
      </c>
      <c r="AV3728" s="116" t="s">
        <v>61</v>
      </c>
      <c r="AW3728" s="116">
        <v>116117.715</v>
      </c>
      <c r="AX3728" s="116"/>
      <c r="AY3728" s="116"/>
      <c r="AZ3728" s="116"/>
    </row>
    <row r="3729" spans="45:52" x14ac:dyDescent="0.3">
      <c r="AS3729" s="116">
        <v>43604</v>
      </c>
      <c r="AT3729" s="116">
        <v>0.7201157407407407</v>
      </c>
      <c r="AU3729" s="116" t="s">
        <v>62</v>
      </c>
      <c r="AV3729" s="116" t="s">
        <v>63</v>
      </c>
      <c r="AW3729" s="116">
        <v>12.5</v>
      </c>
      <c r="AX3729" s="116"/>
      <c r="AY3729" s="116"/>
      <c r="AZ3729" s="116"/>
    </row>
    <row r="3730" spans="45:52" x14ac:dyDescent="0.3">
      <c r="AS3730" s="116">
        <v>43604</v>
      </c>
      <c r="AT3730" s="116">
        <v>0.7201157407407407</v>
      </c>
      <c r="AU3730" s="116" t="s">
        <v>64</v>
      </c>
      <c r="AV3730" s="116" t="s">
        <v>65</v>
      </c>
      <c r="AW3730" s="116">
        <v>27369.312999999998</v>
      </c>
      <c r="AX3730" s="116"/>
      <c r="AY3730" s="116"/>
      <c r="AZ3730" s="116"/>
    </row>
    <row r="3731" spans="45:52" x14ac:dyDescent="0.3">
      <c r="AS3731" s="116">
        <v>43604</v>
      </c>
      <c r="AT3731" s="116">
        <v>0.7201157407407407</v>
      </c>
      <c r="AU3731" s="116" t="s">
        <v>64</v>
      </c>
      <c r="AV3731" s="116" t="s">
        <v>66</v>
      </c>
      <c r="AW3731" s="116" t="s">
        <v>67</v>
      </c>
      <c r="AX3731" s="116">
        <v>37942.821000000004</v>
      </c>
      <c r="AY3731" s="116"/>
      <c r="AZ3731" s="116"/>
    </row>
    <row r="3732" spans="45:52" x14ac:dyDescent="0.3">
      <c r="AS3732" s="116">
        <v>43604</v>
      </c>
      <c r="AT3732" s="116">
        <v>0.7201157407407407</v>
      </c>
      <c r="AU3732" s="116" t="s">
        <v>64</v>
      </c>
      <c r="AV3732" s="116" t="s">
        <v>68</v>
      </c>
      <c r="AW3732" s="116">
        <v>26.283000000000001</v>
      </c>
      <c r="AX3732" s="116"/>
      <c r="AY3732" s="116"/>
      <c r="AZ3732" s="116"/>
    </row>
    <row r="3733" spans="45:52" x14ac:dyDescent="0.3">
      <c r="AS3733" s="116">
        <v>43604</v>
      </c>
      <c r="AT3733" s="116">
        <v>0.72146990740740735</v>
      </c>
      <c r="AU3733" s="116" t="s">
        <v>70</v>
      </c>
      <c r="AV3733" s="116" t="s">
        <v>71</v>
      </c>
      <c r="AW3733" s="116">
        <v>43604</v>
      </c>
      <c r="AX3733" s="116">
        <v>0.22500000000000001</v>
      </c>
      <c r="AY3733" s="116" t="s">
        <v>72</v>
      </c>
      <c r="AZ3733" s="116" t="s">
        <v>73</v>
      </c>
    </row>
    <row r="3734" spans="45:52" x14ac:dyDescent="0.3">
      <c r="AS3734" s="116">
        <v>43604</v>
      </c>
      <c r="AT3734" s="116">
        <v>0.72146990740740735</v>
      </c>
      <c r="AU3734" s="116" t="s">
        <v>74</v>
      </c>
      <c r="AV3734" s="116" t="s">
        <v>75</v>
      </c>
      <c r="AW3734" s="116">
        <v>33.700000000000003</v>
      </c>
      <c r="AX3734" s="116" t="s">
        <v>72</v>
      </c>
      <c r="AY3734" s="116" t="s">
        <v>73</v>
      </c>
      <c r="AZ3734" s="116"/>
    </row>
    <row r="3735" spans="45:52" x14ac:dyDescent="0.3">
      <c r="AS3735" s="116">
        <v>43604</v>
      </c>
      <c r="AT3735" s="116">
        <v>0.72146990740740735</v>
      </c>
      <c r="AU3735" s="116" t="s">
        <v>74</v>
      </c>
      <c r="AV3735" s="116" t="s">
        <v>76</v>
      </c>
      <c r="AW3735" s="116">
        <v>34</v>
      </c>
      <c r="AX3735" s="116" t="s">
        <v>72</v>
      </c>
      <c r="AY3735" s="116" t="s">
        <v>73</v>
      </c>
      <c r="AZ3735" s="116"/>
    </row>
    <row r="3736" spans="45:52" x14ac:dyDescent="0.3">
      <c r="AS3736" s="116">
        <v>43604</v>
      </c>
      <c r="AT3736" s="116">
        <v>0.72150462962962969</v>
      </c>
      <c r="AU3736" s="116" t="s">
        <v>59</v>
      </c>
      <c r="AV3736" s="116" t="s">
        <v>60</v>
      </c>
      <c r="AW3736" s="116">
        <v>15736.519</v>
      </c>
      <c r="AX3736" s="116"/>
      <c r="AY3736" s="116"/>
      <c r="AZ3736" s="116"/>
    </row>
    <row r="3737" spans="45:52" x14ac:dyDescent="0.3">
      <c r="AS3737" s="116">
        <v>43604</v>
      </c>
      <c r="AT3737" s="116">
        <v>0.72150462962962969</v>
      </c>
      <c r="AU3737" s="116" t="s">
        <v>59</v>
      </c>
      <c r="AV3737" s="116" t="s">
        <v>61</v>
      </c>
      <c r="AW3737" s="116">
        <v>116117.715</v>
      </c>
      <c r="AX3737" s="116"/>
      <c r="AY3737" s="116"/>
      <c r="AZ3737" s="116"/>
    </row>
    <row r="3738" spans="45:52" x14ac:dyDescent="0.3">
      <c r="AS3738" s="116">
        <v>43604</v>
      </c>
      <c r="AT3738" s="116">
        <v>0.72150462962962969</v>
      </c>
      <c r="AU3738" s="116" t="s">
        <v>62</v>
      </c>
      <c r="AV3738" s="116" t="s">
        <v>63</v>
      </c>
      <c r="AW3738" s="116">
        <v>12.5</v>
      </c>
      <c r="AX3738" s="116"/>
      <c r="AY3738" s="116"/>
      <c r="AZ3738" s="116"/>
    </row>
    <row r="3739" spans="45:52" x14ac:dyDescent="0.3">
      <c r="AS3739" s="116">
        <v>43604</v>
      </c>
      <c r="AT3739" s="116">
        <v>0.72150462962962969</v>
      </c>
      <c r="AU3739" s="116" t="s">
        <v>64</v>
      </c>
      <c r="AV3739" s="116" t="s">
        <v>65</v>
      </c>
      <c r="AW3739" s="116">
        <v>27369.312999999998</v>
      </c>
      <c r="AX3739" s="116"/>
      <c r="AY3739" s="116"/>
      <c r="AZ3739" s="116"/>
    </row>
    <row r="3740" spans="45:52" x14ac:dyDescent="0.3">
      <c r="AS3740" s="116">
        <v>43604</v>
      </c>
      <c r="AT3740" s="116">
        <v>0.72150462962962969</v>
      </c>
      <c r="AU3740" s="116" t="s">
        <v>64</v>
      </c>
      <c r="AV3740" s="116" t="s">
        <v>66</v>
      </c>
      <c r="AW3740" s="116" t="s">
        <v>67</v>
      </c>
      <c r="AX3740" s="116">
        <v>37942.821000000004</v>
      </c>
      <c r="AY3740" s="116"/>
      <c r="AZ3740" s="116"/>
    </row>
    <row r="3741" spans="45:52" x14ac:dyDescent="0.3">
      <c r="AS3741" s="116">
        <v>43604</v>
      </c>
      <c r="AT3741" s="116">
        <v>0.72150462962962969</v>
      </c>
      <c r="AU3741" s="116" t="s">
        <v>64</v>
      </c>
      <c r="AV3741" s="116" t="s">
        <v>68</v>
      </c>
      <c r="AW3741" s="116">
        <v>26.283000000000001</v>
      </c>
      <c r="AX3741" s="116"/>
      <c r="AY3741" s="116"/>
      <c r="AZ3741" s="116"/>
    </row>
    <row r="3742" spans="45:52" x14ac:dyDescent="0.3">
      <c r="AS3742" s="116">
        <v>43604</v>
      </c>
      <c r="AT3742" s="116">
        <v>0.72289351851851846</v>
      </c>
      <c r="AU3742" s="116" t="s">
        <v>59</v>
      </c>
      <c r="AV3742" s="116" t="s">
        <v>60</v>
      </c>
      <c r="AW3742" s="116">
        <v>15736.519</v>
      </c>
      <c r="AX3742" s="116"/>
      <c r="AY3742" s="116"/>
      <c r="AZ3742" s="116"/>
    </row>
    <row r="3743" spans="45:52" x14ac:dyDescent="0.3">
      <c r="AS3743" s="116">
        <v>43604</v>
      </c>
      <c r="AT3743" s="116">
        <v>0.72289351851851846</v>
      </c>
      <c r="AU3743" s="116" t="s">
        <v>59</v>
      </c>
      <c r="AV3743" s="116" t="s">
        <v>61</v>
      </c>
      <c r="AW3743" s="116">
        <v>116117.715</v>
      </c>
      <c r="AX3743" s="116"/>
      <c r="AY3743" s="116"/>
      <c r="AZ3743" s="116"/>
    </row>
    <row r="3744" spans="45:52" x14ac:dyDescent="0.3">
      <c r="AS3744" s="116">
        <v>43604</v>
      </c>
      <c r="AT3744" s="116">
        <v>0.72289351851851846</v>
      </c>
      <c r="AU3744" s="116" t="s">
        <v>62</v>
      </c>
      <c r="AV3744" s="116" t="s">
        <v>63</v>
      </c>
      <c r="AW3744" s="116">
        <v>12.5</v>
      </c>
      <c r="AX3744" s="116"/>
      <c r="AY3744" s="116"/>
      <c r="AZ3744" s="116"/>
    </row>
    <row r="3745" spans="45:52" x14ac:dyDescent="0.3">
      <c r="AS3745" s="116">
        <v>43604</v>
      </c>
      <c r="AT3745" s="116">
        <v>0.72289351851851846</v>
      </c>
      <c r="AU3745" s="116" t="s">
        <v>64</v>
      </c>
      <c r="AV3745" s="116" t="s">
        <v>65</v>
      </c>
      <c r="AW3745" s="116">
        <v>27369.312999999998</v>
      </c>
      <c r="AX3745" s="116"/>
      <c r="AY3745" s="116"/>
      <c r="AZ3745" s="116"/>
    </row>
    <row r="3746" spans="45:52" x14ac:dyDescent="0.3">
      <c r="AS3746" s="116">
        <v>43604</v>
      </c>
      <c r="AT3746" s="116">
        <v>0.72289351851851846</v>
      </c>
      <c r="AU3746" s="116" t="s">
        <v>64</v>
      </c>
      <c r="AV3746" s="116" t="s">
        <v>66</v>
      </c>
      <c r="AW3746" s="116" t="s">
        <v>67</v>
      </c>
      <c r="AX3746" s="116">
        <v>37942.923000000003</v>
      </c>
      <c r="AY3746" s="116"/>
      <c r="AZ3746" s="116"/>
    </row>
    <row r="3747" spans="45:52" x14ac:dyDescent="0.3">
      <c r="AS3747" s="116">
        <v>43604</v>
      </c>
      <c r="AT3747" s="116">
        <v>0.72289351851851846</v>
      </c>
      <c r="AU3747" s="116" t="s">
        <v>64</v>
      </c>
      <c r="AV3747" s="116" t="s">
        <v>68</v>
      </c>
      <c r="AW3747" s="116">
        <v>26.385999999999999</v>
      </c>
      <c r="AX3747" s="116"/>
      <c r="AY3747" s="116"/>
      <c r="AZ3747" s="116"/>
    </row>
    <row r="3748" spans="45:52" x14ac:dyDescent="0.3">
      <c r="AS3748" s="116">
        <v>43604</v>
      </c>
      <c r="AT3748" s="116">
        <v>0.72428240740740746</v>
      </c>
      <c r="AU3748" s="116" t="s">
        <v>59</v>
      </c>
      <c r="AV3748" s="116" t="s">
        <v>60</v>
      </c>
      <c r="AW3748" s="116">
        <v>15736.519</v>
      </c>
      <c r="AX3748" s="116"/>
      <c r="AY3748" s="116"/>
      <c r="AZ3748" s="116"/>
    </row>
    <row r="3749" spans="45:52" x14ac:dyDescent="0.3">
      <c r="AS3749" s="116">
        <v>43604</v>
      </c>
      <c r="AT3749" s="116">
        <v>0.72428240740740746</v>
      </c>
      <c r="AU3749" s="116" t="s">
        <v>59</v>
      </c>
      <c r="AV3749" s="116" t="s">
        <v>61</v>
      </c>
      <c r="AW3749" s="116">
        <v>116117.715</v>
      </c>
      <c r="AX3749" s="116"/>
      <c r="AY3749" s="116"/>
      <c r="AZ3749" s="116"/>
    </row>
    <row r="3750" spans="45:52" x14ac:dyDescent="0.3">
      <c r="AS3750" s="116">
        <v>43604</v>
      </c>
      <c r="AT3750" s="116">
        <v>0.72428240740740746</v>
      </c>
      <c r="AU3750" s="116" t="s">
        <v>62</v>
      </c>
      <c r="AV3750" s="116" t="s">
        <v>63</v>
      </c>
      <c r="AW3750" s="116">
        <v>12.5</v>
      </c>
      <c r="AX3750" s="116"/>
      <c r="AY3750" s="116"/>
      <c r="AZ3750" s="116"/>
    </row>
    <row r="3751" spans="45:52" x14ac:dyDescent="0.3">
      <c r="AS3751" s="116">
        <v>43604</v>
      </c>
      <c r="AT3751" s="116">
        <v>0.72428240740740746</v>
      </c>
      <c r="AU3751" s="116" t="s">
        <v>64</v>
      </c>
      <c r="AV3751" s="116" t="s">
        <v>65</v>
      </c>
      <c r="AW3751" s="116">
        <v>27369.312999999998</v>
      </c>
      <c r="AX3751" s="116"/>
      <c r="AY3751" s="116"/>
      <c r="AZ3751" s="116"/>
    </row>
    <row r="3752" spans="45:52" x14ac:dyDescent="0.3">
      <c r="AS3752" s="116">
        <v>43604</v>
      </c>
      <c r="AT3752" s="116">
        <v>0.72428240740740746</v>
      </c>
      <c r="AU3752" s="116" t="s">
        <v>64</v>
      </c>
      <c r="AV3752" s="116" t="s">
        <v>66</v>
      </c>
      <c r="AW3752" s="116" t="s">
        <v>67</v>
      </c>
      <c r="AX3752" s="116">
        <v>37942.923000000003</v>
      </c>
      <c r="AY3752" s="116"/>
      <c r="AZ3752" s="116"/>
    </row>
    <row r="3753" spans="45:52" x14ac:dyDescent="0.3">
      <c r="AS3753" s="116">
        <v>43604</v>
      </c>
      <c r="AT3753" s="116">
        <v>0.72428240740740746</v>
      </c>
      <c r="AU3753" s="116" t="s">
        <v>64</v>
      </c>
      <c r="AV3753" s="116" t="s">
        <v>68</v>
      </c>
      <c r="AW3753" s="116">
        <v>26.385999999999999</v>
      </c>
      <c r="AX3753" s="116"/>
      <c r="AY3753" s="116"/>
      <c r="AZ3753" s="116"/>
    </row>
    <row r="3754" spans="45:52" x14ac:dyDescent="0.3">
      <c r="AS3754" s="116">
        <v>43604</v>
      </c>
      <c r="AT3754" s="116">
        <v>0.72494212962962967</v>
      </c>
      <c r="AU3754" s="116" t="s">
        <v>70</v>
      </c>
      <c r="AV3754" s="116" t="s">
        <v>71</v>
      </c>
      <c r="AW3754" s="116">
        <v>43604</v>
      </c>
      <c r="AX3754" s="116">
        <v>0.22500000000000001</v>
      </c>
      <c r="AY3754" s="116" t="s">
        <v>72</v>
      </c>
      <c r="AZ3754" s="116" t="s">
        <v>73</v>
      </c>
    </row>
    <row r="3755" spans="45:52" x14ac:dyDescent="0.3">
      <c r="AS3755" s="116">
        <v>43604</v>
      </c>
      <c r="AT3755" s="116">
        <v>0.72494212962962967</v>
      </c>
      <c r="AU3755" s="116" t="s">
        <v>74</v>
      </c>
      <c r="AV3755" s="116" t="s">
        <v>75</v>
      </c>
      <c r="AW3755" s="116">
        <v>33.700000000000003</v>
      </c>
      <c r="AX3755" s="116" t="s">
        <v>72</v>
      </c>
      <c r="AY3755" s="116" t="s">
        <v>73</v>
      </c>
      <c r="AZ3755" s="116"/>
    </row>
    <row r="3756" spans="45:52" x14ac:dyDescent="0.3">
      <c r="AS3756" s="116">
        <v>43604</v>
      </c>
      <c r="AT3756" s="116">
        <v>0.72494212962962967</v>
      </c>
      <c r="AU3756" s="116" t="s">
        <v>74</v>
      </c>
      <c r="AV3756" s="116" t="s">
        <v>76</v>
      </c>
      <c r="AW3756" s="116">
        <v>34</v>
      </c>
      <c r="AX3756" s="116" t="s">
        <v>72</v>
      </c>
      <c r="AY3756" s="116" t="s">
        <v>73</v>
      </c>
      <c r="AZ3756" s="116"/>
    </row>
    <row r="3757" spans="45:52" x14ac:dyDescent="0.3">
      <c r="AS3757" s="116">
        <v>43604</v>
      </c>
      <c r="AT3757" s="116">
        <v>0.72567129629629623</v>
      </c>
      <c r="AU3757" s="116" t="s">
        <v>59</v>
      </c>
      <c r="AV3757" s="116" t="s">
        <v>60</v>
      </c>
      <c r="AW3757" s="116">
        <v>15736.519</v>
      </c>
      <c r="AX3757" s="116"/>
      <c r="AY3757" s="116"/>
      <c r="AZ3757" s="116"/>
    </row>
    <row r="3758" spans="45:52" x14ac:dyDescent="0.3">
      <c r="AS3758" s="116">
        <v>43604</v>
      </c>
      <c r="AT3758" s="116">
        <v>0.72567129629629623</v>
      </c>
      <c r="AU3758" s="116" t="s">
        <v>59</v>
      </c>
      <c r="AV3758" s="116" t="s">
        <v>61</v>
      </c>
      <c r="AW3758" s="116">
        <v>116117.715</v>
      </c>
      <c r="AX3758" s="116"/>
      <c r="AY3758" s="116"/>
      <c r="AZ3758" s="116"/>
    </row>
    <row r="3759" spans="45:52" x14ac:dyDescent="0.3">
      <c r="AS3759" s="116">
        <v>43604</v>
      </c>
      <c r="AT3759" s="116">
        <v>0.72567129629629623</v>
      </c>
      <c r="AU3759" s="116" t="s">
        <v>62</v>
      </c>
      <c r="AV3759" s="116" t="s">
        <v>63</v>
      </c>
      <c r="AW3759" s="116">
        <v>12.5</v>
      </c>
      <c r="AX3759" s="116"/>
      <c r="AY3759" s="116"/>
      <c r="AZ3759" s="116"/>
    </row>
    <row r="3760" spans="45:52" x14ac:dyDescent="0.3">
      <c r="AS3760" s="116">
        <v>43604</v>
      </c>
      <c r="AT3760" s="116">
        <v>0.72567129629629623</v>
      </c>
      <c r="AU3760" s="116" t="s">
        <v>64</v>
      </c>
      <c r="AV3760" s="116" t="s">
        <v>65</v>
      </c>
      <c r="AW3760" s="116">
        <v>27369.312999999998</v>
      </c>
      <c r="AX3760" s="116"/>
      <c r="AY3760" s="116"/>
      <c r="AZ3760" s="116"/>
    </row>
    <row r="3761" spans="45:52" x14ac:dyDescent="0.3">
      <c r="AS3761" s="116">
        <v>43604</v>
      </c>
      <c r="AT3761" s="116">
        <v>0.72567129629629623</v>
      </c>
      <c r="AU3761" s="116" t="s">
        <v>64</v>
      </c>
      <c r="AV3761" s="116" t="s">
        <v>66</v>
      </c>
      <c r="AW3761" s="116" t="s">
        <v>67</v>
      </c>
      <c r="AX3761" s="116">
        <v>37943.027000000002</v>
      </c>
      <c r="AY3761" s="116"/>
      <c r="AZ3761" s="116"/>
    </row>
    <row r="3762" spans="45:52" x14ac:dyDescent="0.3">
      <c r="AS3762" s="116">
        <v>43604</v>
      </c>
      <c r="AT3762" s="116">
        <v>0.72567129629629623</v>
      </c>
      <c r="AU3762" s="116" t="s">
        <v>64</v>
      </c>
      <c r="AV3762" s="116" t="s">
        <v>68</v>
      </c>
      <c r="AW3762" s="116">
        <v>26.491</v>
      </c>
      <c r="AX3762" s="116"/>
      <c r="AY3762" s="116"/>
      <c r="AZ3762" s="116"/>
    </row>
    <row r="3763" spans="45:52" x14ac:dyDescent="0.3">
      <c r="AS3763" s="116">
        <v>43604</v>
      </c>
      <c r="AT3763" s="116">
        <v>0.72706018518518523</v>
      </c>
      <c r="AU3763" s="116" t="s">
        <v>59</v>
      </c>
      <c r="AV3763" s="116" t="s">
        <v>60</v>
      </c>
      <c r="AW3763" s="116">
        <v>15736.519</v>
      </c>
      <c r="AX3763" s="116"/>
      <c r="AY3763" s="116"/>
      <c r="AZ3763" s="116"/>
    </row>
    <row r="3764" spans="45:52" x14ac:dyDescent="0.3">
      <c r="AS3764" s="116">
        <v>43604</v>
      </c>
      <c r="AT3764" s="116">
        <v>0.72706018518518523</v>
      </c>
      <c r="AU3764" s="116" t="s">
        <v>59</v>
      </c>
      <c r="AV3764" s="116" t="s">
        <v>61</v>
      </c>
      <c r="AW3764" s="116">
        <v>116117.715</v>
      </c>
      <c r="AX3764" s="116"/>
      <c r="AY3764" s="116"/>
      <c r="AZ3764" s="116"/>
    </row>
    <row r="3765" spans="45:52" x14ac:dyDescent="0.3">
      <c r="AS3765" s="116">
        <v>43604</v>
      </c>
      <c r="AT3765" s="116">
        <v>0.72706018518518523</v>
      </c>
      <c r="AU3765" s="116" t="s">
        <v>62</v>
      </c>
      <c r="AV3765" s="116" t="s">
        <v>63</v>
      </c>
      <c r="AW3765" s="116">
        <v>12.5</v>
      </c>
      <c r="AX3765" s="116"/>
      <c r="AY3765" s="116"/>
      <c r="AZ3765" s="116"/>
    </row>
    <row r="3766" spans="45:52" x14ac:dyDescent="0.3">
      <c r="AS3766" s="116">
        <v>43604</v>
      </c>
      <c r="AT3766" s="116">
        <v>0.72706018518518523</v>
      </c>
      <c r="AU3766" s="116" t="s">
        <v>64</v>
      </c>
      <c r="AV3766" s="116" t="s">
        <v>65</v>
      </c>
      <c r="AW3766" s="116">
        <v>27369.312999999998</v>
      </c>
      <c r="AX3766" s="116"/>
      <c r="AY3766" s="116"/>
      <c r="AZ3766" s="116"/>
    </row>
    <row r="3767" spans="45:52" x14ac:dyDescent="0.3">
      <c r="AS3767" s="116">
        <v>43604</v>
      </c>
      <c r="AT3767" s="116">
        <v>0.72706018518518523</v>
      </c>
      <c r="AU3767" s="116" t="s">
        <v>64</v>
      </c>
      <c r="AV3767" s="116" t="s">
        <v>66</v>
      </c>
      <c r="AW3767" s="116" t="s">
        <v>67</v>
      </c>
      <c r="AX3767" s="116">
        <v>37943.027000000002</v>
      </c>
      <c r="AY3767" s="116"/>
      <c r="AZ3767" s="116"/>
    </row>
    <row r="3768" spans="45:52" x14ac:dyDescent="0.3">
      <c r="AS3768" s="116">
        <v>43604</v>
      </c>
      <c r="AT3768" s="116">
        <v>0.72706018518518523</v>
      </c>
      <c r="AU3768" s="116" t="s">
        <v>64</v>
      </c>
      <c r="AV3768" s="116" t="s">
        <v>68</v>
      </c>
      <c r="AW3768" s="116">
        <v>26.491</v>
      </c>
      <c r="AX3768" s="116"/>
      <c r="AY3768" s="116"/>
      <c r="AZ3768" s="116"/>
    </row>
    <row r="3769" spans="45:52" x14ac:dyDescent="0.3">
      <c r="AS3769" s="116">
        <v>43604</v>
      </c>
      <c r="AT3769" s="116">
        <v>0.72841435185185188</v>
      </c>
      <c r="AU3769" s="116" t="s">
        <v>70</v>
      </c>
      <c r="AV3769" s="116" t="s">
        <v>71</v>
      </c>
      <c r="AW3769" s="116">
        <v>43604</v>
      </c>
      <c r="AX3769" s="116">
        <v>0.22500000000000001</v>
      </c>
      <c r="AY3769" s="116" t="s">
        <v>72</v>
      </c>
      <c r="AZ3769" s="116" t="s">
        <v>73</v>
      </c>
    </row>
    <row r="3770" spans="45:52" x14ac:dyDescent="0.3">
      <c r="AS3770" s="116">
        <v>43604</v>
      </c>
      <c r="AT3770" s="116">
        <v>0.72841435185185188</v>
      </c>
      <c r="AU3770" s="116" t="s">
        <v>74</v>
      </c>
      <c r="AV3770" s="116" t="s">
        <v>75</v>
      </c>
      <c r="AW3770" s="116">
        <v>33.700000000000003</v>
      </c>
      <c r="AX3770" s="116" t="s">
        <v>72</v>
      </c>
      <c r="AY3770" s="116" t="s">
        <v>73</v>
      </c>
      <c r="AZ3770" s="116"/>
    </row>
    <row r="3771" spans="45:52" x14ac:dyDescent="0.3">
      <c r="AS3771" s="116">
        <v>43604</v>
      </c>
      <c r="AT3771" s="116">
        <v>0.72841435185185188</v>
      </c>
      <c r="AU3771" s="116" t="s">
        <v>74</v>
      </c>
      <c r="AV3771" s="116" t="s">
        <v>76</v>
      </c>
      <c r="AW3771" s="116">
        <v>34</v>
      </c>
      <c r="AX3771" s="116" t="s">
        <v>72</v>
      </c>
      <c r="AY3771" s="116" t="s">
        <v>73</v>
      </c>
      <c r="AZ3771" s="116"/>
    </row>
    <row r="3772" spans="45:52" x14ac:dyDescent="0.3">
      <c r="AS3772" s="116">
        <v>43604</v>
      </c>
      <c r="AT3772" s="116">
        <v>0.728449074074074</v>
      </c>
      <c r="AU3772" s="116" t="s">
        <v>59</v>
      </c>
      <c r="AV3772" s="116" t="s">
        <v>60</v>
      </c>
      <c r="AW3772" s="116">
        <v>15736.519</v>
      </c>
      <c r="AX3772" s="116"/>
      <c r="AY3772" s="116"/>
      <c r="AZ3772" s="116"/>
    </row>
    <row r="3773" spans="45:52" x14ac:dyDescent="0.3">
      <c r="AS3773" s="116">
        <v>43604</v>
      </c>
      <c r="AT3773" s="116">
        <v>0.728449074074074</v>
      </c>
      <c r="AU3773" s="116" t="s">
        <v>59</v>
      </c>
      <c r="AV3773" s="116" t="s">
        <v>61</v>
      </c>
      <c r="AW3773" s="116">
        <v>116117.715</v>
      </c>
      <c r="AX3773" s="116"/>
      <c r="AY3773" s="116"/>
      <c r="AZ3773" s="116"/>
    </row>
    <row r="3774" spans="45:52" x14ac:dyDescent="0.3">
      <c r="AS3774" s="116">
        <v>43604</v>
      </c>
      <c r="AT3774" s="116">
        <v>0.728449074074074</v>
      </c>
      <c r="AU3774" s="116" t="s">
        <v>62</v>
      </c>
      <c r="AV3774" s="116" t="s">
        <v>63</v>
      </c>
      <c r="AW3774" s="116">
        <v>12.5</v>
      </c>
      <c r="AX3774" s="116"/>
      <c r="AY3774" s="116"/>
      <c r="AZ3774" s="116"/>
    </row>
    <row r="3775" spans="45:52" x14ac:dyDescent="0.3">
      <c r="AS3775" s="116">
        <v>43604</v>
      </c>
      <c r="AT3775" s="116">
        <v>0.728449074074074</v>
      </c>
      <c r="AU3775" s="116" t="s">
        <v>64</v>
      </c>
      <c r="AV3775" s="116" t="s">
        <v>65</v>
      </c>
      <c r="AW3775" s="116">
        <v>27369.312999999998</v>
      </c>
      <c r="AX3775" s="116"/>
      <c r="AY3775" s="116"/>
      <c r="AZ3775" s="116"/>
    </row>
    <row r="3776" spans="45:52" x14ac:dyDescent="0.3">
      <c r="AS3776" s="116">
        <v>43604</v>
      </c>
      <c r="AT3776" s="116">
        <v>0.728449074074074</v>
      </c>
      <c r="AU3776" s="116" t="s">
        <v>64</v>
      </c>
      <c r="AV3776" s="116" t="s">
        <v>66</v>
      </c>
      <c r="AW3776" s="116" t="s">
        <v>67</v>
      </c>
      <c r="AX3776" s="116">
        <v>37943.027000000002</v>
      </c>
      <c r="AY3776" s="116"/>
      <c r="AZ3776" s="116"/>
    </row>
    <row r="3777" spans="45:52" x14ac:dyDescent="0.3">
      <c r="AS3777" s="116">
        <v>43604</v>
      </c>
      <c r="AT3777" s="116">
        <v>0.728449074074074</v>
      </c>
      <c r="AU3777" s="116" t="s">
        <v>64</v>
      </c>
      <c r="AV3777" s="116" t="s">
        <v>68</v>
      </c>
      <c r="AW3777" s="116">
        <v>26.491</v>
      </c>
      <c r="AX3777" s="116"/>
      <c r="AY3777" s="116"/>
      <c r="AZ3777" s="116"/>
    </row>
    <row r="3778" spans="45:52" x14ac:dyDescent="0.3">
      <c r="AS3778" s="116">
        <v>43604</v>
      </c>
      <c r="AT3778" s="116">
        <v>0.72983796296296299</v>
      </c>
      <c r="AU3778" s="116" t="s">
        <v>59</v>
      </c>
      <c r="AV3778" s="116" t="s">
        <v>60</v>
      </c>
      <c r="AW3778" s="116">
        <v>15736.519</v>
      </c>
      <c r="AX3778" s="116"/>
      <c r="AY3778" s="116"/>
      <c r="AZ3778" s="116"/>
    </row>
    <row r="3779" spans="45:52" x14ac:dyDescent="0.3">
      <c r="AS3779" s="116">
        <v>43604</v>
      </c>
      <c r="AT3779" s="116">
        <v>0.72983796296296299</v>
      </c>
      <c r="AU3779" s="116" t="s">
        <v>59</v>
      </c>
      <c r="AV3779" s="116" t="s">
        <v>61</v>
      </c>
      <c r="AW3779" s="116">
        <v>116117.715</v>
      </c>
      <c r="AX3779" s="116"/>
      <c r="AY3779" s="116"/>
      <c r="AZ3779" s="116"/>
    </row>
    <row r="3780" spans="45:52" x14ac:dyDescent="0.3">
      <c r="AS3780" s="116">
        <v>43604</v>
      </c>
      <c r="AT3780" s="116">
        <v>0.72983796296296299</v>
      </c>
      <c r="AU3780" s="116" t="s">
        <v>62</v>
      </c>
      <c r="AV3780" s="116" t="s">
        <v>63</v>
      </c>
      <c r="AW3780" s="116">
        <v>12.5</v>
      </c>
      <c r="AX3780" s="116"/>
      <c r="AY3780" s="116"/>
      <c r="AZ3780" s="116"/>
    </row>
    <row r="3781" spans="45:52" x14ac:dyDescent="0.3">
      <c r="AS3781" s="116">
        <v>43604</v>
      </c>
      <c r="AT3781" s="116">
        <v>0.72983796296296299</v>
      </c>
      <c r="AU3781" s="116" t="s">
        <v>64</v>
      </c>
      <c r="AV3781" s="116" t="s">
        <v>65</v>
      </c>
      <c r="AW3781" s="116">
        <v>27369.312999999998</v>
      </c>
      <c r="AX3781" s="116"/>
      <c r="AY3781" s="116"/>
      <c r="AZ3781" s="116"/>
    </row>
    <row r="3782" spans="45:52" x14ac:dyDescent="0.3">
      <c r="AS3782" s="116">
        <v>43604</v>
      </c>
      <c r="AT3782" s="116">
        <v>0.72983796296296299</v>
      </c>
      <c r="AU3782" s="116" t="s">
        <v>64</v>
      </c>
      <c r="AV3782" s="116" t="s">
        <v>66</v>
      </c>
      <c r="AW3782" s="116" t="s">
        <v>67</v>
      </c>
      <c r="AX3782" s="116">
        <v>37943.131999999998</v>
      </c>
      <c r="AY3782" s="116"/>
      <c r="AZ3782" s="116"/>
    </row>
    <row r="3783" spans="45:52" x14ac:dyDescent="0.3">
      <c r="AS3783" s="116">
        <v>43604</v>
      </c>
      <c r="AT3783" s="116">
        <v>0.72983796296296299</v>
      </c>
      <c r="AU3783" s="116" t="s">
        <v>64</v>
      </c>
      <c r="AV3783" s="116" t="s">
        <v>68</v>
      </c>
      <c r="AW3783" s="116">
        <v>26.594000000000001</v>
      </c>
      <c r="AX3783" s="116"/>
      <c r="AY3783" s="116"/>
      <c r="AZ3783" s="116"/>
    </row>
    <row r="3784" spans="45:52" x14ac:dyDescent="0.3">
      <c r="AS3784" s="116">
        <v>43604</v>
      </c>
      <c r="AT3784" s="116">
        <v>0.73122685185185177</v>
      </c>
      <c r="AU3784" s="116" t="s">
        <v>59</v>
      </c>
      <c r="AV3784" s="116" t="s">
        <v>60</v>
      </c>
      <c r="AW3784" s="116">
        <v>15736.519</v>
      </c>
      <c r="AX3784" s="116"/>
      <c r="AY3784" s="116"/>
      <c r="AZ3784" s="116"/>
    </row>
    <row r="3785" spans="45:52" x14ac:dyDescent="0.3">
      <c r="AS3785" s="116">
        <v>43604</v>
      </c>
      <c r="AT3785" s="116">
        <v>0.73122685185185177</v>
      </c>
      <c r="AU3785" s="116" t="s">
        <v>59</v>
      </c>
      <c r="AV3785" s="116" t="s">
        <v>61</v>
      </c>
      <c r="AW3785" s="116">
        <v>116117.715</v>
      </c>
      <c r="AX3785" s="116"/>
      <c r="AY3785" s="116"/>
      <c r="AZ3785" s="116"/>
    </row>
    <row r="3786" spans="45:52" x14ac:dyDescent="0.3">
      <c r="AS3786" s="116">
        <v>43604</v>
      </c>
      <c r="AT3786" s="116">
        <v>0.73122685185185177</v>
      </c>
      <c r="AU3786" s="116" t="s">
        <v>62</v>
      </c>
      <c r="AV3786" s="116" t="s">
        <v>63</v>
      </c>
      <c r="AW3786" s="116">
        <v>12.5</v>
      </c>
      <c r="AX3786" s="116"/>
      <c r="AY3786" s="116"/>
      <c r="AZ3786" s="116"/>
    </row>
    <row r="3787" spans="45:52" x14ac:dyDescent="0.3">
      <c r="AS3787" s="116">
        <v>43604</v>
      </c>
      <c r="AT3787" s="116">
        <v>0.73122685185185177</v>
      </c>
      <c r="AU3787" s="116" t="s">
        <v>64</v>
      </c>
      <c r="AV3787" s="116" t="s">
        <v>65</v>
      </c>
      <c r="AW3787" s="116">
        <v>27369.312999999998</v>
      </c>
      <c r="AX3787" s="116"/>
      <c r="AY3787" s="116"/>
      <c r="AZ3787" s="116"/>
    </row>
    <row r="3788" spans="45:52" x14ac:dyDescent="0.3">
      <c r="AS3788" s="116">
        <v>43604</v>
      </c>
      <c r="AT3788" s="116">
        <v>0.73122685185185177</v>
      </c>
      <c r="AU3788" s="116" t="s">
        <v>64</v>
      </c>
      <c r="AV3788" s="116" t="s">
        <v>66</v>
      </c>
      <c r="AW3788" s="116" t="s">
        <v>67</v>
      </c>
      <c r="AX3788" s="116">
        <v>37943.131999999998</v>
      </c>
      <c r="AY3788" s="116"/>
      <c r="AZ3788" s="116"/>
    </row>
    <row r="3789" spans="45:52" x14ac:dyDescent="0.3">
      <c r="AS3789" s="116">
        <v>43604</v>
      </c>
      <c r="AT3789" s="116">
        <v>0.73122685185185177</v>
      </c>
      <c r="AU3789" s="116" t="s">
        <v>64</v>
      </c>
      <c r="AV3789" s="116" t="s">
        <v>68</v>
      </c>
      <c r="AW3789" s="116">
        <v>26.594000000000001</v>
      </c>
      <c r="AX3789" s="116"/>
      <c r="AY3789" s="116"/>
      <c r="AZ3789" s="116"/>
    </row>
    <row r="3790" spans="45:52" x14ac:dyDescent="0.3">
      <c r="AS3790" s="116">
        <v>43604</v>
      </c>
      <c r="AT3790" s="116">
        <v>0.73188657407407398</v>
      </c>
      <c r="AU3790" s="116" t="s">
        <v>70</v>
      </c>
      <c r="AV3790" s="116" t="s">
        <v>71</v>
      </c>
      <c r="AW3790" s="116">
        <v>43604</v>
      </c>
      <c r="AX3790" s="116">
        <v>0.22500000000000001</v>
      </c>
      <c r="AY3790" s="116" t="s">
        <v>72</v>
      </c>
      <c r="AZ3790" s="116" t="s">
        <v>73</v>
      </c>
    </row>
    <row r="3791" spans="45:52" x14ac:dyDescent="0.3">
      <c r="AS3791" s="116">
        <v>43604</v>
      </c>
      <c r="AT3791" s="116">
        <v>0.73188657407407398</v>
      </c>
      <c r="AU3791" s="116" t="s">
        <v>74</v>
      </c>
      <c r="AV3791" s="116" t="s">
        <v>75</v>
      </c>
      <c r="AW3791" s="116">
        <v>33.700000000000003</v>
      </c>
      <c r="AX3791" s="116" t="s">
        <v>72</v>
      </c>
      <c r="AY3791" s="116" t="s">
        <v>73</v>
      </c>
      <c r="AZ3791" s="116"/>
    </row>
    <row r="3792" spans="45:52" x14ac:dyDescent="0.3">
      <c r="AS3792" s="116">
        <v>43604</v>
      </c>
      <c r="AT3792" s="116">
        <v>0.73188657407407398</v>
      </c>
      <c r="AU3792" s="116" t="s">
        <v>74</v>
      </c>
      <c r="AV3792" s="116" t="s">
        <v>76</v>
      </c>
      <c r="AW3792" s="116">
        <v>34</v>
      </c>
      <c r="AX3792" s="116" t="s">
        <v>72</v>
      </c>
      <c r="AY3792" s="116" t="s">
        <v>73</v>
      </c>
      <c r="AZ3792" s="116"/>
    </row>
    <row r="3793" spans="45:52" x14ac:dyDescent="0.3">
      <c r="AS3793" s="116">
        <v>43604</v>
      </c>
      <c r="AT3793" s="116">
        <v>0.73261574074074076</v>
      </c>
      <c r="AU3793" s="116" t="s">
        <v>59</v>
      </c>
      <c r="AV3793" s="116" t="s">
        <v>60</v>
      </c>
      <c r="AW3793" s="116">
        <v>15736.519</v>
      </c>
      <c r="AX3793" s="116"/>
      <c r="AY3793" s="116"/>
      <c r="AZ3793" s="116"/>
    </row>
    <row r="3794" spans="45:52" x14ac:dyDescent="0.3">
      <c r="AS3794" s="116">
        <v>43604</v>
      </c>
      <c r="AT3794" s="116">
        <v>0.73261574074074076</v>
      </c>
      <c r="AU3794" s="116" t="s">
        <v>59</v>
      </c>
      <c r="AV3794" s="116" t="s">
        <v>61</v>
      </c>
      <c r="AW3794" s="116">
        <v>116117.715</v>
      </c>
      <c r="AX3794" s="116"/>
      <c r="AY3794" s="116"/>
      <c r="AZ3794" s="116"/>
    </row>
    <row r="3795" spans="45:52" x14ac:dyDescent="0.3">
      <c r="AS3795" s="116">
        <v>43604</v>
      </c>
      <c r="AT3795" s="116">
        <v>0.73261574074074076</v>
      </c>
      <c r="AU3795" s="116" t="s">
        <v>62</v>
      </c>
      <c r="AV3795" s="116" t="s">
        <v>63</v>
      </c>
      <c r="AW3795" s="116">
        <v>12.5</v>
      </c>
      <c r="AX3795" s="116"/>
      <c r="AY3795" s="116"/>
      <c r="AZ3795" s="116"/>
    </row>
    <row r="3796" spans="45:52" x14ac:dyDescent="0.3">
      <c r="AS3796" s="116">
        <v>43604</v>
      </c>
      <c r="AT3796" s="116">
        <v>0.73261574074074076</v>
      </c>
      <c r="AU3796" s="116" t="s">
        <v>64</v>
      </c>
      <c r="AV3796" s="116" t="s">
        <v>65</v>
      </c>
      <c r="AW3796" s="116">
        <v>27369.312999999998</v>
      </c>
      <c r="AX3796" s="116"/>
      <c r="AY3796" s="116"/>
      <c r="AZ3796" s="116"/>
    </row>
    <row r="3797" spans="45:52" x14ac:dyDescent="0.3">
      <c r="AS3797" s="116">
        <v>43604</v>
      </c>
      <c r="AT3797" s="116">
        <v>0.73261574074074076</v>
      </c>
      <c r="AU3797" s="116" t="s">
        <v>64</v>
      </c>
      <c r="AV3797" s="116" t="s">
        <v>66</v>
      </c>
      <c r="AW3797" s="116" t="s">
        <v>67</v>
      </c>
      <c r="AX3797" s="116">
        <v>37943.241999999998</v>
      </c>
      <c r="AY3797" s="116"/>
      <c r="AZ3797" s="116"/>
    </row>
    <row r="3798" spans="45:52" x14ac:dyDescent="0.3">
      <c r="AS3798" s="116">
        <v>43604</v>
      </c>
      <c r="AT3798" s="116">
        <v>0.73261574074074076</v>
      </c>
      <c r="AU3798" s="116" t="s">
        <v>64</v>
      </c>
      <c r="AV3798" s="116" t="s">
        <v>68</v>
      </c>
      <c r="AW3798" s="116">
        <v>26.704000000000001</v>
      </c>
      <c r="AX3798" s="116"/>
      <c r="AY3798" s="116"/>
      <c r="AZ3798" s="116"/>
    </row>
    <row r="3799" spans="45:52" x14ac:dyDescent="0.3">
      <c r="AS3799" s="116">
        <v>43604</v>
      </c>
      <c r="AT3799" s="116">
        <v>0.73400462962962953</v>
      </c>
      <c r="AU3799" s="116" t="s">
        <v>59</v>
      </c>
      <c r="AV3799" s="116" t="s">
        <v>60</v>
      </c>
      <c r="AW3799" s="116">
        <v>15736.519</v>
      </c>
      <c r="AX3799" s="116"/>
      <c r="AY3799" s="116"/>
      <c r="AZ3799" s="116"/>
    </row>
    <row r="3800" spans="45:52" x14ac:dyDescent="0.3">
      <c r="AS3800" s="116">
        <v>43604</v>
      </c>
      <c r="AT3800" s="116">
        <v>0.73400462962962953</v>
      </c>
      <c r="AU3800" s="116" t="s">
        <v>59</v>
      </c>
      <c r="AV3800" s="116" t="s">
        <v>61</v>
      </c>
      <c r="AW3800" s="116">
        <v>116117.715</v>
      </c>
      <c r="AX3800" s="116"/>
      <c r="AY3800" s="116"/>
      <c r="AZ3800" s="116"/>
    </row>
    <row r="3801" spans="45:52" x14ac:dyDescent="0.3">
      <c r="AS3801" s="116">
        <v>43604</v>
      </c>
      <c r="AT3801" s="116">
        <v>0.73400462962962953</v>
      </c>
      <c r="AU3801" s="116" t="s">
        <v>62</v>
      </c>
      <c r="AV3801" s="116" t="s">
        <v>63</v>
      </c>
      <c r="AW3801" s="116">
        <v>12.5</v>
      </c>
      <c r="AX3801" s="116"/>
      <c r="AY3801" s="116"/>
      <c r="AZ3801" s="116"/>
    </row>
    <row r="3802" spans="45:52" x14ac:dyDescent="0.3">
      <c r="AS3802" s="116">
        <v>43604</v>
      </c>
      <c r="AT3802" s="116">
        <v>0.73400462962962953</v>
      </c>
      <c r="AU3802" s="116" t="s">
        <v>64</v>
      </c>
      <c r="AV3802" s="116" t="s">
        <v>65</v>
      </c>
      <c r="AW3802" s="116">
        <v>27369.312999999998</v>
      </c>
      <c r="AX3802" s="116"/>
      <c r="AY3802" s="116"/>
      <c r="AZ3802" s="116"/>
    </row>
    <row r="3803" spans="45:52" x14ac:dyDescent="0.3">
      <c r="AS3803" s="116">
        <v>43604</v>
      </c>
      <c r="AT3803" s="116">
        <v>0.73400462962962953</v>
      </c>
      <c r="AU3803" s="116" t="s">
        <v>64</v>
      </c>
      <c r="AV3803" s="116" t="s">
        <v>66</v>
      </c>
      <c r="AW3803" s="116" t="s">
        <v>67</v>
      </c>
      <c r="AX3803" s="116">
        <v>37943.241999999998</v>
      </c>
      <c r="AY3803" s="116"/>
      <c r="AZ3803" s="116"/>
    </row>
    <row r="3804" spans="45:52" x14ac:dyDescent="0.3">
      <c r="AS3804" s="116">
        <v>43604</v>
      </c>
      <c r="AT3804" s="116">
        <v>0.73400462962962953</v>
      </c>
      <c r="AU3804" s="116" t="s">
        <v>64</v>
      </c>
      <c r="AV3804" s="116" t="s">
        <v>68</v>
      </c>
      <c r="AW3804" s="116">
        <v>26.704000000000001</v>
      </c>
      <c r="AX3804" s="116"/>
      <c r="AY3804" s="116"/>
      <c r="AZ3804" s="116"/>
    </row>
    <row r="3805" spans="45:52" x14ac:dyDescent="0.3">
      <c r="AS3805" s="116">
        <v>43604</v>
      </c>
      <c r="AT3805" s="116">
        <v>0.7353587962962963</v>
      </c>
      <c r="AU3805" s="116" t="s">
        <v>70</v>
      </c>
      <c r="AV3805" s="116" t="s">
        <v>71</v>
      </c>
      <c r="AW3805" s="116">
        <v>43604</v>
      </c>
      <c r="AX3805" s="116">
        <v>0.22500000000000001</v>
      </c>
      <c r="AY3805" s="116" t="s">
        <v>72</v>
      </c>
      <c r="AZ3805" s="116" t="s">
        <v>73</v>
      </c>
    </row>
    <row r="3806" spans="45:52" x14ac:dyDescent="0.3">
      <c r="AS3806" s="116">
        <v>43604</v>
      </c>
      <c r="AT3806" s="116">
        <v>0.7353587962962963</v>
      </c>
      <c r="AU3806" s="116" t="s">
        <v>74</v>
      </c>
      <c r="AV3806" s="116" t="s">
        <v>75</v>
      </c>
      <c r="AW3806" s="116">
        <v>33.700000000000003</v>
      </c>
      <c r="AX3806" s="116" t="s">
        <v>72</v>
      </c>
      <c r="AY3806" s="116" t="s">
        <v>73</v>
      </c>
      <c r="AZ3806" s="116"/>
    </row>
    <row r="3807" spans="45:52" x14ac:dyDescent="0.3">
      <c r="AS3807" s="116">
        <v>43604</v>
      </c>
      <c r="AT3807" s="116">
        <v>0.7353587962962963</v>
      </c>
      <c r="AU3807" s="116" t="s">
        <v>74</v>
      </c>
      <c r="AV3807" s="116" t="s">
        <v>76</v>
      </c>
      <c r="AW3807" s="116">
        <v>34</v>
      </c>
      <c r="AX3807" s="116" t="s">
        <v>72</v>
      </c>
      <c r="AY3807" s="116" t="s">
        <v>73</v>
      </c>
      <c r="AZ3807" s="116"/>
    </row>
    <row r="3808" spans="45:52" x14ac:dyDescent="0.3">
      <c r="AS3808" s="116">
        <v>43604</v>
      </c>
      <c r="AT3808" s="116">
        <v>0.73539351851851853</v>
      </c>
      <c r="AU3808" s="116" t="s">
        <v>59</v>
      </c>
      <c r="AV3808" s="116" t="s">
        <v>60</v>
      </c>
      <c r="AW3808" s="116">
        <v>15736.519</v>
      </c>
      <c r="AX3808" s="116"/>
      <c r="AY3808" s="116"/>
      <c r="AZ3808" s="116"/>
    </row>
    <row r="3809" spans="45:52" x14ac:dyDescent="0.3">
      <c r="AS3809" s="116">
        <v>43604</v>
      </c>
      <c r="AT3809" s="116">
        <v>0.73539351851851853</v>
      </c>
      <c r="AU3809" s="116" t="s">
        <v>59</v>
      </c>
      <c r="AV3809" s="116" t="s">
        <v>61</v>
      </c>
      <c r="AW3809" s="116">
        <v>116117.715</v>
      </c>
      <c r="AX3809" s="116"/>
      <c r="AY3809" s="116"/>
      <c r="AZ3809" s="116"/>
    </row>
    <row r="3810" spans="45:52" x14ac:dyDescent="0.3">
      <c r="AS3810" s="116">
        <v>43604</v>
      </c>
      <c r="AT3810" s="116">
        <v>0.73539351851851853</v>
      </c>
      <c r="AU3810" s="116" t="s">
        <v>62</v>
      </c>
      <c r="AV3810" s="116" t="s">
        <v>63</v>
      </c>
      <c r="AW3810" s="116">
        <v>12.5</v>
      </c>
      <c r="AX3810" s="116"/>
      <c r="AY3810" s="116"/>
      <c r="AZ3810" s="116"/>
    </row>
    <row r="3811" spans="45:52" x14ac:dyDescent="0.3">
      <c r="AS3811" s="116">
        <v>43604</v>
      </c>
      <c r="AT3811" s="116">
        <v>0.73539351851851853</v>
      </c>
      <c r="AU3811" s="116" t="s">
        <v>64</v>
      </c>
      <c r="AV3811" s="116" t="s">
        <v>65</v>
      </c>
      <c r="AW3811" s="116">
        <v>27369.312999999998</v>
      </c>
      <c r="AX3811" s="116"/>
      <c r="AY3811" s="116"/>
      <c r="AZ3811" s="116"/>
    </row>
    <row r="3812" spans="45:52" x14ac:dyDescent="0.3">
      <c r="AS3812" s="116">
        <v>43604</v>
      </c>
      <c r="AT3812" s="116">
        <v>0.73539351851851853</v>
      </c>
      <c r="AU3812" s="116" t="s">
        <v>64</v>
      </c>
      <c r="AV3812" s="116" t="s">
        <v>66</v>
      </c>
      <c r="AW3812" s="116" t="s">
        <v>67</v>
      </c>
      <c r="AX3812" s="116">
        <v>37943.241999999998</v>
      </c>
      <c r="AY3812" s="116"/>
      <c r="AZ3812" s="116"/>
    </row>
    <row r="3813" spans="45:52" x14ac:dyDescent="0.3">
      <c r="AS3813" s="116">
        <v>43604</v>
      </c>
      <c r="AT3813" s="116">
        <v>0.73539351851851853</v>
      </c>
      <c r="AU3813" s="116" t="s">
        <v>64</v>
      </c>
      <c r="AV3813" s="116" t="s">
        <v>68</v>
      </c>
      <c r="AW3813" s="116">
        <v>26.704000000000001</v>
      </c>
      <c r="AX3813" s="116"/>
      <c r="AY3813" s="116"/>
      <c r="AZ3813" s="116"/>
    </row>
    <row r="3814" spans="45:52" x14ac:dyDescent="0.3">
      <c r="AS3814" s="116">
        <v>43604</v>
      </c>
      <c r="AT3814" s="116">
        <v>0.7367824074074073</v>
      </c>
      <c r="AU3814" s="116" t="s">
        <v>59</v>
      </c>
      <c r="AV3814" s="116" t="s">
        <v>60</v>
      </c>
      <c r="AW3814" s="116">
        <v>15736.519</v>
      </c>
      <c r="AX3814" s="116"/>
      <c r="AY3814" s="116"/>
      <c r="AZ3814" s="116"/>
    </row>
    <row r="3815" spans="45:52" x14ac:dyDescent="0.3">
      <c r="AS3815" s="116">
        <v>43604</v>
      </c>
      <c r="AT3815" s="116">
        <v>0.7367824074074073</v>
      </c>
      <c r="AU3815" s="116" t="s">
        <v>59</v>
      </c>
      <c r="AV3815" s="116" t="s">
        <v>61</v>
      </c>
      <c r="AW3815" s="116">
        <v>116117.715</v>
      </c>
      <c r="AX3815" s="116"/>
      <c r="AY3815" s="116"/>
      <c r="AZ3815" s="116"/>
    </row>
    <row r="3816" spans="45:52" x14ac:dyDescent="0.3">
      <c r="AS3816" s="116">
        <v>43604</v>
      </c>
      <c r="AT3816" s="116">
        <v>0.7367824074074073</v>
      </c>
      <c r="AU3816" s="116" t="s">
        <v>62</v>
      </c>
      <c r="AV3816" s="116" t="s">
        <v>63</v>
      </c>
      <c r="AW3816" s="116">
        <v>12.5</v>
      </c>
      <c r="AX3816" s="116"/>
      <c r="AY3816" s="116"/>
      <c r="AZ3816" s="116"/>
    </row>
    <row r="3817" spans="45:52" x14ac:dyDescent="0.3">
      <c r="AS3817" s="116">
        <v>43604</v>
      </c>
      <c r="AT3817" s="116">
        <v>0.7367824074074073</v>
      </c>
      <c r="AU3817" s="116" t="s">
        <v>64</v>
      </c>
      <c r="AV3817" s="116" t="s">
        <v>65</v>
      </c>
      <c r="AW3817" s="116">
        <v>27369.312999999998</v>
      </c>
      <c r="AX3817" s="116"/>
      <c r="AY3817" s="116"/>
      <c r="AZ3817" s="116"/>
    </row>
    <row r="3818" spans="45:52" x14ac:dyDescent="0.3">
      <c r="AS3818" s="116">
        <v>43604</v>
      </c>
      <c r="AT3818" s="116">
        <v>0.7367824074074073</v>
      </c>
      <c r="AU3818" s="116" t="s">
        <v>64</v>
      </c>
      <c r="AV3818" s="116" t="s">
        <v>66</v>
      </c>
      <c r="AW3818" s="116" t="s">
        <v>67</v>
      </c>
      <c r="AX3818" s="116">
        <v>37943.357000000004</v>
      </c>
      <c r="AY3818" s="116"/>
      <c r="AZ3818" s="116"/>
    </row>
    <row r="3819" spans="45:52" x14ac:dyDescent="0.3">
      <c r="AS3819" s="116">
        <v>43604</v>
      </c>
      <c r="AT3819" s="116">
        <v>0.7367824074074073</v>
      </c>
      <c r="AU3819" s="116" t="s">
        <v>64</v>
      </c>
      <c r="AV3819" s="116" t="s">
        <v>68</v>
      </c>
      <c r="AW3819" s="116">
        <v>26.818999999999999</v>
      </c>
      <c r="AX3819" s="116"/>
      <c r="AY3819" s="116"/>
      <c r="AZ3819" s="116"/>
    </row>
    <row r="3820" spans="45:52" x14ac:dyDescent="0.3">
      <c r="AS3820" s="116">
        <v>43604</v>
      </c>
      <c r="AT3820" s="116">
        <v>0.7381712962962963</v>
      </c>
      <c r="AU3820" s="116" t="s">
        <v>59</v>
      </c>
      <c r="AV3820" s="116" t="s">
        <v>60</v>
      </c>
      <c r="AW3820" s="116">
        <v>15736.519</v>
      </c>
      <c r="AX3820" s="116"/>
      <c r="AY3820" s="116"/>
      <c r="AZ3820" s="116"/>
    </row>
    <row r="3821" spans="45:52" x14ac:dyDescent="0.3">
      <c r="AS3821" s="116">
        <v>43604</v>
      </c>
      <c r="AT3821" s="116">
        <v>0.7381712962962963</v>
      </c>
      <c r="AU3821" s="116" t="s">
        <v>59</v>
      </c>
      <c r="AV3821" s="116" t="s">
        <v>61</v>
      </c>
      <c r="AW3821" s="116">
        <v>116117.715</v>
      </c>
      <c r="AX3821" s="116"/>
      <c r="AY3821" s="116"/>
      <c r="AZ3821" s="116"/>
    </row>
    <row r="3822" spans="45:52" x14ac:dyDescent="0.3">
      <c r="AS3822" s="116">
        <v>43604</v>
      </c>
      <c r="AT3822" s="116">
        <v>0.7381712962962963</v>
      </c>
      <c r="AU3822" s="116" t="s">
        <v>62</v>
      </c>
      <c r="AV3822" s="116" t="s">
        <v>63</v>
      </c>
      <c r="AW3822" s="116">
        <v>12.5</v>
      </c>
      <c r="AX3822" s="116"/>
      <c r="AY3822" s="116"/>
      <c r="AZ3822" s="116"/>
    </row>
    <row r="3823" spans="45:52" x14ac:dyDescent="0.3">
      <c r="AS3823" s="116">
        <v>43604</v>
      </c>
      <c r="AT3823" s="116">
        <v>0.7381712962962963</v>
      </c>
      <c r="AU3823" s="116" t="s">
        <v>64</v>
      </c>
      <c r="AV3823" s="116" t="s">
        <v>65</v>
      </c>
      <c r="AW3823" s="116">
        <v>27369.312999999998</v>
      </c>
      <c r="AX3823" s="116"/>
      <c r="AY3823" s="116"/>
      <c r="AZ3823" s="116"/>
    </row>
    <row r="3824" spans="45:52" x14ac:dyDescent="0.3">
      <c r="AS3824" s="116">
        <v>43604</v>
      </c>
      <c r="AT3824" s="116">
        <v>0.7381712962962963</v>
      </c>
      <c r="AU3824" s="116" t="s">
        <v>64</v>
      </c>
      <c r="AV3824" s="116" t="s">
        <v>66</v>
      </c>
      <c r="AW3824" s="116" t="s">
        <v>67</v>
      </c>
      <c r="AX3824" s="116">
        <v>37943.357000000004</v>
      </c>
      <c r="AY3824" s="116"/>
      <c r="AZ3824" s="116"/>
    </row>
    <row r="3825" spans="45:52" x14ac:dyDescent="0.3">
      <c r="AS3825" s="116">
        <v>43604</v>
      </c>
      <c r="AT3825" s="116">
        <v>0.7381712962962963</v>
      </c>
      <c r="AU3825" s="116" t="s">
        <v>64</v>
      </c>
      <c r="AV3825" s="116" t="s">
        <v>68</v>
      </c>
      <c r="AW3825" s="116">
        <v>26.818999999999999</v>
      </c>
      <c r="AX3825" s="116"/>
      <c r="AY3825" s="116"/>
      <c r="AZ3825" s="116"/>
    </row>
    <row r="3826" spans="45:52" x14ac:dyDescent="0.3">
      <c r="AS3826" s="116">
        <v>43604</v>
      </c>
      <c r="AT3826" s="116">
        <v>0.73883101851851851</v>
      </c>
      <c r="AU3826" s="116" t="s">
        <v>70</v>
      </c>
      <c r="AV3826" s="116" t="s">
        <v>71</v>
      </c>
      <c r="AW3826" s="116">
        <v>43604</v>
      </c>
      <c r="AX3826" s="116">
        <v>0.22500000000000001</v>
      </c>
      <c r="AY3826" s="116" t="s">
        <v>72</v>
      </c>
      <c r="AZ3826" s="116" t="s">
        <v>73</v>
      </c>
    </row>
    <row r="3827" spans="45:52" x14ac:dyDescent="0.3">
      <c r="AS3827" s="116">
        <v>43604</v>
      </c>
      <c r="AT3827" s="116">
        <v>0.73883101851851851</v>
      </c>
      <c r="AU3827" s="116" t="s">
        <v>74</v>
      </c>
      <c r="AV3827" s="116" t="s">
        <v>75</v>
      </c>
      <c r="AW3827" s="116">
        <v>33.700000000000003</v>
      </c>
      <c r="AX3827" s="116" t="s">
        <v>72</v>
      </c>
      <c r="AY3827" s="116" t="s">
        <v>73</v>
      </c>
      <c r="AZ3827" s="116"/>
    </row>
    <row r="3828" spans="45:52" x14ac:dyDescent="0.3">
      <c r="AS3828" s="116">
        <v>43604</v>
      </c>
      <c r="AT3828" s="116">
        <v>0.73883101851851851</v>
      </c>
      <c r="AU3828" s="116" t="s">
        <v>74</v>
      </c>
      <c r="AV3828" s="116" t="s">
        <v>76</v>
      </c>
      <c r="AW3828" s="116">
        <v>34</v>
      </c>
      <c r="AX3828" s="116" t="s">
        <v>72</v>
      </c>
      <c r="AY3828" s="116" t="s">
        <v>73</v>
      </c>
      <c r="AZ3828" s="116"/>
    </row>
    <row r="3829" spans="45:52" x14ac:dyDescent="0.3">
      <c r="AS3829" s="116">
        <v>43604</v>
      </c>
      <c r="AT3829" s="116">
        <v>0.73956018518518529</v>
      </c>
      <c r="AU3829" s="116" t="s">
        <v>59</v>
      </c>
      <c r="AV3829" s="116" t="s">
        <v>60</v>
      </c>
      <c r="AW3829" s="116">
        <v>15736.519</v>
      </c>
      <c r="AX3829" s="116"/>
      <c r="AY3829" s="116"/>
      <c r="AZ3829" s="116"/>
    </row>
    <row r="3830" spans="45:52" x14ac:dyDescent="0.3">
      <c r="AS3830" s="116">
        <v>43604</v>
      </c>
      <c r="AT3830" s="116">
        <v>0.73956018518518529</v>
      </c>
      <c r="AU3830" s="116" t="s">
        <v>59</v>
      </c>
      <c r="AV3830" s="116" t="s">
        <v>61</v>
      </c>
      <c r="AW3830" s="116">
        <v>116117.715</v>
      </c>
      <c r="AX3830" s="116"/>
      <c r="AY3830" s="116"/>
      <c r="AZ3830" s="116"/>
    </row>
    <row r="3831" spans="45:52" x14ac:dyDescent="0.3">
      <c r="AS3831" s="116">
        <v>43604</v>
      </c>
      <c r="AT3831" s="116">
        <v>0.73956018518518529</v>
      </c>
      <c r="AU3831" s="116" t="s">
        <v>62</v>
      </c>
      <c r="AV3831" s="116" t="s">
        <v>63</v>
      </c>
      <c r="AW3831" s="116">
        <v>12.5</v>
      </c>
      <c r="AX3831" s="116"/>
      <c r="AY3831" s="116"/>
      <c r="AZ3831" s="116"/>
    </row>
    <row r="3832" spans="45:52" x14ac:dyDescent="0.3">
      <c r="AS3832" s="116">
        <v>43604</v>
      </c>
      <c r="AT3832" s="116">
        <v>0.73956018518518529</v>
      </c>
      <c r="AU3832" s="116" t="s">
        <v>64</v>
      </c>
      <c r="AV3832" s="116" t="s">
        <v>65</v>
      </c>
      <c r="AW3832" s="116">
        <v>27369.312999999998</v>
      </c>
      <c r="AX3832" s="116"/>
      <c r="AY3832" s="116"/>
      <c r="AZ3832" s="116"/>
    </row>
    <row r="3833" spans="45:52" x14ac:dyDescent="0.3">
      <c r="AS3833" s="116">
        <v>43604</v>
      </c>
      <c r="AT3833" s="116">
        <v>0.73956018518518529</v>
      </c>
      <c r="AU3833" s="116" t="s">
        <v>64</v>
      </c>
      <c r="AV3833" s="116" t="s">
        <v>66</v>
      </c>
      <c r="AW3833" s="116" t="s">
        <v>67</v>
      </c>
      <c r="AX3833" s="116">
        <v>37943.478000000003</v>
      </c>
      <c r="AY3833" s="116"/>
      <c r="AZ3833" s="116"/>
    </row>
    <row r="3834" spans="45:52" x14ac:dyDescent="0.3">
      <c r="AS3834" s="116">
        <v>43604</v>
      </c>
      <c r="AT3834" s="116">
        <v>0.73956018518518529</v>
      </c>
      <c r="AU3834" s="116" t="s">
        <v>64</v>
      </c>
      <c r="AV3834" s="116" t="s">
        <v>68</v>
      </c>
      <c r="AW3834" s="116">
        <v>26.940999999999999</v>
      </c>
      <c r="AX3834" s="116"/>
      <c r="AY3834" s="116"/>
      <c r="AZ3834" s="116"/>
    </row>
    <row r="3835" spans="45:52" x14ac:dyDescent="0.3">
      <c r="AS3835" s="116">
        <v>43604</v>
      </c>
      <c r="AT3835" s="116">
        <v>0.74094907407407407</v>
      </c>
      <c r="AU3835" s="116" t="s">
        <v>59</v>
      </c>
      <c r="AV3835" s="116" t="s">
        <v>60</v>
      </c>
      <c r="AW3835" s="116">
        <v>15736.519</v>
      </c>
      <c r="AX3835" s="116"/>
      <c r="AY3835" s="116"/>
      <c r="AZ3835" s="116"/>
    </row>
    <row r="3836" spans="45:52" x14ac:dyDescent="0.3">
      <c r="AS3836" s="116">
        <v>43604</v>
      </c>
      <c r="AT3836" s="116">
        <v>0.74094907407407407</v>
      </c>
      <c r="AU3836" s="116" t="s">
        <v>59</v>
      </c>
      <c r="AV3836" s="116" t="s">
        <v>61</v>
      </c>
      <c r="AW3836" s="116">
        <v>116117.715</v>
      </c>
      <c r="AX3836" s="116"/>
      <c r="AY3836" s="116"/>
      <c r="AZ3836" s="116"/>
    </row>
    <row r="3837" spans="45:52" x14ac:dyDescent="0.3">
      <c r="AS3837" s="116">
        <v>43604</v>
      </c>
      <c r="AT3837" s="116">
        <v>0.74094907407407407</v>
      </c>
      <c r="AU3837" s="116" t="s">
        <v>62</v>
      </c>
      <c r="AV3837" s="116" t="s">
        <v>63</v>
      </c>
      <c r="AW3837" s="116">
        <v>12.5</v>
      </c>
      <c r="AX3837" s="116"/>
      <c r="AY3837" s="116"/>
      <c r="AZ3837" s="116"/>
    </row>
    <row r="3838" spans="45:52" x14ac:dyDescent="0.3">
      <c r="AS3838" s="116">
        <v>43604</v>
      </c>
      <c r="AT3838" s="116">
        <v>0.74094907407407407</v>
      </c>
      <c r="AU3838" s="116" t="s">
        <v>64</v>
      </c>
      <c r="AV3838" s="116" t="s">
        <v>65</v>
      </c>
      <c r="AW3838" s="116">
        <v>27369.312999999998</v>
      </c>
      <c r="AX3838" s="116"/>
      <c r="AY3838" s="116"/>
      <c r="AZ3838" s="116"/>
    </row>
    <row r="3839" spans="45:52" x14ac:dyDescent="0.3">
      <c r="AS3839" s="116">
        <v>43604</v>
      </c>
      <c r="AT3839" s="116">
        <v>0.74094907407407407</v>
      </c>
      <c r="AU3839" s="116" t="s">
        <v>64</v>
      </c>
      <c r="AV3839" s="116" t="s">
        <v>66</v>
      </c>
      <c r="AW3839" s="116" t="s">
        <v>67</v>
      </c>
      <c r="AX3839" s="116">
        <v>37943.478000000003</v>
      </c>
      <c r="AY3839" s="116"/>
      <c r="AZ3839" s="116"/>
    </row>
    <row r="3840" spans="45:52" x14ac:dyDescent="0.3">
      <c r="AS3840" s="116">
        <v>43604</v>
      </c>
      <c r="AT3840" s="116">
        <v>0.74094907407407407</v>
      </c>
      <c r="AU3840" s="116" t="s">
        <v>64</v>
      </c>
      <c r="AV3840" s="116" t="s">
        <v>68</v>
      </c>
      <c r="AW3840" s="116">
        <v>26.940999999999999</v>
      </c>
      <c r="AX3840" s="116"/>
      <c r="AY3840" s="116"/>
      <c r="AZ3840" s="116"/>
    </row>
    <row r="3841" spans="45:52" x14ac:dyDescent="0.3">
      <c r="AS3841" s="116">
        <v>43604</v>
      </c>
      <c r="AT3841" s="116">
        <v>0.74230324074074072</v>
      </c>
      <c r="AU3841" s="116" t="s">
        <v>70</v>
      </c>
      <c r="AV3841" s="116" t="s">
        <v>71</v>
      </c>
      <c r="AW3841" s="116">
        <v>43604</v>
      </c>
      <c r="AX3841" s="116">
        <v>0.22500000000000001</v>
      </c>
      <c r="AY3841" s="116" t="s">
        <v>72</v>
      </c>
      <c r="AZ3841" s="116" t="s">
        <v>73</v>
      </c>
    </row>
    <row r="3842" spans="45:52" x14ac:dyDescent="0.3">
      <c r="AS3842" s="116">
        <v>43604</v>
      </c>
      <c r="AT3842" s="116">
        <v>0.74230324074074072</v>
      </c>
      <c r="AU3842" s="116" t="s">
        <v>74</v>
      </c>
      <c r="AV3842" s="116" t="s">
        <v>75</v>
      </c>
      <c r="AW3842" s="116">
        <v>33.700000000000003</v>
      </c>
      <c r="AX3842" s="116" t="s">
        <v>72</v>
      </c>
      <c r="AY3842" s="116" t="s">
        <v>73</v>
      </c>
      <c r="AZ3842" s="116"/>
    </row>
    <row r="3843" spans="45:52" x14ac:dyDescent="0.3">
      <c r="AS3843" s="116">
        <v>43604</v>
      </c>
      <c r="AT3843" s="116">
        <v>0.74230324074074072</v>
      </c>
      <c r="AU3843" s="116" t="s">
        <v>74</v>
      </c>
      <c r="AV3843" s="116" t="s">
        <v>76</v>
      </c>
      <c r="AW3843" s="116">
        <v>34</v>
      </c>
      <c r="AX3843" s="116" t="s">
        <v>72</v>
      </c>
      <c r="AY3843" s="116" t="s">
        <v>73</v>
      </c>
      <c r="AZ3843" s="116"/>
    </row>
    <row r="3844" spans="45:52" x14ac:dyDescent="0.3">
      <c r="AS3844" s="116">
        <v>43604</v>
      </c>
      <c r="AT3844" s="116">
        <v>0.74233796296296306</v>
      </c>
      <c r="AU3844" s="116" t="s">
        <v>59</v>
      </c>
      <c r="AV3844" s="116" t="s">
        <v>60</v>
      </c>
      <c r="AW3844" s="116">
        <v>15736.519</v>
      </c>
      <c r="AX3844" s="116"/>
      <c r="AY3844" s="116"/>
      <c r="AZ3844" s="116"/>
    </row>
    <row r="3845" spans="45:52" x14ac:dyDescent="0.3">
      <c r="AS3845" s="116">
        <v>43604</v>
      </c>
      <c r="AT3845" s="116">
        <v>0.74233796296296306</v>
      </c>
      <c r="AU3845" s="116" t="s">
        <v>59</v>
      </c>
      <c r="AV3845" s="116" t="s">
        <v>61</v>
      </c>
      <c r="AW3845" s="116">
        <v>116117.715</v>
      </c>
      <c r="AX3845" s="116"/>
      <c r="AY3845" s="116"/>
      <c r="AZ3845" s="116"/>
    </row>
    <row r="3846" spans="45:52" x14ac:dyDescent="0.3">
      <c r="AS3846" s="116">
        <v>43604</v>
      </c>
      <c r="AT3846" s="116">
        <v>0.74233796296296306</v>
      </c>
      <c r="AU3846" s="116" t="s">
        <v>62</v>
      </c>
      <c r="AV3846" s="116" t="s">
        <v>63</v>
      </c>
      <c r="AW3846" s="116">
        <v>12.5</v>
      </c>
      <c r="AX3846" s="116"/>
      <c r="AY3846" s="116"/>
      <c r="AZ3846" s="116"/>
    </row>
    <row r="3847" spans="45:52" x14ac:dyDescent="0.3">
      <c r="AS3847" s="116">
        <v>43604</v>
      </c>
      <c r="AT3847" s="116">
        <v>0.74233796296296306</v>
      </c>
      <c r="AU3847" s="116" t="s">
        <v>64</v>
      </c>
      <c r="AV3847" s="116" t="s">
        <v>65</v>
      </c>
      <c r="AW3847" s="116">
        <v>27369.312999999998</v>
      </c>
      <c r="AX3847" s="116"/>
      <c r="AY3847" s="116"/>
      <c r="AZ3847" s="116"/>
    </row>
    <row r="3848" spans="45:52" x14ac:dyDescent="0.3">
      <c r="AS3848" s="116">
        <v>43604</v>
      </c>
      <c r="AT3848" s="116">
        <v>0.74233796296296306</v>
      </c>
      <c r="AU3848" s="116" t="s">
        <v>64</v>
      </c>
      <c r="AV3848" s="116" t="s">
        <v>66</v>
      </c>
      <c r="AW3848" s="116" t="s">
        <v>67</v>
      </c>
      <c r="AX3848" s="116">
        <v>37943.478000000003</v>
      </c>
      <c r="AY3848" s="116"/>
      <c r="AZ3848" s="116"/>
    </row>
    <row r="3849" spans="45:52" x14ac:dyDescent="0.3">
      <c r="AS3849" s="116">
        <v>43604</v>
      </c>
      <c r="AT3849" s="116">
        <v>0.74233796296296306</v>
      </c>
      <c r="AU3849" s="116" t="s">
        <v>64</v>
      </c>
      <c r="AV3849" s="116" t="s">
        <v>68</v>
      </c>
      <c r="AW3849" s="116">
        <v>26.940999999999999</v>
      </c>
      <c r="AX3849" s="116"/>
      <c r="AY3849" s="116"/>
      <c r="AZ3849" s="116"/>
    </row>
    <row r="3850" spans="45:52" x14ac:dyDescent="0.3">
      <c r="AS3850" s="116">
        <v>43604</v>
      </c>
      <c r="AT3850" s="116">
        <v>0.74372685185185183</v>
      </c>
      <c r="AU3850" s="116" t="s">
        <v>59</v>
      </c>
      <c r="AV3850" s="116" t="s">
        <v>60</v>
      </c>
      <c r="AW3850" s="116">
        <v>15736.519</v>
      </c>
      <c r="AX3850" s="116"/>
      <c r="AY3850" s="116"/>
      <c r="AZ3850" s="116"/>
    </row>
    <row r="3851" spans="45:52" x14ac:dyDescent="0.3">
      <c r="AS3851" s="116">
        <v>43604</v>
      </c>
      <c r="AT3851" s="116">
        <v>0.74372685185185183</v>
      </c>
      <c r="AU3851" s="116" t="s">
        <v>59</v>
      </c>
      <c r="AV3851" s="116" t="s">
        <v>61</v>
      </c>
      <c r="AW3851" s="116">
        <v>116117.715</v>
      </c>
      <c r="AX3851" s="116"/>
      <c r="AY3851" s="116"/>
      <c r="AZ3851" s="116"/>
    </row>
    <row r="3852" spans="45:52" x14ac:dyDescent="0.3">
      <c r="AS3852" s="116">
        <v>43604</v>
      </c>
      <c r="AT3852" s="116">
        <v>0.74372685185185183</v>
      </c>
      <c r="AU3852" s="116" t="s">
        <v>62</v>
      </c>
      <c r="AV3852" s="116" t="s">
        <v>63</v>
      </c>
      <c r="AW3852" s="116">
        <v>12.5</v>
      </c>
      <c r="AX3852" s="116"/>
      <c r="AY3852" s="116"/>
      <c r="AZ3852" s="116"/>
    </row>
    <row r="3853" spans="45:52" x14ac:dyDescent="0.3">
      <c r="AS3853" s="116">
        <v>43604</v>
      </c>
      <c r="AT3853" s="116">
        <v>0.74372685185185183</v>
      </c>
      <c r="AU3853" s="116" t="s">
        <v>64</v>
      </c>
      <c r="AV3853" s="116" t="s">
        <v>65</v>
      </c>
      <c r="AW3853" s="116">
        <v>27369.312999999998</v>
      </c>
      <c r="AX3853" s="116"/>
      <c r="AY3853" s="116"/>
      <c r="AZ3853" s="116"/>
    </row>
    <row r="3854" spans="45:52" x14ac:dyDescent="0.3">
      <c r="AS3854" s="116">
        <v>43604</v>
      </c>
      <c r="AT3854" s="116">
        <v>0.74372685185185183</v>
      </c>
      <c r="AU3854" s="116" t="s">
        <v>64</v>
      </c>
      <c r="AV3854" s="116" t="s">
        <v>66</v>
      </c>
      <c r="AW3854" s="116" t="s">
        <v>67</v>
      </c>
      <c r="AX3854" s="116">
        <v>37943.603999999999</v>
      </c>
      <c r="AY3854" s="116"/>
      <c r="AZ3854" s="116"/>
    </row>
    <row r="3855" spans="45:52" x14ac:dyDescent="0.3">
      <c r="AS3855" s="116">
        <v>43604</v>
      </c>
      <c r="AT3855" s="116">
        <v>0.74372685185185183</v>
      </c>
      <c r="AU3855" s="116" t="s">
        <v>64</v>
      </c>
      <c r="AV3855" s="116" t="s">
        <v>68</v>
      </c>
      <c r="AW3855" s="116">
        <v>27.065999999999999</v>
      </c>
      <c r="AX3855" s="116"/>
      <c r="AY3855" s="116"/>
      <c r="AZ3855" s="116"/>
    </row>
    <row r="3856" spans="45:52" x14ac:dyDescent="0.3">
      <c r="AS3856" s="116">
        <v>43604</v>
      </c>
      <c r="AT3856" s="116">
        <v>0.74511574074074083</v>
      </c>
      <c r="AU3856" s="116" t="s">
        <v>59</v>
      </c>
      <c r="AV3856" s="116" t="s">
        <v>60</v>
      </c>
      <c r="AW3856" s="116">
        <v>15736.519</v>
      </c>
      <c r="AX3856" s="116"/>
      <c r="AY3856" s="116"/>
      <c r="AZ3856" s="116"/>
    </row>
    <row r="3857" spans="45:52" x14ac:dyDescent="0.3">
      <c r="AS3857" s="116">
        <v>43604</v>
      </c>
      <c r="AT3857" s="116">
        <v>0.74511574074074083</v>
      </c>
      <c r="AU3857" s="116" t="s">
        <v>59</v>
      </c>
      <c r="AV3857" s="116" t="s">
        <v>61</v>
      </c>
      <c r="AW3857" s="116">
        <v>116117.715</v>
      </c>
      <c r="AX3857" s="116"/>
      <c r="AY3857" s="116"/>
      <c r="AZ3857" s="116"/>
    </row>
    <row r="3858" spans="45:52" x14ac:dyDescent="0.3">
      <c r="AS3858" s="116">
        <v>43604</v>
      </c>
      <c r="AT3858" s="116">
        <v>0.74511574074074083</v>
      </c>
      <c r="AU3858" s="116" t="s">
        <v>62</v>
      </c>
      <c r="AV3858" s="116" t="s">
        <v>63</v>
      </c>
      <c r="AW3858" s="116">
        <v>12.5</v>
      </c>
      <c r="AX3858" s="116"/>
      <c r="AY3858" s="116"/>
      <c r="AZ3858" s="116"/>
    </row>
    <row r="3859" spans="45:52" x14ac:dyDescent="0.3">
      <c r="AS3859" s="116">
        <v>43604</v>
      </c>
      <c r="AT3859" s="116">
        <v>0.74511574074074083</v>
      </c>
      <c r="AU3859" s="116" t="s">
        <v>64</v>
      </c>
      <c r="AV3859" s="116" t="s">
        <v>65</v>
      </c>
      <c r="AW3859" s="116">
        <v>27369.312999999998</v>
      </c>
      <c r="AX3859" s="116"/>
      <c r="AY3859" s="116"/>
      <c r="AZ3859" s="116"/>
    </row>
    <row r="3860" spans="45:52" x14ac:dyDescent="0.3">
      <c r="AS3860" s="116">
        <v>43604</v>
      </c>
      <c r="AT3860" s="116">
        <v>0.74511574074074083</v>
      </c>
      <c r="AU3860" s="116" t="s">
        <v>64</v>
      </c>
      <c r="AV3860" s="116" t="s">
        <v>66</v>
      </c>
      <c r="AW3860" s="116" t="s">
        <v>67</v>
      </c>
      <c r="AX3860" s="116">
        <v>37943.603999999999</v>
      </c>
      <c r="AY3860" s="116"/>
      <c r="AZ3860" s="116"/>
    </row>
    <row r="3861" spans="45:52" x14ac:dyDescent="0.3">
      <c r="AS3861" s="116">
        <v>43604</v>
      </c>
      <c r="AT3861" s="116">
        <v>0.74511574074074083</v>
      </c>
      <c r="AU3861" s="116" t="s">
        <v>64</v>
      </c>
      <c r="AV3861" s="116" t="s">
        <v>68</v>
      </c>
      <c r="AW3861" s="116">
        <v>27.065999999999999</v>
      </c>
      <c r="AX3861" s="116"/>
      <c r="AY3861" s="116"/>
      <c r="AZ3861" s="116"/>
    </row>
    <row r="3862" spans="45:52" x14ac:dyDescent="0.3">
      <c r="AS3862" s="116">
        <v>43604</v>
      </c>
      <c r="AT3862" s="116">
        <v>0.74577546296296304</v>
      </c>
      <c r="AU3862" s="116" t="s">
        <v>70</v>
      </c>
      <c r="AV3862" s="116" t="s">
        <v>71</v>
      </c>
      <c r="AW3862" s="116">
        <v>43604</v>
      </c>
      <c r="AX3862" s="116">
        <v>0.22500000000000001</v>
      </c>
      <c r="AY3862" s="116" t="s">
        <v>72</v>
      </c>
      <c r="AZ3862" s="116" t="s">
        <v>73</v>
      </c>
    </row>
    <row r="3863" spans="45:52" x14ac:dyDescent="0.3">
      <c r="AS3863" s="116">
        <v>43604</v>
      </c>
      <c r="AT3863" s="116">
        <v>0.74577546296296304</v>
      </c>
      <c r="AU3863" s="116" t="s">
        <v>74</v>
      </c>
      <c r="AV3863" s="116" t="s">
        <v>75</v>
      </c>
      <c r="AW3863" s="116">
        <v>33.700000000000003</v>
      </c>
      <c r="AX3863" s="116" t="s">
        <v>72</v>
      </c>
      <c r="AY3863" s="116" t="s">
        <v>73</v>
      </c>
      <c r="AZ3863" s="116"/>
    </row>
    <row r="3864" spans="45:52" x14ac:dyDescent="0.3">
      <c r="AS3864" s="116">
        <v>43604</v>
      </c>
      <c r="AT3864" s="116">
        <v>0.74577546296296304</v>
      </c>
      <c r="AU3864" s="116" t="s">
        <v>74</v>
      </c>
      <c r="AV3864" s="116" t="s">
        <v>76</v>
      </c>
      <c r="AW3864" s="116">
        <v>34</v>
      </c>
      <c r="AX3864" s="116" t="s">
        <v>72</v>
      </c>
      <c r="AY3864" s="116" t="s">
        <v>73</v>
      </c>
      <c r="AZ3864" s="116"/>
    </row>
    <row r="3865" spans="45:52" x14ac:dyDescent="0.3">
      <c r="AS3865" s="116">
        <v>43604</v>
      </c>
      <c r="AT3865" s="116">
        <v>0.7465046296296296</v>
      </c>
      <c r="AU3865" s="116" t="s">
        <v>59</v>
      </c>
      <c r="AV3865" s="116" t="s">
        <v>60</v>
      </c>
      <c r="AW3865" s="116">
        <v>15736.519</v>
      </c>
      <c r="AX3865" s="116"/>
      <c r="AY3865" s="116"/>
      <c r="AZ3865" s="116"/>
    </row>
    <row r="3866" spans="45:52" x14ac:dyDescent="0.3">
      <c r="AS3866" s="116">
        <v>43604</v>
      </c>
      <c r="AT3866" s="116">
        <v>0.7465046296296296</v>
      </c>
      <c r="AU3866" s="116" t="s">
        <v>59</v>
      </c>
      <c r="AV3866" s="116" t="s">
        <v>61</v>
      </c>
      <c r="AW3866" s="116">
        <v>116117.715</v>
      </c>
      <c r="AX3866" s="116"/>
      <c r="AY3866" s="116"/>
      <c r="AZ3866" s="116"/>
    </row>
    <row r="3867" spans="45:52" x14ac:dyDescent="0.3">
      <c r="AS3867" s="116">
        <v>43604</v>
      </c>
      <c r="AT3867" s="116">
        <v>0.7465046296296296</v>
      </c>
      <c r="AU3867" s="116" t="s">
        <v>62</v>
      </c>
      <c r="AV3867" s="116" t="s">
        <v>63</v>
      </c>
      <c r="AW3867" s="116">
        <v>12.5</v>
      </c>
      <c r="AX3867" s="116"/>
      <c r="AY3867" s="116"/>
      <c r="AZ3867" s="116"/>
    </row>
    <row r="3868" spans="45:52" x14ac:dyDescent="0.3">
      <c r="AS3868" s="116">
        <v>43604</v>
      </c>
      <c r="AT3868" s="116">
        <v>0.7465046296296296</v>
      </c>
      <c r="AU3868" s="116" t="s">
        <v>64</v>
      </c>
      <c r="AV3868" s="116" t="s">
        <v>65</v>
      </c>
      <c r="AW3868" s="116">
        <v>27369.312999999998</v>
      </c>
      <c r="AX3868" s="116"/>
      <c r="AY3868" s="116"/>
      <c r="AZ3868" s="116"/>
    </row>
    <row r="3869" spans="45:52" x14ac:dyDescent="0.3">
      <c r="AS3869" s="116">
        <v>43604</v>
      </c>
      <c r="AT3869" s="116">
        <v>0.7465046296296296</v>
      </c>
      <c r="AU3869" s="116" t="s">
        <v>64</v>
      </c>
      <c r="AV3869" s="116" t="s">
        <v>66</v>
      </c>
      <c r="AW3869" s="116" t="s">
        <v>67</v>
      </c>
      <c r="AX3869" s="116">
        <v>37943.754999999997</v>
      </c>
      <c r="AY3869" s="116"/>
      <c r="AZ3869" s="116"/>
    </row>
    <row r="3870" spans="45:52" x14ac:dyDescent="0.3">
      <c r="AS3870" s="116">
        <v>43604</v>
      </c>
      <c r="AT3870" s="116">
        <v>0.7465046296296296</v>
      </c>
      <c r="AU3870" s="116" t="s">
        <v>64</v>
      </c>
      <c r="AV3870" s="116" t="s">
        <v>68</v>
      </c>
      <c r="AW3870" s="116">
        <v>27.216999999999999</v>
      </c>
      <c r="AX3870" s="116"/>
      <c r="AY3870" s="116"/>
      <c r="AZ3870" s="116"/>
    </row>
    <row r="3871" spans="45:52" x14ac:dyDescent="0.3">
      <c r="AS3871" s="116">
        <v>43604</v>
      </c>
      <c r="AT3871" s="116">
        <v>0.7478935185185186</v>
      </c>
      <c r="AU3871" s="116" t="s">
        <v>59</v>
      </c>
      <c r="AV3871" s="116" t="s">
        <v>60</v>
      </c>
      <c r="AW3871" s="116">
        <v>15736.519</v>
      </c>
      <c r="AX3871" s="116"/>
      <c r="AY3871" s="116"/>
      <c r="AZ3871" s="116"/>
    </row>
    <row r="3872" spans="45:52" x14ac:dyDescent="0.3">
      <c r="AS3872" s="116">
        <v>43604</v>
      </c>
      <c r="AT3872" s="116">
        <v>0.7478935185185186</v>
      </c>
      <c r="AU3872" s="116" t="s">
        <v>59</v>
      </c>
      <c r="AV3872" s="116" t="s">
        <v>61</v>
      </c>
      <c r="AW3872" s="116">
        <v>116117.715</v>
      </c>
      <c r="AX3872" s="116"/>
      <c r="AY3872" s="116"/>
      <c r="AZ3872" s="116"/>
    </row>
    <row r="3873" spans="45:52" x14ac:dyDescent="0.3">
      <c r="AS3873" s="116">
        <v>43604</v>
      </c>
      <c r="AT3873" s="116">
        <v>0.7478935185185186</v>
      </c>
      <c r="AU3873" s="116" t="s">
        <v>62</v>
      </c>
      <c r="AV3873" s="116" t="s">
        <v>63</v>
      </c>
      <c r="AW3873" s="116">
        <v>12.5</v>
      </c>
      <c r="AX3873" s="116"/>
      <c r="AY3873" s="116"/>
      <c r="AZ3873" s="116"/>
    </row>
    <row r="3874" spans="45:52" x14ac:dyDescent="0.3">
      <c r="AS3874" s="116">
        <v>43604</v>
      </c>
      <c r="AT3874" s="116">
        <v>0.7478935185185186</v>
      </c>
      <c r="AU3874" s="116" t="s">
        <v>64</v>
      </c>
      <c r="AV3874" s="116" t="s">
        <v>65</v>
      </c>
      <c r="AW3874" s="116">
        <v>27369.312999999998</v>
      </c>
      <c r="AX3874" s="116"/>
      <c r="AY3874" s="116"/>
      <c r="AZ3874" s="116"/>
    </row>
    <row r="3875" spans="45:52" x14ac:dyDescent="0.3">
      <c r="AS3875" s="116">
        <v>43604</v>
      </c>
      <c r="AT3875" s="116">
        <v>0.7478935185185186</v>
      </c>
      <c r="AU3875" s="116" t="s">
        <v>64</v>
      </c>
      <c r="AV3875" s="116" t="s">
        <v>66</v>
      </c>
      <c r="AW3875" s="116" t="s">
        <v>67</v>
      </c>
      <c r="AX3875" s="116">
        <v>37943.754999999997</v>
      </c>
      <c r="AY3875" s="116"/>
      <c r="AZ3875" s="116"/>
    </row>
    <row r="3876" spans="45:52" x14ac:dyDescent="0.3">
      <c r="AS3876" s="116">
        <v>43604</v>
      </c>
      <c r="AT3876" s="116">
        <v>0.7478935185185186</v>
      </c>
      <c r="AU3876" s="116" t="s">
        <v>64</v>
      </c>
      <c r="AV3876" s="116" t="s">
        <v>68</v>
      </c>
      <c r="AW3876" s="116">
        <v>27.216999999999999</v>
      </c>
      <c r="AX3876" s="116"/>
      <c r="AY3876" s="116"/>
      <c r="AZ3876" s="116"/>
    </row>
    <row r="3877" spans="45:52" x14ac:dyDescent="0.3">
      <c r="AS3877" s="116">
        <v>43604</v>
      </c>
      <c r="AT3877" s="116">
        <v>0.74924768518518514</v>
      </c>
      <c r="AU3877" s="116" t="s">
        <v>70</v>
      </c>
      <c r="AV3877" s="116" t="s">
        <v>71</v>
      </c>
      <c r="AW3877" s="116">
        <v>43604</v>
      </c>
      <c r="AX3877" s="116">
        <v>0.22500000000000001</v>
      </c>
      <c r="AY3877" s="116" t="s">
        <v>72</v>
      </c>
      <c r="AZ3877" s="116" t="s">
        <v>73</v>
      </c>
    </row>
    <row r="3878" spans="45:52" x14ac:dyDescent="0.3">
      <c r="AS3878" s="116">
        <v>43604</v>
      </c>
      <c r="AT3878" s="116">
        <v>0.74924768518518514</v>
      </c>
      <c r="AU3878" s="116" t="s">
        <v>74</v>
      </c>
      <c r="AV3878" s="116" t="s">
        <v>75</v>
      </c>
      <c r="AW3878" s="116">
        <v>33.700000000000003</v>
      </c>
      <c r="AX3878" s="116" t="s">
        <v>72</v>
      </c>
      <c r="AY3878" s="116" t="s">
        <v>73</v>
      </c>
      <c r="AZ3878" s="116"/>
    </row>
    <row r="3879" spans="45:52" x14ac:dyDescent="0.3">
      <c r="AS3879" s="116">
        <v>43604</v>
      </c>
      <c r="AT3879" s="116">
        <v>0.74924768518518514</v>
      </c>
      <c r="AU3879" s="116" t="s">
        <v>74</v>
      </c>
      <c r="AV3879" s="116" t="s">
        <v>76</v>
      </c>
      <c r="AW3879" s="116">
        <v>34</v>
      </c>
      <c r="AX3879" s="116" t="s">
        <v>72</v>
      </c>
      <c r="AY3879" s="116" t="s">
        <v>73</v>
      </c>
      <c r="AZ3879" s="116"/>
    </row>
    <row r="3880" spans="45:52" x14ac:dyDescent="0.3">
      <c r="AS3880" s="116">
        <v>43604</v>
      </c>
      <c r="AT3880" s="116">
        <v>0.74928240740740737</v>
      </c>
      <c r="AU3880" s="116" t="s">
        <v>59</v>
      </c>
      <c r="AV3880" s="116" t="s">
        <v>60</v>
      </c>
      <c r="AW3880" s="116">
        <v>15736.519</v>
      </c>
      <c r="AX3880" s="116"/>
      <c r="AY3880" s="116"/>
      <c r="AZ3880" s="116"/>
    </row>
    <row r="3881" spans="45:52" x14ac:dyDescent="0.3">
      <c r="AS3881" s="116">
        <v>43604</v>
      </c>
      <c r="AT3881" s="116">
        <v>0.74928240740740737</v>
      </c>
      <c r="AU3881" s="116" t="s">
        <v>59</v>
      </c>
      <c r="AV3881" s="116" t="s">
        <v>61</v>
      </c>
      <c r="AW3881" s="116">
        <v>116117.715</v>
      </c>
      <c r="AX3881" s="116"/>
      <c r="AY3881" s="116"/>
      <c r="AZ3881" s="116"/>
    </row>
    <row r="3882" spans="45:52" x14ac:dyDescent="0.3">
      <c r="AS3882" s="116">
        <v>43604</v>
      </c>
      <c r="AT3882" s="116">
        <v>0.74928240740740737</v>
      </c>
      <c r="AU3882" s="116" t="s">
        <v>62</v>
      </c>
      <c r="AV3882" s="116" t="s">
        <v>63</v>
      </c>
      <c r="AW3882" s="116">
        <v>12.5</v>
      </c>
      <c r="AX3882" s="116"/>
      <c r="AY3882" s="116"/>
      <c r="AZ3882" s="116"/>
    </row>
    <row r="3883" spans="45:52" x14ac:dyDescent="0.3">
      <c r="AS3883" s="116">
        <v>43604</v>
      </c>
      <c r="AT3883" s="116">
        <v>0.74928240740740737</v>
      </c>
      <c r="AU3883" s="116" t="s">
        <v>64</v>
      </c>
      <c r="AV3883" s="116" t="s">
        <v>65</v>
      </c>
      <c r="AW3883" s="116">
        <v>27369.312999999998</v>
      </c>
      <c r="AX3883" s="116"/>
      <c r="AY3883" s="116"/>
      <c r="AZ3883" s="116"/>
    </row>
    <row r="3884" spans="45:52" x14ac:dyDescent="0.3">
      <c r="AS3884" s="116">
        <v>43604</v>
      </c>
      <c r="AT3884" s="116">
        <v>0.74928240740740737</v>
      </c>
      <c r="AU3884" s="116" t="s">
        <v>64</v>
      </c>
      <c r="AV3884" s="116" t="s">
        <v>66</v>
      </c>
      <c r="AW3884" s="116" t="s">
        <v>67</v>
      </c>
      <c r="AX3884" s="116">
        <v>37943.754999999997</v>
      </c>
      <c r="AY3884" s="116"/>
      <c r="AZ3884" s="116"/>
    </row>
    <row r="3885" spans="45:52" x14ac:dyDescent="0.3">
      <c r="AS3885" s="116">
        <v>43604</v>
      </c>
      <c r="AT3885" s="116">
        <v>0.74928240740740737</v>
      </c>
      <c r="AU3885" s="116" t="s">
        <v>64</v>
      </c>
      <c r="AV3885" s="116" t="s">
        <v>68</v>
      </c>
      <c r="AW3885" s="116">
        <v>27.216999999999999</v>
      </c>
      <c r="AX3885" s="116"/>
      <c r="AY3885" s="116"/>
      <c r="AZ3885" s="116"/>
    </row>
    <row r="3886" spans="45:52" x14ac:dyDescent="0.3">
      <c r="AS3886" s="116">
        <v>43604</v>
      </c>
      <c r="AT3886" s="116">
        <v>0.75067129629629636</v>
      </c>
      <c r="AU3886" s="116" t="s">
        <v>59</v>
      </c>
      <c r="AV3886" s="116" t="s">
        <v>60</v>
      </c>
      <c r="AW3886" s="116">
        <v>15736.519</v>
      </c>
      <c r="AX3886" s="116"/>
      <c r="AY3886" s="116"/>
      <c r="AZ3886" s="116"/>
    </row>
    <row r="3887" spans="45:52" x14ac:dyDescent="0.3">
      <c r="AS3887" s="116">
        <v>43604</v>
      </c>
      <c r="AT3887" s="116">
        <v>0.75067129629629636</v>
      </c>
      <c r="AU3887" s="116" t="s">
        <v>59</v>
      </c>
      <c r="AV3887" s="116" t="s">
        <v>61</v>
      </c>
      <c r="AW3887" s="116">
        <v>116117.715</v>
      </c>
      <c r="AX3887" s="116"/>
      <c r="AY3887" s="116"/>
      <c r="AZ3887" s="116"/>
    </row>
    <row r="3888" spans="45:52" x14ac:dyDescent="0.3">
      <c r="AS3888" s="116">
        <v>43604</v>
      </c>
      <c r="AT3888" s="116">
        <v>0.75067129629629636</v>
      </c>
      <c r="AU3888" s="116" t="s">
        <v>62</v>
      </c>
      <c r="AV3888" s="116" t="s">
        <v>63</v>
      </c>
      <c r="AW3888" s="116">
        <v>12.5</v>
      </c>
      <c r="AX3888" s="116"/>
      <c r="AY3888" s="116"/>
      <c r="AZ3888" s="116"/>
    </row>
    <row r="3889" spans="45:52" x14ac:dyDescent="0.3">
      <c r="AS3889" s="116">
        <v>43604</v>
      </c>
      <c r="AT3889" s="116">
        <v>0.75067129629629636</v>
      </c>
      <c r="AU3889" s="116" t="s">
        <v>64</v>
      </c>
      <c r="AV3889" s="116" t="s">
        <v>65</v>
      </c>
      <c r="AW3889" s="116">
        <v>27369.312999999998</v>
      </c>
      <c r="AX3889" s="116"/>
      <c r="AY3889" s="116"/>
      <c r="AZ3889" s="116"/>
    </row>
    <row r="3890" spans="45:52" x14ac:dyDescent="0.3">
      <c r="AS3890" s="116">
        <v>43604</v>
      </c>
      <c r="AT3890" s="116">
        <v>0.75067129629629636</v>
      </c>
      <c r="AU3890" s="116" t="s">
        <v>64</v>
      </c>
      <c r="AV3890" s="116" t="s">
        <v>66</v>
      </c>
      <c r="AW3890" s="116" t="s">
        <v>67</v>
      </c>
      <c r="AX3890" s="116">
        <v>37943.923000000003</v>
      </c>
      <c r="AY3890" s="116"/>
      <c r="AZ3890" s="116"/>
    </row>
    <row r="3891" spans="45:52" x14ac:dyDescent="0.3">
      <c r="AS3891" s="116">
        <v>43604</v>
      </c>
      <c r="AT3891" s="116">
        <v>0.75067129629629636</v>
      </c>
      <c r="AU3891" s="116" t="s">
        <v>64</v>
      </c>
      <c r="AV3891" s="116" t="s">
        <v>68</v>
      </c>
      <c r="AW3891" s="116">
        <v>27.384</v>
      </c>
      <c r="AX3891" s="116"/>
      <c r="AY3891" s="116"/>
      <c r="AZ3891" s="116"/>
    </row>
    <row r="3892" spans="45:52" x14ac:dyDescent="0.3">
      <c r="AS3892" s="116">
        <v>43604</v>
      </c>
      <c r="AT3892" s="116">
        <v>0.75206018518518514</v>
      </c>
      <c r="AU3892" s="116" t="s">
        <v>59</v>
      </c>
      <c r="AV3892" s="116" t="s">
        <v>60</v>
      </c>
      <c r="AW3892" s="116">
        <v>15736.519</v>
      </c>
      <c r="AX3892" s="116"/>
      <c r="AY3892" s="116"/>
      <c r="AZ3892" s="116"/>
    </row>
    <row r="3893" spans="45:52" x14ac:dyDescent="0.3">
      <c r="AS3893" s="116">
        <v>43604</v>
      </c>
      <c r="AT3893" s="116">
        <v>0.75206018518518514</v>
      </c>
      <c r="AU3893" s="116" t="s">
        <v>59</v>
      </c>
      <c r="AV3893" s="116" t="s">
        <v>61</v>
      </c>
      <c r="AW3893" s="116">
        <v>116117.715</v>
      </c>
      <c r="AX3893" s="116"/>
      <c r="AY3893" s="116"/>
      <c r="AZ3893" s="116"/>
    </row>
    <row r="3894" spans="45:52" x14ac:dyDescent="0.3">
      <c r="AS3894" s="116">
        <v>43604</v>
      </c>
      <c r="AT3894" s="116">
        <v>0.75206018518518514</v>
      </c>
      <c r="AU3894" s="116" t="s">
        <v>62</v>
      </c>
      <c r="AV3894" s="116" t="s">
        <v>63</v>
      </c>
      <c r="AW3894" s="116">
        <v>12.5</v>
      </c>
      <c r="AX3894" s="116"/>
      <c r="AY3894" s="116"/>
      <c r="AZ3894" s="116"/>
    </row>
    <row r="3895" spans="45:52" x14ac:dyDescent="0.3">
      <c r="AS3895" s="116">
        <v>43604</v>
      </c>
      <c r="AT3895" s="116">
        <v>0.75206018518518514</v>
      </c>
      <c r="AU3895" s="116" t="s">
        <v>64</v>
      </c>
      <c r="AV3895" s="116" t="s">
        <v>65</v>
      </c>
      <c r="AW3895" s="116">
        <v>27369.312999999998</v>
      </c>
      <c r="AX3895" s="116"/>
      <c r="AY3895" s="116"/>
      <c r="AZ3895" s="116"/>
    </row>
    <row r="3896" spans="45:52" x14ac:dyDescent="0.3">
      <c r="AS3896" s="116">
        <v>43604</v>
      </c>
      <c r="AT3896" s="116">
        <v>0.75206018518518514</v>
      </c>
      <c r="AU3896" s="116" t="s">
        <v>64</v>
      </c>
      <c r="AV3896" s="116" t="s">
        <v>66</v>
      </c>
      <c r="AW3896" s="116" t="s">
        <v>67</v>
      </c>
      <c r="AX3896" s="116">
        <v>37943.923000000003</v>
      </c>
      <c r="AY3896" s="116"/>
      <c r="AZ3896" s="116"/>
    </row>
    <row r="3897" spans="45:52" x14ac:dyDescent="0.3">
      <c r="AS3897" s="116">
        <v>43604</v>
      </c>
      <c r="AT3897" s="116">
        <v>0.75206018518518514</v>
      </c>
      <c r="AU3897" s="116" t="s">
        <v>64</v>
      </c>
      <c r="AV3897" s="116" t="s">
        <v>68</v>
      </c>
      <c r="AW3897" s="116">
        <v>27.384</v>
      </c>
      <c r="AX3897" s="116"/>
      <c r="AY3897" s="116"/>
      <c r="AZ3897" s="116"/>
    </row>
    <row r="3898" spans="45:52" x14ac:dyDescent="0.3">
      <c r="AS3898" s="116">
        <v>43604</v>
      </c>
      <c r="AT3898" s="116">
        <v>0.75271990740740735</v>
      </c>
      <c r="AU3898" s="116" t="s">
        <v>70</v>
      </c>
      <c r="AV3898" s="116" t="s">
        <v>71</v>
      </c>
      <c r="AW3898" s="116">
        <v>43604</v>
      </c>
      <c r="AX3898" s="116">
        <v>0.22500000000000001</v>
      </c>
      <c r="AY3898" s="116" t="s">
        <v>72</v>
      </c>
      <c r="AZ3898" s="116" t="s">
        <v>73</v>
      </c>
    </row>
    <row r="3899" spans="45:52" x14ac:dyDescent="0.3">
      <c r="AS3899" s="116">
        <v>43604</v>
      </c>
      <c r="AT3899" s="116">
        <v>0.75271990740740735</v>
      </c>
      <c r="AU3899" s="116" t="s">
        <v>74</v>
      </c>
      <c r="AV3899" s="116" t="s">
        <v>75</v>
      </c>
      <c r="AW3899" s="116">
        <v>33.700000000000003</v>
      </c>
      <c r="AX3899" s="116" t="s">
        <v>72</v>
      </c>
      <c r="AY3899" s="116" t="s">
        <v>73</v>
      </c>
      <c r="AZ3899" s="116"/>
    </row>
    <row r="3900" spans="45:52" x14ac:dyDescent="0.3">
      <c r="AS3900" s="116">
        <v>43604</v>
      </c>
      <c r="AT3900" s="116">
        <v>0.75271990740740735</v>
      </c>
      <c r="AU3900" s="116" t="s">
        <v>74</v>
      </c>
      <c r="AV3900" s="116" t="s">
        <v>76</v>
      </c>
      <c r="AW3900" s="116">
        <v>34</v>
      </c>
      <c r="AX3900" s="116" t="s">
        <v>72</v>
      </c>
      <c r="AY3900" s="116" t="s">
        <v>73</v>
      </c>
      <c r="AZ3900" s="116"/>
    </row>
    <row r="3901" spans="45:52" x14ac:dyDescent="0.3">
      <c r="AS3901" s="116">
        <v>43604</v>
      </c>
      <c r="AT3901" s="116">
        <v>0.75344907407407413</v>
      </c>
      <c r="AU3901" s="116" t="s">
        <v>59</v>
      </c>
      <c r="AV3901" s="116" t="s">
        <v>60</v>
      </c>
      <c r="AW3901" s="116">
        <v>15736.519</v>
      </c>
      <c r="AX3901" s="116"/>
      <c r="AY3901" s="116"/>
      <c r="AZ3901" s="116"/>
    </row>
    <row r="3902" spans="45:52" x14ac:dyDescent="0.3">
      <c r="AS3902" s="116">
        <v>43604</v>
      </c>
      <c r="AT3902" s="116">
        <v>0.75344907407407413</v>
      </c>
      <c r="AU3902" s="116" t="s">
        <v>59</v>
      </c>
      <c r="AV3902" s="116" t="s">
        <v>61</v>
      </c>
      <c r="AW3902" s="116">
        <v>116117.715</v>
      </c>
      <c r="AX3902" s="116"/>
      <c r="AY3902" s="116"/>
      <c r="AZ3902" s="116"/>
    </row>
    <row r="3903" spans="45:52" x14ac:dyDescent="0.3">
      <c r="AS3903" s="116">
        <v>43604</v>
      </c>
      <c r="AT3903" s="116">
        <v>0.75344907407407413</v>
      </c>
      <c r="AU3903" s="116" t="s">
        <v>62</v>
      </c>
      <c r="AV3903" s="116" t="s">
        <v>63</v>
      </c>
      <c r="AW3903" s="116">
        <v>12.5</v>
      </c>
      <c r="AX3903" s="116"/>
      <c r="AY3903" s="116"/>
      <c r="AZ3903" s="116"/>
    </row>
    <row r="3904" spans="45:52" x14ac:dyDescent="0.3">
      <c r="AS3904" s="116">
        <v>43604</v>
      </c>
      <c r="AT3904" s="116">
        <v>0.75344907407407413</v>
      </c>
      <c r="AU3904" s="116" t="s">
        <v>64</v>
      </c>
      <c r="AV3904" s="116" t="s">
        <v>65</v>
      </c>
      <c r="AW3904" s="116">
        <v>27369.312999999998</v>
      </c>
      <c r="AX3904" s="116"/>
      <c r="AY3904" s="116"/>
      <c r="AZ3904" s="116"/>
    </row>
    <row r="3905" spans="45:52" x14ac:dyDescent="0.3">
      <c r="AS3905" s="116">
        <v>43604</v>
      </c>
      <c r="AT3905" s="116">
        <v>0.75344907407407413</v>
      </c>
      <c r="AU3905" s="116" t="s">
        <v>64</v>
      </c>
      <c r="AV3905" s="116" t="s">
        <v>66</v>
      </c>
      <c r="AW3905" s="116" t="s">
        <v>67</v>
      </c>
      <c r="AX3905" s="116">
        <v>37944.142999999996</v>
      </c>
      <c r="AY3905" s="116"/>
      <c r="AZ3905" s="116"/>
    </row>
    <row r="3906" spans="45:52" x14ac:dyDescent="0.3">
      <c r="AS3906" s="116">
        <v>43604</v>
      </c>
      <c r="AT3906" s="116">
        <v>0.75344907407407413</v>
      </c>
      <c r="AU3906" s="116" t="s">
        <v>64</v>
      </c>
      <c r="AV3906" s="116" t="s">
        <v>68</v>
      </c>
      <c r="AW3906" s="116">
        <v>27.603999999999999</v>
      </c>
      <c r="AX3906" s="116"/>
      <c r="AY3906" s="116"/>
      <c r="AZ3906" s="116"/>
    </row>
    <row r="3907" spans="45:52" x14ac:dyDescent="0.3">
      <c r="AS3907" s="116">
        <v>43604</v>
      </c>
      <c r="AT3907" s="116">
        <v>0.75483796296296291</v>
      </c>
      <c r="AU3907" s="116" t="s">
        <v>59</v>
      </c>
      <c r="AV3907" s="116" t="s">
        <v>60</v>
      </c>
      <c r="AW3907" s="116">
        <v>15736.519</v>
      </c>
      <c r="AX3907" s="116"/>
      <c r="AY3907" s="116"/>
      <c r="AZ3907" s="116"/>
    </row>
    <row r="3908" spans="45:52" x14ac:dyDescent="0.3">
      <c r="AS3908" s="116">
        <v>43604</v>
      </c>
      <c r="AT3908" s="116">
        <v>0.75483796296296291</v>
      </c>
      <c r="AU3908" s="116" t="s">
        <v>59</v>
      </c>
      <c r="AV3908" s="116" t="s">
        <v>61</v>
      </c>
      <c r="AW3908" s="116">
        <v>116117.715</v>
      </c>
      <c r="AX3908" s="116"/>
      <c r="AY3908" s="116"/>
      <c r="AZ3908" s="116"/>
    </row>
    <row r="3909" spans="45:52" x14ac:dyDescent="0.3">
      <c r="AS3909" s="116">
        <v>43604</v>
      </c>
      <c r="AT3909" s="116">
        <v>0.75483796296296291</v>
      </c>
      <c r="AU3909" s="116" t="s">
        <v>62</v>
      </c>
      <c r="AV3909" s="116" t="s">
        <v>63</v>
      </c>
      <c r="AW3909" s="116">
        <v>12.5</v>
      </c>
      <c r="AX3909" s="116"/>
      <c r="AY3909" s="116"/>
      <c r="AZ3909" s="116"/>
    </row>
    <row r="3910" spans="45:52" x14ac:dyDescent="0.3">
      <c r="AS3910" s="116">
        <v>43604</v>
      </c>
      <c r="AT3910" s="116">
        <v>0.75483796296296291</v>
      </c>
      <c r="AU3910" s="116" t="s">
        <v>64</v>
      </c>
      <c r="AV3910" s="116" t="s">
        <v>65</v>
      </c>
      <c r="AW3910" s="116">
        <v>27369.312999999998</v>
      </c>
      <c r="AX3910" s="116"/>
      <c r="AY3910" s="116"/>
      <c r="AZ3910" s="116"/>
    </row>
    <row r="3911" spans="45:52" x14ac:dyDescent="0.3">
      <c r="AS3911" s="116">
        <v>43604</v>
      </c>
      <c r="AT3911" s="116">
        <v>0.75483796296296291</v>
      </c>
      <c r="AU3911" s="116" t="s">
        <v>64</v>
      </c>
      <c r="AV3911" s="116" t="s">
        <v>66</v>
      </c>
      <c r="AW3911" s="116" t="s">
        <v>67</v>
      </c>
      <c r="AX3911" s="116">
        <v>37944.142999999996</v>
      </c>
      <c r="AY3911" s="116"/>
      <c r="AZ3911" s="116"/>
    </row>
    <row r="3912" spans="45:52" x14ac:dyDescent="0.3">
      <c r="AS3912" s="116">
        <v>43604</v>
      </c>
      <c r="AT3912" s="116">
        <v>0.75483796296296291</v>
      </c>
      <c r="AU3912" s="116" t="s">
        <v>64</v>
      </c>
      <c r="AV3912" s="116" t="s">
        <v>68</v>
      </c>
      <c r="AW3912" s="116">
        <v>27.603999999999999</v>
      </c>
      <c r="AX3912" s="116"/>
      <c r="AY3912" s="116"/>
      <c r="AZ3912" s="116"/>
    </row>
    <row r="3913" spans="45:52" x14ac:dyDescent="0.3">
      <c r="AS3913" s="116">
        <v>43604</v>
      </c>
      <c r="AT3913" s="116">
        <v>0.75619212962962967</v>
      </c>
      <c r="AU3913" s="116" t="s">
        <v>70</v>
      </c>
      <c r="AV3913" s="116" t="s">
        <v>71</v>
      </c>
      <c r="AW3913" s="116">
        <v>43604</v>
      </c>
      <c r="AX3913" s="116">
        <v>0.22500000000000001</v>
      </c>
      <c r="AY3913" s="116" t="s">
        <v>72</v>
      </c>
      <c r="AZ3913" s="116" t="s">
        <v>73</v>
      </c>
    </row>
    <row r="3914" spans="45:52" x14ac:dyDescent="0.3">
      <c r="AS3914" s="116">
        <v>43604</v>
      </c>
      <c r="AT3914" s="116">
        <v>0.75619212962962967</v>
      </c>
      <c r="AU3914" s="116" t="s">
        <v>74</v>
      </c>
      <c r="AV3914" s="116" t="s">
        <v>75</v>
      </c>
      <c r="AW3914" s="116">
        <v>33.700000000000003</v>
      </c>
      <c r="AX3914" s="116" t="s">
        <v>72</v>
      </c>
      <c r="AY3914" s="116" t="s">
        <v>73</v>
      </c>
      <c r="AZ3914" s="116"/>
    </row>
    <row r="3915" spans="45:52" x14ac:dyDescent="0.3">
      <c r="AS3915" s="116">
        <v>43604</v>
      </c>
      <c r="AT3915" s="116">
        <v>0.75619212962962967</v>
      </c>
      <c r="AU3915" s="116" t="s">
        <v>74</v>
      </c>
      <c r="AV3915" s="116" t="s">
        <v>76</v>
      </c>
      <c r="AW3915" s="116">
        <v>34</v>
      </c>
      <c r="AX3915" s="116" t="s">
        <v>72</v>
      </c>
      <c r="AY3915" s="116" t="s">
        <v>73</v>
      </c>
      <c r="AZ3915" s="116"/>
    </row>
    <row r="3916" spans="45:52" x14ac:dyDescent="0.3">
      <c r="AS3916" s="116">
        <v>43604</v>
      </c>
      <c r="AT3916" s="116">
        <v>0.7562268518518519</v>
      </c>
      <c r="AU3916" s="116" t="s">
        <v>59</v>
      </c>
      <c r="AV3916" s="116" t="s">
        <v>60</v>
      </c>
      <c r="AW3916" s="116">
        <v>15736.519</v>
      </c>
      <c r="AX3916" s="116"/>
      <c r="AY3916" s="116"/>
      <c r="AZ3916" s="116"/>
    </row>
    <row r="3917" spans="45:52" x14ac:dyDescent="0.3">
      <c r="AS3917" s="116">
        <v>43604</v>
      </c>
      <c r="AT3917" s="116">
        <v>0.7562268518518519</v>
      </c>
      <c r="AU3917" s="116" t="s">
        <v>59</v>
      </c>
      <c r="AV3917" s="116" t="s">
        <v>61</v>
      </c>
      <c r="AW3917" s="116">
        <v>116117.715</v>
      </c>
      <c r="AX3917" s="116"/>
      <c r="AY3917" s="116"/>
      <c r="AZ3917" s="116"/>
    </row>
    <row r="3918" spans="45:52" x14ac:dyDescent="0.3">
      <c r="AS3918" s="116">
        <v>43604</v>
      </c>
      <c r="AT3918" s="116">
        <v>0.7562268518518519</v>
      </c>
      <c r="AU3918" s="116" t="s">
        <v>62</v>
      </c>
      <c r="AV3918" s="116" t="s">
        <v>63</v>
      </c>
      <c r="AW3918" s="116">
        <v>12.5</v>
      </c>
      <c r="AX3918" s="116"/>
      <c r="AY3918" s="116"/>
      <c r="AZ3918" s="116"/>
    </row>
    <row r="3919" spans="45:52" x14ac:dyDescent="0.3">
      <c r="AS3919" s="116">
        <v>43604</v>
      </c>
      <c r="AT3919" s="116">
        <v>0.7562268518518519</v>
      </c>
      <c r="AU3919" s="116" t="s">
        <v>64</v>
      </c>
      <c r="AV3919" s="116" t="s">
        <v>65</v>
      </c>
      <c r="AW3919" s="116">
        <v>27369.312999999998</v>
      </c>
      <c r="AX3919" s="116"/>
      <c r="AY3919" s="116"/>
      <c r="AZ3919" s="116"/>
    </row>
    <row r="3920" spans="45:52" x14ac:dyDescent="0.3">
      <c r="AS3920" s="116">
        <v>43604</v>
      </c>
      <c r="AT3920" s="116">
        <v>0.7562268518518519</v>
      </c>
      <c r="AU3920" s="116" t="s">
        <v>64</v>
      </c>
      <c r="AV3920" s="116" t="s">
        <v>66</v>
      </c>
      <c r="AW3920" s="116" t="s">
        <v>67</v>
      </c>
      <c r="AX3920" s="116">
        <v>37944.142999999996</v>
      </c>
      <c r="AY3920" s="116"/>
      <c r="AZ3920" s="116"/>
    </row>
    <row r="3921" spans="45:52" x14ac:dyDescent="0.3">
      <c r="AS3921" s="116">
        <v>43604</v>
      </c>
      <c r="AT3921" s="116">
        <v>0.7562268518518519</v>
      </c>
      <c r="AU3921" s="116" t="s">
        <v>64</v>
      </c>
      <c r="AV3921" s="116" t="s">
        <v>68</v>
      </c>
      <c r="AW3921" s="116">
        <v>27.603999999999999</v>
      </c>
      <c r="AX3921" s="116"/>
      <c r="AY3921" s="116"/>
      <c r="AZ3921" s="116"/>
    </row>
    <row r="3922" spans="45:52" x14ac:dyDescent="0.3">
      <c r="AS3922" s="116">
        <v>43604</v>
      </c>
      <c r="AT3922" s="116">
        <v>0.75761574074074067</v>
      </c>
      <c r="AU3922" s="116" t="s">
        <v>59</v>
      </c>
      <c r="AV3922" s="116" t="s">
        <v>60</v>
      </c>
      <c r="AW3922" s="116">
        <v>15736.519</v>
      </c>
      <c r="AX3922" s="116"/>
      <c r="AY3922" s="116"/>
      <c r="AZ3922" s="116"/>
    </row>
    <row r="3923" spans="45:52" x14ac:dyDescent="0.3">
      <c r="AS3923" s="116">
        <v>43604</v>
      </c>
      <c r="AT3923" s="116">
        <v>0.75761574074074067</v>
      </c>
      <c r="AU3923" s="116" t="s">
        <v>59</v>
      </c>
      <c r="AV3923" s="116" t="s">
        <v>61</v>
      </c>
      <c r="AW3923" s="116">
        <v>116117.715</v>
      </c>
      <c r="AX3923" s="116"/>
      <c r="AY3923" s="116"/>
      <c r="AZ3923" s="116"/>
    </row>
    <row r="3924" spans="45:52" x14ac:dyDescent="0.3">
      <c r="AS3924" s="116">
        <v>43604</v>
      </c>
      <c r="AT3924" s="116">
        <v>0.75761574074074067</v>
      </c>
      <c r="AU3924" s="116" t="s">
        <v>62</v>
      </c>
      <c r="AV3924" s="116" t="s">
        <v>63</v>
      </c>
      <c r="AW3924" s="116">
        <v>12.5</v>
      </c>
      <c r="AX3924" s="116"/>
      <c r="AY3924" s="116"/>
      <c r="AZ3924" s="116"/>
    </row>
    <row r="3925" spans="45:52" x14ac:dyDescent="0.3">
      <c r="AS3925" s="116">
        <v>43604</v>
      </c>
      <c r="AT3925" s="116">
        <v>0.75761574074074067</v>
      </c>
      <c r="AU3925" s="116" t="s">
        <v>64</v>
      </c>
      <c r="AV3925" s="116" t="s">
        <v>65</v>
      </c>
      <c r="AW3925" s="116">
        <v>27369.312999999998</v>
      </c>
      <c r="AX3925" s="116"/>
      <c r="AY3925" s="116"/>
      <c r="AZ3925" s="116"/>
    </row>
    <row r="3926" spans="45:52" x14ac:dyDescent="0.3">
      <c r="AS3926" s="116">
        <v>43604</v>
      </c>
      <c r="AT3926" s="116">
        <v>0.75761574074074067</v>
      </c>
      <c r="AU3926" s="116" t="s">
        <v>64</v>
      </c>
      <c r="AV3926" s="116" t="s">
        <v>66</v>
      </c>
      <c r="AW3926" s="116" t="s">
        <v>67</v>
      </c>
      <c r="AX3926" s="116">
        <v>37944.36</v>
      </c>
      <c r="AY3926" s="116"/>
      <c r="AZ3926" s="116"/>
    </row>
    <row r="3927" spans="45:52" x14ac:dyDescent="0.3">
      <c r="AS3927" s="116">
        <v>43604</v>
      </c>
      <c r="AT3927" s="116">
        <v>0.75761574074074067</v>
      </c>
      <c r="AU3927" s="116" t="s">
        <v>64</v>
      </c>
      <c r="AV3927" s="116" t="s">
        <v>68</v>
      </c>
      <c r="AW3927" s="116">
        <v>27.821000000000002</v>
      </c>
      <c r="AX3927" s="116"/>
      <c r="AY3927" s="116"/>
      <c r="AZ3927" s="116"/>
    </row>
    <row r="3928" spans="45:52" x14ac:dyDescent="0.3">
      <c r="AS3928" s="116">
        <v>43604</v>
      </c>
      <c r="AT3928" s="116">
        <v>0.75900462962962967</v>
      </c>
      <c r="AU3928" s="116" t="s">
        <v>59</v>
      </c>
      <c r="AV3928" s="116" t="s">
        <v>60</v>
      </c>
      <c r="AW3928" s="116">
        <v>15736.519</v>
      </c>
      <c r="AX3928" s="116"/>
      <c r="AY3928" s="116"/>
      <c r="AZ3928" s="116"/>
    </row>
    <row r="3929" spans="45:52" x14ac:dyDescent="0.3">
      <c r="AS3929" s="116">
        <v>43604</v>
      </c>
      <c r="AT3929" s="116">
        <v>0.75900462962962967</v>
      </c>
      <c r="AU3929" s="116" t="s">
        <v>59</v>
      </c>
      <c r="AV3929" s="116" t="s">
        <v>61</v>
      </c>
      <c r="AW3929" s="116">
        <v>116117.715</v>
      </c>
      <c r="AX3929" s="116"/>
      <c r="AY3929" s="116"/>
      <c r="AZ3929" s="116"/>
    </row>
    <row r="3930" spans="45:52" x14ac:dyDescent="0.3">
      <c r="AS3930" s="116">
        <v>43604</v>
      </c>
      <c r="AT3930" s="116">
        <v>0.75900462962962967</v>
      </c>
      <c r="AU3930" s="116" t="s">
        <v>62</v>
      </c>
      <c r="AV3930" s="116" t="s">
        <v>63</v>
      </c>
      <c r="AW3930" s="116">
        <v>12.5</v>
      </c>
      <c r="AX3930" s="116"/>
      <c r="AY3930" s="116"/>
      <c r="AZ3930" s="116"/>
    </row>
    <row r="3931" spans="45:52" x14ac:dyDescent="0.3">
      <c r="AS3931" s="116">
        <v>43604</v>
      </c>
      <c r="AT3931" s="116">
        <v>0.75900462962962967</v>
      </c>
      <c r="AU3931" s="116" t="s">
        <v>64</v>
      </c>
      <c r="AV3931" s="116" t="s">
        <v>65</v>
      </c>
      <c r="AW3931" s="116">
        <v>27369.312999999998</v>
      </c>
      <c r="AX3931" s="116"/>
      <c r="AY3931" s="116"/>
      <c r="AZ3931" s="116"/>
    </row>
    <row r="3932" spans="45:52" x14ac:dyDescent="0.3">
      <c r="AS3932" s="116">
        <v>43604</v>
      </c>
      <c r="AT3932" s="116">
        <v>0.75900462962962967</v>
      </c>
      <c r="AU3932" s="116" t="s">
        <v>64</v>
      </c>
      <c r="AV3932" s="116" t="s">
        <v>66</v>
      </c>
      <c r="AW3932" s="116" t="s">
        <v>67</v>
      </c>
      <c r="AX3932" s="116">
        <v>37944.36</v>
      </c>
      <c r="AY3932" s="116"/>
      <c r="AZ3932" s="116"/>
    </row>
    <row r="3933" spans="45:52" x14ac:dyDescent="0.3">
      <c r="AS3933" s="116">
        <v>43604</v>
      </c>
      <c r="AT3933" s="116">
        <v>0.75900462962962967</v>
      </c>
      <c r="AU3933" s="116" t="s">
        <v>64</v>
      </c>
      <c r="AV3933" s="116" t="s">
        <v>68</v>
      </c>
      <c r="AW3933" s="116">
        <v>27.821000000000002</v>
      </c>
      <c r="AX3933" s="116"/>
      <c r="AY3933" s="116"/>
      <c r="AZ3933" s="116"/>
    </row>
    <row r="3934" spans="45:52" x14ac:dyDescent="0.3">
      <c r="AS3934" s="116">
        <v>43604</v>
      </c>
      <c r="AT3934" s="116">
        <v>0.75966435185185188</v>
      </c>
      <c r="AU3934" s="116" t="s">
        <v>70</v>
      </c>
      <c r="AV3934" s="116" t="s">
        <v>71</v>
      </c>
      <c r="AW3934" s="116">
        <v>43604</v>
      </c>
      <c r="AX3934" s="116">
        <v>0.22500000000000001</v>
      </c>
      <c r="AY3934" s="116" t="s">
        <v>72</v>
      </c>
      <c r="AZ3934" s="116" t="s">
        <v>73</v>
      </c>
    </row>
    <row r="3935" spans="45:52" x14ac:dyDescent="0.3">
      <c r="AS3935" s="116">
        <v>43604</v>
      </c>
      <c r="AT3935" s="116">
        <v>0.75966435185185188</v>
      </c>
      <c r="AU3935" s="116" t="s">
        <v>74</v>
      </c>
      <c r="AV3935" s="116" t="s">
        <v>75</v>
      </c>
      <c r="AW3935" s="116">
        <v>33.700000000000003</v>
      </c>
      <c r="AX3935" s="116" t="s">
        <v>72</v>
      </c>
      <c r="AY3935" s="116" t="s">
        <v>73</v>
      </c>
      <c r="AZ3935" s="116"/>
    </row>
    <row r="3936" spans="45:52" x14ac:dyDescent="0.3">
      <c r="AS3936" s="116">
        <v>43604</v>
      </c>
      <c r="AT3936" s="116">
        <v>0.75966435185185188</v>
      </c>
      <c r="AU3936" s="116" t="s">
        <v>74</v>
      </c>
      <c r="AV3936" s="116" t="s">
        <v>76</v>
      </c>
      <c r="AW3936" s="116">
        <v>34</v>
      </c>
      <c r="AX3936" s="116" t="s">
        <v>72</v>
      </c>
      <c r="AY3936" s="116" t="s">
        <v>73</v>
      </c>
      <c r="AZ3936" s="116"/>
    </row>
    <row r="3937" spans="45:52" x14ac:dyDescent="0.3">
      <c r="AS3937" s="116">
        <v>43604</v>
      </c>
      <c r="AT3937" s="116">
        <v>0.76039351851851855</v>
      </c>
      <c r="AU3937" s="116" t="s">
        <v>59</v>
      </c>
      <c r="AV3937" s="116" t="s">
        <v>60</v>
      </c>
      <c r="AW3937" s="116">
        <v>15736.519</v>
      </c>
      <c r="AX3937" s="116"/>
      <c r="AY3937" s="116"/>
      <c r="AZ3937" s="116"/>
    </row>
    <row r="3938" spans="45:52" x14ac:dyDescent="0.3">
      <c r="AS3938" s="116">
        <v>43604</v>
      </c>
      <c r="AT3938" s="116">
        <v>0.76039351851851855</v>
      </c>
      <c r="AU3938" s="116" t="s">
        <v>59</v>
      </c>
      <c r="AV3938" s="116" t="s">
        <v>61</v>
      </c>
      <c r="AW3938" s="116">
        <v>116117.715</v>
      </c>
      <c r="AX3938" s="116"/>
      <c r="AY3938" s="116"/>
      <c r="AZ3938" s="116"/>
    </row>
    <row r="3939" spans="45:52" x14ac:dyDescent="0.3">
      <c r="AS3939" s="116">
        <v>43604</v>
      </c>
      <c r="AT3939" s="116">
        <v>0.76039351851851855</v>
      </c>
      <c r="AU3939" s="116" t="s">
        <v>62</v>
      </c>
      <c r="AV3939" s="116" t="s">
        <v>63</v>
      </c>
      <c r="AW3939" s="116">
        <v>12.5</v>
      </c>
      <c r="AX3939" s="116"/>
      <c r="AY3939" s="116"/>
      <c r="AZ3939" s="116"/>
    </row>
    <row r="3940" spans="45:52" x14ac:dyDescent="0.3">
      <c r="AS3940" s="116">
        <v>43604</v>
      </c>
      <c r="AT3940" s="116">
        <v>0.76039351851851855</v>
      </c>
      <c r="AU3940" s="116" t="s">
        <v>64</v>
      </c>
      <c r="AV3940" s="116" t="s">
        <v>65</v>
      </c>
      <c r="AW3940" s="116">
        <v>27369.312999999998</v>
      </c>
      <c r="AX3940" s="116"/>
      <c r="AY3940" s="116"/>
      <c r="AZ3940" s="116"/>
    </row>
    <row r="3941" spans="45:52" x14ac:dyDescent="0.3">
      <c r="AS3941" s="116">
        <v>43604</v>
      </c>
      <c r="AT3941" s="116">
        <v>0.76039351851851855</v>
      </c>
      <c r="AU3941" s="116" t="s">
        <v>64</v>
      </c>
      <c r="AV3941" s="116" t="s">
        <v>66</v>
      </c>
      <c r="AW3941" s="116" t="s">
        <v>67</v>
      </c>
      <c r="AX3941" s="116">
        <v>37944.576000000001</v>
      </c>
      <c r="AY3941" s="116"/>
      <c r="AZ3941" s="116"/>
    </row>
    <row r="3942" spans="45:52" x14ac:dyDescent="0.3">
      <c r="AS3942" s="116">
        <v>43604</v>
      </c>
      <c r="AT3942" s="116">
        <v>0.76039351851851855</v>
      </c>
      <c r="AU3942" s="116" t="s">
        <v>64</v>
      </c>
      <c r="AV3942" s="116" t="s">
        <v>68</v>
      </c>
      <c r="AW3942" s="116">
        <v>28.036999999999999</v>
      </c>
      <c r="AX3942" s="116"/>
      <c r="AY3942" s="116"/>
      <c r="AZ3942" s="116"/>
    </row>
    <row r="3943" spans="45:52" x14ac:dyDescent="0.3">
      <c r="AS3943" s="116">
        <v>43604</v>
      </c>
      <c r="AT3943" s="116">
        <v>0.76178240740740744</v>
      </c>
      <c r="AU3943" s="116" t="s">
        <v>59</v>
      </c>
      <c r="AV3943" s="116" t="s">
        <v>60</v>
      </c>
      <c r="AW3943" s="116">
        <v>15736.519</v>
      </c>
      <c r="AX3943" s="116"/>
      <c r="AY3943" s="116"/>
      <c r="AZ3943" s="116"/>
    </row>
    <row r="3944" spans="45:52" x14ac:dyDescent="0.3">
      <c r="AS3944" s="116">
        <v>43604</v>
      </c>
      <c r="AT3944" s="116">
        <v>0.76178240740740744</v>
      </c>
      <c r="AU3944" s="116" t="s">
        <v>59</v>
      </c>
      <c r="AV3944" s="116" t="s">
        <v>61</v>
      </c>
      <c r="AW3944" s="116">
        <v>116117.715</v>
      </c>
      <c r="AX3944" s="116"/>
      <c r="AY3944" s="116"/>
      <c r="AZ3944" s="116"/>
    </row>
    <row r="3945" spans="45:52" x14ac:dyDescent="0.3">
      <c r="AS3945" s="116">
        <v>43604</v>
      </c>
      <c r="AT3945" s="116">
        <v>0.76178240740740744</v>
      </c>
      <c r="AU3945" s="116" t="s">
        <v>62</v>
      </c>
      <c r="AV3945" s="116" t="s">
        <v>63</v>
      </c>
      <c r="AW3945" s="116">
        <v>12.5</v>
      </c>
      <c r="AX3945" s="116"/>
      <c r="AY3945" s="116"/>
      <c r="AZ3945" s="116"/>
    </row>
    <row r="3946" spans="45:52" x14ac:dyDescent="0.3">
      <c r="AS3946" s="116">
        <v>43604</v>
      </c>
      <c r="AT3946" s="116">
        <v>0.76178240740740744</v>
      </c>
      <c r="AU3946" s="116" t="s">
        <v>64</v>
      </c>
      <c r="AV3946" s="116" t="s">
        <v>65</v>
      </c>
      <c r="AW3946" s="116">
        <v>27369.312999999998</v>
      </c>
      <c r="AX3946" s="116"/>
      <c r="AY3946" s="116"/>
      <c r="AZ3946" s="116"/>
    </row>
    <row r="3947" spans="45:52" x14ac:dyDescent="0.3">
      <c r="AS3947" s="116">
        <v>43604</v>
      </c>
      <c r="AT3947" s="116">
        <v>0.76178240740740744</v>
      </c>
      <c r="AU3947" s="116" t="s">
        <v>64</v>
      </c>
      <c r="AV3947" s="116" t="s">
        <v>66</v>
      </c>
      <c r="AW3947" s="116" t="s">
        <v>67</v>
      </c>
      <c r="AX3947" s="116">
        <v>37944.576000000001</v>
      </c>
      <c r="AY3947" s="116"/>
      <c r="AZ3947" s="116"/>
    </row>
    <row r="3948" spans="45:52" x14ac:dyDescent="0.3">
      <c r="AS3948" s="116">
        <v>43604</v>
      </c>
      <c r="AT3948" s="116">
        <v>0.76178240740740744</v>
      </c>
      <c r="AU3948" s="116" t="s">
        <v>64</v>
      </c>
      <c r="AV3948" s="116" t="s">
        <v>68</v>
      </c>
      <c r="AW3948" s="116">
        <v>28.036999999999999</v>
      </c>
      <c r="AX3948" s="116"/>
      <c r="AY3948" s="116"/>
      <c r="AZ3948" s="116"/>
    </row>
    <row r="3949" spans="45:52" x14ac:dyDescent="0.3">
      <c r="AS3949" s="116">
        <v>43604</v>
      </c>
      <c r="AT3949" s="116">
        <v>0.76313657407407398</v>
      </c>
      <c r="AU3949" s="116" t="s">
        <v>70</v>
      </c>
      <c r="AV3949" s="116" t="s">
        <v>71</v>
      </c>
      <c r="AW3949" s="116">
        <v>43604</v>
      </c>
      <c r="AX3949" s="116">
        <v>0.22500000000000001</v>
      </c>
      <c r="AY3949" s="116" t="s">
        <v>72</v>
      </c>
      <c r="AZ3949" s="116" t="s">
        <v>73</v>
      </c>
    </row>
    <row r="3950" spans="45:52" x14ac:dyDescent="0.3">
      <c r="AS3950" s="116">
        <v>43604</v>
      </c>
      <c r="AT3950" s="116">
        <v>0.76313657407407398</v>
      </c>
      <c r="AU3950" s="116" t="s">
        <v>74</v>
      </c>
      <c r="AV3950" s="116" t="s">
        <v>75</v>
      </c>
      <c r="AW3950" s="116">
        <v>33.700000000000003</v>
      </c>
      <c r="AX3950" s="116" t="s">
        <v>72</v>
      </c>
      <c r="AY3950" s="116" t="s">
        <v>73</v>
      </c>
      <c r="AZ3950" s="116"/>
    </row>
    <row r="3951" spans="45:52" x14ac:dyDescent="0.3">
      <c r="AS3951" s="116">
        <v>43604</v>
      </c>
      <c r="AT3951" s="116">
        <v>0.76313657407407398</v>
      </c>
      <c r="AU3951" s="116" t="s">
        <v>74</v>
      </c>
      <c r="AV3951" s="116" t="s">
        <v>76</v>
      </c>
      <c r="AW3951" s="116">
        <v>34</v>
      </c>
      <c r="AX3951" s="116" t="s">
        <v>72</v>
      </c>
      <c r="AY3951" s="116" t="s">
        <v>73</v>
      </c>
      <c r="AZ3951" s="116"/>
    </row>
    <row r="3952" spans="45:52" x14ac:dyDescent="0.3">
      <c r="AS3952" s="116">
        <v>43604</v>
      </c>
      <c r="AT3952" s="116">
        <v>0.76317129629629632</v>
      </c>
      <c r="AU3952" s="116" t="s">
        <v>59</v>
      </c>
      <c r="AV3952" s="116" t="s">
        <v>60</v>
      </c>
      <c r="AW3952" s="116">
        <v>15736.519</v>
      </c>
      <c r="AX3952" s="116"/>
      <c r="AY3952" s="116"/>
      <c r="AZ3952" s="116"/>
    </row>
    <row r="3953" spans="45:52" x14ac:dyDescent="0.3">
      <c r="AS3953" s="116">
        <v>43604</v>
      </c>
      <c r="AT3953" s="116">
        <v>0.76317129629629632</v>
      </c>
      <c r="AU3953" s="116" t="s">
        <v>59</v>
      </c>
      <c r="AV3953" s="116" t="s">
        <v>61</v>
      </c>
      <c r="AW3953" s="116">
        <v>116117.715</v>
      </c>
      <c r="AX3953" s="116"/>
      <c r="AY3953" s="116"/>
      <c r="AZ3953" s="116"/>
    </row>
    <row r="3954" spans="45:52" x14ac:dyDescent="0.3">
      <c r="AS3954" s="116">
        <v>43604</v>
      </c>
      <c r="AT3954" s="116">
        <v>0.76317129629629632</v>
      </c>
      <c r="AU3954" s="116" t="s">
        <v>62</v>
      </c>
      <c r="AV3954" s="116" t="s">
        <v>63</v>
      </c>
      <c r="AW3954" s="116">
        <v>12.5</v>
      </c>
      <c r="AX3954" s="116"/>
      <c r="AY3954" s="116"/>
      <c r="AZ3954" s="116"/>
    </row>
    <row r="3955" spans="45:52" x14ac:dyDescent="0.3">
      <c r="AS3955" s="116">
        <v>43604</v>
      </c>
      <c r="AT3955" s="116">
        <v>0.76317129629629632</v>
      </c>
      <c r="AU3955" s="116" t="s">
        <v>64</v>
      </c>
      <c r="AV3955" s="116" t="s">
        <v>65</v>
      </c>
      <c r="AW3955" s="116">
        <v>27369.312999999998</v>
      </c>
      <c r="AX3955" s="116"/>
      <c r="AY3955" s="116"/>
      <c r="AZ3955" s="116"/>
    </row>
    <row r="3956" spans="45:52" x14ac:dyDescent="0.3">
      <c r="AS3956" s="116">
        <v>43604</v>
      </c>
      <c r="AT3956" s="116">
        <v>0.76317129629629632</v>
      </c>
      <c r="AU3956" s="116" t="s">
        <v>64</v>
      </c>
      <c r="AV3956" s="116" t="s">
        <v>66</v>
      </c>
      <c r="AW3956" s="116" t="s">
        <v>67</v>
      </c>
      <c r="AX3956" s="116">
        <v>37944.576000000001</v>
      </c>
      <c r="AY3956" s="116"/>
      <c r="AZ3956" s="116"/>
    </row>
    <row r="3957" spans="45:52" x14ac:dyDescent="0.3">
      <c r="AS3957" s="116">
        <v>43604</v>
      </c>
      <c r="AT3957" s="116">
        <v>0.76317129629629632</v>
      </c>
      <c r="AU3957" s="116" t="s">
        <v>64</v>
      </c>
      <c r="AV3957" s="116" t="s">
        <v>68</v>
      </c>
      <c r="AW3957" s="116">
        <v>28.036999999999999</v>
      </c>
      <c r="AX3957" s="116"/>
      <c r="AY3957" s="116"/>
      <c r="AZ3957" s="116"/>
    </row>
    <row r="3958" spans="45:52" x14ac:dyDescent="0.3">
      <c r="AS3958" s="116">
        <v>43604</v>
      </c>
      <c r="AT3958" s="116">
        <v>0.7645601851851852</v>
      </c>
      <c r="AU3958" s="116" t="s">
        <v>59</v>
      </c>
      <c r="AV3958" s="116" t="s">
        <v>60</v>
      </c>
      <c r="AW3958" s="116">
        <v>15736.519</v>
      </c>
      <c r="AX3958" s="116"/>
      <c r="AY3958" s="116"/>
      <c r="AZ3958" s="116"/>
    </row>
    <row r="3959" spans="45:52" x14ac:dyDescent="0.3">
      <c r="AS3959" s="116">
        <v>43604</v>
      </c>
      <c r="AT3959" s="116">
        <v>0.7645601851851852</v>
      </c>
      <c r="AU3959" s="116" t="s">
        <v>59</v>
      </c>
      <c r="AV3959" s="116" t="s">
        <v>61</v>
      </c>
      <c r="AW3959" s="116">
        <v>116117.715</v>
      </c>
      <c r="AX3959" s="116"/>
      <c r="AY3959" s="116"/>
      <c r="AZ3959" s="116"/>
    </row>
    <row r="3960" spans="45:52" x14ac:dyDescent="0.3">
      <c r="AS3960" s="116">
        <v>43604</v>
      </c>
      <c r="AT3960" s="116">
        <v>0.7645601851851852</v>
      </c>
      <c r="AU3960" s="116" t="s">
        <v>62</v>
      </c>
      <c r="AV3960" s="116" t="s">
        <v>63</v>
      </c>
      <c r="AW3960" s="116">
        <v>12.5</v>
      </c>
      <c r="AX3960" s="116"/>
      <c r="AY3960" s="116"/>
      <c r="AZ3960" s="116"/>
    </row>
    <row r="3961" spans="45:52" x14ac:dyDescent="0.3">
      <c r="AS3961" s="116">
        <v>43604</v>
      </c>
      <c r="AT3961" s="116">
        <v>0.7645601851851852</v>
      </c>
      <c r="AU3961" s="116" t="s">
        <v>64</v>
      </c>
      <c r="AV3961" s="116" t="s">
        <v>65</v>
      </c>
      <c r="AW3961" s="116">
        <v>27369.312999999998</v>
      </c>
      <c r="AX3961" s="116"/>
      <c r="AY3961" s="116"/>
      <c r="AZ3961" s="116"/>
    </row>
    <row r="3962" spans="45:52" x14ac:dyDescent="0.3">
      <c r="AS3962" s="116">
        <v>43604</v>
      </c>
      <c r="AT3962" s="116">
        <v>0.7645601851851852</v>
      </c>
      <c r="AU3962" s="116" t="s">
        <v>64</v>
      </c>
      <c r="AV3962" s="116" t="s">
        <v>66</v>
      </c>
      <c r="AW3962" s="116" t="s">
        <v>67</v>
      </c>
      <c r="AX3962" s="116">
        <v>37944.726999999999</v>
      </c>
      <c r="AY3962" s="116"/>
      <c r="AZ3962" s="116"/>
    </row>
    <row r="3963" spans="45:52" x14ac:dyDescent="0.3">
      <c r="AS3963" s="116">
        <v>43604</v>
      </c>
      <c r="AT3963" s="116">
        <v>0.7645601851851852</v>
      </c>
      <c r="AU3963" s="116" t="s">
        <v>64</v>
      </c>
      <c r="AV3963" s="116" t="s">
        <v>68</v>
      </c>
      <c r="AW3963" s="116">
        <v>28.19</v>
      </c>
      <c r="AX3963" s="116"/>
      <c r="AY3963" s="116"/>
      <c r="AZ3963" s="116"/>
    </row>
    <row r="3964" spans="45:52" x14ac:dyDescent="0.3">
      <c r="AS3964" s="116">
        <v>43604</v>
      </c>
      <c r="AT3964" s="116">
        <v>0.76594907407407409</v>
      </c>
      <c r="AU3964" s="116" t="s">
        <v>59</v>
      </c>
      <c r="AV3964" s="116" t="s">
        <v>60</v>
      </c>
      <c r="AW3964" s="116">
        <v>15736.519</v>
      </c>
      <c r="AX3964" s="116"/>
      <c r="AY3964" s="116"/>
      <c r="AZ3964" s="116"/>
    </row>
    <row r="3965" spans="45:52" x14ac:dyDescent="0.3">
      <c r="AS3965" s="116">
        <v>43604</v>
      </c>
      <c r="AT3965" s="116">
        <v>0.76594907407407409</v>
      </c>
      <c r="AU3965" s="116" t="s">
        <v>59</v>
      </c>
      <c r="AV3965" s="116" t="s">
        <v>61</v>
      </c>
      <c r="AW3965" s="116">
        <v>116117.715</v>
      </c>
      <c r="AX3965" s="116"/>
      <c r="AY3965" s="116"/>
      <c r="AZ3965" s="116"/>
    </row>
    <row r="3966" spans="45:52" x14ac:dyDescent="0.3">
      <c r="AS3966" s="116">
        <v>43604</v>
      </c>
      <c r="AT3966" s="116">
        <v>0.76594907407407409</v>
      </c>
      <c r="AU3966" s="116" t="s">
        <v>62</v>
      </c>
      <c r="AV3966" s="116" t="s">
        <v>63</v>
      </c>
      <c r="AW3966" s="116">
        <v>12.5</v>
      </c>
      <c r="AX3966" s="116"/>
      <c r="AY3966" s="116"/>
      <c r="AZ3966" s="116"/>
    </row>
    <row r="3967" spans="45:52" x14ac:dyDescent="0.3">
      <c r="AS3967" s="116">
        <v>43604</v>
      </c>
      <c r="AT3967" s="116">
        <v>0.76594907407407409</v>
      </c>
      <c r="AU3967" s="116" t="s">
        <v>64</v>
      </c>
      <c r="AV3967" s="116" t="s">
        <v>65</v>
      </c>
      <c r="AW3967" s="116">
        <v>27369.312999999998</v>
      </c>
      <c r="AX3967" s="116"/>
      <c r="AY3967" s="116"/>
      <c r="AZ3967" s="116"/>
    </row>
    <row r="3968" spans="45:52" x14ac:dyDescent="0.3">
      <c r="AS3968" s="116">
        <v>43604</v>
      </c>
      <c r="AT3968" s="116">
        <v>0.76594907407407409</v>
      </c>
      <c r="AU3968" s="116" t="s">
        <v>64</v>
      </c>
      <c r="AV3968" s="116" t="s">
        <v>66</v>
      </c>
      <c r="AW3968" s="116" t="s">
        <v>67</v>
      </c>
      <c r="AX3968" s="116">
        <v>37944.726999999999</v>
      </c>
      <c r="AY3968" s="116"/>
      <c r="AZ3968" s="116"/>
    </row>
    <row r="3969" spans="45:52" x14ac:dyDescent="0.3">
      <c r="AS3969" s="116">
        <v>43604</v>
      </c>
      <c r="AT3969" s="116">
        <v>0.76594907407407409</v>
      </c>
      <c r="AU3969" s="116" t="s">
        <v>64</v>
      </c>
      <c r="AV3969" s="116" t="s">
        <v>68</v>
      </c>
      <c r="AW3969" s="116">
        <v>28.19</v>
      </c>
      <c r="AX3969" s="116"/>
      <c r="AY3969" s="116"/>
      <c r="AZ3969" s="116"/>
    </row>
    <row r="3970" spans="45:52" x14ac:dyDescent="0.3">
      <c r="AS3970" s="116">
        <v>43604</v>
      </c>
      <c r="AT3970" s="116">
        <v>0.7666087962962963</v>
      </c>
      <c r="AU3970" s="116" t="s">
        <v>70</v>
      </c>
      <c r="AV3970" s="116" t="s">
        <v>71</v>
      </c>
      <c r="AW3970" s="116">
        <v>43604</v>
      </c>
      <c r="AX3970" s="116">
        <v>0.22500000000000001</v>
      </c>
      <c r="AY3970" s="116" t="s">
        <v>72</v>
      </c>
      <c r="AZ3970" s="116" t="s">
        <v>73</v>
      </c>
    </row>
    <row r="3971" spans="45:52" x14ac:dyDescent="0.3">
      <c r="AS3971" s="116">
        <v>43604</v>
      </c>
      <c r="AT3971" s="116">
        <v>0.7666087962962963</v>
      </c>
      <c r="AU3971" s="116" t="s">
        <v>74</v>
      </c>
      <c r="AV3971" s="116" t="s">
        <v>75</v>
      </c>
      <c r="AW3971" s="116">
        <v>33.700000000000003</v>
      </c>
      <c r="AX3971" s="116" t="s">
        <v>72</v>
      </c>
      <c r="AY3971" s="116" t="s">
        <v>73</v>
      </c>
      <c r="AZ3971" s="116"/>
    </row>
    <row r="3972" spans="45:52" x14ac:dyDescent="0.3">
      <c r="AS3972" s="116">
        <v>43604</v>
      </c>
      <c r="AT3972" s="116">
        <v>0.7666087962962963</v>
      </c>
      <c r="AU3972" s="116" t="s">
        <v>74</v>
      </c>
      <c r="AV3972" s="116" t="s">
        <v>76</v>
      </c>
      <c r="AW3972" s="116">
        <v>34</v>
      </c>
      <c r="AX3972" s="116" t="s">
        <v>72</v>
      </c>
      <c r="AY3972" s="116" t="s">
        <v>73</v>
      </c>
      <c r="AZ3972" s="116"/>
    </row>
    <row r="3973" spans="45:52" x14ac:dyDescent="0.3">
      <c r="AS3973" s="116">
        <v>43604</v>
      </c>
      <c r="AT3973" s="116">
        <v>0.76733796296296297</v>
      </c>
      <c r="AU3973" s="116" t="s">
        <v>59</v>
      </c>
      <c r="AV3973" s="116" t="s">
        <v>60</v>
      </c>
      <c r="AW3973" s="116">
        <v>15736.519</v>
      </c>
      <c r="AX3973" s="116"/>
      <c r="AY3973" s="116"/>
      <c r="AZ3973" s="116"/>
    </row>
    <row r="3974" spans="45:52" x14ac:dyDescent="0.3">
      <c r="AS3974" s="116">
        <v>43604</v>
      </c>
      <c r="AT3974" s="116">
        <v>0.76733796296296297</v>
      </c>
      <c r="AU3974" s="116" t="s">
        <v>59</v>
      </c>
      <c r="AV3974" s="116" t="s">
        <v>61</v>
      </c>
      <c r="AW3974" s="116">
        <v>116117.715</v>
      </c>
      <c r="AX3974" s="116"/>
      <c r="AY3974" s="116"/>
      <c r="AZ3974" s="116"/>
    </row>
    <row r="3975" spans="45:52" x14ac:dyDescent="0.3">
      <c r="AS3975" s="116">
        <v>43604</v>
      </c>
      <c r="AT3975" s="116">
        <v>0.76733796296296297</v>
      </c>
      <c r="AU3975" s="116" t="s">
        <v>62</v>
      </c>
      <c r="AV3975" s="116" t="s">
        <v>63</v>
      </c>
      <c r="AW3975" s="116">
        <v>12.5</v>
      </c>
      <c r="AX3975" s="116"/>
      <c r="AY3975" s="116"/>
      <c r="AZ3975" s="116"/>
    </row>
    <row r="3976" spans="45:52" x14ac:dyDescent="0.3">
      <c r="AS3976" s="116">
        <v>43604</v>
      </c>
      <c r="AT3976" s="116">
        <v>0.76733796296296297</v>
      </c>
      <c r="AU3976" s="116" t="s">
        <v>64</v>
      </c>
      <c r="AV3976" s="116" t="s">
        <v>65</v>
      </c>
      <c r="AW3976" s="116">
        <v>27369.312999999998</v>
      </c>
      <c r="AX3976" s="116"/>
      <c r="AY3976" s="116"/>
      <c r="AZ3976" s="116"/>
    </row>
    <row r="3977" spans="45:52" x14ac:dyDescent="0.3">
      <c r="AS3977" s="116">
        <v>43604</v>
      </c>
      <c r="AT3977" s="116">
        <v>0.76733796296296297</v>
      </c>
      <c r="AU3977" s="116" t="s">
        <v>64</v>
      </c>
      <c r="AV3977" s="116" t="s">
        <v>66</v>
      </c>
      <c r="AW3977" s="116" t="s">
        <v>67</v>
      </c>
      <c r="AX3977" s="116">
        <v>37944.815999999999</v>
      </c>
      <c r="AY3977" s="116"/>
      <c r="AZ3977" s="116"/>
    </row>
    <row r="3978" spans="45:52" x14ac:dyDescent="0.3">
      <c r="AS3978" s="116">
        <v>43604</v>
      </c>
      <c r="AT3978" s="116">
        <v>0.76733796296296297</v>
      </c>
      <c r="AU3978" s="116" t="s">
        <v>64</v>
      </c>
      <c r="AV3978" s="116" t="s">
        <v>68</v>
      </c>
      <c r="AW3978" s="116">
        <v>28.279</v>
      </c>
      <c r="AX3978" s="116"/>
      <c r="AY3978" s="116"/>
      <c r="AZ3978" s="116"/>
    </row>
    <row r="3979" spans="45:52" x14ac:dyDescent="0.3">
      <c r="AS3979" s="116">
        <v>43604</v>
      </c>
      <c r="AT3979" s="116">
        <v>0.76872685185185186</v>
      </c>
      <c r="AU3979" s="116" t="s">
        <v>59</v>
      </c>
      <c r="AV3979" s="116" t="s">
        <v>60</v>
      </c>
      <c r="AW3979" s="116">
        <v>15736.519</v>
      </c>
      <c r="AX3979" s="116"/>
      <c r="AY3979" s="116"/>
      <c r="AZ3979" s="116"/>
    </row>
    <row r="3980" spans="45:52" x14ac:dyDescent="0.3">
      <c r="AS3980" s="116">
        <v>43604</v>
      </c>
      <c r="AT3980" s="116">
        <v>0.76872685185185186</v>
      </c>
      <c r="AU3980" s="116" t="s">
        <v>59</v>
      </c>
      <c r="AV3980" s="116" t="s">
        <v>61</v>
      </c>
      <c r="AW3980" s="116">
        <v>116117.715</v>
      </c>
      <c r="AX3980" s="116"/>
      <c r="AY3980" s="116"/>
      <c r="AZ3980" s="116"/>
    </row>
    <row r="3981" spans="45:52" x14ac:dyDescent="0.3">
      <c r="AS3981" s="116">
        <v>43604</v>
      </c>
      <c r="AT3981" s="116">
        <v>0.76872685185185186</v>
      </c>
      <c r="AU3981" s="116" t="s">
        <v>62</v>
      </c>
      <c r="AV3981" s="116" t="s">
        <v>63</v>
      </c>
      <c r="AW3981" s="116">
        <v>12.5</v>
      </c>
      <c r="AX3981" s="116"/>
      <c r="AY3981" s="116"/>
      <c r="AZ3981" s="116"/>
    </row>
    <row r="3982" spans="45:52" x14ac:dyDescent="0.3">
      <c r="AS3982" s="116">
        <v>43604</v>
      </c>
      <c r="AT3982" s="116">
        <v>0.76872685185185186</v>
      </c>
      <c r="AU3982" s="116" t="s">
        <v>64</v>
      </c>
      <c r="AV3982" s="116" t="s">
        <v>65</v>
      </c>
      <c r="AW3982" s="116">
        <v>27369.312999999998</v>
      </c>
      <c r="AX3982" s="116"/>
      <c r="AY3982" s="116"/>
      <c r="AZ3982" s="116"/>
    </row>
    <row r="3983" spans="45:52" x14ac:dyDescent="0.3">
      <c r="AS3983" s="116">
        <v>43604</v>
      </c>
      <c r="AT3983" s="116">
        <v>0.76872685185185186</v>
      </c>
      <c r="AU3983" s="116" t="s">
        <v>64</v>
      </c>
      <c r="AV3983" s="116" t="s">
        <v>66</v>
      </c>
      <c r="AW3983" s="116" t="s">
        <v>67</v>
      </c>
      <c r="AX3983" s="116">
        <v>37944.815999999999</v>
      </c>
      <c r="AY3983" s="116"/>
      <c r="AZ3983" s="116"/>
    </row>
    <row r="3984" spans="45:52" x14ac:dyDescent="0.3">
      <c r="AS3984" s="116">
        <v>43604</v>
      </c>
      <c r="AT3984" s="116">
        <v>0.76872685185185186</v>
      </c>
      <c r="AU3984" s="116" t="s">
        <v>64</v>
      </c>
      <c r="AV3984" s="116" t="s">
        <v>68</v>
      </c>
      <c r="AW3984" s="116">
        <v>28.279</v>
      </c>
      <c r="AX3984" s="116"/>
      <c r="AY3984" s="116"/>
      <c r="AZ3984" s="116"/>
    </row>
    <row r="3985" spans="45:52" x14ac:dyDescent="0.3">
      <c r="AS3985" s="116">
        <v>43604</v>
      </c>
      <c r="AT3985" s="116">
        <v>0.77008101851851851</v>
      </c>
      <c r="AU3985" s="116" t="s">
        <v>70</v>
      </c>
      <c r="AV3985" s="116" t="s">
        <v>71</v>
      </c>
      <c r="AW3985" s="116">
        <v>43604</v>
      </c>
      <c r="AX3985" s="116">
        <v>0.22500000000000001</v>
      </c>
      <c r="AY3985" s="116" t="s">
        <v>72</v>
      </c>
      <c r="AZ3985" s="116" t="s">
        <v>73</v>
      </c>
    </row>
    <row r="3986" spans="45:52" x14ac:dyDescent="0.3">
      <c r="AS3986" s="116">
        <v>43604</v>
      </c>
      <c r="AT3986" s="116">
        <v>0.77008101851851851</v>
      </c>
      <c r="AU3986" s="116" t="s">
        <v>74</v>
      </c>
      <c r="AV3986" s="116" t="s">
        <v>75</v>
      </c>
      <c r="AW3986" s="116">
        <v>33.700000000000003</v>
      </c>
      <c r="AX3986" s="116" t="s">
        <v>72</v>
      </c>
      <c r="AY3986" s="116" t="s">
        <v>73</v>
      </c>
      <c r="AZ3986" s="116"/>
    </row>
    <row r="3987" spans="45:52" x14ac:dyDescent="0.3">
      <c r="AS3987" s="116">
        <v>43604</v>
      </c>
      <c r="AT3987" s="116">
        <v>0.77008101851851851</v>
      </c>
      <c r="AU3987" s="116" t="s">
        <v>74</v>
      </c>
      <c r="AV3987" s="116" t="s">
        <v>76</v>
      </c>
      <c r="AW3987" s="116">
        <v>34</v>
      </c>
      <c r="AX3987" s="116" t="s">
        <v>72</v>
      </c>
      <c r="AY3987" s="116" t="s">
        <v>73</v>
      </c>
      <c r="AZ3987" s="116"/>
    </row>
    <row r="3988" spans="45:52" x14ac:dyDescent="0.3">
      <c r="AS3988" s="116">
        <v>43604</v>
      </c>
      <c r="AT3988" s="116">
        <v>0.77011574074074074</v>
      </c>
      <c r="AU3988" s="116" t="s">
        <v>59</v>
      </c>
      <c r="AV3988" s="116" t="s">
        <v>60</v>
      </c>
      <c r="AW3988" s="116">
        <v>15736.519</v>
      </c>
      <c r="AX3988" s="116"/>
      <c r="AY3988" s="116"/>
      <c r="AZ3988" s="116"/>
    </row>
    <row r="3989" spans="45:52" x14ac:dyDescent="0.3">
      <c r="AS3989" s="116">
        <v>43604</v>
      </c>
      <c r="AT3989" s="116">
        <v>0.77011574074074074</v>
      </c>
      <c r="AU3989" s="116" t="s">
        <v>59</v>
      </c>
      <c r="AV3989" s="116" t="s">
        <v>61</v>
      </c>
      <c r="AW3989" s="116">
        <v>116117.715</v>
      </c>
      <c r="AX3989" s="116"/>
      <c r="AY3989" s="116"/>
      <c r="AZ3989" s="116"/>
    </row>
    <row r="3990" spans="45:52" x14ac:dyDescent="0.3">
      <c r="AS3990" s="116">
        <v>43604</v>
      </c>
      <c r="AT3990" s="116">
        <v>0.77011574074074074</v>
      </c>
      <c r="AU3990" s="116" t="s">
        <v>62</v>
      </c>
      <c r="AV3990" s="116" t="s">
        <v>63</v>
      </c>
      <c r="AW3990" s="116">
        <v>12.5</v>
      </c>
      <c r="AX3990" s="116"/>
      <c r="AY3990" s="116"/>
      <c r="AZ3990" s="116"/>
    </row>
    <row r="3991" spans="45:52" x14ac:dyDescent="0.3">
      <c r="AS3991" s="116">
        <v>43604</v>
      </c>
      <c r="AT3991" s="116">
        <v>0.77011574074074074</v>
      </c>
      <c r="AU3991" s="116" t="s">
        <v>64</v>
      </c>
      <c r="AV3991" s="116" t="s">
        <v>65</v>
      </c>
      <c r="AW3991" s="116">
        <v>27369.312999999998</v>
      </c>
      <c r="AX3991" s="116"/>
      <c r="AY3991" s="116"/>
      <c r="AZ3991" s="116"/>
    </row>
    <row r="3992" spans="45:52" x14ac:dyDescent="0.3">
      <c r="AS3992" s="116">
        <v>43604</v>
      </c>
      <c r="AT3992" s="116">
        <v>0.77011574074074074</v>
      </c>
      <c r="AU3992" s="116" t="s">
        <v>64</v>
      </c>
      <c r="AV3992" s="116" t="s">
        <v>66</v>
      </c>
      <c r="AW3992" s="116" t="s">
        <v>67</v>
      </c>
      <c r="AX3992" s="116">
        <v>37944.815999999999</v>
      </c>
      <c r="AY3992" s="116"/>
      <c r="AZ3992" s="116"/>
    </row>
    <row r="3993" spans="45:52" x14ac:dyDescent="0.3">
      <c r="AS3993" s="116">
        <v>43604</v>
      </c>
      <c r="AT3993" s="116">
        <v>0.77011574074074074</v>
      </c>
      <c r="AU3993" s="116" t="s">
        <v>64</v>
      </c>
      <c r="AV3993" s="116" t="s">
        <v>68</v>
      </c>
      <c r="AW3993" s="116">
        <v>28.279</v>
      </c>
      <c r="AX3993" s="116"/>
      <c r="AY3993" s="116"/>
      <c r="AZ3993" s="116"/>
    </row>
    <row r="3994" spans="45:52" x14ac:dyDescent="0.3">
      <c r="AS3994" s="116">
        <v>43604</v>
      </c>
      <c r="AT3994" s="116">
        <v>0.77150462962962962</v>
      </c>
      <c r="AU3994" s="116" t="s">
        <v>59</v>
      </c>
      <c r="AV3994" s="116" t="s">
        <v>60</v>
      </c>
      <c r="AW3994" s="116">
        <v>15736.519</v>
      </c>
      <c r="AX3994" s="116"/>
      <c r="AY3994" s="116"/>
      <c r="AZ3994" s="116"/>
    </row>
    <row r="3995" spans="45:52" x14ac:dyDescent="0.3">
      <c r="AS3995" s="116">
        <v>43604</v>
      </c>
      <c r="AT3995" s="116">
        <v>0.77150462962962962</v>
      </c>
      <c r="AU3995" s="116" t="s">
        <v>59</v>
      </c>
      <c r="AV3995" s="116" t="s">
        <v>61</v>
      </c>
      <c r="AW3995" s="116">
        <v>116117.715</v>
      </c>
      <c r="AX3995" s="116"/>
      <c r="AY3995" s="116"/>
      <c r="AZ3995" s="116"/>
    </row>
    <row r="3996" spans="45:52" x14ac:dyDescent="0.3">
      <c r="AS3996" s="116">
        <v>43604</v>
      </c>
      <c r="AT3996" s="116">
        <v>0.77150462962962962</v>
      </c>
      <c r="AU3996" s="116" t="s">
        <v>62</v>
      </c>
      <c r="AV3996" s="116" t="s">
        <v>63</v>
      </c>
      <c r="AW3996" s="116">
        <v>12.5</v>
      </c>
      <c r="AX3996" s="116"/>
      <c r="AY3996" s="116"/>
      <c r="AZ3996" s="116"/>
    </row>
    <row r="3997" spans="45:52" x14ac:dyDescent="0.3">
      <c r="AS3997" s="116">
        <v>43604</v>
      </c>
      <c r="AT3997" s="116">
        <v>0.77150462962962962</v>
      </c>
      <c r="AU3997" s="116" t="s">
        <v>64</v>
      </c>
      <c r="AV3997" s="116" t="s">
        <v>65</v>
      </c>
      <c r="AW3997" s="116">
        <v>27369.312999999998</v>
      </c>
      <c r="AX3997" s="116"/>
      <c r="AY3997" s="116"/>
      <c r="AZ3997" s="116"/>
    </row>
    <row r="3998" spans="45:52" x14ac:dyDescent="0.3">
      <c r="AS3998" s="116">
        <v>43604</v>
      </c>
      <c r="AT3998" s="116">
        <v>0.77150462962962962</v>
      </c>
      <c r="AU3998" s="116" t="s">
        <v>64</v>
      </c>
      <c r="AV3998" s="116" t="s">
        <v>66</v>
      </c>
      <c r="AW3998" s="116" t="s">
        <v>67</v>
      </c>
      <c r="AX3998" s="116">
        <v>37944.902999999998</v>
      </c>
      <c r="AY3998" s="116"/>
      <c r="AZ3998" s="116"/>
    </row>
    <row r="3999" spans="45:52" x14ac:dyDescent="0.3">
      <c r="AS3999" s="116">
        <v>43604</v>
      </c>
      <c r="AT3999" s="116">
        <v>0.77150462962962962</v>
      </c>
      <c r="AU3999" s="116" t="s">
        <v>64</v>
      </c>
      <c r="AV3999" s="116" t="s">
        <v>68</v>
      </c>
      <c r="AW3999" s="116">
        <v>28.366</v>
      </c>
      <c r="AX3999" s="116"/>
      <c r="AY3999" s="116"/>
      <c r="AZ3999" s="116"/>
    </row>
    <row r="4000" spans="45:52" x14ac:dyDescent="0.3">
      <c r="AS4000" s="116">
        <v>43604</v>
      </c>
      <c r="AT4000" s="116">
        <v>0.77289351851851851</v>
      </c>
      <c r="AU4000" s="116" t="s">
        <v>59</v>
      </c>
      <c r="AV4000" s="116" t="s">
        <v>60</v>
      </c>
      <c r="AW4000" s="116">
        <v>15736.519</v>
      </c>
      <c r="AX4000" s="116"/>
      <c r="AY4000" s="116"/>
      <c r="AZ4000" s="116"/>
    </row>
    <row r="4001" spans="45:52" x14ac:dyDescent="0.3">
      <c r="AS4001" s="116">
        <v>43604</v>
      </c>
      <c r="AT4001" s="116">
        <v>0.77289351851851851</v>
      </c>
      <c r="AU4001" s="116" t="s">
        <v>59</v>
      </c>
      <c r="AV4001" s="116" t="s">
        <v>61</v>
      </c>
      <c r="AW4001" s="116">
        <v>116117.715</v>
      </c>
      <c r="AX4001" s="116"/>
      <c r="AY4001" s="116"/>
      <c r="AZ4001" s="116"/>
    </row>
    <row r="4002" spans="45:52" x14ac:dyDescent="0.3">
      <c r="AS4002" s="116">
        <v>43604</v>
      </c>
      <c r="AT4002" s="116">
        <v>0.77289351851851851</v>
      </c>
      <c r="AU4002" s="116" t="s">
        <v>62</v>
      </c>
      <c r="AV4002" s="116" t="s">
        <v>63</v>
      </c>
      <c r="AW4002" s="116">
        <v>12.5</v>
      </c>
      <c r="AX4002" s="116"/>
      <c r="AY4002" s="116"/>
      <c r="AZ4002" s="116"/>
    </row>
    <row r="4003" spans="45:52" x14ac:dyDescent="0.3">
      <c r="AS4003" s="116">
        <v>43604</v>
      </c>
      <c r="AT4003" s="116">
        <v>0.77289351851851851</v>
      </c>
      <c r="AU4003" s="116" t="s">
        <v>64</v>
      </c>
      <c r="AV4003" s="116" t="s">
        <v>65</v>
      </c>
      <c r="AW4003" s="116">
        <v>27369.312999999998</v>
      </c>
      <c r="AX4003" s="116"/>
      <c r="AY4003" s="116"/>
      <c r="AZ4003" s="116"/>
    </row>
    <row r="4004" spans="45:52" x14ac:dyDescent="0.3">
      <c r="AS4004" s="116">
        <v>43604</v>
      </c>
      <c r="AT4004" s="116">
        <v>0.77289351851851851</v>
      </c>
      <c r="AU4004" s="116" t="s">
        <v>64</v>
      </c>
      <c r="AV4004" s="116" t="s">
        <v>66</v>
      </c>
      <c r="AW4004" s="116" t="s">
        <v>67</v>
      </c>
      <c r="AX4004" s="116">
        <v>37944.902999999998</v>
      </c>
      <c r="AY4004" s="116"/>
      <c r="AZ4004" s="116"/>
    </row>
    <row r="4005" spans="45:52" x14ac:dyDescent="0.3">
      <c r="AS4005" s="116">
        <v>43604</v>
      </c>
      <c r="AT4005" s="116">
        <v>0.77289351851851851</v>
      </c>
      <c r="AU4005" s="116" t="s">
        <v>64</v>
      </c>
      <c r="AV4005" s="116" t="s">
        <v>68</v>
      </c>
      <c r="AW4005" s="116">
        <v>28.366</v>
      </c>
      <c r="AX4005" s="116"/>
      <c r="AY4005" s="116"/>
      <c r="AZ4005" s="116"/>
    </row>
    <row r="4006" spans="45:52" x14ac:dyDescent="0.3">
      <c r="AS4006" s="116">
        <v>43604</v>
      </c>
      <c r="AT4006" s="116">
        <v>0.77355324074074072</v>
      </c>
      <c r="AU4006" s="116" t="s">
        <v>70</v>
      </c>
      <c r="AV4006" s="116" t="s">
        <v>71</v>
      </c>
      <c r="AW4006" s="116">
        <v>43604</v>
      </c>
      <c r="AX4006" s="116">
        <v>0.22500000000000001</v>
      </c>
      <c r="AY4006" s="116" t="s">
        <v>72</v>
      </c>
      <c r="AZ4006" s="116" t="s">
        <v>73</v>
      </c>
    </row>
    <row r="4007" spans="45:52" x14ac:dyDescent="0.3">
      <c r="AS4007" s="116">
        <v>43604</v>
      </c>
      <c r="AT4007" s="116">
        <v>0.77355324074074072</v>
      </c>
      <c r="AU4007" s="116" t="s">
        <v>74</v>
      </c>
      <c r="AV4007" s="116" t="s">
        <v>75</v>
      </c>
      <c r="AW4007" s="116">
        <v>33.700000000000003</v>
      </c>
      <c r="AX4007" s="116" t="s">
        <v>72</v>
      </c>
      <c r="AY4007" s="116" t="s">
        <v>73</v>
      </c>
      <c r="AZ4007" s="116"/>
    </row>
    <row r="4008" spans="45:52" x14ac:dyDescent="0.3">
      <c r="AS4008" s="116">
        <v>43604</v>
      </c>
      <c r="AT4008" s="116">
        <v>0.77355324074074072</v>
      </c>
      <c r="AU4008" s="116" t="s">
        <v>74</v>
      </c>
      <c r="AV4008" s="116" t="s">
        <v>76</v>
      </c>
      <c r="AW4008" s="116">
        <v>34</v>
      </c>
      <c r="AX4008" s="116" t="s">
        <v>72</v>
      </c>
      <c r="AY4008" s="116" t="s">
        <v>73</v>
      </c>
      <c r="AZ4008" s="116"/>
    </row>
    <row r="4009" spans="45:52" x14ac:dyDescent="0.3">
      <c r="AS4009" s="116">
        <v>43604</v>
      </c>
      <c r="AT4009" s="116">
        <v>0.77428240740740739</v>
      </c>
      <c r="AU4009" s="116" t="s">
        <v>59</v>
      </c>
      <c r="AV4009" s="116" t="s">
        <v>60</v>
      </c>
      <c r="AW4009" s="116">
        <v>15736.519</v>
      </c>
      <c r="AX4009" s="116"/>
      <c r="AY4009" s="116"/>
      <c r="AZ4009" s="116"/>
    </row>
    <row r="4010" spans="45:52" x14ac:dyDescent="0.3">
      <c r="AS4010" s="116">
        <v>43604</v>
      </c>
      <c r="AT4010" s="116">
        <v>0.77428240740740739</v>
      </c>
      <c r="AU4010" s="116" t="s">
        <v>59</v>
      </c>
      <c r="AV4010" s="116" t="s">
        <v>61</v>
      </c>
      <c r="AW4010" s="116">
        <v>116117.715</v>
      </c>
      <c r="AX4010" s="116"/>
      <c r="AY4010" s="116"/>
      <c r="AZ4010" s="116"/>
    </row>
    <row r="4011" spans="45:52" x14ac:dyDescent="0.3">
      <c r="AS4011" s="116">
        <v>43604</v>
      </c>
      <c r="AT4011" s="116">
        <v>0.77428240740740739</v>
      </c>
      <c r="AU4011" s="116" t="s">
        <v>62</v>
      </c>
      <c r="AV4011" s="116" t="s">
        <v>63</v>
      </c>
      <c r="AW4011" s="116">
        <v>12.5</v>
      </c>
      <c r="AX4011" s="116"/>
      <c r="AY4011" s="116"/>
      <c r="AZ4011" s="116"/>
    </row>
    <row r="4012" spans="45:52" x14ac:dyDescent="0.3">
      <c r="AS4012" s="116">
        <v>43604</v>
      </c>
      <c r="AT4012" s="116">
        <v>0.77428240740740739</v>
      </c>
      <c r="AU4012" s="116" t="s">
        <v>64</v>
      </c>
      <c r="AV4012" s="116" t="s">
        <v>65</v>
      </c>
      <c r="AW4012" s="116">
        <v>27369.312999999998</v>
      </c>
      <c r="AX4012" s="116"/>
      <c r="AY4012" s="116"/>
      <c r="AZ4012" s="116"/>
    </row>
    <row r="4013" spans="45:52" x14ac:dyDescent="0.3">
      <c r="AS4013" s="116">
        <v>43604</v>
      </c>
      <c r="AT4013" s="116">
        <v>0.77428240740740739</v>
      </c>
      <c r="AU4013" s="116" t="s">
        <v>64</v>
      </c>
      <c r="AV4013" s="116" t="s">
        <v>66</v>
      </c>
      <c r="AW4013" s="116" t="s">
        <v>67</v>
      </c>
      <c r="AX4013" s="116">
        <v>37944.995999999999</v>
      </c>
      <c r="AY4013" s="116"/>
      <c r="AZ4013" s="116"/>
    </row>
    <row r="4014" spans="45:52" x14ac:dyDescent="0.3">
      <c r="AS4014" s="116">
        <v>43604</v>
      </c>
      <c r="AT4014" s="116">
        <v>0.77428240740740739</v>
      </c>
      <c r="AU4014" s="116" t="s">
        <v>64</v>
      </c>
      <c r="AV4014" s="116" t="s">
        <v>68</v>
      </c>
      <c r="AW4014" s="116">
        <v>28.46</v>
      </c>
      <c r="AX4014" s="116"/>
      <c r="AY4014" s="116"/>
      <c r="AZ4014" s="116"/>
    </row>
    <row r="4015" spans="45:52" x14ac:dyDescent="0.3">
      <c r="AS4015" s="116">
        <v>43604</v>
      </c>
      <c r="AT4015" s="116">
        <v>0.77567129629629628</v>
      </c>
      <c r="AU4015" s="116" t="s">
        <v>59</v>
      </c>
      <c r="AV4015" s="116" t="s">
        <v>60</v>
      </c>
      <c r="AW4015" s="116">
        <v>15736.519</v>
      </c>
      <c r="AX4015" s="116"/>
      <c r="AY4015" s="116"/>
      <c r="AZ4015" s="116"/>
    </row>
    <row r="4016" spans="45:52" x14ac:dyDescent="0.3">
      <c r="AS4016" s="116">
        <v>43604</v>
      </c>
      <c r="AT4016" s="116">
        <v>0.77567129629629628</v>
      </c>
      <c r="AU4016" s="116" t="s">
        <v>59</v>
      </c>
      <c r="AV4016" s="116" t="s">
        <v>61</v>
      </c>
      <c r="AW4016" s="116">
        <v>116117.715</v>
      </c>
      <c r="AX4016" s="116"/>
      <c r="AY4016" s="116"/>
      <c r="AZ4016" s="116"/>
    </row>
    <row r="4017" spans="45:52" x14ac:dyDescent="0.3">
      <c r="AS4017" s="116">
        <v>43604</v>
      </c>
      <c r="AT4017" s="116">
        <v>0.77567129629629628</v>
      </c>
      <c r="AU4017" s="116" t="s">
        <v>62</v>
      </c>
      <c r="AV4017" s="116" t="s">
        <v>63</v>
      </c>
      <c r="AW4017" s="116">
        <v>12.5</v>
      </c>
      <c r="AX4017" s="116"/>
      <c r="AY4017" s="116"/>
      <c r="AZ4017" s="116"/>
    </row>
    <row r="4018" spans="45:52" x14ac:dyDescent="0.3">
      <c r="AS4018" s="116">
        <v>43604</v>
      </c>
      <c r="AT4018" s="116">
        <v>0.77567129629629628</v>
      </c>
      <c r="AU4018" s="116" t="s">
        <v>64</v>
      </c>
      <c r="AV4018" s="116" t="s">
        <v>65</v>
      </c>
      <c r="AW4018" s="116">
        <v>27369.312999999998</v>
      </c>
      <c r="AX4018" s="116"/>
      <c r="AY4018" s="116"/>
      <c r="AZ4018" s="116"/>
    </row>
    <row r="4019" spans="45:52" x14ac:dyDescent="0.3">
      <c r="AS4019" s="116">
        <v>43604</v>
      </c>
      <c r="AT4019" s="116">
        <v>0.77567129629629628</v>
      </c>
      <c r="AU4019" s="116" t="s">
        <v>64</v>
      </c>
      <c r="AV4019" s="116" t="s">
        <v>66</v>
      </c>
      <c r="AW4019" s="116" t="s">
        <v>67</v>
      </c>
      <c r="AX4019" s="116">
        <v>37944.995999999999</v>
      </c>
      <c r="AY4019" s="116"/>
      <c r="AZ4019" s="116"/>
    </row>
    <row r="4020" spans="45:52" x14ac:dyDescent="0.3">
      <c r="AS4020" s="116">
        <v>43604</v>
      </c>
      <c r="AT4020" s="116">
        <v>0.77567129629629628</v>
      </c>
      <c r="AU4020" s="116" t="s">
        <v>64</v>
      </c>
      <c r="AV4020" s="116" t="s">
        <v>68</v>
      </c>
      <c r="AW4020" s="116">
        <v>28.46</v>
      </c>
      <c r="AX4020" s="116"/>
      <c r="AY4020" s="116"/>
      <c r="AZ4020" s="116"/>
    </row>
    <row r="4021" spans="45:52" x14ac:dyDescent="0.3">
      <c r="AS4021" s="116">
        <v>43604</v>
      </c>
      <c r="AT4021" s="116">
        <v>0.77702546296296304</v>
      </c>
      <c r="AU4021" s="116" t="s">
        <v>70</v>
      </c>
      <c r="AV4021" s="116" t="s">
        <v>71</v>
      </c>
      <c r="AW4021" s="116">
        <v>43604</v>
      </c>
      <c r="AX4021" s="116">
        <v>0.22500000000000001</v>
      </c>
      <c r="AY4021" s="116" t="s">
        <v>72</v>
      </c>
      <c r="AZ4021" s="116" t="s">
        <v>73</v>
      </c>
    </row>
    <row r="4022" spans="45:52" x14ac:dyDescent="0.3">
      <c r="AS4022" s="116">
        <v>43604</v>
      </c>
      <c r="AT4022" s="116">
        <v>0.77702546296296304</v>
      </c>
      <c r="AU4022" s="116" t="s">
        <v>74</v>
      </c>
      <c r="AV4022" s="116" t="s">
        <v>75</v>
      </c>
      <c r="AW4022" s="116">
        <v>33.700000000000003</v>
      </c>
      <c r="AX4022" s="116" t="s">
        <v>72</v>
      </c>
      <c r="AY4022" s="116" t="s">
        <v>73</v>
      </c>
      <c r="AZ4022" s="116"/>
    </row>
    <row r="4023" spans="45:52" x14ac:dyDescent="0.3">
      <c r="AS4023" s="116">
        <v>43604</v>
      </c>
      <c r="AT4023" s="116">
        <v>0.77702546296296304</v>
      </c>
      <c r="AU4023" s="116" t="s">
        <v>74</v>
      </c>
      <c r="AV4023" s="116" t="s">
        <v>76</v>
      </c>
      <c r="AW4023" s="116">
        <v>34</v>
      </c>
      <c r="AX4023" s="116" t="s">
        <v>72</v>
      </c>
      <c r="AY4023" s="116" t="s">
        <v>73</v>
      </c>
      <c r="AZ4023" s="116"/>
    </row>
    <row r="4024" spans="45:52" x14ac:dyDescent="0.3">
      <c r="AS4024" s="116">
        <v>43604</v>
      </c>
      <c r="AT4024" s="116">
        <v>0.77706018518518516</v>
      </c>
      <c r="AU4024" s="116" t="s">
        <v>59</v>
      </c>
      <c r="AV4024" s="116" t="s">
        <v>60</v>
      </c>
      <c r="AW4024" s="116">
        <v>15736.519</v>
      </c>
      <c r="AX4024" s="116"/>
      <c r="AY4024" s="116"/>
      <c r="AZ4024" s="116"/>
    </row>
    <row r="4025" spans="45:52" x14ac:dyDescent="0.3">
      <c r="AS4025" s="116">
        <v>43604</v>
      </c>
      <c r="AT4025" s="116">
        <v>0.77706018518518516</v>
      </c>
      <c r="AU4025" s="116" t="s">
        <v>59</v>
      </c>
      <c r="AV4025" s="116" t="s">
        <v>61</v>
      </c>
      <c r="AW4025" s="116">
        <v>116117.715</v>
      </c>
      <c r="AX4025" s="116"/>
      <c r="AY4025" s="116"/>
      <c r="AZ4025" s="116"/>
    </row>
    <row r="4026" spans="45:52" x14ac:dyDescent="0.3">
      <c r="AS4026" s="116">
        <v>43604</v>
      </c>
      <c r="AT4026" s="116">
        <v>0.77706018518518516</v>
      </c>
      <c r="AU4026" s="116" t="s">
        <v>62</v>
      </c>
      <c r="AV4026" s="116" t="s">
        <v>63</v>
      </c>
      <c r="AW4026" s="116">
        <v>12.5</v>
      </c>
      <c r="AX4026" s="116"/>
      <c r="AY4026" s="116"/>
      <c r="AZ4026" s="116"/>
    </row>
    <row r="4027" spans="45:52" x14ac:dyDescent="0.3">
      <c r="AS4027" s="116">
        <v>43604</v>
      </c>
      <c r="AT4027" s="116">
        <v>0.77706018518518516</v>
      </c>
      <c r="AU4027" s="116" t="s">
        <v>64</v>
      </c>
      <c r="AV4027" s="116" t="s">
        <v>65</v>
      </c>
      <c r="AW4027" s="116">
        <v>27369.312999999998</v>
      </c>
      <c r="AX4027" s="116"/>
      <c r="AY4027" s="116"/>
      <c r="AZ4027" s="116"/>
    </row>
    <row r="4028" spans="45:52" x14ac:dyDescent="0.3">
      <c r="AS4028" s="116">
        <v>43604</v>
      </c>
      <c r="AT4028" s="116">
        <v>0.77706018518518516</v>
      </c>
      <c r="AU4028" s="116" t="s">
        <v>64</v>
      </c>
      <c r="AV4028" s="116" t="s">
        <v>66</v>
      </c>
      <c r="AW4028" s="116" t="s">
        <v>67</v>
      </c>
      <c r="AX4028" s="116">
        <v>37944.995999999999</v>
      </c>
      <c r="AY4028" s="116"/>
      <c r="AZ4028" s="116"/>
    </row>
    <row r="4029" spans="45:52" x14ac:dyDescent="0.3">
      <c r="AS4029" s="116">
        <v>43604</v>
      </c>
      <c r="AT4029" s="116">
        <v>0.77706018518518516</v>
      </c>
      <c r="AU4029" s="116" t="s">
        <v>64</v>
      </c>
      <c r="AV4029" s="116" t="s">
        <v>68</v>
      </c>
      <c r="AW4029" s="116">
        <v>28.46</v>
      </c>
      <c r="AX4029" s="116"/>
      <c r="AY4029" s="116"/>
      <c r="AZ4029" s="116"/>
    </row>
    <row r="4030" spans="45:52" x14ac:dyDescent="0.3">
      <c r="AS4030" s="116">
        <v>43604</v>
      </c>
      <c r="AT4030" s="116">
        <v>0.77844907407407404</v>
      </c>
      <c r="AU4030" s="116" t="s">
        <v>59</v>
      </c>
      <c r="AV4030" s="116" t="s">
        <v>60</v>
      </c>
      <c r="AW4030" s="116">
        <v>15736.519</v>
      </c>
      <c r="AX4030" s="116"/>
      <c r="AY4030" s="116"/>
      <c r="AZ4030" s="116"/>
    </row>
    <row r="4031" spans="45:52" x14ac:dyDescent="0.3">
      <c r="AS4031" s="116">
        <v>43604</v>
      </c>
      <c r="AT4031" s="116">
        <v>0.77844907407407404</v>
      </c>
      <c r="AU4031" s="116" t="s">
        <v>59</v>
      </c>
      <c r="AV4031" s="116" t="s">
        <v>61</v>
      </c>
      <c r="AW4031" s="116">
        <v>116117.715</v>
      </c>
      <c r="AX4031" s="116"/>
      <c r="AY4031" s="116"/>
      <c r="AZ4031" s="116"/>
    </row>
    <row r="4032" spans="45:52" x14ac:dyDescent="0.3">
      <c r="AS4032" s="116">
        <v>43604</v>
      </c>
      <c r="AT4032" s="116">
        <v>0.77844907407407404</v>
      </c>
      <c r="AU4032" s="116" t="s">
        <v>62</v>
      </c>
      <c r="AV4032" s="116" t="s">
        <v>63</v>
      </c>
      <c r="AW4032" s="116">
        <v>12.5</v>
      </c>
      <c r="AX4032" s="116"/>
      <c r="AY4032" s="116"/>
      <c r="AZ4032" s="116"/>
    </row>
    <row r="4033" spans="45:52" x14ac:dyDescent="0.3">
      <c r="AS4033" s="116">
        <v>43604</v>
      </c>
      <c r="AT4033" s="116">
        <v>0.77844907407407404</v>
      </c>
      <c r="AU4033" s="116" t="s">
        <v>64</v>
      </c>
      <c r="AV4033" s="116" t="s">
        <v>65</v>
      </c>
      <c r="AW4033" s="116">
        <v>27369.312999999998</v>
      </c>
      <c r="AX4033" s="116"/>
      <c r="AY4033" s="116"/>
      <c r="AZ4033" s="116"/>
    </row>
    <row r="4034" spans="45:52" x14ac:dyDescent="0.3">
      <c r="AS4034" s="116">
        <v>43604</v>
      </c>
      <c r="AT4034" s="116">
        <v>0.77844907407407404</v>
      </c>
      <c r="AU4034" s="116" t="s">
        <v>64</v>
      </c>
      <c r="AV4034" s="116" t="s">
        <v>66</v>
      </c>
      <c r="AW4034" s="116" t="s">
        <v>67</v>
      </c>
      <c r="AX4034" s="116">
        <v>37945.089999999997</v>
      </c>
      <c r="AY4034" s="116"/>
      <c r="AZ4034" s="116"/>
    </row>
    <row r="4035" spans="45:52" x14ac:dyDescent="0.3">
      <c r="AS4035" s="116">
        <v>43604</v>
      </c>
      <c r="AT4035" s="116">
        <v>0.77844907407407404</v>
      </c>
      <c r="AU4035" s="116" t="s">
        <v>64</v>
      </c>
      <c r="AV4035" s="116" t="s">
        <v>68</v>
      </c>
      <c r="AW4035" s="116">
        <v>28.552</v>
      </c>
      <c r="AX4035" s="116"/>
      <c r="AY4035" s="116"/>
      <c r="AZ4035" s="116"/>
    </row>
    <row r="4036" spans="45:52" x14ac:dyDescent="0.3">
      <c r="AS4036" s="116">
        <v>43604</v>
      </c>
      <c r="AT4036" s="116">
        <v>0.77983796296296293</v>
      </c>
      <c r="AU4036" s="116" t="s">
        <v>59</v>
      </c>
      <c r="AV4036" s="116" t="s">
        <v>60</v>
      </c>
      <c r="AW4036" s="116">
        <v>15736.519</v>
      </c>
      <c r="AX4036" s="116"/>
      <c r="AY4036" s="116"/>
      <c r="AZ4036" s="116"/>
    </row>
    <row r="4037" spans="45:52" x14ac:dyDescent="0.3">
      <c r="AS4037" s="116">
        <v>43604</v>
      </c>
      <c r="AT4037" s="116">
        <v>0.77983796296296293</v>
      </c>
      <c r="AU4037" s="116" t="s">
        <v>59</v>
      </c>
      <c r="AV4037" s="116" t="s">
        <v>61</v>
      </c>
      <c r="AW4037" s="116">
        <v>116117.715</v>
      </c>
      <c r="AX4037" s="116"/>
      <c r="AY4037" s="116"/>
      <c r="AZ4037" s="116"/>
    </row>
    <row r="4038" spans="45:52" x14ac:dyDescent="0.3">
      <c r="AS4038" s="116">
        <v>43604</v>
      </c>
      <c r="AT4038" s="116">
        <v>0.77983796296296293</v>
      </c>
      <c r="AU4038" s="116" t="s">
        <v>62</v>
      </c>
      <c r="AV4038" s="116" t="s">
        <v>63</v>
      </c>
      <c r="AW4038" s="116">
        <v>12.5</v>
      </c>
      <c r="AX4038" s="116"/>
      <c r="AY4038" s="116"/>
      <c r="AZ4038" s="116"/>
    </row>
    <row r="4039" spans="45:52" x14ac:dyDescent="0.3">
      <c r="AS4039" s="116">
        <v>43604</v>
      </c>
      <c r="AT4039" s="116">
        <v>0.77983796296296293</v>
      </c>
      <c r="AU4039" s="116" t="s">
        <v>64</v>
      </c>
      <c r="AV4039" s="116" t="s">
        <v>65</v>
      </c>
      <c r="AW4039" s="116">
        <v>27369.312999999998</v>
      </c>
      <c r="AX4039" s="116"/>
      <c r="AY4039" s="116"/>
      <c r="AZ4039" s="116"/>
    </row>
    <row r="4040" spans="45:52" x14ac:dyDescent="0.3">
      <c r="AS4040" s="116">
        <v>43604</v>
      </c>
      <c r="AT4040" s="116">
        <v>0.77983796296296293</v>
      </c>
      <c r="AU4040" s="116" t="s">
        <v>64</v>
      </c>
      <c r="AV4040" s="116" t="s">
        <v>66</v>
      </c>
      <c r="AW4040" s="116" t="s">
        <v>67</v>
      </c>
      <c r="AX4040" s="116">
        <v>37945.089999999997</v>
      </c>
      <c r="AY4040" s="116"/>
      <c r="AZ4040" s="116"/>
    </row>
    <row r="4041" spans="45:52" x14ac:dyDescent="0.3">
      <c r="AS4041" s="116">
        <v>43604</v>
      </c>
      <c r="AT4041" s="116">
        <v>0.77983796296296293</v>
      </c>
      <c r="AU4041" s="116" t="s">
        <v>64</v>
      </c>
      <c r="AV4041" s="116" t="s">
        <v>68</v>
      </c>
      <c r="AW4041" s="116">
        <v>28.552</v>
      </c>
      <c r="AX4041" s="116"/>
      <c r="AY4041" s="116"/>
      <c r="AZ4041" s="116"/>
    </row>
    <row r="4042" spans="45:52" x14ac:dyDescent="0.3">
      <c r="AS4042" s="116">
        <v>43604</v>
      </c>
      <c r="AT4042" s="116">
        <v>0.78049768518518514</v>
      </c>
      <c r="AU4042" s="116" t="s">
        <v>70</v>
      </c>
      <c r="AV4042" s="116" t="s">
        <v>71</v>
      </c>
      <c r="AW4042" s="116">
        <v>43604</v>
      </c>
      <c r="AX4042" s="116">
        <v>0.22500000000000001</v>
      </c>
      <c r="AY4042" s="116" t="s">
        <v>72</v>
      </c>
      <c r="AZ4042" s="116" t="s">
        <v>73</v>
      </c>
    </row>
    <row r="4043" spans="45:52" x14ac:dyDescent="0.3">
      <c r="AS4043" s="116">
        <v>43604</v>
      </c>
      <c r="AT4043" s="116">
        <v>0.78049768518518514</v>
      </c>
      <c r="AU4043" s="116" t="s">
        <v>74</v>
      </c>
      <c r="AV4043" s="116" t="s">
        <v>75</v>
      </c>
      <c r="AW4043" s="116">
        <v>33.700000000000003</v>
      </c>
      <c r="AX4043" s="116" t="s">
        <v>72</v>
      </c>
      <c r="AY4043" s="116" t="s">
        <v>73</v>
      </c>
      <c r="AZ4043" s="116"/>
    </row>
    <row r="4044" spans="45:52" x14ac:dyDescent="0.3">
      <c r="AS4044" s="116">
        <v>43604</v>
      </c>
      <c r="AT4044" s="116">
        <v>0.78049768518518514</v>
      </c>
      <c r="AU4044" s="116" t="s">
        <v>74</v>
      </c>
      <c r="AV4044" s="116" t="s">
        <v>76</v>
      </c>
      <c r="AW4044" s="116">
        <v>34</v>
      </c>
      <c r="AX4044" s="116" t="s">
        <v>72</v>
      </c>
      <c r="AY4044" s="116" t="s">
        <v>73</v>
      </c>
      <c r="AZ4044" s="116"/>
    </row>
    <row r="4045" spans="45:52" x14ac:dyDescent="0.3">
      <c r="AS4045" s="116">
        <v>43604</v>
      </c>
      <c r="AT4045" s="116">
        <v>0.78122685185185192</v>
      </c>
      <c r="AU4045" s="116" t="s">
        <v>59</v>
      </c>
      <c r="AV4045" s="116" t="s">
        <v>60</v>
      </c>
      <c r="AW4045" s="116">
        <v>15736.519</v>
      </c>
      <c r="AX4045" s="116"/>
      <c r="AY4045" s="116"/>
      <c r="AZ4045" s="116"/>
    </row>
    <row r="4046" spans="45:52" x14ac:dyDescent="0.3">
      <c r="AS4046" s="116">
        <v>43604</v>
      </c>
      <c r="AT4046" s="116">
        <v>0.78122685185185192</v>
      </c>
      <c r="AU4046" s="116" t="s">
        <v>59</v>
      </c>
      <c r="AV4046" s="116" t="s">
        <v>61</v>
      </c>
      <c r="AW4046" s="116">
        <v>116117.715</v>
      </c>
      <c r="AX4046" s="116"/>
      <c r="AY4046" s="116"/>
      <c r="AZ4046" s="116"/>
    </row>
    <row r="4047" spans="45:52" x14ac:dyDescent="0.3">
      <c r="AS4047" s="116">
        <v>43604</v>
      </c>
      <c r="AT4047" s="116">
        <v>0.78122685185185192</v>
      </c>
      <c r="AU4047" s="116" t="s">
        <v>62</v>
      </c>
      <c r="AV4047" s="116" t="s">
        <v>63</v>
      </c>
      <c r="AW4047" s="116">
        <v>12.5</v>
      </c>
      <c r="AX4047" s="116"/>
      <c r="AY4047" s="116"/>
      <c r="AZ4047" s="116"/>
    </row>
    <row r="4048" spans="45:52" x14ac:dyDescent="0.3">
      <c r="AS4048" s="116">
        <v>43604</v>
      </c>
      <c r="AT4048" s="116">
        <v>0.78122685185185192</v>
      </c>
      <c r="AU4048" s="116" t="s">
        <v>64</v>
      </c>
      <c r="AV4048" s="116" t="s">
        <v>65</v>
      </c>
      <c r="AW4048" s="116">
        <v>27369.312999999998</v>
      </c>
      <c r="AX4048" s="116"/>
      <c r="AY4048" s="116"/>
      <c r="AZ4048" s="116"/>
    </row>
    <row r="4049" spans="45:52" x14ac:dyDescent="0.3">
      <c r="AS4049" s="116">
        <v>43604</v>
      </c>
      <c r="AT4049" s="116">
        <v>0.78122685185185192</v>
      </c>
      <c r="AU4049" s="116" t="s">
        <v>64</v>
      </c>
      <c r="AV4049" s="116" t="s">
        <v>66</v>
      </c>
      <c r="AW4049" s="116" t="s">
        <v>67</v>
      </c>
      <c r="AX4049" s="116">
        <v>37945.199000000001</v>
      </c>
      <c r="AY4049" s="116"/>
      <c r="AZ4049" s="116"/>
    </row>
    <row r="4050" spans="45:52" x14ac:dyDescent="0.3">
      <c r="AS4050" s="116">
        <v>43604</v>
      </c>
      <c r="AT4050" s="116">
        <v>0.78122685185185192</v>
      </c>
      <c r="AU4050" s="116" t="s">
        <v>64</v>
      </c>
      <c r="AV4050" s="116" t="s">
        <v>68</v>
      </c>
      <c r="AW4050" s="116">
        <v>28.661000000000001</v>
      </c>
      <c r="AX4050" s="116"/>
      <c r="AY4050" s="116"/>
      <c r="AZ4050" s="116"/>
    </row>
    <row r="4051" spans="45:52" x14ac:dyDescent="0.3">
      <c r="AS4051" s="116">
        <v>43604</v>
      </c>
      <c r="AT4051" s="116">
        <v>0.7826157407407407</v>
      </c>
      <c r="AU4051" s="116" t="s">
        <v>59</v>
      </c>
      <c r="AV4051" s="116" t="s">
        <v>60</v>
      </c>
      <c r="AW4051" s="116">
        <v>15736.519</v>
      </c>
      <c r="AX4051" s="116"/>
      <c r="AY4051" s="116"/>
      <c r="AZ4051" s="116"/>
    </row>
    <row r="4052" spans="45:52" x14ac:dyDescent="0.3">
      <c r="AS4052" s="116">
        <v>43604</v>
      </c>
      <c r="AT4052" s="116">
        <v>0.7826157407407407</v>
      </c>
      <c r="AU4052" s="116" t="s">
        <v>59</v>
      </c>
      <c r="AV4052" s="116" t="s">
        <v>61</v>
      </c>
      <c r="AW4052" s="116">
        <v>116117.715</v>
      </c>
      <c r="AX4052" s="116"/>
      <c r="AY4052" s="116"/>
      <c r="AZ4052" s="116"/>
    </row>
    <row r="4053" spans="45:52" x14ac:dyDescent="0.3">
      <c r="AS4053" s="116">
        <v>43604</v>
      </c>
      <c r="AT4053" s="116">
        <v>0.7826157407407407</v>
      </c>
      <c r="AU4053" s="116" t="s">
        <v>62</v>
      </c>
      <c r="AV4053" s="116" t="s">
        <v>63</v>
      </c>
      <c r="AW4053" s="116">
        <v>12.5</v>
      </c>
      <c r="AX4053" s="116"/>
      <c r="AY4053" s="116"/>
      <c r="AZ4053" s="116"/>
    </row>
    <row r="4054" spans="45:52" x14ac:dyDescent="0.3">
      <c r="AS4054" s="116">
        <v>43604</v>
      </c>
      <c r="AT4054" s="116">
        <v>0.7826157407407407</v>
      </c>
      <c r="AU4054" s="116" t="s">
        <v>64</v>
      </c>
      <c r="AV4054" s="116" t="s">
        <v>65</v>
      </c>
      <c r="AW4054" s="116">
        <v>27369.312999999998</v>
      </c>
      <c r="AX4054" s="116"/>
      <c r="AY4054" s="116"/>
      <c r="AZ4054" s="116"/>
    </row>
    <row r="4055" spans="45:52" x14ac:dyDescent="0.3">
      <c r="AS4055" s="116">
        <v>43604</v>
      </c>
      <c r="AT4055" s="116">
        <v>0.7826157407407407</v>
      </c>
      <c r="AU4055" s="116" t="s">
        <v>64</v>
      </c>
      <c r="AV4055" s="116" t="s">
        <v>66</v>
      </c>
      <c r="AW4055" s="116" t="s">
        <v>67</v>
      </c>
      <c r="AX4055" s="116">
        <v>37945.199000000001</v>
      </c>
      <c r="AY4055" s="116"/>
      <c r="AZ4055" s="116"/>
    </row>
    <row r="4056" spans="45:52" x14ac:dyDescent="0.3">
      <c r="AS4056" s="116">
        <v>43604</v>
      </c>
      <c r="AT4056" s="116">
        <v>0.7826157407407407</v>
      </c>
      <c r="AU4056" s="116" t="s">
        <v>64</v>
      </c>
      <c r="AV4056" s="116" t="s">
        <v>68</v>
      </c>
      <c r="AW4056" s="116">
        <v>28.661000000000001</v>
      </c>
      <c r="AX4056" s="116"/>
      <c r="AY4056" s="116"/>
      <c r="AZ4056" s="116"/>
    </row>
    <row r="4057" spans="45:52" x14ac:dyDescent="0.3">
      <c r="AS4057" s="116">
        <v>43604</v>
      </c>
      <c r="AT4057" s="116">
        <v>0.78396990740740735</v>
      </c>
      <c r="AU4057" s="116" t="s">
        <v>70</v>
      </c>
      <c r="AV4057" s="116" t="s">
        <v>71</v>
      </c>
      <c r="AW4057" s="116">
        <v>43604</v>
      </c>
      <c r="AX4057" s="116">
        <v>0.22500000000000001</v>
      </c>
      <c r="AY4057" s="116" t="s">
        <v>72</v>
      </c>
      <c r="AZ4057" s="116" t="s">
        <v>73</v>
      </c>
    </row>
    <row r="4058" spans="45:52" x14ac:dyDescent="0.3">
      <c r="AS4058" s="116">
        <v>43604</v>
      </c>
      <c r="AT4058" s="116">
        <v>0.78396990740740735</v>
      </c>
      <c r="AU4058" s="116" t="s">
        <v>74</v>
      </c>
      <c r="AV4058" s="116" t="s">
        <v>75</v>
      </c>
      <c r="AW4058" s="116">
        <v>33.700000000000003</v>
      </c>
      <c r="AX4058" s="116" t="s">
        <v>72</v>
      </c>
      <c r="AY4058" s="116" t="s">
        <v>73</v>
      </c>
      <c r="AZ4058" s="116"/>
    </row>
    <row r="4059" spans="45:52" x14ac:dyDescent="0.3">
      <c r="AS4059" s="116">
        <v>43604</v>
      </c>
      <c r="AT4059" s="116">
        <v>0.78396990740740735</v>
      </c>
      <c r="AU4059" s="116" t="s">
        <v>74</v>
      </c>
      <c r="AV4059" s="116" t="s">
        <v>76</v>
      </c>
      <c r="AW4059" s="116">
        <v>34</v>
      </c>
      <c r="AX4059" s="116" t="s">
        <v>72</v>
      </c>
      <c r="AY4059" s="116" t="s">
        <v>73</v>
      </c>
      <c r="AZ4059" s="116"/>
    </row>
    <row r="4060" spans="45:52" x14ac:dyDescent="0.3">
      <c r="AS4060" s="116">
        <v>43604</v>
      </c>
      <c r="AT4060" s="116">
        <v>0.78400462962962969</v>
      </c>
      <c r="AU4060" s="116" t="s">
        <v>59</v>
      </c>
      <c r="AV4060" s="116" t="s">
        <v>60</v>
      </c>
      <c r="AW4060" s="116">
        <v>15736.519</v>
      </c>
      <c r="AX4060" s="116"/>
      <c r="AY4060" s="116"/>
      <c r="AZ4060" s="116"/>
    </row>
    <row r="4061" spans="45:52" x14ac:dyDescent="0.3">
      <c r="AS4061" s="116">
        <v>43604</v>
      </c>
      <c r="AT4061" s="116">
        <v>0.78400462962962969</v>
      </c>
      <c r="AU4061" s="116" t="s">
        <v>59</v>
      </c>
      <c r="AV4061" s="116" t="s">
        <v>61</v>
      </c>
      <c r="AW4061" s="116">
        <v>116117.715</v>
      </c>
      <c r="AX4061" s="116"/>
      <c r="AY4061" s="116"/>
      <c r="AZ4061" s="116"/>
    </row>
    <row r="4062" spans="45:52" x14ac:dyDescent="0.3">
      <c r="AS4062" s="116">
        <v>43604</v>
      </c>
      <c r="AT4062" s="116">
        <v>0.78400462962962969</v>
      </c>
      <c r="AU4062" s="116" t="s">
        <v>62</v>
      </c>
      <c r="AV4062" s="116" t="s">
        <v>63</v>
      </c>
      <c r="AW4062" s="116">
        <v>12.5</v>
      </c>
      <c r="AX4062" s="116"/>
      <c r="AY4062" s="116"/>
      <c r="AZ4062" s="116"/>
    </row>
    <row r="4063" spans="45:52" x14ac:dyDescent="0.3">
      <c r="AS4063" s="116">
        <v>43604</v>
      </c>
      <c r="AT4063" s="116">
        <v>0.78400462962962969</v>
      </c>
      <c r="AU4063" s="116" t="s">
        <v>64</v>
      </c>
      <c r="AV4063" s="116" t="s">
        <v>65</v>
      </c>
      <c r="AW4063" s="116">
        <v>27369.312999999998</v>
      </c>
      <c r="AX4063" s="116"/>
      <c r="AY4063" s="116"/>
      <c r="AZ4063" s="116"/>
    </row>
    <row r="4064" spans="45:52" x14ac:dyDescent="0.3">
      <c r="AS4064" s="116">
        <v>43604</v>
      </c>
      <c r="AT4064" s="116">
        <v>0.78400462962962969</v>
      </c>
      <c r="AU4064" s="116" t="s">
        <v>64</v>
      </c>
      <c r="AV4064" s="116" t="s">
        <v>66</v>
      </c>
      <c r="AW4064" s="116" t="s">
        <v>67</v>
      </c>
      <c r="AX4064" s="116">
        <v>37945.199000000001</v>
      </c>
      <c r="AY4064" s="116"/>
      <c r="AZ4064" s="116"/>
    </row>
    <row r="4065" spans="45:52" x14ac:dyDescent="0.3">
      <c r="AS4065" s="116">
        <v>43604</v>
      </c>
      <c r="AT4065" s="116">
        <v>0.78400462962962969</v>
      </c>
      <c r="AU4065" s="116" t="s">
        <v>64</v>
      </c>
      <c r="AV4065" s="116" t="s">
        <v>68</v>
      </c>
      <c r="AW4065" s="116">
        <v>28.661000000000001</v>
      </c>
      <c r="AX4065" s="116"/>
      <c r="AY4065" s="116"/>
      <c r="AZ4065" s="116"/>
    </row>
    <row r="4066" spans="45:52" x14ac:dyDescent="0.3">
      <c r="AS4066" s="116">
        <v>43604</v>
      </c>
      <c r="AT4066" s="116">
        <v>0.78539351851851846</v>
      </c>
      <c r="AU4066" s="116" t="s">
        <v>59</v>
      </c>
      <c r="AV4066" s="116" t="s">
        <v>60</v>
      </c>
      <c r="AW4066" s="116">
        <v>15736.519</v>
      </c>
      <c r="AX4066" s="116"/>
      <c r="AY4066" s="116"/>
      <c r="AZ4066" s="116"/>
    </row>
    <row r="4067" spans="45:52" x14ac:dyDescent="0.3">
      <c r="AS4067" s="116">
        <v>43604</v>
      </c>
      <c r="AT4067" s="116">
        <v>0.78539351851851846</v>
      </c>
      <c r="AU4067" s="116" t="s">
        <v>59</v>
      </c>
      <c r="AV4067" s="116" t="s">
        <v>61</v>
      </c>
      <c r="AW4067" s="116">
        <v>116117.715</v>
      </c>
      <c r="AX4067" s="116"/>
      <c r="AY4067" s="116"/>
      <c r="AZ4067" s="116"/>
    </row>
    <row r="4068" spans="45:52" x14ac:dyDescent="0.3">
      <c r="AS4068" s="116">
        <v>43604</v>
      </c>
      <c r="AT4068" s="116">
        <v>0.78539351851851846</v>
      </c>
      <c r="AU4068" s="116" t="s">
        <v>62</v>
      </c>
      <c r="AV4068" s="116" t="s">
        <v>63</v>
      </c>
      <c r="AW4068" s="116">
        <v>12.5</v>
      </c>
      <c r="AX4068" s="116"/>
      <c r="AY4068" s="116"/>
      <c r="AZ4068" s="116"/>
    </row>
    <row r="4069" spans="45:52" x14ac:dyDescent="0.3">
      <c r="AS4069" s="116">
        <v>43604</v>
      </c>
      <c r="AT4069" s="116">
        <v>0.78539351851851846</v>
      </c>
      <c r="AU4069" s="116" t="s">
        <v>64</v>
      </c>
      <c r="AV4069" s="116" t="s">
        <v>65</v>
      </c>
      <c r="AW4069" s="116">
        <v>27369.312999999998</v>
      </c>
      <c r="AX4069" s="116"/>
      <c r="AY4069" s="116"/>
      <c r="AZ4069" s="116"/>
    </row>
    <row r="4070" spans="45:52" x14ac:dyDescent="0.3">
      <c r="AS4070" s="116">
        <v>43604</v>
      </c>
      <c r="AT4070" s="116">
        <v>0.78539351851851846</v>
      </c>
      <c r="AU4070" s="116" t="s">
        <v>64</v>
      </c>
      <c r="AV4070" s="116" t="s">
        <v>66</v>
      </c>
      <c r="AW4070" s="116" t="s">
        <v>67</v>
      </c>
      <c r="AX4070" s="116">
        <v>37945.324999999997</v>
      </c>
      <c r="AY4070" s="116"/>
      <c r="AZ4070" s="116"/>
    </row>
    <row r="4071" spans="45:52" x14ac:dyDescent="0.3">
      <c r="AS4071" s="116">
        <v>43604</v>
      </c>
      <c r="AT4071" s="116">
        <v>0.78539351851851846</v>
      </c>
      <c r="AU4071" s="116" t="s">
        <v>64</v>
      </c>
      <c r="AV4071" s="116" t="s">
        <v>68</v>
      </c>
      <c r="AW4071" s="116">
        <v>28.789000000000001</v>
      </c>
      <c r="AX4071" s="116"/>
      <c r="AY4071" s="116"/>
      <c r="AZ4071" s="116"/>
    </row>
    <row r="4072" spans="45:52" x14ac:dyDescent="0.3">
      <c r="AS4072" s="116">
        <v>43604</v>
      </c>
      <c r="AT4072" s="116">
        <v>0.78678240740740746</v>
      </c>
      <c r="AU4072" s="116" t="s">
        <v>59</v>
      </c>
      <c r="AV4072" s="116" t="s">
        <v>60</v>
      </c>
      <c r="AW4072" s="116">
        <v>15736.519</v>
      </c>
      <c r="AX4072" s="116"/>
      <c r="AY4072" s="116"/>
      <c r="AZ4072" s="116"/>
    </row>
    <row r="4073" spans="45:52" x14ac:dyDescent="0.3">
      <c r="AS4073" s="116">
        <v>43604</v>
      </c>
      <c r="AT4073" s="116">
        <v>0.78678240740740746</v>
      </c>
      <c r="AU4073" s="116" t="s">
        <v>59</v>
      </c>
      <c r="AV4073" s="116" t="s">
        <v>61</v>
      </c>
      <c r="AW4073" s="116">
        <v>116117.715</v>
      </c>
      <c r="AX4073" s="116"/>
      <c r="AY4073" s="116"/>
      <c r="AZ4073" s="116"/>
    </row>
    <row r="4074" spans="45:52" x14ac:dyDescent="0.3">
      <c r="AS4074" s="116">
        <v>43604</v>
      </c>
      <c r="AT4074" s="116">
        <v>0.78678240740740746</v>
      </c>
      <c r="AU4074" s="116" t="s">
        <v>62</v>
      </c>
      <c r="AV4074" s="116" t="s">
        <v>63</v>
      </c>
      <c r="AW4074" s="116">
        <v>12.5</v>
      </c>
      <c r="AX4074" s="116"/>
      <c r="AY4074" s="116"/>
      <c r="AZ4074" s="116"/>
    </row>
    <row r="4075" spans="45:52" x14ac:dyDescent="0.3">
      <c r="AS4075" s="116">
        <v>43604</v>
      </c>
      <c r="AT4075" s="116">
        <v>0.78678240740740746</v>
      </c>
      <c r="AU4075" s="116" t="s">
        <v>64</v>
      </c>
      <c r="AV4075" s="116" t="s">
        <v>65</v>
      </c>
      <c r="AW4075" s="116">
        <v>27369.312999999998</v>
      </c>
      <c r="AX4075" s="116"/>
      <c r="AY4075" s="116"/>
      <c r="AZ4075" s="116"/>
    </row>
    <row r="4076" spans="45:52" x14ac:dyDescent="0.3">
      <c r="AS4076" s="116">
        <v>43604</v>
      </c>
      <c r="AT4076" s="116">
        <v>0.78678240740740746</v>
      </c>
      <c r="AU4076" s="116" t="s">
        <v>64</v>
      </c>
      <c r="AV4076" s="116" t="s">
        <v>66</v>
      </c>
      <c r="AW4076" s="116" t="s">
        <v>67</v>
      </c>
      <c r="AX4076" s="116">
        <v>37945.324999999997</v>
      </c>
      <c r="AY4076" s="116"/>
      <c r="AZ4076" s="116"/>
    </row>
    <row r="4077" spans="45:52" x14ac:dyDescent="0.3">
      <c r="AS4077" s="116">
        <v>43604</v>
      </c>
      <c r="AT4077" s="116">
        <v>0.78678240740740746</v>
      </c>
      <c r="AU4077" s="116" t="s">
        <v>64</v>
      </c>
      <c r="AV4077" s="116" t="s">
        <v>68</v>
      </c>
      <c r="AW4077" s="116">
        <v>28.789000000000001</v>
      </c>
      <c r="AX4077" s="116"/>
      <c r="AY4077" s="116"/>
      <c r="AZ4077" s="116"/>
    </row>
    <row r="4078" spans="45:52" x14ac:dyDescent="0.3">
      <c r="AS4078" s="116">
        <v>43604</v>
      </c>
      <c r="AT4078" s="116">
        <v>0.78744212962962967</v>
      </c>
      <c r="AU4078" s="116" t="s">
        <v>70</v>
      </c>
      <c r="AV4078" s="116" t="s">
        <v>71</v>
      </c>
      <c r="AW4078" s="116">
        <v>43604</v>
      </c>
      <c r="AX4078" s="116">
        <v>0.22500000000000001</v>
      </c>
      <c r="AY4078" s="116" t="s">
        <v>72</v>
      </c>
      <c r="AZ4078" s="116" t="s">
        <v>73</v>
      </c>
    </row>
    <row r="4079" spans="45:52" x14ac:dyDescent="0.3">
      <c r="AS4079" s="116">
        <v>43604</v>
      </c>
      <c r="AT4079" s="116">
        <v>0.78744212962962967</v>
      </c>
      <c r="AU4079" s="116" t="s">
        <v>74</v>
      </c>
      <c r="AV4079" s="116" t="s">
        <v>75</v>
      </c>
      <c r="AW4079" s="116">
        <v>33.700000000000003</v>
      </c>
      <c r="AX4079" s="116" t="s">
        <v>72</v>
      </c>
      <c r="AY4079" s="116" t="s">
        <v>73</v>
      </c>
      <c r="AZ4079" s="116"/>
    </row>
    <row r="4080" spans="45:52" x14ac:dyDescent="0.3">
      <c r="AS4080" s="116">
        <v>43604</v>
      </c>
      <c r="AT4080" s="116">
        <v>0.78744212962962967</v>
      </c>
      <c r="AU4080" s="116" t="s">
        <v>74</v>
      </c>
      <c r="AV4080" s="116" t="s">
        <v>76</v>
      </c>
      <c r="AW4080" s="116">
        <v>34</v>
      </c>
      <c r="AX4080" s="116" t="s">
        <v>72</v>
      </c>
      <c r="AY4080" s="116" t="s">
        <v>73</v>
      </c>
      <c r="AZ4080" s="116"/>
    </row>
    <row r="4081" spans="45:52" x14ac:dyDescent="0.3">
      <c r="AS4081" s="116">
        <v>43604</v>
      </c>
      <c r="AT4081" s="116">
        <v>0.78817129629629623</v>
      </c>
      <c r="AU4081" s="116" t="s">
        <v>59</v>
      </c>
      <c r="AV4081" s="116" t="s">
        <v>60</v>
      </c>
      <c r="AW4081" s="116">
        <v>15736.519</v>
      </c>
      <c r="AX4081" s="116"/>
      <c r="AY4081" s="116"/>
      <c r="AZ4081" s="116"/>
    </row>
    <row r="4082" spans="45:52" x14ac:dyDescent="0.3">
      <c r="AS4082" s="116">
        <v>43604</v>
      </c>
      <c r="AT4082" s="116">
        <v>0.78817129629629623</v>
      </c>
      <c r="AU4082" s="116" t="s">
        <v>59</v>
      </c>
      <c r="AV4082" s="116" t="s">
        <v>61</v>
      </c>
      <c r="AW4082" s="116">
        <v>116117.715</v>
      </c>
      <c r="AX4082" s="116"/>
      <c r="AY4082" s="116"/>
      <c r="AZ4082" s="116"/>
    </row>
    <row r="4083" spans="45:52" x14ac:dyDescent="0.3">
      <c r="AS4083" s="116">
        <v>43604</v>
      </c>
      <c r="AT4083" s="116">
        <v>0.78817129629629623</v>
      </c>
      <c r="AU4083" s="116" t="s">
        <v>62</v>
      </c>
      <c r="AV4083" s="116" t="s">
        <v>63</v>
      </c>
      <c r="AW4083" s="116">
        <v>12.5</v>
      </c>
      <c r="AX4083" s="116"/>
      <c r="AY4083" s="116"/>
      <c r="AZ4083" s="116"/>
    </row>
    <row r="4084" spans="45:52" x14ac:dyDescent="0.3">
      <c r="AS4084" s="116">
        <v>43604</v>
      </c>
      <c r="AT4084" s="116">
        <v>0.78817129629629623</v>
      </c>
      <c r="AU4084" s="116" t="s">
        <v>64</v>
      </c>
      <c r="AV4084" s="116" t="s">
        <v>65</v>
      </c>
      <c r="AW4084" s="116">
        <v>27369.312999999998</v>
      </c>
      <c r="AX4084" s="116"/>
      <c r="AY4084" s="116"/>
      <c r="AZ4084" s="116"/>
    </row>
    <row r="4085" spans="45:52" x14ac:dyDescent="0.3">
      <c r="AS4085" s="116">
        <v>43604</v>
      </c>
      <c r="AT4085" s="116">
        <v>0.78817129629629623</v>
      </c>
      <c r="AU4085" s="116" t="s">
        <v>64</v>
      </c>
      <c r="AV4085" s="116" t="s">
        <v>66</v>
      </c>
      <c r="AW4085" s="116" t="s">
        <v>67</v>
      </c>
      <c r="AX4085" s="116">
        <v>37945.446000000004</v>
      </c>
      <c r="AY4085" s="116"/>
      <c r="AZ4085" s="116"/>
    </row>
    <row r="4086" spans="45:52" x14ac:dyDescent="0.3">
      <c r="AS4086" s="116">
        <v>43604</v>
      </c>
      <c r="AT4086" s="116">
        <v>0.78817129629629623</v>
      </c>
      <c r="AU4086" s="116" t="s">
        <v>64</v>
      </c>
      <c r="AV4086" s="116" t="s">
        <v>68</v>
      </c>
      <c r="AW4086" s="116">
        <v>28.91</v>
      </c>
      <c r="AX4086" s="116"/>
      <c r="AY4086" s="116"/>
      <c r="AZ4086" s="116"/>
    </row>
    <row r="4087" spans="45:52" x14ac:dyDescent="0.3">
      <c r="AS4087" s="116">
        <v>43604</v>
      </c>
      <c r="AT4087" s="116">
        <v>0.78956018518518523</v>
      </c>
      <c r="AU4087" s="116" t="s">
        <v>59</v>
      </c>
      <c r="AV4087" s="116" t="s">
        <v>60</v>
      </c>
      <c r="AW4087" s="116">
        <v>15736.519</v>
      </c>
      <c r="AX4087" s="116"/>
      <c r="AY4087" s="116"/>
      <c r="AZ4087" s="116"/>
    </row>
    <row r="4088" spans="45:52" x14ac:dyDescent="0.3">
      <c r="AS4088" s="116">
        <v>43604</v>
      </c>
      <c r="AT4088" s="116">
        <v>0.78956018518518523</v>
      </c>
      <c r="AU4088" s="116" t="s">
        <v>59</v>
      </c>
      <c r="AV4088" s="116" t="s">
        <v>61</v>
      </c>
      <c r="AW4088" s="116">
        <v>116117.715</v>
      </c>
      <c r="AX4088" s="116"/>
      <c r="AY4088" s="116"/>
      <c r="AZ4088" s="116"/>
    </row>
    <row r="4089" spans="45:52" x14ac:dyDescent="0.3">
      <c r="AS4089" s="116">
        <v>43604</v>
      </c>
      <c r="AT4089" s="116">
        <v>0.78956018518518523</v>
      </c>
      <c r="AU4089" s="116" t="s">
        <v>62</v>
      </c>
      <c r="AV4089" s="116" t="s">
        <v>63</v>
      </c>
      <c r="AW4089" s="116">
        <v>12.5</v>
      </c>
      <c r="AX4089" s="116"/>
      <c r="AY4089" s="116"/>
      <c r="AZ4089" s="116"/>
    </row>
    <row r="4090" spans="45:52" x14ac:dyDescent="0.3">
      <c r="AS4090" s="116">
        <v>43604</v>
      </c>
      <c r="AT4090" s="116">
        <v>0.78956018518518523</v>
      </c>
      <c r="AU4090" s="116" t="s">
        <v>64</v>
      </c>
      <c r="AV4090" s="116" t="s">
        <v>65</v>
      </c>
      <c r="AW4090" s="116">
        <v>27369.312999999998</v>
      </c>
      <c r="AX4090" s="116"/>
      <c r="AY4090" s="116"/>
      <c r="AZ4090" s="116"/>
    </row>
    <row r="4091" spans="45:52" x14ac:dyDescent="0.3">
      <c r="AS4091" s="116">
        <v>43604</v>
      </c>
      <c r="AT4091" s="116">
        <v>0.78956018518518523</v>
      </c>
      <c r="AU4091" s="116" t="s">
        <v>64</v>
      </c>
      <c r="AV4091" s="116" t="s">
        <v>66</v>
      </c>
      <c r="AW4091" s="116" t="s">
        <v>67</v>
      </c>
      <c r="AX4091" s="116">
        <v>37945.446000000004</v>
      </c>
      <c r="AY4091" s="116"/>
      <c r="AZ4091" s="116"/>
    </row>
    <row r="4092" spans="45:52" x14ac:dyDescent="0.3">
      <c r="AS4092" s="116">
        <v>43604</v>
      </c>
      <c r="AT4092" s="116">
        <v>0.78956018518518523</v>
      </c>
      <c r="AU4092" s="116" t="s">
        <v>64</v>
      </c>
      <c r="AV4092" s="116" t="s">
        <v>68</v>
      </c>
      <c r="AW4092" s="116">
        <v>28.91</v>
      </c>
      <c r="AX4092" s="116"/>
      <c r="AY4092" s="116"/>
      <c r="AZ4092" s="116"/>
    </row>
    <row r="4093" spans="45:52" x14ac:dyDescent="0.3">
      <c r="AS4093" s="116">
        <v>43604</v>
      </c>
      <c r="AT4093" s="116">
        <v>0.79091435185185188</v>
      </c>
      <c r="AU4093" s="116" t="s">
        <v>70</v>
      </c>
      <c r="AV4093" s="116" t="s">
        <v>71</v>
      </c>
      <c r="AW4093" s="116">
        <v>43604</v>
      </c>
      <c r="AX4093" s="116">
        <v>0.22500000000000001</v>
      </c>
      <c r="AY4093" s="116" t="s">
        <v>72</v>
      </c>
      <c r="AZ4093" s="116" t="s">
        <v>73</v>
      </c>
    </row>
    <row r="4094" spans="45:52" x14ac:dyDescent="0.3">
      <c r="AS4094" s="116">
        <v>43604</v>
      </c>
      <c r="AT4094" s="116">
        <v>0.79091435185185188</v>
      </c>
      <c r="AU4094" s="116" t="s">
        <v>74</v>
      </c>
      <c r="AV4094" s="116" t="s">
        <v>75</v>
      </c>
      <c r="AW4094" s="116">
        <v>33.700000000000003</v>
      </c>
      <c r="AX4094" s="116" t="s">
        <v>72</v>
      </c>
      <c r="AY4094" s="116" t="s">
        <v>73</v>
      </c>
      <c r="AZ4094" s="116"/>
    </row>
    <row r="4095" spans="45:52" x14ac:dyDescent="0.3">
      <c r="AS4095" s="116">
        <v>43604</v>
      </c>
      <c r="AT4095" s="116">
        <v>0.79091435185185188</v>
      </c>
      <c r="AU4095" s="116" t="s">
        <v>74</v>
      </c>
      <c r="AV4095" s="116" t="s">
        <v>76</v>
      </c>
      <c r="AW4095" s="116">
        <v>34</v>
      </c>
      <c r="AX4095" s="116" t="s">
        <v>72</v>
      </c>
      <c r="AY4095" s="116" t="s">
        <v>73</v>
      </c>
      <c r="AZ4095" s="116"/>
    </row>
    <row r="4096" spans="45:52" x14ac:dyDescent="0.3">
      <c r="AS4096" s="116">
        <v>43604</v>
      </c>
      <c r="AT4096" s="116">
        <v>0.790949074074074</v>
      </c>
      <c r="AU4096" s="116" t="s">
        <v>59</v>
      </c>
      <c r="AV4096" s="116" t="s">
        <v>60</v>
      </c>
      <c r="AW4096" s="116">
        <v>15736.519</v>
      </c>
      <c r="AX4096" s="116"/>
      <c r="AY4096" s="116"/>
      <c r="AZ4096" s="116"/>
    </row>
    <row r="4097" spans="45:52" x14ac:dyDescent="0.3">
      <c r="AS4097" s="116">
        <v>43604</v>
      </c>
      <c r="AT4097" s="116">
        <v>0.790949074074074</v>
      </c>
      <c r="AU4097" s="116" t="s">
        <v>59</v>
      </c>
      <c r="AV4097" s="116" t="s">
        <v>61</v>
      </c>
      <c r="AW4097" s="116">
        <v>116117.715</v>
      </c>
      <c r="AX4097" s="116"/>
      <c r="AY4097" s="116"/>
      <c r="AZ4097" s="116"/>
    </row>
    <row r="4098" spans="45:52" x14ac:dyDescent="0.3">
      <c r="AS4098" s="116">
        <v>43604</v>
      </c>
      <c r="AT4098" s="116">
        <v>0.790949074074074</v>
      </c>
      <c r="AU4098" s="116" t="s">
        <v>62</v>
      </c>
      <c r="AV4098" s="116" t="s">
        <v>63</v>
      </c>
      <c r="AW4098" s="116">
        <v>12.5</v>
      </c>
      <c r="AX4098" s="116"/>
      <c r="AY4098" s="116"/>
      <c r="AZ4098" s="116"/>
    </row>
    <row r="4099" spans="45:52" x14ac:dyDescent="0.3">
      <c r="AS4099" s="116">
        <v>43604</v>
      </c>
      <c r="AT4099" s="116">
        <v>0.790949074074074</v>
      </c>
      <c r="AU4099" s="116" t="s">
        <v>64</v>
      </c>
      <c r="AV4099" s="116" t="s">
        <v>65</v>
      </c>
      <c r="AW4099" s="116">
        <v>27369.312999999998</v>
      </c>
      <c r="AX4099" s="116"/>
      <c r="AY4099" s="116"/>
      <c r="AZ4099" s="116"/>
    </row>
    <row r="4100" spans="45:52" x14ac:dyDescent="0.3">
      <c r="AS4100" s="116">
        <v>43604</v>
      </c>
      <c r="AT4100" s="116">
        <v>0.790949074074074</v>
      </c>
      <c r="AU4100" s="116" t="s">
        <v>64</v>
      </c>
      <c r="AV4100" s="116" t="s">
        <v>66</v>
      </c>
      <c r="AW4100" s="116" t="s">
        <v>67</v>
      </c>
      <c r="AX4100" s="116">
        <v>37945.446000000004</v>
      </c>
      <c r="AY4100" s="116"/>
      <c r="AZ4100" s="116"/>
    </row>
    <row r="4101" spans="45:52" x14ac:dyDescent="0.3">
      <c r="AS4101" s="116">
        <v>43604</v>
      </c>
      <c r="AT4101" s="116">
        <v>0.790949074074074</v>
      </c>
      <c r="AU4101" s="116" t="s">
        <v>64</v>
      </c>
      <c r="AV4101" s="116" t="s">
        <v>68</v>
      </c>
      <c r="AW4101" s="116">
        <v>28.91</v>
      </c>
      <c r="AX4101" s="116"/>
      <c r="AY4101" s="116"/>
      <c r="AZ4101" s="116"/>
    </row>
  </sheetData>
  <printOptions horizontalCentered="1" verticalCentered="1"/>
  <pageMargins left="0.118055555555556" right="0.118055555555556" top="0.35416666666666702" bottom="0.35416666666666702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Anlagenprotokoll</vt:lpstr>
      <vt:lpstr>Anlagenprotokoll!DbLog_petermini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jana1</dc:creator>
  <cp:lastModifiedBy>Peter</cp:lastModifiedBy>
  <cp:revision>2</cp:revision>
  <cp:lastPrinted>2015-03-14T21:18:50Z</cp:lastPrinted>
  <dcterms:created xsi:type="dcterms:W3CDTF">2014-08-18T11:07:24Z</dcterms:created>
  <dcterms:modified xsi:type="dcterms:W3CDTF">2019-05-19T17:02:01Z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