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 codeName="DieseArbeitsmappe"/>
  <xr:revisionPtr revIDLastSave="0" documentId="13_ncr:1_{6307AC46-27A0-41DD-BF7E-2C12D05A4C9D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2018" sheetId="1" r:id="rId1"/>
    <sheet name="2018 (2)" sheetId="3" r:id="rId2"/>
  </sheets>
  <definedNames>
    <definedName name="_xlnm.Print_Area" localSheetId="0">'2018'!#REF!,'2018'!$A$1:$J$35</definedName>
    <definedName name="_xlnm.Print_Area" localSheetId="1">'2018 (2)'!#REF!,'2018 (2)'!$A$1:$J$35</definedName>
    <definedName name="Rng_Brutto" localSheetId="1">#REF!</definedName>
    <definedName name="Rng_Brutto">#REF!</definedName>
    <definedName name="Rng_Druckbereich" localSheetId="0">'2018'!#REF!,'2018'!$A$1:$J$35</definedName>
    <definedName name="Rng_Druckbereich" localSheetId="1">'2018 (2)'!#REF!,'2018 (2)'!$A$1:$J$35</definedName>
    <definedName name="Rng_Eingangsdatum" localSheetId="1">#REF!</definedName>
    <definedName name="Rng_Eingangsdatum">#REF!</definedName>
    <definedName name="Rng_Einnahmen" localSheetId="1">Tab_Geld3[[#All],[Einn.]]</definedName>
    <definedName name="Rng_Einnahmen">Tab_Geld[[#All],[Einn.]]</definedName>
    <definedName name="Rng_Erledigt" localSheetId="1">#REF!</definedName>
    <definedName name="Rng_Erledigt">#REF!</definedName>
    <definedName name="Rng_Kasse" localSheetId="1">Tab_Geld3[[#All],[Stand Kasse]]</definedName>
    <definedName name="Rng_Kasse">Tab_Geld[[#All],[Stand Kasse]]</definedName>
    <definedName name="Rng_Kasse2" localSheetId="1">Tab_Geld3[Stand Kasse]</definedName>
    <definedName name="Rng_Kasse2">Tab_Geld[Stand Kasse]</definedName>
    <definedName name="Rng_Konto" localSheetId="1">Tab_Geld3[[#All],[Stand Konto]]</definedName>
    <definedName name="Rng_Konto">Tab_Geld[[#All],[Stand Konto]]</definedName>
    <definedName name="Rng_Kostenart" localSheetId="1">Tab_Geld3[[#All],[Kostenart]]</definedName>
    <definedName name="Rng_Kostenart">Tab_Geld[[#All],[Kostenart]]</definedName>
    <definedName name="Rng_Kostenarten" localSheetId="1">'2018 (2)'!#REF!</definedName>
    <definedName name="Rng_Kostenarten">'2018'!#REF!</definedName>
    <definedName name="Rng_MwSt" localSheetId="1">#REF!</definedName>
    <definedName name="Rng_MwSt">#REF!</definedName>
    <definedName name="Rng_Netto" localSheetId="1">#REF!</definedName>
    <definedName name="Rng_Netto">#REF!</definedName>
    <definedName name="Rng_Quelle" localSheetId="1">Tab_Geld3[[#All],[Quelle]]</definedName>
    <definedName name="Rng_Quelle">Tab_Geld[[#All],[Quelle]]</definedName>
    <definedName name="Rng_Rechnungsdatum" localSheetId="1">#REF!</definedName>
    <definedName name="Rng_Rechnungsdatum">#REF!</definedName>
    <definedName name="Rng_Rechnungsempfänger" localSheetId="1">#REF!</definedName>
    <definedName name="Rng_Rechnungsempfänger">#REF!</definedName>
    <definedName name="Rng_Rechnungsnummer" localSheetId="1">#REF!</definedName>
    <definedName name="Rng_Rechnungsnummer">#REF!</definedName>
    <definedName name="Rng_Unterart" localSheetId="1">Tab_Geld3[[#All],[Unterart]]</definedName>
    <definedName name="Rng_Unterart">Tab_Geld[[#All],[Unterart]]</definedName>
    <definedName name="Zel_Einkommensteuer" localSheetId="1">'2018 (2)'!#REF!</definedName>
    <definedName name="Zel_Einkommensteuer">'2018'!#REF!</definedName>
    <definedName name="Zel_Ende" localSheetId="1">'2018 (2)'!#REF!</definedName>
    <definedName name="Zel_Ende">'2018'!#REF!</definedName>
    <definedName name="Zel_GuV" localSheetId="1">Tab_Geld3[[#Headers],[Datum]]</definedName>
    <definedName name="Zel_GuV">Tab_Geld[[#Headers],[Datum]]</definedName>
    <definedName name="Zel_Hilfsleiste" localSheetId="1">'2018 (2)'!#REF!</definedName>
    <definedName name="Zel_Hilfsleiste">'2018'!#REF!</definedName>
    <definedName name="Zel_Inhalt" localSheetId="1">'2018 (2)'!#REF!</definedName>
    <definedName name="Zel_Inhalt">'2018'!#REF!</definedName>
    <definedName name="Zel_Liquidität" localSheetId="1">'2018 (2)'!#REF!</definedName>
    <definedName name="Zel_Liquidität">'2018'!#REF!</definedName>
    <definedName name="Zel_Steuertabelle" localSheetId="1">'2018 (2)'!#REF!</definedName>
    <definedName name="Zel_Steuertabelle">'2018'!#REF!</definedName>
    <definedName name="Zel_Suchfeld" localSheetId="1">'2018 (2)'!#REF!</definedName>
    <definedName name="Zel_Suchfeld">'2018'!#REF!</definedName>
    <definedName name="Zel_Umbuchungen" localSheetId="1">'2018 (2)'!#REF!</definedName>
    <definedName name="Zel_Umbuchungen">'2018'!#REF!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3" l="1"/>
  <c r="G29" i="3"/>
  <c r="H23" i="3"/>
  <c r="H24" i="3" s="1"/>
  <c r="H22" i="3"/>
  <c r="G20" i="3"/>
  <c r="G18" i="3"/>
  <c r="G10" i="3"/>
  <c r="G8" i="3"/>
  <c r="I2" i="3"/>
  <c r="I3" i="3" s="1"/>
  <c r="H25" i="3" l="1"/>
  <c r="J3" i="3"/>
  <c r="I4" i="3"/>
  <c r="J2" i="3"/>
  <c r="G8" i="1"/>
  <c r="G10" i="1"/>
  <c r="G18" i="1"/>
  <c r="G20" i="1"/>
  <c r="H22" i="1"/>
  <c r="H23" i="1"/>
  <c r="H24" i="1" s="1"/>
  <c r="H25" i="1" s="1"/>
  <c r="H26" i="1" s="1"/>
  <c r="H27" i="1" s="1"/>
  <c r="H28" i="1" s="1"/>
  <c r="H29" i="1" s="1"/>
  <c r="H30" i="1" s="1"/>
  <c r="H31" i="1" s="1"/>
  <c r="G29" i="1"/>
  <c r="G31" i="1"/>
  <c r="J4" i="3" l="1"/>
  <c r="I5" i="3"/>
  <c r="H26" i="3"/>
  <c r="H32" i="1"/>
  <c r="I2" i="1"/>
  <c r="I3" i="1" s="1"/>
  <c r="H27" i="3" l="1"/>
  <c r="J5" i="3"/>
  <c r="I6" i="3"/>
  <c r="H33" i="1"/>
  <c r="I4" i="1"/>
  <c r="J3" i="1"/>
  <c r="I7" i="3" l="1"/>
  <c r="J6" i="3"/>
  <c r="H28" i="3"/>
  <c r="J4" i="1"/>
  <c r="I5" i="1"/>
  <c r="H34" i="1"/>
  <c r="H29" i="3" l="1"/>
  <c r="J7" i="3"/>
  <c r="I8" i="3"/>
  <c r="H35" i="1"/>
  <c r="J5" i="1"/>
  <c r="I6" i="1"/>
  <c r="I9" i="3" l="1"/>
  <c r="J8" i="3"/>
  <c r="H30" i="3"/>
  <c r="I7" i="1"/>
  <c r="J6" i="1"/>
  <c r="H31" i="3" l="1"/>
  <c r="I10" i="3"/>
  <c r="J9" i="3"/>
  <c r="I8" i="1"/>
  <c r="J7" i="1"/>
  <c r="J10" i="3" l="1"/>
  <c r="I11" i="3"/>
  <c r="H32" i="3"/>
  <c r="I9" i="1"/>
  <c r="J8" i="1"/>
  <c r="H33" i="3" l="1"/>
  <c r="I12" i="3"/>
  <c r="J11" i="3"/>
  <c r="I10" i="1"/>
  <c r="J9" i="1"/>
  <c r="J12" i="3" l="1"/>
  <c r="I13" i="3"/>
  <c r="H34" i="3"/>
  <c r="J10" i="1"/>
  <c r="I11" i="1"/>
  <c r="H35" i="3" l="1"/>
  <c r="I14" i="3"/>
  <c r="J13" i="3"/>
  <c r="J11" i="1"/>
  <c r="I12" i="1"/>
  <c r="J14" i="3" l="1"/>
  <c r="I15" i="3"/>
  <c r="I13" i="1"/>
  <c r="J12" i="1"/>
  <c r="I16" i="3" l="1"/>
  <c r="J15" i="3"/>
  <c r="I14" i="1"/>
  <c r="J13" i="1"/>
  <c r="J16" i="3" l="1"/>
  <c r="I17" i="3"/>
  <c r="J14" i="1"/>
  <c r="I15" i="1"/>
  <c r="I18" i="3" l="1"/>
  <c r="J17" i="3"/>
  <c r="J15" i="1"/>
  <c r="I16" i="1"/>
  <c r="J2" i="1"/>
  <c r="I19" i="3" l="1"/>
  <c r="J18" i="3"/>
  <c r="I17" i="1"/>
  <c r="J16" i="1"/>
  <c r="J19" i="3" l="1"/>
  <c r="I20" i="3"/>
  <c r="I18" i="1"/>
  <c r="J17" i="1"/>
  <c r="I21" i="3" l="1"/>
  <c r="J20" i="3"/>
  <c r="I19" i="1"/>
  <c r="J18" i="1"/>
  <c r="J21" i="3" l="1"/>
  <c r="I22" i="3"/>
  <c r="I20" i="1"/>
  <c r="J19" i="1"/>
  <c r="I23" i="3" l="1"/>
  <c r="J22" i="3"/>
  <c r="J20" i="1"/>
  <c r="I21" i="1"/>
  <c r="I24" i="3" l="1"/>
  <c r="J23" i="3"/>
  <c r="J21" i="1"/>
  <c r="I22" i="1"/>
  <c r="I25" i="3" l="1"/>
  <c r="J24" i="3"/>
  <c r="J22" i="1"/>
  <c r="I23" i="1"/>
  <c r="I26" i="3" l="1"/>
  <c r="J25" i="3"/>
  <c r="J23" i="1"/>
  <c r="I24" i="1"/>
  <c r="I27" i="3" l="1"/>
  <c r="J26" i="3"/>
  <c r="J24" i="1"/>
  <c r="I25" i="1"/>
  <c r="I28" i="3" l="1"/>
  <c r="J27" i="3"/>
  <c r="I26" i="1"/>
  <c r="J25" i="1"/>
  <c r="I29" i="3" l="1"/>
  <c r="J28" i="3"/>
  <c r="I27" i="1"/>
  <c r="J26" i="1"/>
  <c r="I30" i="3" l="1"/>
  <c r="J29" i="3"/>
  <c r="I28" i="1"/>
  <c r="J27" i="1"/>
  <c r="I31" i="3" l="1"/>
  <c r="J30" i="3"/>
  <c r="I29" i="1"/>
  <c r="J28" i="1"/>
  <c r="I32" i="3" l="1"/>
  <c r="J31" i="3"/>
  <c r="I30" i="1"/>
  <c r="J29" i="1"/>
  <c r="I33" i="3" l="1"/>
  <c r="J32" i="3"/>
  <c r="I31" i="1"/>
  <c r="J30" i="1"/>
  <c r="I34" i="3" l="1"/>
  <c r="J33" i="3"/>
  <c r="I32" i="1"/>
  <c r="J31" i="1"/>
  <c r="I35" i="3" l="1"/>
  <c r="J35" i="3" s="1"/>
  <c r="J34" i="3"/>
  <c r="I33" i="1"/>
  <c r="J32" i="1"/>
  <c r="I34" i="1" l="1"/>
  <c r="J33" i="1"/>
  <c r="I35" i="1" l="1"/>
  <c r="J34" i="1"/>
  <c r="J35" i="1" l="1"/>
</calcChain>
</file>

<file path=xl/sharedStrings.xml><?xml version="1.0" encoding="utf-8"?>
<sst xmlns="http://schemas.openxmlformats.org/spreadsheetml/2006/main" count="154" uniqueCount="13">
  <si>
    <t>Stand Konto</t>
  </si>
  <si>
    <t>Stand Kasse</t>
  </si>
  <si>
    <t>Kostenart</t>
  </si>
  <si>
    <t>Konto</t>
  </si>
  <si>
    <t>Kasse</t>
  </si>
  <si>
    <t>Quelle</t>
  </si>
  <si>
    <t>Stand Gesamt</t>
  </si>
  <si>
    <t>Unterart</t>
  </si>
  <si>
    <t>Ausg.</t>
  </si>
  <si>
    <t>Einn.</t>
  </si>
  <si>
    <t>Datum</t>
  </si>
  <si>
    <t>Steuer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</si>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</sst>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Border="1" applyAlignment="1" applyProtection="1">
      <protection locked="0"/>
    </xf>
    <xf numFmtId="14" fontId="0" fillId="0" borderId="0" xfId="0" applyNumberFormat="1" applyProtection="1">
      <protection locked="0"/>
    </xf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4" xfId="0" applyFont="1" applyBorder="1" applyAlignment="1" applyProtection="1"/>
    <xf numFmtId="164" fontId="3" fillId="0" borderId="2" xfId="0" applyNumberFormat="1" applyFont="1" applyBorder="1" applyProtection="1"/>
    <xf numFmtId="164" fontId="3" fillId="0" borderId="3" xfId="0" applyNumberFormat="1" applyFont="1" applyBorder="1" applyProtection="1"/>
    <xf numFmtId="164" fontId="2" fillId="0" borderId="5" xfId="0" applyNumberFormat="1" applyFont="1" applyBorder="1" applyProtection="1"/>
    <xf numFmtId="9" fontId="2" fillId="0" borderId="0" xfId="0" applyNumberFormat="1" applyFont="1" applyBorder="1" applyAlignment="1" applyProtection="1">
      <alignment horizontal="right"/>
      <protection locked="0"/>
    </xf>
    <xf numFmtId="164" fontId="2" fillId="2" borderId="0" xfId="0" applyNumberFormat="1" applyFont="1" applyFill="1" applyProtection="1">
      <protection locked="0"/>
    </xf>
    <xf numFmtId="164" fontId="2" fillId="0" borderId="0" xfId="0" applyNumberFormat="1" applyFont="1" applyFill="1" applyProtection="1">
      <protection locked="0"/>
    </xf>
  </cellXfs>
  <cellStyles count="1">
    <cellStyle name="Standard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FF0000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4" formatCode="#,##0.00\ &quot;€&quot;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</dxfs>
  <tableStyles count="2" defaultTableStyle="TableStyleMedium2" defaultPivotStyle="PivotStyleLight16">
    <tableStyle name="Geld" pivot="0" count="0" xr9:uid="{64FCA93A-A313-4D9F-9570-6CC346488BB3}"/>
    <tableStyle name="Tabellenformat 1" pivot="0" count="0" xr9:uid="{A37D8977-9700-4524-B4D6-56F78CB0E156}"/>
  </tableStyles>
  <colors>
    <mruColors>
      <color rgb="FFCCC94B"/>
      <color rgb="FFFFCCCC"/>
      <color rgb="FF006666"/>
      <color rgb="FF669900"/>
      <color rgb="FFFFFFCC"/>
      <color rgb="FF993300"/>
      <color rgb="FFFE6666"/>
      <color rgb="FF99FF33"/>
      <color rgb="FFFF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'2018'!$J$1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'2018'!$A$2:$A$35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'2018'!$J$2:$J$35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9-4679-ABA7-D98F194F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117624"/>
        <c:axId val="485112704"/>
      </c:lineChart>
      <c:dateAx>
        <c:axId val="485117624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2704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48511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76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'2018 (2)'!$J$1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'2018 (2)'!$A$2:$A$35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'2018 (2)'!$J$2:$J$35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EB-4066-95F5-4AFEB2965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5117624"/>
        <c:axId val="485112704"/>
      </c:lineChart>
      <c:dateAx>
        <c:axId val="485117624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2704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48511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1176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ACCC8F4-3073-4FC8-AD5F-FC1930386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CD9D6D6-3A36-48C4-A43D-FC7F126FCE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90141-320A-40FE-95E3-713BE995C91D}" name="Tab_Geld" displayName="Tab_Geld" ref="A1:J35" totalsRowShown="0" headerRowDxfId="31" dataDxfId="29" headerRowBorderDxfId="30">
  <autoFilter ref="A1:J35" xr:uid="{15098C05-98F8-4AD7-AC19-D8A8064D5155}"/>
  <sortState ref="A2:J35">
    <sortCondition ref="A1:A35"/>
  </sortState>
  <tableColumns count="10">
    <tableColumn id="1" xr3:uid="{F80E252D-56C1-4787-8AAC-34905D60E6A1}" name="Datum" dataDxfId="28"/>
    <tableColumn id="2" xr3:uid="{3387EDC7-77A3-4E9A-8EC1-5F662B5B5A8E}" name="Quelle" dataDxfId="27"/>
    <tableColumn id="3" xr3:uid="{D416FF4C-1293-4752-8929-AE1043ECC980}" name="Kostenart" dataDxfId="26"/>
    <tableColumn id="4" xr3:uid="{3BF1D51D-A12A-4190-99B7-D31365A7E4AA}" name="Unterart" dataDxfId="25"/>
    <tableColumn id="10" xr3:uid="{533685EE-245F-44AF-9F9D-2756E1ED1ED9}" name="Steuer" dataDxfId="24"/>
    <tableColumn id="5" xr3:uid="{76F3152B-6766-4DBB-AAC2-31D18203CDC6}" name="Einn." dataDxfId="23"/>
    <tableColumn id="6" xr3:uid="{05BF221D-2908-4D87-AF90-DA8BDBE3E207}" name="Ausg." dataDxfId="22"/>
    <tableColumn id="7" xr3:uid="{71D31375-3FDA-44D1-98EF-6CA5C2A2C52A}" name="Stand Konto" dataDxfId="21">
      <calculatedColumnFormula>IF(B2="Konto",H1+F2-G2,IF(B2="Kasse",H1,""))</calculatedColumnFormula>
    </tableColumn>
    <tableColumn id="8" xr3:uid="{2E36B635-5BD5-4162-949A-E9504C2055F9}" name="Stand Kasse" dataDxfId="20">
      <calculatedColumnFormula>IF(B2="Kasse",I1+F2-G2,IF(B2="Konto",I1,""))</calculatedColumnFormula>
    </tableColumn>
    <tableColumn id="9" xr3:uid="{DA62555A-A088-4E96-8AFE-ABEB5F9DA132}" name="Stand Gesamt" dataDxfId="19">
      <calculatedColumnFormula>Tab_Geld[[#This Row],[Stand Konto]]+Tab_Geld[[#This Row],[Stand Kasse]]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DF3646-F5B7-4687-9746-54007B639514}" name="Tab_Geld3" displayName="Tab_Geld3" ref="A1:J35" totalsRowShown="0" headerRowDxfId="12" dataDxfId="10" headerRowBorderDxfId="11">
  <autoFilter ref="A1:J35" xr:uid="{15098C05-98F8-4AD7-AC19-D8A8064D5155}"/>
  <sortState ref="A2:J35">
    <sortCondition ref="A1:A35"/>
  </sortState>
  <tableColumns count="10">
    <tableColumn id="1" xr3:uid="{1FD8E8B1-877D-4F72-8017-D0316FC4FDCC}" name="Datum" dataDxfId="9"/>
    <tableColumn id="2" xr3:uid="{6EC9E896-5AAB-4CCD-B6C7-19EF6D9E22B2}" name="Quelle" dataDxfId="8"/>
    <tableColumn id="3" xr3:uid="{823656C0-EAEE-4488-A228-AF27AAA26CC1}" name="Kostenart" dataDxfId="7"/>
    <tableColumn id="4" xr3:uid="{EC7F5635-2C8C-4E78-8D99-ACC67629B3CA}" name="Unterart" dataDxfId="6"/>
    <tableColumn id="10" xr3:uid="{F837BDC4-9070-4177-9C2F-24AAB932319F}" name="Steuer" dataDxfId="5"/>
    <tableColumn id="5" xr3:uid="{56CB8D24-2009-448E-9D7D-03ED0E8D7EE0}" name="Einn." dataDxfId="4"/>
    <tableColumn id="6" xr3:uid="{10B82D4F-7090-4A1E-968E-D15D295CBE02}" name="Ausg." dataDxfId="3"/>
    <tableColumn id="7" xr3:uid="{B15ACF51-56D9-4AC7-A528-9CF08F1E32EF}" name="Stand Konto" dataDxfId="2">
      <calculatedColumnFormula>IF(B2="Konto",H1+F2-G2,IF(B2="Kasse",H1,""))</calculatedColumnFormula>
    </tableColumn>
    <tableColumn id="8" xr3:uid="{3C5A5211-B23E-4BE0-B9C2-877D6E246285}" name="Stand Kasse" dataDxfId="1">
      <calculatedColumnFormula>IF(B2="Kasse",I1+F2-G2,IF(B2="Konto",I1,""))</calculatedColumnFormula>
    </tableColumn>
    <tableColumn id="9" xr3:uid="{2F26B818-499D-4C75-B6CF-71E0583264BE}" name="Stand Gesamt" dataDxfId="0">
      <calculatedColumnFormula>Tab_Geld3[[#This Row],[Stand Konto]]+Tab_Geld3[[#This Row],[Stand Kasse]]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J35"/>
  <sheetViews>
    <sheetView tabSelected="1" view="pageLayout" zoomScaleNormal="100" workbookViewId="0">
      <selection activeCell="D10" sqref="D10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7">
        <f>IF(B2="Kasse",0+F2-G2,IF(B2="Konto",0,""))</f>
        <v>0</v>
      </c>
      <c r="J2" s="4">
        <f>Tab_Geld[[#This Row],[Stand Konto]]+Tab_Geld[[#This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7">
        <f t="shared" ref="I3:I34" si="0">IF(B3="Kasse",I2+F3-G3,IF(B3="Konto",I2,""))</f>
        <v>450</v>
      </c>
      <c r="J3" s="4">
        <f>Tab_Geld[[#This Row],[Stand Konto]]+Tab_Geld[[#This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7">
        <f t="shared" si="0"/>
        <v>350</v>
      </c>
      <c r="J4" s="4">
        <f>Tab_Geld[[#This Row],[Stand Konto]]+Tab_Geld[[#This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7">
        <f t="shared" si="0"/>
        <v>342.6</v>
      </c>
      <c r="J5" s="4">
        <f>Tab_Geld[[#This Row],[Stand Konto]]+Tab_Geld[[#This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7">
        <f t="shared" si="0"/>
        <v>283.64000000000004</v>
      </c>
      <c r="J6" s="4">
        <f>Tab_Geld[[#This Row],[Stand Konto]]+Tab_Geld[[#This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7">
        <f t="shared" si="0"/>
        <v>261.84000000000003</v>
      </c>
      <c r="J7" s="4">
        <f>Tab_Geld[[#This Row],[Stand Konto]]+Tab_Geld[[#This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7">
        <f t="shared" si="0"/>
        <v>240.27000000000004</v>
      </c>
      <c r="J8" s="4">
        <f>Tab_Geld[[#This Row],[Stand Konto]]+Tab_Geld[[#This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7">
        <f t="shared" si="0"/>
        <v>220.28000000000003</v>
      </c>
      <c r="J9" s="4">
        <f>Tab_Geld[[#This Row],[Stand Konto]]+Tab_Geld[[#This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7">
        <f t="shared" si="0"/>
        <v>199.68500000000003</v>
      </c>
      <c r="J10" s="4">
        <f>Tab_Geld[[#This Row],[Stand Konto]]+Tab_Geld[[#This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7">
        <f t="shared" si="0"/>
        <v>183.79500000000002</v>
      </c>
      <c r="J11" s="4">
        <f>Tab_Geld[[#This Row],[Stand Konto]]+Tab_Geld[[#This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7">
        <f t="shared" si="0"/>
        <v>163.79500000000002</v>
      </c>
      <c r="J12" s="4">
        <f>Tab_Geld[[#This Row],[Stand Konto]]+Tab_Geld[[#This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7">
        <f t="shared" si="0"/>
        <v>1663.7950000000001</v>
      </c>
      <c r="J13" s="4">
        <f>Tab_Geld[[#This Row],[Stand Konto]]+Tab_Geld[[#This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7">
        <f t="shared" si="0"/>
        <v>1559.7950000000001</v>
      </c>
      <c r="J14" s="4">
        <f>Tab_Geld[[#This Row],[Stand Konto]]+Tab_Geld[[#This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7">
        <f t="shared" si="0"/>
        <v>1513.095</v>
      </c>
      <c r="J15" s="4">
        <f>Tab_Geld[[#This Row],[Stand Konto]]+Tab_Geld[[#This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7">
        <f t="shared" si="0"/>
        <v>1481.095</v>
      </c>
      <c r="J16" s="4">
        <f>Tab_Geld[[#This Row],[Stand Konto]]+Tab_Geld[[#This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7">
        <f t="shared" si="0"/>
        <v>1451.085</v>
      </c>
      <c r="J17" s="4">
        <f>Tab_Geld[[#This Row],[Stand Konto]]+Tab_Geld[[#This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7">
        <f t="shared" si="0"/>
        <v>1430.7075</v>
      </c>
      <c r="J18" s="4">
        <f>Tab_Geld[[#This Row],[Stand Konto]]+Tab_Geld[[#This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7">
        <f t="shared" si="0"/>
        <v>1410.7175</v>
      </c>
      <c r="J19" s="4">
        <f>Tab_Geld[[#This Row],[Stand Konto]]+Tab_Geld[[#This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7">
        <f t="shared" si="0"/>
        <v>1385.7725</v>
      </c>
      <c r="J20" s="4">
        <f>Tab_Geld[[#This Row],[Stand Konto]]+Tab_Geld[[#This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7">
        <f t="shared" si="0"/>
        <v>1354.9025000000001</v>
      </c>
      <c r="J21" s="4">
        <f>Tab_Geld[[#This Row],[Stand Konto]]+Tab_Geld[[#This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7">
        <f t="shared" si="0"/>
        <v>1334.9025000000001</v>
      </c>
      <c r="J22" s="4">
        <f>Tab_Geld[[#This Row],[Stand Konto]]+Tab_Geld[[#This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7">
        <f t="shared" si="0"/>
        <v>1334.9025000000001</v>
      </c>
      <c r="J23" s="4">
        <f>Tab_Geld[[#This Row],[Stand Konto]]+Tab_Geld[[#This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7">
        <f t="shared" si="0"/>
        <v>1284.9025000000001</v>
      </c>
      <c r="J24" s="4">
        <f>Tab_Geld[[#This Row],[Stand Konto]]+Tab_Geld[[#This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7">
        <f t="shared" si="0"/>
        <v>1277.1025000000002</v>
      </c>
      <c r="J25" s="4">
        <f>Tab_Geld[[#This Row],[Stand Konto]]+Tab_Geld[[#This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7">
        <f t="shared" si="0"/>
        <v>1243.0025000000003</v>
      </c>
      <c r="J26" s="4">
        <f>Tab_Geld[[#This Row],[Stand Konto]]+Tab_Geld[[#This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7">
        <f t="shared" si="0"/>
        <v>1202.9925000000003</v>
      </c>
      <c r="J27" s="4">
        <f>Tab_Geld[[#This Row],[Stand Konto]]+Tab_Geld[[#This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7">
        <f t="shared" si="0"/>
        <v>1202.9925000000003</v>
      </c>
      <c r="J28" s="4">
        <f>Tab_Geld[[#This Row],[Stand Konto]]+Tab_Geld[[#This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7">
        <f t="shared" si="0"/>
        <v>1184.1075000000003</v>
      </c>
      <c r="J29" s="4">
        <f>Tab_Geld[[#This Row],[Stand Konto]]+Tab_Geld[[#This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7">
        <f t="shared" si="0"/>
        <v>1164.1175000000003</v>
      </c>
      <c r="J30" s="4">
        <f>Tab_Geld[[#This Row],[Stand Konto]]+Tab_Geld[[#This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7">
        <f t="shared" si="0"/>
        <v>1144.1225000000004</v>
      </c>
      <c r="J31" s="4">
        <f>Tab_Geld[[#This Row],[Stand Konto]]+Tab_Geld[[#This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7">
        <f t="shared" si="0"/>
        <v>1143.1325000000004</v>
      </c>
      <c r="J32" s="4">
        <f>Tab_Geld[[#This Row],[Stand Konto]]+Tab_Geld[[#This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7">
        <f t="shared" si="0"/>
        <v>1034.7825000000005</v>
      </c>
      <c r="J33" s="4">
        <f>Tab_Geld[[#This Row],[Stand Konto]]+Tab_Geld[[#This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7">
        <f t="shared" si="0"/>
        <v>970.34250000000043</v>
      </c>
      <c r="J34" s="4">
        <f>Tab_Geld[[#This Row],[Stand Konto]]+Tab_Geld[[#This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7">
        <f t="shared" ref="I35" si="2">IF(B35="Kasse",I34+F35-G35,IF(B35="Konto",I34,""))</f>
        <v>948.17250000000047</v>
      </c>
      <c r="J35" s="4">
        <f>Tab_Geld[[#This Row],[Stand Konto]]+Tab_Geld[[#This Row],[Stand Kasse]]</f>
        <v>934.17250000000047</v>
      </c>
    </row>
  </sheetData>
  <conditionalFormatting sqref="B2:B30 B32:B35">
    <cfRule type="containsText" dxfId="38" priority="23" operator="containsText" text="Konto">
      <formula>NOT(ISERROR(SEARCH("Konto",B2)))</formula>
    </cfRule>
    <cfRule type="containsText" dxfId="37" priority="24" operator="containsText" text="Kasse">
      <formula>NOT(ISERROR(SEARCH("Kasse",B2)))</formula>
    </cfRule>
  </conditionalFormatting>
  <conditionalFormatting sqref="B31">
    <cfRule type="containsText" dxfId="36" priority="19" operator="containsText" text="Konto">
      <formula>NOT(ISERROR(SEARCH("Konto",B31)))</formula>
    </cfRule>
    <cfRule type="containsText" dxfId="35" priority="19" operator="containsText" text="Kasse">
      <formula>NOT(ISERROR(SEARCH("Kasse",B31)))</formula>
    </cfRule>
  </conditionalFormatting>
  <conditionalFormatting sqref="A1:A35 B1:J1 C2:G35 J2:J35">
    <cfRule type="expression" dxfId="34" priority="5">
      <formula>IF($A1&gt;0,MOD(ROW(),2)=0)</formula>
    </cfRule>
  </conditionalFormatting>
  <conditionalFormatting sqref="C1:D35">
    <cfRule type="expression" dxfId="33" priority="2">
      <formula>AND(SEARCH(Zel_Suchfeld,Zel_Suchfeld),(OR(ISNUMBER(Zel_Suchfeld),ISTEXT(Zel_Suchfeld),SEARCH(Zel_Suchfeld,$C1&amp;$D1))))</formula>
    </cfRule>
  </conditionalFormatting>
  <conditionalFormatting sqref="H2:I35">
    <cfRule type="cellIs" dxfId="32" priority="1" operator="lessThan">
      <formula>0</formula>
    </cfRule>
  </conditionalFormatting>
  <dataValidations count="1">
    <dataValidation type="list" allowBlank="1" showInputMessage="1" showErrorMessage="1" sqref="B2:B35" xr:uid="{4BFE0C5D-7D6C-4757-B668-DB403D6B0ACD}">
      <formula1>"Konto,Kasse"</formula1>
    </dataValidation>
  </dataValidations>
  <pageMargins left="0.7" right="0.7" top="0.75" bottom="0.75" header="0.3" footer="0.3"/>
  <pageSetup paperSize="9" scale="96" orientation="landscape" horizontalDpi="0" verticalDpi="0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24E5E-489D-429D-B463-997705FFE096}">
  <sheetPr codeName="Tabelle2"/>
  <dimension ref="A1:J35"/>
  <sheetViews>
    <sheetView view="pageLayout" zoomScaleNormal="100" workbookViewId="0">
      <selection activeCell="G5" sqref="G5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6">
        <f>IF(B2="Kasse",0+F2-G2,IF(B2="Konto",0,""))</f>
        <v>0</v>
      </c>
      <c r="J2" s="4">
        <f>Tab_Geld3[[#This Row],[Stand Konto]]+Tab_Geld3[[#This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6">
        <f t="shared" ref="I3:I35" si="0">IF(B3="Kasse",I2+F3-G3,IF(B3="Konto",I2,""))</f>
        <v>450</v>
      </c>
      <c r="J3" s="4">
        <f>Tab_Geld3[[#This Row],[Stand Konto]]+Tab_Geld3[[#This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6">
        <f t="shared" si="0"/>
        <v>350</v>
      </c>
      <c r="J4" s="4">
        <f>Tab_Geld3[[#This Row],[Stand Konto]]+Tab_Geld3[[#This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6">
        <f t="shared" si="0"/>
        <v>342.6</v>
      </c>
      <c r="J5" s="4">
        <f>Tab_Geld3[[#This Row],[Stand Konto]]+Tab_Geld3[[#This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6">
        <f t="shared" si="0"/>
        <v>283.64000000000004</v>
      </c>
      <c r="J6" s="4">
        <f>Tab_Geld3[[#This Row],[Stand Konto]]+Tab_Geld3[[#This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6">
        <f t="shared" si="0"/>
        <v>261.84000000000003</v>
      </c>
      <c r="J7" s="4">
        <f>Tab_Geld3[[#This Row],[Stand Konto]]+Tab_Geld3[[#This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6">
        <f t="shared" si="0"/>
        <v>240.27000000000004</v>
      </c>
      <c r="J8" s="4">
        <f>Tab_Geld3[[#This Row],[Stand Konto]]+Tab_Geld3[[#This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6">
        <f t="shared" si="0"/>
        <v>220.28000000000003</v>
      </c>
      <c r="J9" s="4">
        <f>Tab_Geld3[[#This Row],[Stand Konto]]+Tab_Geld3[[#This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6">
        <f t="shared" si="0"/>
        <v>199.68500000000003</v>
      </c>
      <c r="J10" s="4">
        <f>Tab_Geld3[[#This Row],[Stand Konto]]+Tab_Geld3[[#This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6">
        <f t="shared" si="0"/>
        <v>183.79500000000002</v>
      </c>
      <c r="J11" s="4">
        <f>Tab_Geld3[[#This Row],[Stand Konto]]+Tab_Geld3[[#This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6">
        <f t="shared" si="0"/>
        <v>163.79500000000002</v>
      </c>
      <c r="J12" s="4">
        <f>Tab_Geld3[[#This Row],[Stand Konto]]+Tab_Geld3[[#This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6">
        <f t="shared" si="0"/>
        <v>1663.7950000000001</v>
      </c>
      <c r="J13" s="4">
        <f>Tab_Geld3[[#This Row],[Stand Konto]]+Tab_Geld3[[#This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6">
        <f t="shared" si="0"/>
        <v>1559.7950000000001</v>
      </c>
      <c r="J14" s="4">
        <f>Tab_Geld3[[#This Row],[Stand Konto]]+Tab_Geld3[[#This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6">
        <f t="shared" si="0"/>
        <v>1513.095</v>
      </c>
      <c r="J15" s="4">
        <f>Tab_Geld3[[#This Row],[Stand Konto]]+Tab_Geld3[[#This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6">
        <f t="shared" si="0"/>
        <v>1481.095</v>
      </c>
      <c r="J16" s="4">
        <f>Tab_Geld3[[#This Row],[Stand Konto]]+Tab_Geld3[[#This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6">
        <f t="shared" si="0"/>
        <v>1451.085</v>
      </c>
      <c r="J17" s="4">
        <f>Tab_Geld3[[#This Row],[Stand Konto]]+Tab_Geld3[[#This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6">
        <f t="shared" si="0"/>
        <v>1430.7075</v>
      </c>
      <c r="J18" s="4">
        <f>Tab_Geld3[[#This Row],[Stand Konto]]+Tab_Geld3[[#This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6">
        <f t="shared" si="0"/>
        <v>1410.7175</v>
      </c>
      <c r="J19" s="4">
        <f>Tab_Geld3[[#This Row],[Stand Konto]]+Tab_Geld3[[#This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6">
        <f t="shared" si="0"/>
        <v>1385.7725</v>
      </c>
      <c r="J20" s="4">
        <f>Tab_Geld3[[#This Row],[Stand Konto]]+Tab_Geld3[[#This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6">
        <f t="shared" si="0"/>
        <v>1354.9025000000001</v>
      </c>
      <c r="J21" s="4">
        <f>Tab_Geld3[[#This Row],[Stand Konto]]+Tab_Geld3[[#This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6">
        <f t="shared" si="0"/>
        <v>1334.9025000000001</v>
      </c>
      <c r="J22" s="4">
        <f>Tab_Geld3[[#This Row],[Stand Konto]]+Tab_Geld3[[#This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6">
        <f t="shared" si="0"/>
        <v>1334.9025000000001</v>
      </c>
      <c r="J23" s="4">
        <f>Tab_Geld3[[#This Row],[Stand Konto]]+Tab_Geld3[[#This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6">
        <f t="shared" si="0"/>
        <v>1284.9025000000001</v>
      </c>
      <c r="J24" s="4">
        <f>Tab_Geld3[[#This Row],[Stand Konto]]+Tab_Geld3[[#This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6">
        <f t="shared" si="0"/>
        <v>1277.1025000000002</v>
      </c>
      <c r="J25" s="4">
        <f>Tab_Geld3[[#This Row],[Stand Konto]]+Tab_Geld3[[#This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6">
        <f t="shared" si="0"/>
        <v>1243.0025000000003</v>
      </c>
      <c r="J26" s="4">
        <f>Tab_Geld3[[#This Row],[Stand Konto]]+Tab_Geld3[[#This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6">
        <f t="shared" si="0"/>
        <v>1202.9925000000003</v>
      </c>
      <c r="J27" s="4">
        <f>Tab_Geld3[[#This Row],[Stand Konto]]+Tab_Geld3[[#This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6">
        <f t="shared" si="0"/>
        <v>1202.9925000000003</v>
      </c>
      <c r="J28" s="4">
        <f>Tab_Geld3[[#This Row],[Stand Konto]]+Tab_Geld3[[#This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6">
        <f t="shared" si="0"/>
        <v>1184.1075000000003</v>
      </c>
      <c r="J29" s="4">
        <f>Tab_Geld3[[#This Row],[Stand Konto]]+Tab_Geld3[[#This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6">
        <f t="shared" si="0"/>
        <v>1164.1175000000003</v>
      </c>
      <c r="J30" s="4">
        <f>Tab_Geld3[[#This Row],[Stand Konto]]+Tab_Geld3[[#This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6">
        <f t="shared" si="0"/>
        <v>1144.1225000000004</v>
      </c>
      <c r="J31" s="4">
        <f>Tab_Geld3[[#This Row],[Stand Konto]]+Tab_Geld3[[#This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6">
        <f t="shared" si="0"/>
        <v>1143.1325000000004</v>
      </c>
      <c r="J32" s="4">
        <f>Tab_Geld3[[#This Row],[Stand Konto]]+Tab_Geld3[[#This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6">
        <f t="shared" si="0"/>
        <v>1034.7825000000005</v>
      </c>
      <c r="J33" s="4">
        <f>Tab_Geld3[[#This Row],[Stand Konto]]+Tab_Geld3[[#This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6">
        <f t="shared" si="0"/>
        <v>970.34250000000043</v>
      </c>
      <c r="J34" s="4">
        <f>Tab_Geld3[[#This Row],[Stand Konto]]+Tab_Geld3[[#This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6">
        <f t="shared" si="0"/>
        <v>948.17250000000047</v>
      </c>
      <c r="J35" s="4">
        <f>Tab_Geld3[[#This Row],[Stand Konto]]+Tab_Geld3[[#This Row],[Stand Kasse]]</f>
        <v>934.17250000000047</v>
      </c>
    </row>
  </sheetData>
  <conditionalFormatting sqref="B2:B30 B32:B35">
    <cfRule type="containsText" dxfId="18" priority="5" operator="containsText" text="Konto">
      <formula>NOT(ISERROR(SEARCH("Konto",B2)))</formula>
    </cfRule>
    <cfRule type="containsText" dxfId="17" priority="6" operator="containsText" text="Kasse">
      <formula>NOT(ISERROR(SEARCH("Kasse",B2)))</formula>
    </cfRule>
  </conditionalFormatting>
  <conditionalFormatting sqref="B31">
    <cfRule type="containsText" dxfId="16" priority="4" operator="containsText" text="Konto">
      <formula>NOT(ISERROR(SEARCH("Konto",B31)))</formula>
    </cfRule>
  </conditionalFormatting>
  <conditionalFormatting sqref="A1:A35 B1:J1 C2:G35 J2:J35">
    <cfRule type="expression" dxfId="15" priority="3">
      <formula>IF($A1&gt;0,MOD(ROW(),2)=0)</formula>
    </cfRule>
  </conditionalFormatting>
  <conditionalFormatting sqref="C1:D35">
    <cfRule type="expression" dxfId="14" priority="2">
      <formula>AND(SEARCH(Zel_Suchfeld,Zel_Suchfeld),(OR(ISNUMBER(Zel_Suchfeld),ISTEXT(Zel_Suchfeld),SEARCH(Zel_Suchfeld,$C1&amp;$D1))))</formula>
    </cfRule>
  </conditionalFormatting>
  <conditionalFormatting sqref="H2:I35">
    <cfRule type="cellIs" dxfId="13" priority="1" operator="lessThan">
      <formula>0</formula>
    </cfRule>
  </conditionalFormatting>
  <dataValidations count="1">
    <dataValidation type="list" allowBlank="1" showInputMessage="1" showErrorMessage="1" sqref="B2:B35" xr:uid="{2540614F-0766-47F7-89E5-169FFED3016D}">
      <formula1>"Konto,Kasse"</formula1>
    </dataValidation>
  </dataValidations>
  <pageMargins left="0.7" right="0.7" top="0.75" bottom="0.75" header="0.3" footer="0.3"/>
  <pageSetup paperSize="9" scale="96" orientation="landscape" horizontalDpi="0" verticalDpi="0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16</vt:i4>
      </vt:variant>
    </vt:vector>
  </HeadingPairs>
  <TitlesOfParts>
    <vt:vector size="18" baseType="lpstr">
      <vt:lpstr>2018</vt:lpstr>
      <vt:lpstr>2018 (2)</vt:lpstr>
      <vt:lpstr>'2018 (2)'!Rng_Einnahmen</vt:lpstr>
      <vt:lpstr>Rng_Einnahmen</vt:lpstr>
      <vt:lpstr>'2018 (2)'!Rng_Kasse</vt:lpstr>
      <vt:lpstr>Rng_Kasse</vt:lpstr>
      <vt:lpstr>'2018 (2)'!Rng_Kasse2</vt:lpstr>
      <vt:lpstr>Rng_Kasse2</vt:lpstr>
      <vt:lpstr>'2018 (2)'!Rng_Konto</vt:lpstr>
      <vt:lpstr>Rng_Konto</vt:lpstr>
      <vt:lpstr>'2018 (2)'!Rng_Kostenart</vt:lpstr>
      <vt:lpstr>Rng_Kostenart</vt:lpstr>
      <vt:lpstr>'2018 (2)'!Rng_Quelle</vt:lpstr>
      <vt:lpstr>Rng_Quelle</vt:lpstr>
      <vt:lpstr>'2018 (2)'!Rng_Unterart</vt:lpstr>
      <vt:lpstr>Rng_Unterart</vt:lpstr>
      <vt:lpstr>'2018 (2)'!Zel_GuV</vt:lpstr>
      <vt:lpstr>Zel_GuV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2018-11-06T12:37:12Z</dcterms:modified>
</cp:coreProperties>
</file>