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aten\Entwicklung\Tests\"/>
    </mc:Choice>
  </mc:AlternateContent>
  <xr:revisionPtr revIDLastSave="0" documentId="13_ncr:1_{042D7A46-9F2F-49FA-BCFE-E606C7DA41BC}" xr6:coauthVersionLast="47" xr6:coauthVersionMax="47" xr10:uidLastSave="{00000000-0000-0000-0000-000000000000}"/>
  <bookViews>
    <workbookView xWindow="-120" yWindow="-120" windowWidth="29040" windowHeight="15720" xr2:uid="{9A6D0296-3221-4037-89F9-F4AFF110CEDB}"/>
  </bookViews>
  <sheets>
    <sheet name="Januar" sheetId="1" r:id="rId1"/>
    <sheet name="Februar" sheetId="5" r:id="rId2"/>
    <sheet name="März" sheetId="6" r:id="rId3"/>
    <sheet name="April" sheetId="7" r:id="rId4"/>
    <sheet name="Mai" sheetId="8" r:id="rId5"/>
    <sheet name="Juni" sheetId="9" r:id="rId6"/>
    <sheet name="Juli" sheetId="10" r:id="rId7"/>
    <sheet name="August" sheetId="11" r:id="rId8"/>
    <sheet name="September" sheetId="12" r:id="rId9"/>
    <sheet name="Oktober" sheetId="13" r:id="rId10"/>
    <sheet name="November" sheetId="14" r:id="rId11"/>
    <sheet name="Dezember" sheetId="15" r:id="rId12"/>
    <sheet name="Feiertage" sheetId="3" r:id="rId13"/>
  </sheets>
  <definedNames>
    <definedName name="Jahr">Januar!$F$2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5" l="1"/>
  <c r="B9" i="15" s="1"/>
  <c r="A9" i="14"/>
  <c r="B9" i="14" s="1"/>
  <c r="A9" i="13"/>
  <c r="A10" i="13" s="1"/>
  <c r="A9" i="12"/>
  <c r="B9" i="12" s="1"/>
  <c r="A9" i="11"/>
  <c r="B9" i="11" s="1"/>
  <c r="A9" i="10"/>
  <c r="B9" i="10" s="1"/>
  <c r="A9" i="9"/>
  <c r="B9" i="9" s="1"/>
  <c r="A9" i="8"/>
  <c r="B9" i="8" s="1"/>
  <c r="A9" i="7"/>
  <c r="A10" i="7" s="1"/>
  <c r="A9" i="6"/>
  <c r="B9" i="6" s="1"/>
  <c r="A9" i="5"/>
  <c r="B9" i="5" s="1"/>
  <c r="A9" i="1"/>
  <c r="B9" i="1" s="1"/>
  <c r="F2" i="15"/>
  <c r="F2" i="14"/>
  <c r="F2" i="13"/>
  <c r="F2" i="12"/>
  <c r="F2" i="11"/>
  <c r="F2" i="10"/>
  <c r="F2" i="9"/>
  <c r="F2" i="8"/>
  <c r="F2" i="7"/>
  <c r="F2" i="6"/>
  <c r="F2" i="5"/>
  <c r="A13" i="3"/>
  <c r="A12" i="3"/>
  <c r="A11" i="3"/>
  <c r="A10" i="3"/>
  <c r="A6" i="3"/>
  <c r="A4" i="3"/>
  <c r="A7" i="3" s="1"/>
  <c r="A2" i="3"/>
  <c r="A5" i="1"/>
  <c r="J9" i="15" l="1"/>
  <c r="I9" i="15"/>
  <c r="H9" i="15"/>
  <c r="K9" i="15"/>
  <c r="G9" i="15"/>
  <c r="D9" i="15"/>
  <c r="E9" i="15" s="1"/>
  <c r="C9" i="15"/>
  <c r="A10" i="15"/>
  <c r="J9" i="14"/>
  <c r="H9" i="14"/>
  <c r="G9" i="14"/>
  <c r="K9" i="14"/>
  <c r="D9" i="14"/>
  <c r="I9" i="14" s="1"/>
  <c r="C9" i="14"/>
  <c r="A10" i="14"/>
  <c r="A11" i="13"/>
  <c r="B10" i="13"/>
  <c r="B9" i="13"/>
  <c r="J9" i="12"/>
  <c r="I9" i="12"/>
  <c r="H9" i="12"/>
  <c r="G9" i="12"/>
  <c r="D9" i="12"/>
  <c r="F9" i="12" s="1"/>
  <c r="C9" i="12"/>
  <c r="K9" i="12"/>
  <c r="A10" i="12"/>
  <c r="J9" i="11"/>
  <c r="I9" i="11"/>
  <c r="H9" i="11"/>
  <c r="G9" i="11"/>
  <c r="C9" i="11"/>
  <c r="D9" i="11"/>
  <c r="E9" i="11" s="1"/>
  <c r="K9" i="11"/>
  <c r="A10" i="11"/>
  <c r="J9" i="10"/>
  <c r="I9" i="10"/>
  <c r="H9" i="10"/>
  <c r="F9" i="10"/>
  <c r="D9" i="10"/>
  <c r="G9" i="10" s="1"/>
  <c r="C9" i="10"/>
  <c r="K9" i="10"/>
  <c r="A10" i="10"/>
  <c r="J9" i="9"/>
  <c r="I9" i="9"/>
  <c r="H9" i="9"/>
  <c r="G9" i="9"/>
  <c r="K9" i="9"/>
  <c r="D9" i="9"/>
  <c r="F9" i="9" s="1"/>
  <c r="C9" i="9"/>
  <c r="A10" i="9"/>
  <c r="J9" i="8"/>
  <c r="I9" i="8"/>
  <c r="D9" i="8"/>
  <c r="F9" i="8" s="1"/>
  <c r="H9" i="8"/>
  <c r="G9" i="8"/>
  <c r="C9" i="8"/>
  <c r="K9" i="8"/>
  <c r="A10" i="8"/>
  <c r="A11" i="7"/>
  <c r="B10" i="7"/>
  <c r="B9" i="7"/>
  <c r="J9" i="6"/>
  <c r="I9" i="6"/>
  <c r="H9" i="6"/>
  <c r="G9" i="6"/>
  <c r="K9" i="6"/>
  <c r="D9" i="6"/>
  <c r="F9" i="6" s="1"/>
  <c r="C9" i="6"/>
  <c r="A10" i="6"/>
  <c r="J9" i="5"/>
  <c r="C9" i="5"/>
  <c r="I9" i="5"/>
  <c r="H9" i="5"/>
  <c r="G9" i="5"/>
  <c r="D9" i="5"/>
  <c r="E9" i="5" s="1"/>
  <c r="K9" i="5"/>
  <c r="A10" i="5"/>
  <c r="J9" i="1"/>
  <c r="G9" i="1"/>
  <c r="F9" i="1"/>
  <c r="D9" i="1"/>
  <c r="E9" i="1" s="1"/>
  <c r="H9" i="1" s="1"/>
  <c r="K9" i="1"/>
  <c r="C9" i="1"/>
  <c r="A10" i="1"/>
  <c r="A3" i="3"/>
  <c r="A5" i="3"/>
  <c r="A8" i="3"/>
  <c r="A9" i="3" s="1"/>
  <c r="F9" i="15" l="1"/>
  <c r="B10" i="15"/>
  <c r="A11" i="15"/>
  <c r="E9" i="14"/>
  <c r="F9" i="14"/>
  <c r="B10" i="14"/>
  <c r="A11" i="14"/>
  <c r="E9" i="8"/>
  <c r="J9" i="13"/>
  <c r="I9" i="13"/>
  <c r="I10" i="13" s="1"/>
  <c r="K9" i="13"/>
  <c r="K10" i="13" s="1"/>
  <c r="G9" i="13"/>
  <c r="G10" i="13" s="1"/>
  <c r="F9" i="13"/>
  <c r="F10" i="13" s="1"/>
  <c r="D9" i="13"/>
  <c r="E9" i="13" s="1"/>
  <c r="C9" i="13"/>
  <c r="C10" i="13" s="1"/>
  <c r="J10" i="13"/>
  <c r="A12" i="13"/>
  <c r="B11" i="13"/>
  <c r="E9" i="12"/>
  <c r="B10" i="12"/>
  <c r="A11" i="12"/>
  <c r="F9" i="11"/>
  <c r="B10" i="11"/>
  <c r="A11" i="11"/>
  <c r="E9" i="10"/>
  <c r="A11" i="10"/>
  <c r="B10" i="10"/>
  <c r="E9" i="9"/>
  <c r="B10" i="9"/>
  <c r="A11" i="9"/>
  <c r="A11" i="8"/>
  <c r="B10" i="8"/>
  <c r="F9" i="5"/>
  <c r="J9" i="7"/>
  <c r="I9" i="7"/>
  <c r="F9" i="7"/>
  <c r="H9" i="7"/>
  <c r="K9" i="7"/>
  <c r="D9" i="7"/>
  <c r="E9" i="7" s="1"/>
  <c r="C9" i="7"/>
  <c r="K10" i="7"/>
  <c r="G10" i="7"/>
  <c r="J10" i="7"/>
  <c r="I10" i="7"/>
  <c r="F10" i="7"/>
  <c r="C10" i="7"/>
  <c r="D10" i="7"/>
  <c r="E10" i="7" s="1"/>
  <c r="H10" i="7" s="1"/>
  <c r="A12" i="7"/>
  <c r="B11" i="7"/>
  <c r="I9" i="1"/>
  <c r="E9" i="6"/>
  <c r="A11" i="6"/>
  <c r="B10" i="6"/>
  <c r="B10" i="5"/>
  <c r="A11" i="5"/>
  <c r="B10" i="1"/>
  <c r="A11" i="1"/>
  <c r="A12" i="15" l="1"/>
  <c r="B11" i="15"/>
  <c r="K10" i="15"/>
  <c r="C10" i="15"/>
  <c r="J10" i="15"/>
  <c r="I10" i="15"/>
  <c r="H10" i="15"/>
  <c r="F10" i="15"/>
  <c r="D10" i="15"/>
  <c r="G10" i="15" s="1"/>
  <c r="D10" i="13"/>
  <c r="A12" i="14"/>
  <c r="B11" i="14"/>
  <c r="K10" i="14"/>
  <c r="J10" i="14"/>
  <c r="I10" i="14"/>
  <c r="G10" i="14"/>
  <c r="H10" i="14"/>
  <c r="C10" i="14"/>
  <c r="D10" i="14"/>
  <c r="F10" i="14" s="1"/>
  <c r="H9" i="13"/>
  <c r="H10" i="13" s="1"/>
  <c r="E10" i="13"/>
  <c r="H11" i="13"/>
  <c r="K11" i="13"/>
  <c r="J11" i="13"/>
  <c r="G11" i="13"/>
  <c r="I11" i="13"/>
  <c r="C11" i="13"/>
  <c r="D11" i="13"/>
  <c r="F11" i="13" s="1"/>
  <c r="A13" i="13"/>
  <c r="B12" i="13"/>
  <c r="A12" i="12"/>
  <c r="B11" i="12"/>
  <c r="K10" i="12"/>
  <c r="J10" i="12"/>
  <c r="I10" i="12"/>
  <c r="F10" i="12"/>
  <c r="H10" i="12"/>
  <c r="C10" i="12"/>
  <c r="D10" i="12"/>
  <c r="G10" i="12" s="1"/>
  <c r="A12" i="11"/>
  <c r="B11" i="11"/>
  <c r="K10" i="11"/>
  <c r="J10" i="11"/>
  <c r="I10" i="11"/>
  <c r="H10" i="11"/>
  <c r="G10" i="11"/>
  <c r="C10" i="11"/>
  <c r="D10" i="11"/>
  <c r="F10" i="11" s="1"/>
  <c r="K10" i="10"/>
  <c r="G10" i="10"/>
  <c r="J10" i="10"/>
  <c r="I10" i="10"/>
  <c r="F10" i="10"/>
  <c r="D10" i="10"/>
  <c r="E10" i="10" s="1"/>
  <c r="H10" i="10" s="1"/>
  <c r="C10" i="10"/>
  <c r="A12" i="10"/>
  <c r="B11" i="10"/>
  <c r="A12" i="9"/>
  <c r="B11" i="9"/>
  <c r="K10" i="9"/>
  <c r="J10" i="9"/>
  <c r="I10" i="9"/>
  <c r="H10" i="9"/>
  <c r="G10" i="9"/>
  <c r="D10" i="9"/>
  <c r="F10" i="9" s="1"/>
  <c r="C10" i="9"/>
  <c r="K10" i="8"/>
  <c r="J10" i="8"/>
  <c r="I10" i="8"/>
  <c r="H10" i="8"/>
  <c r="G10" i="8"/>
  <c r="D10" i="8"/>
  <c r="E10" i="8" s="1"/>
  <c r="C10" i="8"/>
  <c r="A12" i="8"/>
  <c r="B11" i="8"/>
  <c r="G9" i="7"/>
  <c r="G11" i="7" s="1"/>
  <c r="A13" i="7"/>
  <c r="B12" i="7"/>
  <c r="D11" i="7"/>
  <c r="K11" i="7"/>
  <c r="C11" i="7"/>
  <c r="J11" i="7"/>
  <c r="I11" i="7"/>
  <c r="H11" i="7"/>
  <c r="F11" i="7"/>
  <c r="E11" i="7"/>
  <c r="K10" i="6"/>
  <c r="J10" i="6"/>
  <c r="I10" i="6"/>
  <c r="H10" i="6"/>
  <c r="G10" i="6"/>
  <c r="D10" i="6"/>
  <c r="F10" i="6" s="1"/>
  <c r="C10" i="6"/>
  <c r="A12" i="6"/>
  <c r="B11" i="6"/>
  <c r="A12" i="5"/>
  <c r="B11" i="5"/>
  <c r="K10" i="5"/>
  <c r="J10" i="5"/>
  <c r="I10" i="5"/>
  <c r="D10" i="5"/>
  <c r="E10" i="5" s="1"/>
  <c r="C10" i="5"/>
  <c r="H10" i="5"/>
  <c r="G10" i="5"/>
  <c r="A12" i="1"/>
  <c r="B11" i="1"/>
  <c r="K10" i="1"/>
  <c r="J10" i="1"/>
  <c r="I10" i="1"/>
  <c r="H10" i="1"/>
  <c r="G10" i="1"/>
  <c r="F10" i="1"/>
  <c r="D10" i="1"/>
  <c r="E10" i="1"/>
  <c r="C10" i="1"/>
  <c r="E10" i="15" l="1"/>
  <c r="K11" i="15"/>
  <c r="G11" i="15"/>
  <c r="J11" i="15"/>
  <c r="I11" i="15"/>
  <c r="F11" i="15"/>
  <c r="D11" i="15"/>
  <c r="E11" i="15" s="1"/>
  <c r="H11" i="15" s="1"/>
  <c r="C11" i="15"/>
  <c r="A13" i="15"/>
  <c r="B12" i="15"/>
  <c r="E10" i="14"/>
  <c r="K11" i="14"/>
  <c r="I11" i="14"/>
  <c r="J11" i="14"/>
  <c r="H11" i="14"/>
  <c r="G11" i="14"/>
  <c r="C11" i="14"/>
  <c r="F11" i="14"/>
  <c r="D11" i="14"/>
  <c r="E11" i="14" s="1"/>
  <c r="A13" i="14"/>
  <c r="B12" i="14"/>
  <c r="E11" i="13"/>
  <c r="K12" i="13"/>
  <c r="C12" i="13"/>
  <c r="J12" i="13"/>
  <c r="H12" i="13"/>
  <c r="G12" i="13"/>
  <c r="D12" i="13"/>
  <c r="I12" i="13" s="1"/>
  <c r="B13" i="13"/>
  <c r="A14" i="13"/>
  <c r="F10" i="5"/>
  <c r="E10" i="12"/>
  <c r="K11" i="12"/>
  <c r="G11" i="12"/>
  <c r="D11" i="12"/>
  <c r="E11" i="12" s="1"/>
  <c r="H11" i="12" s="1"/>
  <c r="J11" i="12"/>
  <c r="I11" i="12"/>
  <c r="F11" i="12"/>
  <c r="C11" i="12"/>
  <c r="A13" i="12"/>
  <c r="B12" i="12"/>
  <c r="F10" i="8"/>
  <c r="E10" i="11"/>
  <c r="K11" i="11"/>
  <c r="J11" i="11"/>
  <c r="G11" i="11"/>
  <c r="I11" i="11"/>
  <c r="H11" i="11"/>
  <c r="D11" i="11"/>
  <c r="E11" i="11" s="1"/>
  <c r="C11" i="11"/>
  <c r="A13" i="11"/>
  <c r="B12" i="11"/>
  <c r="C11" i="10"/>
  <c r="K11" i="10"/>
  <c r="J11" i="10"/>
  <c r="I11" i="10"/>
  <c r="H11" i="10"/>
  <c r="G11" i="10"/>
  <c r="F11" i="10"/>
  <c r="E11" i="10"/>
  <c r="D11" i="10"/>
  <c r="A13" i="10"/>
  <c r="B12" i="10"/>
  <c r="E10" i="9"/>
  <c r="K11" i="9"/>
  <c r="J11" i="9"/>
  <c r="H11" i="9"/>
  <c r="I11" i="9"/>
  <c r="C11" i="9"/>
  <c r="F11" i="9"/>
  <c r="D11" i="9"/>
  <c r="G11" i="9" s="1"/>
  <c r="E11" i="9"/>
  <c r="A13" i="9"/>
  <c r="B12" i="9"/>
  <c r="K11" i="8"/>
  <c r="H11" i="8"/>
  <c r="J11" i="8"/>
  <c r="I11" i="8"/>
  <c r="D11" i="8"/>
  <c r="E11" i="8" s="1"/>
  <c r="C11" i="8"/>
  <c r="G11" i="8"/>
  <c r="A13" i="8"/>
  <c r="B12" i="8"/>
  <c r="K12" i="7"/>
  <c r="J12" i="7"/>
  <c r="D12" i="7"/>
  <c r="F12" i="7" s="1"/>
  <c r="I12" i="7"/>
  <c r="H12" i="7"/>
  <c r="G12" i="7"/>
  <c r="C12" i="7"/>
  <c r="B13" i="7"/>
  <c r="A14" i="7"/>
  <c r="E10" i="6"/>
  <c r="K11" i="6"/>
  <c r="J11" i="6"/>
  <c r="H11" i="6"/>
  <c r="C11" i="6"/>
  <c r="I11" i="6"/>
  <c r="G11" i="6"/>
  <c r="D11" i="6"/>
  <c r="F11" i="6" s="1"/>
  <c r="A13" i="6"/>
  <c r="B12" i="6"/>
  <c r="H11" i="5"/>
  <c r="K11" i="5"/>
  <c r="D11" i="5"/>
  <c r="E11" i="5" s="1"/>
  <c r="J11" i="5"/>
  <c r="I11" i="5"/>
  <c r="C11" i="5"/>
  <c r="G11" i="5"/>
  <c r="A13" i="5"/>
  <c r="B12" i="5"/>
  <c r="K11" i="1"/>
  <c r="I11" i="1"/>
  <c r="J11" i="1"/>
  <c r="H11" i="1"/>
  <c r="G11" i="1"/>
  <c r="D11" i="1"/>
  <c r="E11" i="1" s="1"/>
  <c r="C11" i="1"/>
  <c r="A13" i="1"/>
  <c r="B12" i="1"/>
  <c r="K12" i="15" l="1"/>
  <c r="H12" i="15"/>
  <c r="J12" i="15"/>
  <c r="I12" i="15"/>
  <c r="G12" i="15"/>
  <c r="D12" i="15"/>
  <c r="F12" i="15"/>
  <c r="E12" i="15"/>
  <c r="C12" i="15"/>
  <c r="B13" i="15"/>
  <c r="A14" i="15"/>
  <c r="F11" i="8"/>
  <c r="J12" i="14"/>
  <c r="H12" i="14"/>
  <c r="D12" i="14"/>
  <c r="K12" i="14"/>
  <c r="I12" i="14"/>
  <c r="G12" i="14"/>
  <c r="F12" i="14"/>
  <c r="E12" i="14"/>
  <c r="C12" i="14"/>
  <c r="B13" i="14"/>
  <c r="A14" i="14"/>
  <c r="E12" i="13"/>
  <c r="F12" i="13"/>
  <c r="B14" i="13"/>
  <c r="A15" i="13"/>
  <c r="K13" i="13"/>
  <c r="I13" i="13"/>
  <c r="J13" i="13"/>
  <c r="H13" i="13"/>
  <c r="C13" i="13"/>
  <c r="G13" i="13"/>
  <c r="D13" i="13"/>
  <c r="E13" i="13" s="1"/>
  <c r="H12" i="12"/>
  <c r="C12" i="12"/>
  <c r="K12" i="12"/>
  <c r="J12" i="12"/>
  <c r="I12" i="12"/>
  <c r="D12" i="12"/>
  <c r="G12" i="12"/>
  <c r="F12" i="12"/>
  <c r="E12" i="12"/>
  <c r="B13" i="12"/>
  <c r="A14" i="12"/>
  <c r="F11" i="11"/>
  <c r="K12" i="11"/>
  <c r="J12" i="11"/>
  <c r="D12" i="11"/>
  <c r="I12" i="11"/>
  <c r="H12" i="11"/>
  <c r="C12" i="11"/>
  <c r="G12" i="11"/>
  <c r="B13" i="11"/>
  <c r="A14" i="11"/>
  <c r="K12" i="10"/>
  <c r="J12" i="10"/>
  <c r="I12" i="10"/>
  <c r="H12" i="10"/>
  <c r="D12" i="10"/>
  <c r="F12" i="10" s="1"/>
  <c r="G12" i="10"/>
  <c r="C12" i="10"/>
  <c r="B13" i="10"/>
  <c r="A14" i="10"/>
  <c r="E12" i="7"/>
  <c r="K12" i="9"/>
  <c r="J12" i="9"/>
  <c r="I12" i="9"/>
  <c r="G12" i="9"/>
  <c r="F12" i="9"/>
  <c r="D12" i="9"/>
  <c r="E12" i="9" s="1"/>
  <c r="H12" i="9" s="1"/>
  <c r="C12" i="9"/>
  <c r="B13" i="9"/>
  <c r="A14" i="9"/>
  <c r="I12" i="8"/>
  <c r="K12" i="8"/>
  <c r="J12" i="8"/>
  <c r="H12" i="8"/>
  <c r="G12" i="8"/>
  <c r="D12" i="8"/>
  <c r="E12" i="8" s="1"/>
  <c r="C12" i="8"/>
  <c r="B13" i="8"/>
  <c r="A14" i="8"/>
  <c r="B14" i="7"/>
  <c r="A15" i="7"/>
  <c r="I13" i="7"/>
  <c r="K13" i="7"/>
  <c r="J13" i="7"/>
  <c r="C13" i="7"/>
  <c r="H13" i="7"/>
  <c r="G13" i="7"/>
  <c r="D13" i="7"/>
  <c r="E13" i="7" s="1"/>
  <c r="F11" i="5"/>
  <c r="F12" i="5" s="1"/>
  <c r="E11" i="6"/>
  <c r="D12" i="6"/>
  <c r="G12" i="6" s="1"/>
  <c r="H12" i="6"/>
  <c r="C12" i="6"/>
  <c r="K12" i="6"/>
  <c r="J12" i="6"/>
  <c r="I12" i="6"/>
  <c r="F12" i="6"/>
  <c r="B13" i="6"/>
  <c r="A14" i="6"/>
  <c r="K12" i="5"/>
  <c r="D12" i="5"/>
  <c r="G12" i="5" s="1"/>
  <c r="J12" i="5"/>
  <c r="I12" i="5"/>
  <c r="H12" i="5"/>
  <c r="C12" i="5"/>
  <c r="B13" i="5"/>
  <c r="A14" i="5"/>
  <c r="F11" i="1"/>
  <c r="J12" i="1"/>
  <c r="K12" i="1"/>
  <c r="I12" i="1"/>
  <c r="H12" i="1"/>
  <c r="G12" i="1"/>
  <c r="D12" i="1"/>
  <c r="E12" i="1" s="1"/>
  <c r="C12" i="1"/>
  <c r="B13" i="1"/>
  <c r="A14" i="1"/>
  <c r="B14" i="15" l="1"/>
  <c r="A15" i="15"/>
  <c r="I13" i="15"/>
  <c r="K13" i="15"/>
  <c r="J13" i="15"/>
  <c r="C13" i="15"/>
  <c r="H13" i="15"/>
  <c r="G13" i="15"/>
  <c r="F13" i="15"/>
  <c r="D13" i="15"/>
  <c r="E13" i="15" s="1"/>
  <c r="E12" i="10"/>
  <c r="F13" i="13"/>
  <c r="B14" i="14"/>
  <c r="A15" i="14"/>
  <c r="K13" i="14"/>
  <c r="J13" i="14"/>
  <c r="I13" i="14"/>
  <c r="G13" i="14"/>
  <c r="F13" i="14"/>
  <c r="D13" i="14"/>
  <c r="E13" i="14" s="1"/>
  <c r="H13" i="14" s="1"/>
  <c r="C13" i="14"/>
  <c r="B15" i="13"/>
  <c r="A16" i="13"/>
  <c r="C14" i="13"/>
  <c r="K14" i="13"/>
  <c r="J14" i="13"/>
  <c r="I14" i="13"/>
  <c r="H14" i="13"/>
  <c r="G14" i="13"/>
  <c r="D14" i="13"/>
  <c r="F14" i="13" s="1"/>
  <c r="B14" i="12"/>
  <c r="A15" i="12"/>
  <c r="D13" i="12"/>
  <c r="E13" i="12" s="1"/>
  <c r="K13" i="12"/>
  <c r="I13" i="12"/>
  <c r="J13" i="12"/>
  <c r="H13" i="12"/>
  <c r="G13" i="12"/>
  <c r="C13" i="12"/>
  <c r="F12" i="11"/>
  <c r="F13" i="11" s="1"/>
  <c r="E12" i="11"/>
  <c r="B14" i="11"/>
  <c r="A15" i="11"/>
  <c r="I13" i="11"/>
  <c r="K13" i="11"/>
  <c r="J13" i="11"/>
  <c r="D13" i="11"/>
  <c r="E13" i="11" s="1"/>
  <c r="H13" i="11"/>
  <c r="C13" i="11"/>
  <c r="B14" i="10"/>
  <c r="A15" i="10"/>
  <c r="I13" i="10"/>
  <c r="K13" i="10"/>
  <c r="J13" i="10"/>
  <c r="H13" i="10"/>
  <c r="G13" i="10"/>
  <c r="D13" i="10"/>
  <c r="F13" i="10" s="1"/>
  <c r="C13" i="10"/>
  <c r="B14" i="9"/>
  <c r="A15" i="9"/>
  <c r="K13" i="9"/>
  <c r="J13" i="9"/>
  <c r="I13" i="9"/>
  <c r="H13" i="9"/>
  <c r="G13" i="9"/>
  <c r="F13" i="9"/>
  <c r="E13" i="9"/>
  <c r="D13" i="9"/>
  <c r="C13" i="9"/>
  <c r="F12" i="8"/>
  <c r="B14" i="8"/>
  <c r="A15" i="8"/>
  <c r="D13" i="8"/>
  <c r="E13" i="8" s="1"/>
  <c r="K13" i="8"/>
  <c r="J13" i="8"/>
  <c r="I13" i="8"/>
  <c r="H13" i="8"/>
  <c r="G13" i="8"/>
  <c r="C13" i="8"/>
  <c r="E12" i="6"/>
  <c r="E12" i="5"/>
  <c r="F13" i="7"/>
  <c r="B15" i="7"/>
  <c r="A16" i="7"/>
  <c r="C14" i="7"/>
  <c r="J14" i="7"/>
  <c r="K14" i="7"/>
  <c r="I14" i="7"/>
  <c r="H14" i="7"/>
  <c r="D14" i="7"/>
  <c r="E14" i="7" s="1"/>
  <c r="G14" i="7"/>
  <c r="B14" i="6"/>
  <c r="A15" i="6"/>
  <c r="J13" i="6"/>
  <c r="K13" i="6"/>
  <c r="I13" i="6"/>
  <c r="G13" i="6"/>
  <c r="F13" i="6"/>
  <c r="D13" i="6"/>
  <c r="E13" i="6" s="1"/>
  <c r="H13" i="6" s="1"/>
  <c r="C13" i="6"/>
  <c r="B14" i="5"/>
  <c r="A15" i="5"/>
  <c r="C13" i="5"/>
  <c r="J13" i="5"/>
  <c r="K13" i="5"/>
  <c r="G13" i="5"/>
  <c r="I13" i="5"/>
  <c r="F13" i="5"/>
  <c r="D13" i="5"/>
  <c r="E13" i="5" s="1"/>
  <c r="H13" i="5" s="1"/>
  <c r="F12" i="1"/>
  <c r="B14" i="1"/>
  <c r="A15" i="1"/>
  <c r="G13" i="1"/>
  <c r="K13" i="1"/>
  <c r="J13" i="1"/>
  <c r="I13" i="1"/>
  <c r="H13" i="1"/>
  <c r="D13" i="1"/>
  <c r="C13" i="1"/>
  <c r="G13" i="11" l="1"/>
  <c r="B15" i="15"/>
  <c r="A16" i="15"/>
  <c r="C14" i="15"/>
  <c r="K14" i="15"/>
  <c r="J14" i="15"/>
  <c r="I14" i="15"/>
  <c r="H14" i="15"/>
  <c r="G14" i="15"/>
  <c r="D14" i="15"/>
  <c r="F14" i="15" s="1"/>
  <c r="F13" i="12"/>
  <c r="E14" i="13"/>
  <c r="B15" i="14"/>
  <c r="A16" i="14"/>
  <c r="C14" i="14"/>
  <c r="J14" i="14"/>
  <c r="K14" i="14"/>
  <c r="I14" i="14"/>
  <c r="H14" i="14"/>
  <c r="G14" i="14"/>
  <c r="F14" i="14"/>
  <c r="E14" i="14"/>
  <c r="D14" i="14"/>
  <c r="A17" i="13"/>
  <c r="B16" i="13"/>
  <c r="D15" i="13"/>
  <c r="C15" i="13"/>
  <c r="K15" i="13"/>
  <c r="J15" i="13"/>
  <c r="I15" i="13"/>
  <c r="G15" i="13"/>
  <c r="H15" i="13"/>
  <c r="F15" i="13"/>
  <c r="E15" i="13"/>
  <c r="B15" i="12"/>
  <c r="A16" i="12"/>
  <c r="C14" i="12"/>
  <c r="K14" i="12"/>
  <c r="J14" i="12"/>
  <c r="I14" i="12"/>
  <c r="H14" i="12"/>
  <c r="G14" i="12"/>
  <c r="D14" i="12"/>
  <c r="E14" i="12" s="1"/>
  <c r="F13" i="8"/>
  <c r="F14" i="8" s="1"/>
  <c r="E13" i="10"/>
  <c r="B15" i="11"/>
  <c r="A16" i="11"/>
  <c r="C14" i="11"/>
  <c r="F14" i="11"/>
  <c r="K14" i="11"/>
  <c r="J14" i="11"/>
  <c r="I14" i="11"/>
  <c r="G14" i="11"/>
  <c r="D14" i="11"/>
  <c r="E14" i="11" s="1"/>
  <c r="H14" i="11" s="1"/>
  <c r="B15" i="10"/>
  <c r="A16" i="10"/>
  <c r="C14" i="10"/>
  <c r="J14" i="10"/>
  <c r="K14" i="10"/>
  <c r="I14" i="10"/>
  <c r="H14" i="10"/>
  <c r="G14" i="10"/>
  <c r="D14" i="10"/>
  <c r="F14" i="10" s="1"/>
  <c r="B15" i="9"/>
  <c r="A16" i="9"/>
  <c r="C14" i="9"/>
  <c r="K14" i="9"/>
  <c r="J14" i="9"/>
  <c r="I14" i="9"/>
  <c r="H14" i="9"/>
  <c r="G14" i="9"/>
  <c r="D14" i="9"/>
  <c r="F14" i="9" s="1"/>
  <c r="F14" i="7"/>
  <c r="B15" i="8"/>
  <c r="A16" i="8"/>
  <c r="C14" i="8"/>
  <c r="K14" i="8"/>
  <c r="D14" i="8"/>
  <c r="G14" i="8" s="1"/>
  <c r="J14" i="8"/>
  <c r="I14" i="8"/>
  <c r="H14" i="8"/>
  <c r="B16" i="7"/>
  <c r="A17" i="7"/>
  <c r="D15" i="7"/>
  <c r="E15" i="7" s="1"/>
  <c r="C15" i="7"/>
  <c r="K15" i="7"/>
  <c r="J15" i="7"/>
  <c r="I15" i="7"/>
  <c r="H15" i="7"/>
  <c r="G15" i="7"/>
  <c r="B15" i="6"/>
  <c r="A16" i="6"/>
  <c r="C14" i="6"/>
  <c r="K14" i="6"/>
  <c r="J14" i="6"/>
  <c r="F14" i="6"/>
  <c r="I14" i="6"/>
  <c r="H14" i="6"/>
  <c r="G14" i="6"/>
  <c r="E14" i="6"/>
  <c r="D14" i="6"/>
  <c r="F13" i="1"/>
  <c r="B15" i="5"/>
  <c r="A16" i="5"/>
  <c r="C14" i="5"/>
  <c r="H14" i="5"/>
  <c r="K14" i="5"/>
  <c r="I14" i="5"/>
  <c r="J14" i="5"/>
  <c r="F14" i="5"/>
  <c r="G14" i="5"/>
  <c r="D14" i="5"/>
  <c r="E14" i="5"/>
  <c r="E13" i="1"/>
  <c r="B15" i="1"/>
  <c r="A16" i="1"/>
  <c r="C14" i="1"/>
  <c r="H14" i="1"/>
  <c r="K14" i="1"/>
  <c r="J14" i="1"/>
  <c r="I14" i="1"/>
  <c r="G14" i="1"/>
  <c r="D14" i="1"/>
  <c r="E14" i="1" s="1"/>
  <c r="E14" i="15" l="1"/>
  <c r="F14" i="12"/>
  <c r="A17" i="15"/>
  <c r="B16" i="15"/>
  <c r="D15" i="15"/>
  <c r="E15" i="15" s="1"/>
  <c r="K15" i="15"/>
  <c r="C15" i="15"/>
  <c r="J15" i="15"/>
  <c r="I15" i="15"/>
  <c r="H15" i="15"/>
  <c r="G15" i="15"/>
  <c r="F15" i="15"/>
  <c r="A17" i="14"/>
  <c r="B16" i="14"/>
  <c r="D15" i="14"/>
  <c r="C15" i="14"/>
  <c r="K15" i="14"/>
  <c r="J15" i="14"/>
  <c r="I15" i="14"/>
  <c r="H15" i="14"/>
  <c r="G15" i="14"/>
  <c r="F15" i="14"/>
  <c r="E15" i="14"/>
  <c r="D16" i="13"/>
  <c r="E16" i="13" s="1"/>
  <c r="C16" i="13"/>
  <c r="K16" i="13"/>
  <c r="I16" i="13"/>
  <c r="J16" i="13"/>
  <c r="H16" i="13"/>
  <c r="F16" i="13"/>
  <c r="B17" i="13"/>
  <c r="A18" i="13"/>
  <c r="A17" i="12"/>
  <c r="B16" i="12"/>
  <c r="D15" i="12"/>
  <c r="F15" i="12" s="1"/>
  <c r="C15" i="12"/>
  <c r="K15" i="12"/>
  <c r="J15" i="12"/>
  <c r="I15" i="12"/>
  <c r="H15" i="12"/>
  <c r="G15" i="12"/>
  <c r="A17" i="11"/>
  <c r="B16" i="11"/>
  <c r="D15" i="11"/>
  <c r="C15" i="11"/>
  <c r="K15" i="11"/>
  <c r="J15" i="11"/>
  <c r="I15" i="11"/>
  <c r="G15" i="11"/>
  <c r="H15" i="11"/>
  <c r="F15" i="11"/>
  <c r="E15" i="11"/>
  <c r="F14" i="1"/>
  <c r="E14" i="10"/>
  <c r="E14" i="8"/>
  <c r="A17" i="10"/>
  <c r="B16" i="10"/>
  <c r="D15" i="10"/>
  <c r="E15" i="10" s="1"/>
  <c r="C15" i="10"/>
  <c r="G15" i="10"/>
  <c r="K15" i="10"/>
  <c r="J15" i="10"/>
  <c r="I15" i="10"/>
  <c r="H15" i="10"/>
  <c r="E14" i="9"/>
  <c r="A17" i="9"/>
  <c r="B16" i="9"/>
  <c r="D15" i="9"/>
  <c r="E15" i="9" s="1"/>
  <c r="C15" i="9"/>
  <c r="K15" i="9"/>
  <c r="J15" i="9"/>
  <c r="I15" i="9"/>
  <c r="H15" i="9"/>
  <c r="G15" i="9"/>
  <c r="F15" i="7"/>
  <c r="B16" i="8"/>
  <c r="A17" i="8"/>
  <c r="D15" i="8"/>
  <c r="E15" i="8" s="1"/>
  <c r="H15" i="8" s="1"/>
  <c r="C15" i="8"/>
  <c r="K15" i="8"/>
  <c r="J15" i="8"/>
  <c r="I15" i="8"/>
  <c r="G15" i="8"/>
  <c r="F15" i="8"/>
  <c r="B17" i="7"/>
  <c r="A18" i="7"/>
  <c r="D16" i="7"/>
  <c r="E16" i="7" s="1"/>
  <c r="C16" i="7"/>
  <c r="K16" i="7"/>
  <c r="J16" i="7"/>
  <c r="I16" i="7"/>
  <c r="H16" i="7"/>
  <c r="G16" i="7"/>
  <c r="B16" i="6"/>
  <c r="A17" i="6"/>
  <c r="D15" i="6"/>
  <c r="F15" i="6" s="1"/>
  <c r="K15" i="6"/>
  <c r="C15" i="6"/>
  <c r="J15" i="6"/>
  <c r="I15" i="6"/>
  <c r="H15" i="6"/>
  <c r="G15" i="6"/>
  <c r="B16" i="5"/>
  <c r="A17" i="5"/>
  <c r="D15" i="5"/>
  <c r="F15" i="5" s="1"/>
  <c r="H15" i="5"/>
  <c r="C15" i="5"/>
  <c r="G15" i="5"/>
  <c r="K15" i="5"/>
  <c r="J15" i="5"/>
  <c r="I15" i="5"/>
  <c r="B16" i="1"/>
  <c r="A17" i="1"/>
  <c r="D15" i="1"/>
  <c r="C15" i="1"/>
  <c r="K15" i="1"/>
  <c r="J15" i="1"/>
  <c r="I15" i="1"/>
  <c r="H15" i="1"/>
  <c r="G15" i="1"/>
  <c r="F15" i="10" l="1"/>
  <c r="D16" i="15"/>
  <c r="E16" i="15" s="1"/>
  <c r="C16" i="15"/>
  <c r="K16" i="15"/>
  <c r="J16" i="15"/>
  <c r="H16" i="15"/>
  <c r="I16" i="15"/>
  <c r="G16" i="15"/>
  <c r="F16" i="15"/>
  <c r="B17" i="15"/>
  <c r="A18" i="15"/>
  <c r="E15" i="12"/>
  <c r="F15" i="9"/>
  <c r="G16" i="13"/>
  <c r="D16" i="14"/>
  <c r="E16" i="14" s="1"/>
  <c r="C16" i="14"/>
  <c r="K16" i="14"/>
  <c r="J16" i="14"/>
  <c r="I16" i="14"/>
  <c r="H16" i="14"/>
  <c r="G16" i="14"/>
  <c r="F16" i="14"/>
  <c r="B17" i="14"/>
  <c r="A18" i="14"/>
  <c r="B18" i="13"/>
  <c r="A19" i="13"/>
  <c r="F17" i="13"/>
  <c r="D17" i="13"/>
  <c r="E17" i="13" s="1"/>
  <c r="H17" i="13" s="1"/>
  <c r="C17" i="13"/>
  <c r="K17" i="13"/>
  <c r="J17" i="13"/>
  <c r="I17" i="13"/>
  <c r="G17" i="13"/>
  <c r="F15" i="1"/>
  <c r="F16" i="1" s="1"/>
  <c r="D16" i="12"/>
  <c r="E16" i="12" s="1"/>
  <c r="C16" i="12"/>
  <c r="K16" i="12"/>
  <c r="J16" i="12"/>
  <c r="I16" i="12"/>
  <c r="H16" i="12"/>
  <c r="G16" i="12"/>
  <c r="B17" i="12"/>
  <c r="A18" i="12"/>
  <c r="E15" i="6"/>
  <c r="D16" i="11"/>
  <c r="E16" i="11" s="1"/>
  <c r="C16" i="11"/>
  <c r="H16" i="11"/>
  <c r="K16" i="11"/>
  <c r="J16" i="11"/>
  <c r="I16" i="11"/>
  <c r="G16" i="11"/>
  <c r="B17" i="11"/>
  <c r="A18" i="11"/>
  <c r="F16" i="7"/>
  <c r="F17" i="7" s="1"/>
  <c r="D16" i="10"/>
  <c r="E16" i="10" s="1"/>
  <c r="C16" i="10"/>
  <c r="H16" i="10"/>
  <c r="K16" i="10"/>
  <c r="J16" i="10"/>
  <c r="I16" i="10"/>
  <c r="G16" i="10"/>
  <c r="B17" i="10"/>
  <c r="A18" i="10"/>
  <c r="D16" i="9"/>
  <c r="E16" i="9" s="1"/>
  <c r="H16" i="9"/>
  <c r="C16" i="9"/>
  <c r="K16" i="9"/>
  <c r="J16" i="9"/>
  <c r="I16" i="9"/>
  <c r="G16" i="9"/>
  <c r="B17" i="9"/>
  <c r="A18" i="9"/>
  <c r="E15" i="1"/>
  <c r="E15" i="5"/>
  <c r="B17" i="8"/>
  <c r="A18" i="8"/>
  <c r="E16" i="8"/>
  <c r="D16" i="8"/>
  <c r="C16" i="8"/>
  <c r="H16" i="8"/>
  <c r="K16" i="8"/>
  <c r="J16" i="8"/>
  <c r="I16" i="8"/>
  <c r="G16" i="8"/>
  <c r="F16" i="8"/>
  <c r="B18" i="7"/>
  <c r="A19" i="7"/>
  <c r="D17" i="7"/>
  <c r="E17" i="7" s="1"/>
  <c r="C17" i="7"/>
  <c r="K17" i="7"/>
  <c r="J17" i="7"/>
  <c r="I17" i="7"/>
  <c r="H17" i="7"/>
  <c r="B17" i="6"/>
  <c r="A18" i="6"/>
  <c r="D16" i="6"/>
  <c r="E16" i="6" s="1"/>
  <c r="C16" i="6"/>
  <c r="K16" i="6"/>
  <c r="J16" i="6"/>
  <c r="I16" i="6"/>
  <c r="H16" i="6"/>
  <c r="G16" i="6"/>
  <c r="B17" i="5"/>
  <c r="A18" i="5"/>
  <c r="K16" i="5"/>
  <c r="D16" i="5"/>
  <c r="E16" i="5" s="1"/>
  <c r="C16" i="5"/>
  <c r="I16" i="5"/>
  <c r="H16" i="5"/>
  <c r="J16" i="5"/>
  <c r="G16" i="5"/>
  <c r="B17" i="1"/>
  <c r="A18" i="1"/>
  <c r="D16" i="1"/>
  <c r="E16" i="1" s="1"/>
  <c r="C16" i="1"/>
  <c r="J16" i="1"/>
  <c r="K16" i="1"/>
  <c r="I16" i="1"/>
  <c r="H16" i="1"/>
  <c r="B18" i="15" l="1"/>
  <c r="A19" i="15"/>
  <c r="I17" i="15"/>
  <c r="D17" i="15"/>
  <c r="F17" i="15" s="1"/>
  <c r="C17" i="15"/>
  <c r="K17" i="15"/>
  <c r="J17" i="15"/>
  <c r="H17" i="15"/>
  <c r="G17" i="15"/>
  <c r="B18" i="14"/>
  <c r="A19" i="14"/>
  <c r="D17" i="14"/>
  <c r="F17" i="14" s="1"/>
  <c r="C17" i="14"/>
  <c r="K17" i="14"/>
  <c r="J17" i="14"/>
  <c r="I17" i="14"/>
  <c r="H17" i="14"/>
  <c r="G17" i="14"/>
  <c r="F16" i="12"/>
  <c r="F16" i="11"/>
  <c r="B19" i="13"/>
  <c r="A20" i="13"/>
  <c r="G18" i="13"/>
  <c r="F18" i="13"/>
  <c r="E18" i="13"/>
  <c r="D18" i="13"/>
  <c r="C18" i="13"/>
  <c r="K18" i="13"/>
  <c r="J18" i="13"/>
  <c r="I18" i="13"/>
  <c r="H18" i="13"/>
  <c r="B18" i="12"/>
  <c r="A19" i="12"/>
  <c r="D17" i="12"/>
  <c r="C17" i="12"/>
  <c r="K17" i="12"/>
  <c r="J17" i="12"/>
  <c r="I17" i="12"/>
  <c r="H17" i="12"/>
  <c r="G17" i="12"/>
  <c r="F16" i="10"/>
  <c r="F17" i="10" s="1"/>
  <c r="G17" i="7"/>
  <c r="F16" i="6"/>
  <c r="B18" i="11"/>
  <c r="A19" i="11"/>
  <c r="D17" i="11"/>
  <c r="E17" i="11" s="1"/>
  <c r="C17" i="11"/>
  <c r="K17" i="11"/>
  <c r="J17" i="11"/>
  <c r="I17" i="11"/>
  <c r="H17" i="11"/>
  <c r="G17" i="11"/>
  <c r="B18" i="10"/>
  <c r="A19" i="10"/>
  <c r="I17" i="10"/>
  <c r="D17" i="10"/>
  <c r="E17" i="10" s="1"/>
  <c r="C17" i="10"/>
  <c r="K17" i="10"/>
  <c r="J17" i="10"/>
  <c r="H17" i="10"/>
  <c r="F16" i="9"/>
  <c r="B18" i="9"/>
  <c r="A19" i="9"/>
  <c r="D17" i="9"/>
  <c r="C17" i="9"/>
  <c r="K17" i="9"/>
  <c r="J17" i="9"/>
  <c r="I17" i="9"/>
  <c r="H17" i="9"/>
  <c r="G17" i="9"/>
  <c r="B18" i="8"/>
  <c r="A19" i="8"/>
  <c r="F16" i="5"/>
  <c r="G17" i="8"/>
  <c r="D17" i="8"/>
  <c r="F17" i="8" s="1"/>
  <c r="C17" i="8"/>
  <c r="K17" i="8"/>
  <c r="J17" i="8"/>
  <c r="I17" i="8"/>
  <c r="H17" i="8"/>
  <c r="B19" i="7"/>
  <c r="A20" i="7"/>
  <c r="G18" i="7"/>
  <c r="F18" i="7"/>
  <c r="D18" i="7"/>
  <c r="E18" i="7" s="1"/>
  <c r="H18" i="7" s="1"/>
  <c r="C18" i="7"/>
  <c r="K18" i="7"/>
  <c r="J18" i="7"/>
  <c r="G16" i="1"/>
  <c r="B18" i="6"/>
  <c r="A19" i="6"/>
  <c r="D17" i="6"/>
  <c r="C17" i="6"/>
  <c r="K17" i="6"/>
  <c r="J17" i="6"/>
  <c r="I17" i="6"/>
  <c r="H17" i="6"/>
  <c r="G17" i="6"/>
  <c r="A19" i="5"/>
  <c r="B18" i="5"/>
  <c r="K17" i="5"/>
  <c r="D17" i="5"/>
  <c r="I17" i="5"/>
  <c r="C17" i="5"/>
  <c r="G17" i="5"/>
  <c r="J17" i="5"/>
  <c r="H17" i="5"/>
  <c r="A19" i="1"/>
  <c r="B18" i="1"/>
  <c r="F17" i="1"/>
  <c r="D17" i="1"/>
  <c r="E17" i="1" s="1"/>
  <c r="H17" i="1" s="1"/>
  <c r="C17" i="1"/>
  <c r="K17" i="1"/>
  <c r="J17" i="1"/>
  <c r="I17" i="1"/>
  <c r="G17" i="1"/>
  <c r="E17" i="15" l="1"/>
  <c r="G17" i="10"/>
  <c r="B19" i="15"/>
  <c r="A20" i="15"/>
  <c r="F18" i="15"/>
  <c r="D18" i="15"/>
  <c r="G18" i="15" s="1"/>
  <c r="C18" i="15"/>
  <c r="K18" i="15"/>
  <c r="J18" i="15"/>
  <c r="I18" i="15"/>
  <c r="H18" i="15"/>
  <c r="E17" i="14"/>
  <c r="F17" i="12"/>
  <c r="B19" i="14"/>
  <c r="A20" i="14"/>
  <c r="G18" i="14"/>
  <c r="D18" i="14"/>
  <c r="F18" i="14" s="1"/>
  <c r="C18" i="14"/>
  <c r="K18" i="14"/>
  <c r="J18" i="14"/>
  <c r="I18" i="14"/>
  <c r="H18" i="14"/>
  <c r="F17" i="6"/>
  <c r="B20" i="13"/>
  <c r="A21" i="13"/>
  <c r="H19" i="13"/>
  <c r="C19" i="13"/>
  <c r="G19" i="13"/>
  <c r="D19" i="13"/>
  <c r="F19" i="13" s="1"/>
  <c r="K19" i="13"/>
  <c r="J19" i="13"/>
  <c r="I19" i="13"/>
  <c r="E17" i="12"/>
  <c r="F17" i="11"/>
  <c r="B19" i="12"/>
  <c r="A20" i="12"/>
  <c r="F18" i="12"/>
  <c r="D18" i="12"/>
  <c r="G18" i="12" s="1"/>
  <c r="C18" i="12"/>
  <c r="K18" i="12"/>
  <c r="J18" i="12"/>
  <c r="I18" i="12"/>
  <c r="H18" i="12"/>
  <c r="B19" i="11"/>
  <c r="A20" i="11"/>
  <c r="G18" i="11"/>
  <c r="D18" i="11"/>
  <c r="E18" i="11" s="1"/>
  <c r="C18" i="11"/>
  <c r="K18" i="11"/>
  <c r="J18" i="11"/>
  <c r="I18" i="11"/>
  <c r="H18" i="11"/>
  <c r="F17" i="5"/>
  <c r="I18" i="7"/>
  <c r="I19" i="7" s="1"/>
  <c r="F17" i="9"/>
  <c r="B19" i="10"/>
  <c r="A20" i="10"/>
  <c r="G18" i="10"/>
  <c r="F18" i="10"/>
  <c r="D18" i="10"/>
  <c r="E18" i="10" s="1"/>
  <c r="H18" i="10" s="1"/>
  <c r="C18" i="10"/>
  <c r="K18" i="10"/>
  <c r="J18" i="10"/>
  <c r="I18" i="10"/>
  <c r="E17" i="9"/>
  <c r="B19" i="9"/>
  <c r="A20" i="9"/>
  <c r="G18" i="9"/>
  <c r="D18" i="9"/>
  <c r="C18" i="9"/>
  <c r="K18" i="9"/>
  <c r="J18" i="9"/>
  <c r="I18" i="9"/>
  <c r="H18" i="9"/>
  <c r="E17" i="8"/>
  <c r="B19" i="8"/>
  <c r="A20" i="8"/>
  <c r="G18" i="8"/>
  <c r="H18" i="8"/>
  <c r="D18" i="8"/>
  <c r="F18" i="8" s="1"/>
  <c r="C18" i="8"/>
  <c r="K18" i="8"/>
  <c r="J18" i="8"/>
  <c r="I18" i="8"/>
  <c r="B20" i="7"/>
  <c r="A21" i="7"/>
  <c r="H19" i="7"/>
  <c r="G19" i="7"/>
  <c r="C19" i="7"/>
  <c r="F19" i="7"/>
  <c r="E19" i="7"/>
  <c r="D19" i="7"/>
  <c r="K19" i="7"/>
  <c r="J19" i="7"/>
  <c r="E17" i="6"/>
  <c r="B19" i="6"/>
  <c r="A20" i="6"/>
  <c r="G18" i="6"/>
  <c r="C18" i="6"/>
  <c r="D18" i="6"/>
  <c r="F18" i="6" s="1"/>
  <c r="K18" i="6"/>
  <c r="J18" i="6"/>
  <c r="I18" i="6"/>
  <c r="H18" i="6"/>
  <c r="E17" i="5"/>
  <c r="G18" i="5"/>
  <c r="D18" i="5"/>
  <c r="H18" i="5"/>
  <c r="C18" i="5"/>
  <c r="J18" i="5"/>
  <c r="K18" i="5"/>
  <c r="I18" i="5"/>
  <c r="B19" i="5"/>
  <c r="A20" i="5"/>
  <c r="G18" i="1"/>
  <c r="F18" i="1"/>
  <c r="D18" i="1"/>
  <c r="E18" i="1"/>
  <c r="C18" i="1"/>
  <c r="K18" i="1"/>
  <c r="J18" i="1"/>
  <c r="I18" i="1"/>
  <c r="H18" i="1"/>
  <c r="B19" i="1"/>
  <c r="A20" i="1"/>
  <c r="E18" i="15" l="1"/>
  <c r="B20" i="15"/>
  <c r="A21" i="15"/>
  <c r="G19" i="15"/>
  <c r="F19" i="15"/>
  <c r="C19" i="15"/>
  <c r="D19" i="15"/>
  <c r="E19" i="15" s="1"/>
  <c r="H19" i="15" s="1"/>
  <c r="K19" i="15"/>
  <c r="J19" i="15"/>
  <c r="I19" i="15"/>
  <c r="E18" i="14"/>
  <c r="B20" i="14"/>
  <c r="A21" i="14"/>
  <c r="H19" i="14"/>
  <c r="G19" i="14"/>
  <c r="C19" i="14"/>
  <c r="D19" i="14"/>
  <c r="F19" i="14" s="1"/>
  <c r="K19" i="14"/>
  <c r="J19" i="14"/>
  <c r="I19" i="14"/>
  <c r="E19" i="13"/>
  <c r="F18" i="9"/>
  <c r="F19" i="9" s="1"/>
  <c r="B21" i="13"/>
  <c r="A22" i="13"/>
  <c r="I20" i="13"/>
  <c r="H20" i="13"/>
  <c r="G20" i="13"/>
  <c r="D20" i="13"/>
  <c r="F20" i="13" s="1"/>
  <c r="C20" i="13"/>
  <c r="K20" i="13"/>
  <c r="J20" i="13"/>
  <c r="E18" i="12"/>
  <c r="F18" i="11"/>
  <c r="B20" i="12"/>
  <c r="A21" i="12"/>
  <c r="G19" i="12"/>
  <c r="F19" i="12"/>
  <c r="C19" i="12"/>
  <c r="D19" i="12"/>
  <c r="E19" i="12" s="1"/>
  <c r="H19" i="12" s="1"/>
  <c r="K19" i="12"/>
  <c r="J19" i="12"/>
  <c r="I19" i="12"/>
  <c r="F18" i="5"/>
  <c r="B20" i="11"/>
  <c r="A21" i="11"/>
  <c r="H19" i="11"/>
  <c r="C19" i="11"/>
  <c r="G19" i="11"/>
  <c r="D19" i="11"/>
  <c r="K19" i="11"/>
  <c r="J19" i="11"/>
  <c r="I19" i="11"/>
  <c r="B20" i="10"/>
  <c r="A21" i="10"/>
  <c r="H19" i="10"/>
  <c r="G19" i="10"/>
  <c r="F19" i="10"/>
  <c r="E19" i="10"/>
  <c r="D19" i="10"/>
  <c r="C19" i="10"/>
  <c r="K19" i="10"/>
  <c r="J19" i="10"/>
  <c r="I19" i="10"/>
  <c r="E18" i="9"/>
  <c r="B20" i="9"/>
  <c r="A21" i="9"/>
  <c r="H19" i="9"/>
  <c r="C19" i="9"/>
  <c r="D19" i="9"/>
  <c r="G19" i="9" s="1"/>
  <c r="K19" i="9"/>
  <c r="J19" i="9"/>
  <c r="I19" i="9"/>
  <c r="E18" i="8"/>
  <c r="B20" i="8"/>
  <c r="A21" i="8"/>
  <c r="H19" i="8"/>
  <c r="G19" i="8"/>
  <c r="D19" i="8"/>
  <c r="F19" i="8" s="1"/>
  <c r="C19" i="8"/>
  <c r="I19" i="8"/>
  <c r="K19" i="8"/>
  <c r="J19" i="8"/>
  <c r="B21" i="7"/>
  <c r="A22" i="7"/>
  <c r="I20" i="7"/>
  <c r="D20" i="7"/>
  <c r="F20" i="7" s="1"/>
  <c r="J20" i="7"/>
  <c r="H20" i="7"/>
  <c r="G20" i="7"/>
  <c r="C20" i="7"/>
  <c r="K20" i="7"/>
  <c r="E18" i="6"/>
  <c r="B20" i="6"/>
  <c r="A21" i="6"/>
  <c r="H19" i="6"/>
  <c r="G19" i="6"/>
  <c r="D19" i="6"/>
  <c r="F19" i="6" s="1"/>
  <c r="C19" i="6"/>
  <c r="K19" i="6"/>
  <c r="J19" i="6"/>
  <c r="I19" i="6"/>
  <c r="E18" i="5"/>
  <c r="B20" i="5"/>
  <c r="A21" i="5"/>
  <c r="H19" i="5"/>
  <c r="K19" i="5"/>
  <c r="I19" i="5"/>
  <c r="G19" i="5"/>
  <c r="D19" i="5"/>
  <c r="F19" i="5" s="1"/>
  <c r="C19" i="5"/>
  <c r="J19" i="5"/>
  <c r="B20" i="1"/>
  <c r="A21" i="1"/>
  <c r="H19" i="1"/>
  <c r="G19" i="1"/>
  <c r="D19" i="1"/>
  <c r="E19" i="1" s="1"/>
  <c r="C19" i="1"/>
  <c r="K19" i="1"/>
  <c r="J19" i="1"/>
  <c r="I19" i="1"/>
  <c r="E20" i="13" l="1"/>
  <c r="F19" i="11"/>
  <c r="B21" i="15"/>
  <c r="A22" i="15"/>
  <c r="I20" i="15"/>
  <c r="H20" i="15"/>
  <c r="G20" i="15"/>
  <c r="F20" i="15"/>
  <c r="D20" i="15"/>
  <c r="E20" i="15"/>
  <c r="C20" i="15"/>
  <c r="K20" i="15"/>
  <c r="J20" i="15"/>
  <c r="E19" i="14"/>
  <c r="B21" i="14"/>
  <c r="A22" i="14"/>
  <c r="I20" i="14"/>
  <c r="H20" i="14"/>
  <c r="F20" i="14"/>
  <c r="D20" i="14"/>
  <c r="G20" i="14" s="1"/>
  <c r="C20" i="14"/>
  <c r="K20" i="14"/>
  <c r="J20" i="14"/>
  <c r="B22" i="13"/>
  <c r="A23" i="13"/>
  <c r="J21" i="13"/>
  <c r="I21" i="13"/>
  <c r="H21" i="13"/>
  <c r="G21" i="13"/>
  <c r="D21" i="13"/>
  <c r="F21" i="13" s="1"/>
  <c r="C21" i="13"/>
  <c r="K21" i="13"/>
  <c r="B21" i="12"/>
  <c r="A22" i="12"/>
  <c r="I20" i="12"/>
  <c r="D20" i="12"/>
  <c r="H20" i="12"/>
  <c r="G20" i="12"/>
  <c r="F20" i="12"/>
  <c r="E20" i="12"/>
  <c r="C20" i="12"/>
  <c r="K20" i="12"/>
  <c r="J20" i="12"/>
  <c r="E19" i="11"/>
  <c r="B21" i="11"/>
  <c r="A22" i="11"/>
  <c r="I20" i="11"/>
  <c r="H20" i="11"/>
  <c r="G20" i="11"/>
  <c r="D20" i="11"/>
  <c r="F20" i="11" s="1"/>
  <c r="C20" i="11"/>
  <c r="K20" i="11"/>
  <c r="J20" i="11"/>
  <c r="E20" i="7"/>
  <c r="B21" i="10"/>
  <c r="A22" i="10"/>
  <c r="I20" i="10"/>
  <c r="H20" i="10"/>
  <c r="G20" i="10"/>
  <c r="D20" i="10"/>
  <c r="F20" i="10" s="1"/>
  <c r="C20" i="10"/>
  <c r="K20" i="10"/>
  <c r="J20" i="10"/>
  <c r="E19" i="9"/>
  <c r="B21" i="9"/>
  <c r="A22" i="9"/>
  <c r="I20" i="9"/>
  <c r="D20" i="9"/>
  <c r="E20" i="9" s="1"/>
  <c r="H20" i="9" s="1"/>
  <c r="G20" i="9"/>
  <c r="F20" i="9"/>
  <c r="C20" i="9"/>
  <c r="K20" i="9"/>
  <c r="J20" i="9"/>
  <c r="E19" i="8"/>
  <c r="B21" i="8"/>
  <c r="A22" i="8"/>
  <c r="I20" i="8"/>
  <c r="H20" i="8"/>
  <c r="J20" i="8"/>
  <c r="G20" i="8"/>
  <c r="D20" i="8"/>
  <c r="F20" i="8" s="1"/>
  <c r="C20" i="8"/>
  <c r="K20" i="8"/>
  <c r="A23" i="7"/>
  <c r="B22" i="7"/>
  <c r="J21" i="7"/>
  <c r="I21" i="7"/>
  <c r="K21" i="7"/>
  <c r="H21" i="7"/>
  <c r="G21" i="7"/>
  <c r="D21" i="7"/>
  <c r="F21" i="7" s="1"/>
  <c r="C21" i="7"/>
  <c r="E19" i="6"/>
  <c r="F19" i="1"/>
  <c r="B21" i="6"/>
  <c r="A22" i="6"/>
  <c r="I20" i="6"/>
  <c r="H20" i="6"/>
  <c r="F20" i="6"/>
  <c r="D20" i="6"/>
  <c r="G20" i="6" s="1"/>
  <c r="C20" i="6"/>
  <c r="K20" i="6"/>
  <c r="J20" i="6"/>
  <c r="E19" i="5"/>
  <c r="B21" i="5"/>
  <c r="A22" i="5"/>
  <c r="I20" i="5"/>
  <c r="H20" i="5"/>
  <c r="F20" i="5"/>
  <c r="D20" i="5"/>
  <c r="G20" i="5" s="1"/>
  <c r="C20" i="5"/>
  <c r="K20" i="5"/>
  <c r="J20" i="5"/>
  <c r="B21" i="1"/>
  <c r="A22" i="1"/>
  <c r="I20" i="1"/>
  <c r="H20" i="1"/>
  <c r="G20" i="1"/>
  <c r="D20" i="1"/>
  <c r="F20" i="1" s="1"/>
  <c r="C20" i="1"/>
  <c r="K20" i="1"/>
  <c r="J20" i="1"/>
  <c r="B22" i="15" l="1"/>
  <c r="A23" i="15"/>
  <c r="J21" i="15"/>
  <c r="I21" i="15"/>
  <c r="H21" i="15"/>
  <c r="G21" i="15"/>
  <c r="D21" i="15"/>
  <c r="F21" i="15" s="1"/>
  <c r="C21" i="15"/>
  <c r="K21" i="15"/>
  <c r="E20" i="14"/>
  <c r="B22" i="14"/>
  <c r="A23" i="14"/>
  <c r="J21" i="14"/>
  <c r="I21" i="14"/>
  <c r="G21" i="14"/>
  <c r="F21" i="14"/>
  <c r="D21" i="14"/>
  <c r="E21" i="14" s="1"/>
  <c r="H21" i="14" s="1"/>
  <c r="C21" i="14"/>
  <c r="K21" i="14"/>
  <c r="E21" i="13"/>
  <c r="A24" i="13"/>
  <c r="B23" i="13"/>
  <c r="K22" i="13"/>
  <c r="J22" i="13"/>
  <c r="I22" i="13"/>
  <c r="H22" i="13"/>
  <c r="G22" i="13"/>
  <c r="D22" i="13"/>
  <c r="F22" i="13" s="1"/>
  <c r="C22" i="13"/>
  <c r="B22" i="12"/>
  <c r="A23" i="12"/>
  <c r="J21" i="12"/>
  <c r="I21" i="12"/>
  <c r="H21" i="12"/>
  <c r="G21" i="12"/>
  <c r="D21" i="12"/>
  <c r="E21" i="12" s="1"/>
  <c r="C21" i="12"/>
  <c r="K21" i="12"/>
  <c r="E20" i="11"/>
  <c r="B22" i="11"/>
  <c r="A23" i="11"/>
  <c r="J21" i="11"/>
  <c r="I21" i="11"/>
  <c r="H21" i="11"/>
  <c r="F21" i="11"/>
  <c r="D21" i="11"/>
  <c r="E21" i="11" s="1"/>
  <c r="C21" i="11"/>
  <c r="K21" i="11"/>
  <c r="E20" i="10"/>
  <c r="B22" i="10"/>
  <c r="A23" i="10"/>
  <c r="J21" i="10"/>
  <c r="I21" i="10"/>
  <c r="H21" i="10"/>
  <c r="G21" i="10"/>
  <c r="D21" i="10"/>
  <c r="F21" i="10" s="1"/>
  <c r="C21" i="10"/>
  <c r="K21" i="10"/>
  <c r="B22" i="9"/>
  <c r="A23" i="9"/>
  <c r="J21" i="9"/>
  <c r="I21" i="9"/>
  <c r="H21" i="9"/>
  <c r="G21" i="9"/>
  <c r="F21" i="9"/>
  <c r="E21" i="9"/>
  <c r="D21" i="9"/>
  <c r="C21" i="9"/>
  <c r="K21" i="9"/>
  <c r="E20" i="8"/>
  <c r="B22" i="8"/>
  <c r="A23" i="8"/>
  <c r="J21" i="8"/>
  <c r="I21" i="8"/>
  <c r="H21" i="8"/>
  <c r="G21" i="8"/>
  <c r="D21" i="8"/>
  <c r="F21" i="8" s="1"/>
  <c r="C21" i="8"/>
  <c r="K21" i="8"/>
  <c r="E21" i="7"/>
  <c r="K22" i="7"/>
  <c r="J22" i="7"/>
  <c r="I22" i="7"/>
  <c r="H22" i="7"/>
  <c r="G22" i="7"/>
  <c r="D22" i="7"/>
  <c r="F22" i="7" s="1"/>
  <c r="C22" i="7"/>
  <c r="A24" i="7"/>
  <c r="B23" i="7"/>
  <c r="E20" i="6"/>
  <c r="B22" i="6"/>
  <c r="A23" i="6"/>
  <c r="J21" i="6"/>
  <c r="I21" i="6"/>
  <c r="G21" i="6"/>
  <c r="F21" i="6"/>
  <c r="D21" i="6"/>
  <c r="E21" i="6" s="1"/>
  <c r="H21" i="6" s="1"/>
  <c r="C21" i="6"/>
  <c r="K21" i="6"/>
  <c r="E20" i="5"/>
  <c r="B22" i="5"/>
  <c r="A23" i="5"/>
  <c r="J21" i="5"/>
  <c r="I21" i="5"/>
  <c r="G21" i="5"/>
  <c r="C21" i="5"/>
  <c r="F21" i="5"/>
  <c r="D21" i="5"/>
  <c r="E21" i="5" s="1"/>
  <c r="H21" i="5" s="1"/>
  <c r="K21" i="5"/>
  <c r="E20" i="1"/>
  <c r="B22" i="1"/>
  <c r="A23" i="1"/>
  <c r="J21" i="1"/>
  <c r="I21" i="1"/>
  <c r="G21" i="1"/>
  <c r="H21" i="1"/>
  <c r="D21" i="1"/>
  <c r="F21" i="1" s="1"/>
  <c r="K21" i="1"/>
  <c r="C21" i="1"/>
  <c r="E21" i="15" l="1"/>
  <c r="A24" i="15"/>
  <c r="B23" i="15"/>
  <c r="K22" i="15"/>
  <c r="J22" i="15"/>
  <c r="I22" i="15"/>
  <c r="H22" i="15"/>
  <c r="G22" i="15"/>
  <c r="D22" i="15"/>
  <c r="F22" i="15" s="1"/>
  <c r="C22" i="15"/>
  <c r="A24" i="14"/>
  <c r="B23" i="14"/>
  <c r="K22" i="14"/>
  <c r="J22" i="14"/>
  <c r="I22" i="14"/>
  <c r="H22" i="14"/>
  <c r="G22" i="14"/>
  <c r="F22" i="14"/>
  <c r="E22" i="14"/>
  <c r="D22" i="14"/>
  <c r="C22" i="14"/>
  <c r="E22" i="13"/>
  <c r="K23" i="13"/>
  <c r="J23" i="13"/>
  <c r="I23" i="13"/>
  <c r="H23" i="13"/>
  <c r="G23" i="13"/>
  <c r="D23" i="13"/>
  <c r="F23" i="13" s="1"/>
  <c r="C23" i="13"/>
  <c r="A25" i="13"/>
  <c r="B24" i="13"/>
  <c r="F21" i="12"/>
  <c r="A24" i="12"/>
  <c r="B23" i="12"/>
  <c r="K22" i="12"/>
  <c r="J22" i="12"/>
  <c r="I22" i="12"/>
  <c r="H22" i="12"/>
  <c r="G22" i="12"/>
  <c r="D22" i="12"/>
  <c r="C22" i="12"/>
  <c r="G21" i="11"/>
  <c r="A24" i="11"/>
  <c r="B23" i="11"/>
  <c r="K22" i="11"/>
  <c r="J22" i="11"/>
  <c r="I22" i="11"/>
  <c r="F22" i="11"/>
  <c r="G22" i="11"/>
  <c r="D22" i="11"/>
  <c r="E22" i="11" s="1"/>
  <c r="H22" i="11" s="1"/>
  <c r="C22" i="11"/>
  <c r="E21" i="10"/>
  <c r="A24" i="10"/>
  <c r="B23" i="10"/>
  <c r="K22" i="10"/>
  <c r="J22" i="10"/>
  <c r="I22" i="10"/>
  <c r="H22" i="10"/>
  <c r="G22" i="10"/>
  <c r="D22" i="10"/>
  <c r="F22" i="10" s="1"/>
  <c r="C22" i="10"/>
  <c r="A24" i="9"/>
  <c r="B23" i="9"/>
  <c r="K22" i="9"/>
  <c r="J22" i="9"/>
  <c r="I22" i="9"/>
  <c r="H22" i="9"/>
  <c r="G22" i="9"/>
  <c r="D22" i="9"/>
  <c r="F22" i="9" s="1"/>
  <c r="C22" i="9"/>
  <c r="E21" i="8"/>
  <c r="A24" i="8"/>
  <c r="B23" i="8"/>
  <c r="K22" i="8"/>
  <c r="J22" i="8"/>
  <c r="I22" i="8"/>
  <c r="H22" i="8"/>
  <c r="F22" i="8"/>
  <c r="D22" i="8"/>
  <c r="G22" i="8" s="1"/>
  <c r="C22" i="8"/>
  <c r="E22" i="7"/>
  <c r="K23" i="7"/>
  <c r="J23" i="7"/>
  <c r="I23" i="7"/>
  <c r="H23" i="7"/>
  <c r="G23" i="7"/>
  <c r="D23" i="7"/>
  <c r="F23" i="7" s="1"/>
  <c r="C23" i="7"/>
  <c r="A25" i="7"/>
  <c r="B24" i="7"/>
  <c r="A24" i="6"/>
  <c r="B23" i="6"/>
  <c r="K22" i="6"/>
  <c r="J22" i="6"/>
  <c r="I22" i="6"/>
  <c r="H22" i="6"/>
  <c r="G22" i="6"/>
  <c r="F22" i="6"/>
  <c r="E22" i="6"/>
  <c r="D22" i="6"/>
  <c r="C22" i="6"/>
  <c r="A24" i="5"/>
  <c r="B23" i="5"/>
  <c r="K22" i="5"/>
  <c r="J22" i="5"/>
  <c r="I22" i="5"/>
  <c r="H22" i="5"/>
  <c r="G22" i="5"/>
  <c r="F22" i="5"/>
  <c r="D22" i="5"/>
  <c r="E22" i="5"/>
  <c r="C22" i="5"/>
  <c r="E21" i="1"/>
  <c r="A24" i="1"/>
  <c r="B23" i="1"/>
  <c r="K22" i="1"/>
  <c r="H22" i="1"/>
  <c r="J22" i="1"/>
  <c r="I22" i="1"/>
  <c r="G22" i="1"/>
  <c r="C22" i="1"/>
  <c r="D22" i="1"/>
  <c r="F22" i="1" s="1"/>
  <c r="E22" i="15" l="1"/>
  <c r="K23" i="15"/>
  <c r="J23" i="15"/>
  <c r="I23" i="15"/>
  <c r="H23" i="15"/>
  <c r="G23" i="15"/>
  <c r="D23" i="15"/>
  <c r="F23" i="15" s="1"/>
  <c r="C23" i="15"/>
  <c r="A25" i="15"/>
  <c r="B24" i="15"/>
  <c r="K23" i="14"/>
  <c r="J23" i="14"/>
  <c r="I23" i="14"/>
  <c r="H23" i="14"/>
  <c r="G23" i="14"/>
  <c r="D23" i="14"/>
  <c r="F23" i="14" s="1"/>
  <c r="C23" i="14"/>
  <c r="A25" i="14"/>
  <c r="B24" i="14"/>
  <c r="E23" i="13"/>
  <c r="K24" i="13"/>
  <c r="J24" i="13"/>
  <c r="I24" i="13"/>
  <c r="H24" i="13"/>
  <c r="F24" i="13"/>
  <c r="D24" i="13"/>
  <c r="G24" i="13" s="1"/>
  <c r="C24" i="13"/>
  <c r="B25" i="13"/>
  <c r="A26" i="13"/>
  <c r="F22" i="12"/>
  <c r="E22" i="12"/>
  <c r="K23" i="12"/>
  <c r="J23" i="12"/>
  <c r="I23" i="12"/>
  <c r="H23" i="12"/>
  <c r="G23" i="12"/>
  <c r="D23" i="12"/>
  <c r="C23" i="12"/>
  <c r="A25" i="12"/>
  <c r="B24" i="12"/>
  <c r="K23" i="11"/>
  <c r="J23" i="11"/>
  <c r="I23" i="11"/>
  <c r="H23" i="11"/>
  <c r="G23" i="11"/>
  <c r="F23" i="11"/>
  <c r="E23" i="11"/>
  <c r="D23" i="11"/>
  <c r="C23" i="11"/>
  <c r="A25" i="11"/>
  <c r="B24" i="11"/>
  <c r="E22" i="10"/>
  <c r="K23" i="10"/>
  <c r="J23" i="10"/>
  <c r="I23" i="10"/>
  <c r="H23" i="10"/>
  <c r="G23" i="10"/>
  <c r="D23" i="10"/>
  <c r="F23" i="10" s="1"/>
  <c r="C23" i="10"/>
  <c r="A25" i="10"/>
  <c r="B24" i="10"/>
  <c r="E22" i="9"/>
  <c r="K23" i="9"/>
  <c r="J23" i="9"/>
  <c r="I23" i="9"/>
  <c r="H23" i="9"/>
  <c r="G23" i="9"/>
  <c r="D23" i="9"/>
  <c r="F23" i="9" s="1"/>
  <c r="C23" i="9"/>
  <c r="A25" i="9"/>
  <c r="B24" i="9"/>
  <c r="E22" i="8"/>
  <c r="K23" i="8"/>
  <c r="J23" i="8"/>
  <c r="I23" i="8"/>
  <c r="G23" i="8"/>
  <c r="F23" i="8"/>
  <c r="D23" i="8"/>
  <c r="E23" i="8" s="1"/>
  <c r="H23" i="8" s="1"/>
  <c r="C23" i="8"/>
  <c r="A25" i="8"/>
  <c r="B24" i="8"/>
  <c r="E23" i="7"/>
  <c r="K24" i="7"/>
  <c r="J24" i="7"/>
  <c r="I24" i="7"/>
  <c r="H24" i="7"/>
  <c r="G24" i="7"/>
  <c r="D24" i="7"/>
  <c r="F24" i="7" s="1"/>
  <c r="C24" i="7"/>
  <c r="B25" i="7"/>
  <c r="A26" i="7"/>
  <c r="K23" i="6"/>
  <c r="J23" i="6"/>
  <c r="I23" i="6"/>
  <c r="H23" i="6"/>
  <c r="G23" i="6"/>
  <c r="D23" i="6"/>
  <c r="F23" i="6" s="1"/>
  <c r="C23" i="6"/>
  <c r="A25" i="6"/>
  <c r="B24" i="6"/>
  <c r="K23" i="5"/>
  <c r="C23" i="5"/>
  <c r="J23" i="5"/>
  <c r="I23" i="5"/>
  <c r="H23" i="5"/>
  <c r="G23" i="5"/>
  <c r="D23" i="5"/>
  <c r="E23" i="5" s="1"/>
  <c r="A25" i="5"/>
  <c r="B24" i="5"/>
  <c r="E22" i="1"/>
  <c r="K23" i="1"/>
  <c r="J23" i="1"/>
  <c r="I23" i="1"/>
  <c r="H23" i="1"/>
  <c r="G23" i="1"/>
  <c r="D23" i="1"/>
  <c r="E23" i="1" s="1"/>
  <c r="C23" i="1"/>
  <c r="A25" i="1"/>
  <c r="B24" i="1"/>
  <c r="E23" i="15" l="1"/>
  <c r="K24" i="15"/>
  <c r="J24" i="15"/>
  <c r="I24" i="15"/>
  <c r="H24" i="15"/>
  <c r="G24" i="15"/>
  <c r="D24" i="15"/>
  <c r="F24" i="15" s="1"/>
  <c r="C24" i="15"/>
  <c r="B25" i="15"/>
  <c r="A26" i="15"/>
  <c r="E23" i="14"/>
  <c r="K24" i="14"/>
  <c r="J24" i="14"/>
  <c r="I24" i="14"/>
  <c r="H24" i="14"/>
  <c r="G24" i="14"/>
  <c r="D24" i="14"/>
  <c r="F24" i="14" s="1"/>
  <c r="C24" i="14"/>
  <c r="B25" i="14"/>
  <c r="A26" i="14"/>
  <c r="E24" i="13"/>
  <c r="B26" i="13"/>
  <c r="A27" i="13"/>
  <c r="K25" i="13"/>
  <c r="J25" i="13"/>
  <c r="I25" i="13"/>
  <c r="G25" i="13"/>
  <c r="F25" i="13"/>
  <c r="D25" i="13"/>
  <c r="E25" i="13" s="1"/>
  <c r="H25" i="13" s="1"/>
  <c r="C25" i="13"/>
  <c r="F23" i="12"/>
  <c r="E23" i="12"/>
  <c r="K24" i="12"/>
  <c r="J24" i="12"/>
  <c r="I24" i="12"/>
  <c r="H24" i="12"/>
  <c r="G24" i="12"/>
  <c r="D24" i="12"/>
  <c r="C24" i="12"/>
  <c r="B25" i="12"/>
  <c r="A26" i="12"/>
  <c r="K24" i="11"/>
  <c r="J24" i="11"/>
  <c r="I24" i="11"/>
  <c r="H24" i="11"/>
  <c r="G24" i="11"/>
  <c r="D24" i="11"/>
  <c r="F24" i="11" s="1"/>
  <c r="C24" i="11"/>
  <c r="B25" i="11"/>
  <c r="A26" i="11"/>
  <c r="E23" i="10"/>
  <c r="K24" i="10"/>
  <c r="J24" i="10"/>
  <c r="I24" i="10"/>
  <c r="H24" i="10"/>
  <c r="G24" i="10"/>
  <c r="D24" i="10"/>
  <c r="F24" i="10" s="1"/>
  <c r="C24" i="10"/>
  <c r="B25" i="10"/>
  <c r="A26" i="10"/>
  <c r="E23" i="9"/>
  <c r="K24" i="9"/>
  <c r="J24" i="9"/>
  <c r="I24" i="9"/>
  <c r="H24" i="9"/>
  <c r="G24" i="9"/>
  <c r="D24" i="9"/>
  <c r="F24" i="9" s="1"/>
  <c r="C24" i="9"/>
  <c r="B25" i="9"/>
  <c r="A26" i="9"/>
  <c r="K24" i="8"/>
  <c r="J24" i="8"/>
  <c r="I24" i="8"/>
  <c r="H24" i="8"/>
  <c r="G24" i="8"/>
  <c r="F24" i="8"/>
  <c r="E24" i="8"/>
  <c r="D24" i="8"/>
  <c r="C24" i="8"/>
  <c r="B25" i="8"/>
  <c r="A26" i="8"/>
  <c r="E24" i="7"/>
  <c r="B26" i="7"/>
  <c r="A27" i="7"/>
  <c r="K25" i="7"/>
  <c r="J25" i="7"/>
  <c r="C25" i="7"/>
  <c r="I25" i="7"/>
  <c r="H25" i="7"/>
  <c r="F25" i="7"/>
  <c r="D25" i="7"/>
  <c r="G25" i="7" s="1"/>
  <c r="F23" i="5"/>
  <c r="E23" i="6"/>
  <c r="K24" i="6"/>
  <c r="J24" i="6"/>
  <c r="I24" i="6"/>
  <c r="H24" i="6"/>
  <c r="G24" i="6"/>
  <c r="D24" i="6"/>
  <c r="F24" i="6" s="1"/>
  <c r="C24" i="6"/>
  <c r="B25" i="6"/>
  <c r="A26" i="6"/>
  <c r="K24" i="5"/>
  <c r="D24" i="5"/>
  <c r="E24" i="5" s="1"/>
  <c r="J24" i="5"/>
  <c r="I24" i="5"/>
  <c r="H24" i="5"/>
  <c r="G24" i="5"/>
  <c r="C24" i="5"/>
  <c r="B25" i="5"/>
  <c r="A26" i="5"/>
  <c r="F23" i="1"/>
  <c r="F24" i="1" s="1"/>
  <c r="J24" i="1"/>
  <c r="K24" i="1"/>
  <c r="I24" i="1"/>
  <c r="H24" i="1"/>
  <c r="D24" i="1"/>
  <c r="G24" i="1" s="1"/>
  <c r="C24" i="1"/>
  <c r="B25" i="1"/>
  <c r="A26" i="1"/>
  <c r="E24" i="15" l="1"/>
  <c r="B26" i="15"/>
  <c r="A27" i="15"/>
  <c r="K25" i="15"/>
  <c r="J25" i="15"/>
  <c r="I25" i="15"/>
  <c r="H25" i="15"/>
  <c r="G25" i="15"/>
  <c r="D25" i="15"/>
  <c r="F25" i="15" s="1"/>
  <c r="C25" i="15"/>
  <c r="E24" i="14"/>
  <c r="B26" i="14"/>
  <c r="A27" i="14"/>
  <c r="K25" i="14"/>
  <c r="J25" i="14"/>
  <c r="I25" i="14"/>
  <c r="H25" i="14"/>
  <c r="G25" i="14"/>
  <c r="D25" i="14"/>
  <c r="F25" i="14" s="1"/>
  <c r="C25" i="14"/>
  <c r="F24" i="12"/>
  <c r="B27" i="13"/>
  <c r="A28" i="13"/>
  <c r="C26" i="13"/>
  <c r="K26" i="13"/>
  <c r="J26" i="13"/>
  <c r="I26" i="13"/>
  <c r="H26" i="13"/>
  <c r="G26" i="13"/>
  <c r="F26" i="13"/>
  <c r="E26" i="13"/>
  <c r="D26" i="13"/>
  <c r="E24" i="12"/>
  <c r="B26" i="12"/>
  <c r="A27" i="12"/>
  <c r="K25" i="12"/>
  <c r="J25" i="12"/>
  <c r="I25" i="12"/>
  <c r="H25" i="12"/>
  <c r="G25" i="12"/>
  <c r="D25" i="12"/>
  <c r="F25" i="12" s="1"/>
  <c r="C25" i="12"/>
  <c r="E24" i="11"/>
  <c r="B26" i="11"/>
  <c r="A27" i="11"/>
  <c r="K25" i="11"/>
  <c r="J25" i="11"/>
  <c r="I25" i="11"/>
  <c r="H25" i="11"/>
  <c r="G25" i="11"/>
  <c r="D25" i="11"/>
  <c r="F25" i="11" s="1"/>
  <c r="C25" i="11"/>
  <c r="E24" i="10"/>
  <c r="B26" i="10"/>
  <c r="A27" i="10"/>
  <c r="K25" i="10"/>
  <c r="J25" i="10"/>
  <c r="I25" i="10"/>
  <c r="H25" i="10"/>
  <c r="F25" i="10"/>
  <c r="D25" i="10"/>
  <c r="G25" i="10" s="1"/>
  <c r="C25" i="10"/>
  <c r="E24" i="9"/>
  <c r="B26" i="9"/>
  <c r="A27" i="9"/>
  <c r="K25" i="9"/>
  <c r="J25" i="9"/>
  <c r="I25" i="9"/>
  <c r="H25" i="9"/>
  <c r="G25" i="9"/>
  <c r="D25" i="9"/>
  <c r="F25" i="9" s="1"/>
  <c r="C25" i="9"/>
  <c r="B26" i="8"/>
  <c r="A27" i="8"/>
  <c r="K25" i="8"/>
  <c r="C25" i="8"/>
  <c r="J25" i="8"/>
  <c r="I25" i="8"/>
  <c r="H25" i="8"/>
  <c r="G25" i="8"/>
  <c r="D25" i="8"/>
  <c r="F25" i="8" s="1"/>
  <c r="E25" i="7"/>
  <c r="F24" i="5"/>
  <c r="B27" i="7"/>
  <c r="A28" i="7"/>
  <c r="C26" i="7"/>
  <c r="K26" i="7"/>
  <c r="J26" i="7"/>
  <c r="I26" i="7"/>
  <c r="D26" i="7"/>
  <c r="E26" i="7" s="1"/>
  <c r="H26" i="7" s="1"/>
  <c r="G26" i="7"/>
  <c r="F26" i="7"/>
  <c r="E24" i="6"/>
  <c r="B26" i="6"/>
  <c r="A27" i="6"/>
  <c r="K25" i="6"/>
  <c r="J25" i="6"/>
  <c r="I25" i="6"/>
  <c r="H25" i="6"/>
  <c r="G25" i="6"/>
  <c r="D25" i="6"/>
  <c r="F25" i="6" s="1"/>
  <c r="C25" i="6"/>
  <c r="B26" i="5"/>
  <c r="A27" i="5"/>
  <c r="K25" i="5"/>
  <c r="J25" i="5"/>
  <c r="I25" i="5"/>
  <c r="H25" i="5"/>
  <c r="G25" i="5"/>
  <c r="C25" i="5"/>
  <c r="D25" i="5"/>
  <c r="E24" i="1"/>
  <c r="B26" i="1"/>
  <c r="A27" i="1"/>
  <c r="K25" i="1"/>
  <c r="J25" i="1"/>
  <c r="G25" i="1"/>
  <c r="I25" i="1"/>
  <c r="F25" i="1"/>
  <c r="D25" i="1"/>
  <c r="E25" i="1" s="1"/>
  <c r="H25" i="1" s="1"/>
  <c r="C25" i="1"/>
  <c r="E25" i="15" l="1"/>
  <c r="B27" i="15"/>
  <c r="A28" i="15"/>
  <c r="C26" i="15"/>
  <c r="K26" i="15"/>
  <c r="J26" i="15"/>
  <c r="I26" i="15"/>
  <c r="H26" i="15"/>
  <c r="F26" i="15"/>
  <c r="D26" i="15"/>
  <c r="G26" i="15" s="1"/>
  <c r="E25" i="14"/>
  <c r="B27" i="14"/>
  <c r="A28" i="14"/>
  <c r="C26" i="14"/>
  <c r="K26" i="14"/>
  <c r="J26" i="14"/>
  <c r="I26" i="14"/>
  <c r="H26" i="14"/>
  <c r="G26" i="14"/>
  <c r="F26" i="14"/>
  <c r="D26" i="14"/>
  <c r="E26" i="14" s="1"/>
  <c r="B28" i="13"/>
  <c r="A29" i="13"/>
  <c r="D27" i="13"/>
  <c r="C27" i="13"/>
  <c r="K27" i="13"/>
  <c r="J27" i="13"/>
  <c r="I27" i="13"/>
  <c r="H27" i="13"/>
  <c r="G27" i="13"/>
  <c r="F27" i="13"/>
  <c r="E27" i="13"/>
  <c r="E25" i="12"/>
  <c r="B27" i="12"/>
  <c r="A28" i="12"/>
  <c r="C26" i="12"/>
  <c r="K26" i="12"/>
  <c r="J26" i="12"/>
  <c r="I26" i="12"/>
  <c r="H26" i="12"/>
  <c r="F26" i="12"/>
  <c r="D26" i="12"/>
  <c r="G26" i="12" s="1"/>
  <c r="E25" i="11"/>
  <c r="B27" i="11"/>
  <c r="A28" i="11"/>
  <c r="C26" i="11"/>
  <c r="K26" i="11"/>
  <c r="J26" i="11"/>
  <c r="I26" i="11"/>
  <c r="H26" i="11"/>
  <c r="G26" i="11"/>
  <c r="D26" i="11"/>
  <c r="E26" i="11" s="1"/>
  <c r="E25" i="10"/>
  <c r="B27" i="10"/>
  <c r="A28" i="10"/>
  <c r="C26" i="10"/>
  <c r="K26" i="10"/>
  <c r="J26" i="10"/>
  <c r="I26" i="10"/>
  <c r="G26" i="10"/>
  <c r="F26" i="10"/>
  <c r="D26" i="10"/>
  <c r="E26" i="10" s="1"/>
  <c r="H26" i="10" s="1"/>
  <c r="E25" i="9"/>
  <c r="F25" i="5"/>
  <c r="B27" i="9"/>
  <c r="A28" i="9"/>
  <c r="C26" i="9"/>
  <c r="K26" i="9"/>
  <c r="J26" i="9"/>
  <c r="I26" i="9"/>
  <c r="H26" i="9"/>
  <c r="G26" i="9"/>
  <c r="D26" i="9"/>
  <c r="F26" i="9" s="1"/>
  <c r="E25" i="8"/>
  <c r="B27" i="8"/>
  <c r="A28" i="8"/>
  <c r="C26" i="8"/>
  <c r="K26" i="8"/>
  <c r="J26" i="8"/>
  <c r="I26" i="8"/>
  <c r="H26" i="8"/>
  <c r="D26" i="8"/>
  <c r="E26" i="8" s="1"/>
  <c r="G26" i="8"/>
  <c r="B28" i="7"/>
  <c r="A29" i="7"/>
  <c r="D27" i="7"/>
  <c r="C27" i="7"/>
  <c r="K27" i="7"/>
  <c r="J27" i="7"/>
  <c r="I27" i="7"/>
  <c r="E27" i="7"/>
  <c r="H27" i="7"/>
  <c r="G27" i="7"/>
  <c r="F27" i="7"/>
  <c r="E25" i="6"/>
  <c r="B27" i="6"/>
  <c r="A28" i="6"/>
  <c r="C26" i="6"/>
  <c r="K26" i="6"/>
  <c r="J26" i="6"/>
  <c r="I26" i="6"/>
  <c r="H26" i="6"/>
  <c r="G26" i="6"/>
  <c r="D26" i="6"/>
  <c r="F26" i="6" s="1"/>
  <c r="E25" i="5"/>
  <c r="B27" i="5"/>
  <c r="A28" i="5"/>
  <c r="C26" i="5"/>
  <c r="D26" i="5"/>
  <c r="E26" i="5" s="1"/>
  <c r="K26" i="5"/>
  <c r="J26" i="5"/>
  <c r="I26" i="5"/>
  <c r="H26" i="5"/>
  <c r="G26" i="5"/>
  <c r="B27" i="1"/>
  <c r="A28" i="1"/>
  <c r="C26" i="1"/>
  <c r="K26" i="1"/>
  <c r="J26" i="1"/>
  <c r="H26" i="1"/>
  <c r="I26" i="1"/>
  <c r="G26" i="1"/>
  <c r="F26" i="1"/>
  <c r="E26" i="1"/>
  <c r="D26" i="1"/>
  <c r="E26" i="15" l="1"/>
  <c r="B28" i="15"/>
  <c r="A29" i="15"/>
  <c r="D27" i="15"/>
  <c r="C27" i="15"/>
  <c r="K27" i="15"/>
  <c r="J27" i="15"/>
  <c r="I27" i="15"/>
  <c r="G27" i="15"/>
  <c r="F27" i="15"/>
  <c r="E27" i="15"/>
  <c r="H27" i="15" s="1"/>
  <c r="F26" i="8"/>
  <c r="B28" i="14"/>
  <c r="A29" i="14"/>
  <c r="D27" i="14"/>
  <c r="C27" i="14"/>
  <c r="K27" i="14"/>
  <c r="J27" i="14"/>
  <c r="I27" i="14"/>
  <c r="H27" i="14"/>
  <c r="G27" i="14"/>
  <c r="F27" i="14"/>
  <c r="E27" i="14"/>
  <c r="F26" i="11"/>
  <c r="B29" i="13"/>
  <c r="A30" i="13"/>
  <c r="D28" i="13"/>
  <c r="E28" i="13" s="1"/>
  <c r="C28" i="13"/>
  <c r="K28" i="13"/>
  <c r="J28" i="13"/>
  <c r="I28" i="13"/>
  <c r="H28" i="13"/>
  <c r="G28" i="13"/>
  <c r="F28" i="13"/>
  <c r="E26" i="12"/>
  <c r="B28" i="12"/>
  <c r="A29" i="12"/>
  <c r="D27" i="12"/>
  <c r="C27" i="12"/>
  <c r="K27" i="12"/>
  <c r="J27" i="12"/>
  <c r="I27" i="12"/>
  <c r="G27" i="12"/>
  <c r="F27" i="12"/>
  <c r="E27" i="12"/>
  <c r="H27" i="12" s="1"/>
  <c r="F26" i="5"/>
  <c r="E26" i="9"/>
  <c r="B28" i="11"/>
  <c r="A29" i="11"/>
  <c r="D27" i="11"/>
  <c r="E27" i="11" s="1"/>
  <c r="C27" i="11"/>
  <c r="K27" i="11"/>
  <c r="J27" i="11"/>
  <c r="I27" i="11"/>
  <c r="H27" i="11"/>
  <c r="G27" i="11"/>
  <c r="F27" i="11"/>
  <c r="B28" i="10"/>
  <c r="A29" i="10"/>
  <c r="D27" i="10"/>
  <c r="C27" i="10"/>
  <c r="K27" i="10"/>
  <c r="J27" i="10"/>
  <c r="I27" i="10"/>
  <c r="H27" i="10"/>
  <c r="G27" i="10"/>
  <c r="F27" i="10"/>
  <c r="E27" i="10"/>
  <c r="E26" i="6"/>
  <c r="B28" i="9"/>
  <c r="A29" i="9"/>
  <c r="D27" i="9"/>
  <c r="G27" i="9" s="1"/>
  <c r="C27" i="9"/>
  <c r="K27" i="9"/>
  <c r="J27" i="9"/>
  <c r="I27" i="9"/>
  <c r="H27" i="9"/>
  <c r="F27" i="9"/>
  <c r="E27" i="9"/>
  <c r="B28" i="8"/>
  <c r="A29" i="8"/>
  <c r="D27" i="8"/>
  <c r="F27" i="8" s="1"/>
  <c r="C27" i="8"/>
  <c r="K27" i="8"/>
  <c r="J27" i="8"/>
  <c r="I27" i="8"/>
  <c r="H27" i="8"/>
  <c r="G27" i="8"/>
  <c r="B29" i="7"/>
  <c r="A30" i="7"/>
  <c r="D28" i="7"/>
  <c r="E28" i="7" s="1"/>
  <c r="C28" i="7"/>
  <c r="K28" i="7"/>
  <c r="J28" i="7"/>
  <c r="I28" i="7"/>
  <c r="H28" i="7"/>
  <c r="G28" i="7"/>
  <c r="B28" i="6"/>
  <c r="A29" i="6"/>
  <c r="D27" i="6"/>
  <c r="F27" i="6" s="1"/>
  <c r="C27" i="6"/>
  <c r="K27" i="6"/>
  <c r="J27" i="6"/>
  <c r="I27" i="6"/>
  <c r="H27" i="6"/>
  <c r="G27" i="6"/>
  <c r="B28" i="5"/>
  <c r="A29" i="5"/>
  <c r="D27" i="5"/>
  <c r="E27" i="5" s="1"/>
  <c r="C27" i="5"/>
  <c r="K27" i="5"/>
  <c r="J27" i="5"/>
  <c r="I27" i="5"/>
  <c r="G27" i="5"/>
  <c r="H27" i="5"/>
  <c r="D27" i="1"/>
  <c r="F27" i="1" s="1"/>
  <c r="C27" i="1"/>
  <c r="K27" i="1"/>
  <c r="J27" i="1"/>
  <c r="I27" i="1"/>
  <c r="H27" i="1"/>
  <c r="G27" i="1"/>
  <c r="B28" i="1"/>
  <c r="A29" i="1"/>
  <c r="B29" i="15" l="1"/>
  <c r="A30" i="15"/>
  <c r="E28" i="15"/>
  <c r="D28" i="15"/>
  <c r="C28" i="15"/>
  <c r="K28" i="15"/>
  <c r="J28" i="15"/>
  <c r="I28" i="15"/>
  <c r="H28" i="15"/>
  <c r="G28" i="15"/>
  <c r="F28" i="15"/>
  <c r="E27" i="8"/>
  <c r="B29" i="14"/>
  <c r="A30" i="14"/>
  <c r="D28" i="14"/>
  <c r="E28" i="14" s="1"/>
  <c r="C28" i="14"/>
  <c r="K28" i="14"/>
  <c r="J28" i="14"/>
  <c r="I28" i="14"/>
  <c r="H28" i="14"/>
  <c r="G28" i="14"/>
  <c r="F28" i="14"/>
  <c r="F28" i="7"/>
  <c r="B30" i="13"/>
  <c r="A31" i="13"/>
  <c r="D29" i="13"/>
  <c r="F29" i="13" s="1"/>
  <c r="C29" i="13"/>
  <c r="K29" i="13"/>
  <c r="J29" i="13"/>
  <c r="I29" i="13"/>
  <c r="H29" i="13"/>
  <c r="G29" i="13"/>
  <c r="B29" i="12"/>
  <c r="A30" i="12"/>
  <c r="E28" i="12"/>
  <c r="D28" i="12"/>
  <c r="C28" i="12"/>
  <c r="K28" i="12"/>
  <c r="J28" i="12"/>
  <c r="I28" i="12"/>
  <c r="H28" i="12"/>
  <c r="G28" i="12"/>
  <c r="F28" i="12"/>
  <c r="B29" i="11"/>
  <c r="A30" i="11"/>
  <c r="D28" i="11"/>
  <c r="E28" i="11" s="1"/>
  <c r="C28" i="11"/>
  <c r="K28" i="11"/>
  <c r="J28" i="11"/>
  <c r="I28" i="11"/>
  <c r="H28" i="11"/>
  <c r="G28" i="11"/>
  <c r="E27" i="6"/>
  <c r="B29" i="10"/>
  <c r="A30" i="10"/>
  <c r="D28" i="10"/>
  <c r="E28" i="10" s="1"/>
  <c r="C28" i="10"/>
  <c r="K28" i="10"/>
  <c r="J28" i="10"/>
  <c r="I28" i="10"/>
  <c r="H28" i="10"/>
  <c r="G28" i="10"/>
  <c r="F28" i="10"/>
  <c r="F27" i="5"/>
  <c r="B29" i="9"/>
  <c r="A30" i="9"/>
  <c r="D28" i="9"/>
  <c r="E28" i="9" s="1"/>
  <c r="H28" i="9" s="1"/>
  <c r="C28" i="9"/>
  <c r="K28" i="9"/>
  <c r="J28" i="9"/>
  <c r="I28" i="9"/>
  <c r="G28" i="9"/>
  <c r="F28" i="9"/>
  <c r="B29" i="8"/>
  <c r="A30" i="8"/>
  <c r="D28" i="8"/>
  <c r="E28" i="8" s="1"/>
  <c r="C28" i="8"/>
  <c r="K28" i="8"/>
  <c r="J28" i="8"/>
  <c r="H28" i="8"/>
  <c r="G28" i="8"/>
  <c r="B30" i="7"/>
  <c r="A31" i="7"/>
  <c r="D29" i="7"/>
  <c r="F29" i="7" s="1"/>
  <c r="C29" i="7"/>
  <c r="K29" i="7"/>
  <c r="J29" i="7"/>
  <c r="G29" i="7"/>
  <c r="I29" i="7"/>
  <c r="H29" i="7"/>
  <c r="B29" i="6"/>
  <c r="A30" i="6"/>
  <c r="D28" i="6"/>
  <c r="E28" i="6" s="1"/>
  <c r="C28" i="6"/>
  <c r="K28" i="6"/>
  <c r="J28" i="6"/>
  <c r="I28" i="6"/>
  <c r="H28" i="6"/>
  <c r="F28" i="6"/>
  <c r="E27" i="1"/>
  <c r="B29" i="5"/>
  <c r="A30" i="5"/>
  <c r="D28" i="5"/>
  <c r="E28" i="5" s="1"/>
  <c r="C28" i="5"/>
  <c r="H28" i="5"/>
  <c r="K28" i="5"/>
  <c r="J28" i="5"/>
  <c r="I28" i="5"/>
  <c r="F28" i="5"/>
  <c r="D28" i="1"/>
  <c r="E28" i="1" s="1"/>
  <c r="C28" i="1"/>
  <c r="K28" i="1"/>
  <c r="J28" i="1"/>
  <c r="I28" i="1"/>
  <c r="H28" i="1"/>
  <c r="G28" i="1"/>
  <c r="B29" i="1"/>
  <c r="A30" i="1"/>
  <c r="F28" i="11" l="1"/>
  <c r="B30" i="15"/>
  <c r="A31" i="15"/>
  <c r="D29" i="15"/>
  <c r="F29" i="15" s="1"/>
  <c r="C29" i="15"/>
  <c r="K29" i="15"/>
  <c r="J29" i="15"/>
  <c r="I29" i="15"/>
  <c r="H29" i="15"/>
  <c r="G29" i="15"/>
  <c r="B30" i="14"/>
  <c r="A31" i="14"/>
  <c r="F29" i="14"/>
  <c r="D29" i="14"/>
  <c r="E29" i="14" s="1"/>
  <c r="H29" i="14" s="1"/>
  <c r="C29" i="14"/>
  <c r="K29" i="14"/>
  <c r="J29" i="14"/>
  <c r="I29" i="14"/>
  <c r="G29" i="14"/>
  <c r="E29" i="13"/>
  <c r="B31" i="13"/>
  <c r="A32" i="13"/>
  <c r="G30" i="13"/>
  <c r="D30" i="13"/>
  <c r="F30" i="13" s="1"/>
  <c r="C30" i="13"/>
  <c r="K30" i="13"/>
  <c r="J30" i="13"/>
  <c r="I30" i="13"/>
  <c r="H30" i="13"/>
  <c r="B30" i="12"/>
  <c r="A31" i="12"/>
  <c r="D29" i="12"/>
  <c r="F29" i="12" s="1"/>
  <c r="C29" i="12"/>
  <c r="K29" i="12"/>
  <c r="J29" i="12"/>
  <c r="I29" i="12"/>
  <c r="H29" i="12"/>
  <c r="G29" i="12"/>
  <c r="I28" i="8"/>
  <c r="B30" i="11"/>
  <c r="A31" i="11"/>
  <c r="F28" i="8"/>
  <c r="F29" i="11"/>
  <c r="D29" i="11"/>
  <c r="G29" i="11" s="1"/>
  <c r="C29" i="11"/>
  <c r="K29" i="11"/>
  <c r="J29" i="11"/>
  <c r="I29" i="11"/>
  <c r="H29" i="11"/>
  <c r="B30" i="10"/>
  <c r="A31" i="10"/>
  <c r="D29" i="10"/>
  <c r="F29" i="10" s="1"/>
  <c r="C29" i="10"/>
  <c r="K29" i="10"/>
  <c r="J29" i="10"/>
  <c r="I29" i="10"/>
  <c r="H29" i="10"/>
  <c r="G29" i="10"/>
  <c r="B30" i="9"/>
  <c r="A31" i="9"/>
  <c r="F29" i="9"/>
  <c r="E29" i="9"/>
  <c r="D29" i="9"/>
  <c r="C29" i="9"/>
  <c r="K29" i="9"/>
  <c r="J29" i="9"/>
  <c r="I29" i="9"/>
  <c r="H29" i="9"/>
  <c r="G29" i="9"/>
  <c r="G28" i="5"/>
  <c r="G28" i="6"/>
  <c r="B30" i="8"/>
  <c r="A31" i="8"/>
  <c r="D29" i="8"/>
  <c r="F29" i="8" s="1"/>
  <c r="C29" i="8"/>
  <c r="K29" i="8"/>
  <c r="J29" i="8"/>
  <c r="I29" i="8"/>
  <c r="H29" i="8"/>
  <c r="G29" i="8"/>
  <c r="E29" i="7"/>
  <c r="B31" i="7"/>
  <c r="A32" i="7"/>
  <c r="G30" i="7"/>
  <c r="D30" i="7"/>
  <c r="F30" i="7" s="1"/>
  <c r="C30" i="7"/>
  <c r="H30" i="7"/>
  <c r="K30" i="7"/>
  <c r="J30" i="7"/>
  <c r="I30" i="7"/>
  <c r="F28" i="1"/>
  <c r="B30" i="6"/>
  <c r="A31" i="6"/>
  <c r="F29" i="6"/>
  <c r="D29" i="6"/>
  <c r="E29" i="6" s="1"/>
  <c r="H29" i="6" s="1"/>
  <c r="C29" i="6"/>
  <c r="K29" i="6"/>
  <c r="J29" i="6"/>
  <c r="I29" i="6"/>
  <c r="G29" i="6"/>
  <c r="B30" i="5"/>
  <c r="A31" i="5"/>
  <c r="F29" i="5"/>
  <c r="D29" i="5"/>
  <c r="E29" i="5" s="1"/>
  <c r="H29" i="5" s="1"/>
  <c r="C29" i="5"/>
  <c r="G29" i="5"/>
  <c r="I29" i="5"/>
  <c r="K29" i="5"/>
  <c r="J29" i="5"/>
  <c r="B30" i="1"/>
  <c r="A31" i="1"/>
  <c r="C29" i="1"/>
  <c r="D29" i="1"/>
  <c r="E29" i="1" s="1"/>
  <c r="K29" i="1"/>
  <c r="J29" i="1"/>
  <c r="I29" i="1"/>
  <c r="H29" i="1"/>
  <c r="G29" i="1"/>
  <c r="E29" i="15" l="1"/>
  <c r="B31" i="15"/>
  <c r="A32" i="15"/>
  <c r="G30" i="15"/>
  <c r="D30" i="15"/>
  <c r="F30" i="15" s="1"/>
  <c r="C30" i="15"/>
  <c r="K30" i="15"/>
  <c r="J30" i="15"/>
  <c r="I30" i="15"/>
  <c r="H30" i="15"/>
  <c r="B31" i="14"/>
  <c r="A32" i="14"/>
  <c r="G30" i="14"/>
  <c r="F30" i="14"/>
  <c r="E30" i="14"/>
  <c r="D30" i="14"/>
  <c r="C30" i="14"/>
  <c r="K30" i="14"/>
  <c r="J30" i="14"/>
  <c r="I30" i="14"/>
  <c r="H30" i="14"/>
  <c r="E30" i="13"/>
  <c r="B32" i="13"/>
  <c r="A33" i="13"/>
  <c r="H31" i="13"/>
  <c r="G31" i="13"/>
  <c r="D31" i="13"/>
  <c r="F31" i="13" s="1"/>
  <c r="C31" i="13"/>
  <c r="K31" i="13"/>
  <c r="J31" i="13"/>
  <c r="I31" i="13"/>
  <c r="E29" i="12"/>
  <c r="B31" i="12"/>
  <c r="A32" i="12"/>
  <c r="G30" i="12"/>
  <c r="D30" i="12"/>
  <c r="F30" i="12" s="1"/>
  <c r="C30" i="12"/>
  <c r="K30" i="12"/>
  <c r="J30" i="12"/>
  <c r="I30" i="12"/>
  <c r="H30" i="12"/>
  <c r="E29" i="11"/>
  <c r="B31" i="11"/>
  <c r="A32" i="11"/>
  <c r="G30" i="11"/>
  <c r="F30" i="11"/>
  <c r="D30" i="11"/>
  <c r="E30" i="11" s="1"/>
  <c r="H30" i="11" s="1"/>
  <c r="C30" i="11"/>
  <c r="K30" i="11"/>
  <c r="J30" i="11"/>
  <c r="I30" i="11"/>
  <c r="E29" i="10"/>
  <c r="B31" i="10"/>
  <c r="A32" i="10"/>
  <c r="G30" i="10"/>
  <c r="D30" i="10"/>
  <c r="F30" i="10" s="1"/>
  <c r="C30" i="10"/>
  <c r="K30" i="10"/>
  <c r="J30" i="10"/>
  <c r="I30" i="10"/>
  <c r="H30" i="10"/>
  <c r="B31" i="9"/>
  <c r="A32" i="9"/>
  <c r="G30" i="9"/>
  <c r="D30" i="9"/>
  <c r="F30" i="9" s="1"/>
  <c r="C30" i="9"/>
  <c r="K30" i="9"/>
  <c r="J30" i="9"/>
  <c r="I30" i="9"/>
  <c r="H30" i="9"/>
  <c r="E29" i="8"/>
  <c r="B31" i="8"/>
  <c r="A32" i="8"/>
  <c r="F30" i="8"/>
  <c r="D30" i="8"/>
  <c r="G30" i="8" s="1"/>
  <c r="C30" i="8"/>
  <c r="H30" i="8"/>
  <c r="K30" i="8"/>
  <c r="J30" i="8"/>
  <c r="I30" i="8"/>
  <c r="E30" i="7"/>
  <c r="B32" i="7"/>
  <c r="A33" i="7"/>
  <c r="H31" i="7"/>
  <c r="G31" i="7"/>
  <c r="I31" i="7"/>
  <c r="D31" i="7"/>
  <c r="F31" i="7" s="1"/>
  <c r="C31" i="7"/>
  <c r="K31" i="7"/>
  <c r="J31" i="7"/>
  <c r="B31" i="6"/>
  <c r="A32" i="6"/>
  <c r="G30" i="6"/>
  <c r="F30" i="6"/>
  <c r="E30" i="6"/>
  <c r="D30" i="6"/>
  <c r="C30" i="6"/>
  <c r="K30" i="6"/>
  <c r="J30" i="6"/>
  <c r="I30" i="6"/>
  <c r="H30" i="6"/>
  <c r="F29" i="1"/>
  <c r="B31" i="5"/>
  <c r="A32" i="5"/>
  <c r="G30" i="5"/>
  <c r="F30" i="5"/>
  <c r="E30" i="5"/>
  <c r="D30" i="5"/>
  <c r="C30" i="5"/>
  <c r="H30" i="5"/>
  <c r="K30" i="5"/>
  <c r="J30" i="5"/>
  <c r="I30" i="5"/>
  <c r="B31" i="1"/>
  <c r="A32" i="1"/>
  <c r="G30" i="1"/>
  <c r="D30" i="1"/>
  <c r="C30" i="1"/>
  <c r="K30" i="1"/>
  <c r="J30" i="1"/>
  <c r="I30" i="1"/>
  <c r="H30" i="1"/>
  <c r="E30" i="15" l="1"/>
  <c r="B32" i="15"/>
  <c r="A33" i="15"/>
  <c r="H31" i="15"/>
  <c r="G31" i="15"/>
  <c r="D31" i="15"/>
  <c r="F31" i="15" s="1"/>
  <c r="C31" i="15"/>
  <c r="K31" i="15"/>
  <c r="J31" i="15"/>
  <c r="I31" i="15"/>
  <c r="B32" i="14"/>
  <c r="A33" i="14"/>
  <c r="H31" i="14"/>
  <c r="G31" i="14"/>
  <c r="D31" i="14"/>
  <c r="F31" i="14" s="1"/>
  <c r="C31" i="14"/>
  <c r="K31" i="14"/>
  <c r="J31" i="14"/>
  <c r="I31" i="14"/>
  <c r="E31" i="13"/>
  <c r="B33" i="13"/>
  <c r="A34" i="13"/>
  <c r="I32" i="13"/>
  <c r="H32" i="13"/>
  <c r="F32" i="13"/>
  <c r="D32" i="13"/>
  <c r="G32" i="13" s="1"/>
  <c r="C32" i="13"/>
  <c r="K32" i="13"/>
  <c r="J32" i="13"/>
  <c r="E30" i="12"/>
  <c r="B32" i="12"/>
  <c r="A33" i="12"/>
  <c r="H31" i="12"/>
  <c r="G31" i="12"/>
  <c r="D31" i="12"/>
  <c r="F31" i="12" s="1"/>
  <c r="C31" i="12"/>
  <c r="K31" i="12"/>
  <c r="J31" i="12"/>
  <c r="I31" i="12"/>
  <c r="B32" i="11"/>
  <c r="A33" i="11"/>
  <c r="H31" i="11"/>
  <c r="G31" i="11"/>
  <c r="F31" i="11"/>
  <c r="E31" i="11"/>
  <c r="D31" i="11"/>
  <c r="C31" i="11"/>
  <c r="K31" i="11"/>
  <c r="J31" i="11"/>
  <c r="I31" i="11"/>
  <c r="E30" i="10"/>
  <c r="B32" i="10"/>
  <c r="A33" i="10"/>
  <c r="H31" i="10"/>
  <c r="G31" i="10"/>
  <c r="D31" i="10"/>
  <c r="F31" i="10" s="1"/>
  <c r="C31" i="10"/>
  <c r="K31" i="10"/>
  <c r="J31" i="10"/>
  <c r="I31" i="10"/>
  <c r="E30" i="9"/>
  <c r="B32" i="9"/>
  <c r="A33" i="9"/>
  <c r="H31" i="9"/>
  <c r="G31" i="9"/>
  <c r="D31" i="9"/>
  <c r="F31" i="9" s="1"/>
  <c r="C31" i="9"/>
  <c r="K31" i="9"/>
  <c r="J31" i="9"/>
  <c r="I31" i="9"/>
  <c r="E30" i="8"/>
  <c r="B32" i="8"/>
  <c r="A33" i="8"/>
  <c r="I31" i="8"/>
  <c r="G31" i="8"/>
  <c r="F31" i="8"/>
  <c r="D31" i="8"/>
  <c r="E31" i="8" s="1"/>
  <c r="H31" i="8" s="1"/>
  <c r="C31" i="8"/>
  <c r="K31" i="8"/>
  <c r="J31" i="8"/>
  <c r="E31" i="7"/>
  <c r="B33" i="7"/>
  <c r="A34" i="7"/>
  <c r="I32" i="7"/>
  <c r="H32" i="7"/>
  <c r="G32" i="7"/>
  <c r="J32" i="7"/>
  <c r="D32" i="7"/>
  <c r="F32" i="7" s="1"/>
  <c r="C32" i="7"/>
  <c r="K32" i="7"/>
  <c r="F30" i="1"/>
  <c r="B32" i="6"/>
  <c r="A33" i="6"/>
  <c r="H31" i="6"/>
  <c r="G31" i="6"/>
  <c r="D31" i="6"/>
  <c r="F31" i="6" s="1"/>
  <c r="C31" i="6"/>
  <c r="K31" i="6"/>
  <c r="J31" i="6"/>
  <c r="I31" i="6"/>
  <c r="A33" i="5"/>
  <c r="B32" i="5"/>
  <c r="H31" i="5"/>
  <c r="G31" i="5"/>
  <c r="K31" i="5"/>
  <c r="D31" i="5"/>
  <c r="E31" i="5" s="1"/>
  <c r="C31" i="5"/>
  <c r="J31" i="5"/>
  <c r="I31" i="5"/>
  <c r="E30" i="1"/>
  <c r="B32" i="1"/>
  <c r="A33" i="1"/>
  <c r="H31" i="1"/>
  <c r="G31" i="1"/>
  <c r="D31" i="1"/>
  <c r="E31" i="1" s="1"/>
  <c r="C31" i="1"/>
  <c r="K31" i="1"/>
  <c r="J31" i="1"/>
  <c r="I31" i="1"/>
  <c r="E31" i="15" l="1"/>
  <c r="B33" i="15"/>
  <c r="A34" i="15"/>
  <c r="I32" i="15"/>
  <c r="H32" i="15"/>
  <c r="G32" i="15"/>
  <c r="D32" i="15"/>
  <c r="F32" i="15" s="1"/>
  <c r="C32" i="15"/>
  <c r="K32" i="15"/>
  <c r="J32" i="15"/>
  <c r="E31" i="14"/>
  <c r="B33" i="14"/>
  <c r="A34" i="14"/>
  <c r="I32" i="14"/>
  <c r="H32" i="14"/>
  <c r="G32" i="14"/>
  <c r="D32" i="14"/>
  <c r="F32" i="14" s="1"/>
  <c r="C32" i="14"/>
  <c r="K32" i="14"/>
  <c r="J32" i="14"/>
  <c r="E32" i="13"/>
  <c r="B34" i="13"/>
  <c r="A35" i="13"/>
  <c r="J33" i="13"/>
  <c r="I33" i="13"/>
  <c r="G33" i="13"/>
  <c r="F33" i="13"/>
  <c r="D33" i="13"/>
  <c r="E33" i="13" s="1"/>
  <c r="H33" i="13" s="1"/>
  <c r="C33" i="13"/>
  <c r="K33" i="13"/>
  <c r="E31" i="12"/>
  <c r="B33" i="12"/>
  <c r="A34" i="12"/>
  <c r="I32" i="12"/>
  <c r="H32" i="12"/>
  <c r="G32" i="12"/>
  <c r="D32" i="12"/>
  <c r="F32" i="12" s="1"/>
  <c r="C32" i="12"/>
  <c r="K32" i="12"/>
  <c r="J32" i="12"/>
  <c r="B33" i="11"/>
  <c r="A34" i="11"/>
  <c r="I32" i="11"/>
  <c r="H32" i="11"/>
  <c r="G32" i="11"/>
  <c r="D32" i="11"/>
  <c r="F32" i="11" s="1"/>
  <c r="C32" i="11"/>
  <c r="K32" i="11"/>
  <c r="J32" i="11"/>
  <c r="E31" i="10"/>
  <c r="B33" i="10"/>
  <c r="A34" i="10"/>
  <c r="I32" i="10"/>
  <c r="H32" i="10"/>
  <c r="G32" i="10"/>
  <c r="D32" i="10"/>
  <c r="F32" i="10" s="1"/>
  <c r="C32" i="10"/>
  <c r="K32" i="10"/>
  <c r="J32" i="10"/>
  <c r="E31" i="9"/>
  <c r="B33" i="9"/>
  <c r="A34" i="9"/>
  <c r="I32" i="9"/>
  <c r="H32" i="9"/>
  <c r="G32" i="9"/>
  <c r="D32" i="9"/>
  <c r="F32" i="9" s="1"/>
  <c r="C32" i="9"/>
  <c r="K32" i="9"/>
  <c r="J32" i="9"/>
  <c r="B33" i="8"/>
  <c r="A34" i="8"/>
  <c r="I32" i="8"/>
  <c r="H32" i="8"/>
  <c r="G32" i="8"/>
  <c r="F32" i="8"/>
  <c r="E32" i="8"/>
  <c r="D32" i="8"/>
  <c r="C32" i="8"/>
  <c r="K32" i="8"/>
  <c r="J32" i="8"/>
  <c r="E32" i="7"/>
  <c r="F31" i="5"/>
  <c r="A35" i="7"/>
  <c r="B34" i="7"/>
  <c r="J33" i="7"/>
  <c r="I33" i="7"/>
  <c r="H33" i="7"/>
  <c r="F33" i="7"/>
  <c r="K33" i="7"/>
  <c r="D33" i="7"/>
  <c r="G33" i="7" s="1"/>
  <c r="C33" i="7"/>
  <c r="E31" i="6"/>
  <c r="B33" i="6"/>
  <c r="A34" i="6"/>
  <c r="I32" i="6"/>
  <c r="H32" i="6"/>
  <c r="G32" i="6"/>
  <c r="D32" i="6"/>
  <c r="F32" i="6" s="1"/>
  <c r="C32" i="6"/>
  <c r="K32" i="6"/>
  <c r="J32" i="6"/>
  <c r="F31" i="1"/>
  <c r="F32" i="1" s="1"/>
  <c r="I32" i="5"/>
  <c r="H32" i="5"/>
  <c r="G32" i="5"/>
  <c r="J32" i="5"/>
  <c r="D32" i="5"/>
  <c r="E32" i="5" s="1"/>
  <c r="C32" i="5"/>
  <c r="K32" i="5"/>
  <c r="B33" i="5"/>
  <c r="A34" i="5"/>
  <c r="B33" i="1"/>
  <c r="A34" i="1"/>
  <c r="I32" i="1"/>
  <c r="H32" i="1"/>
  <c r="D32" i="1"/>
  <c r="G32" i="1" s="1"/>
  <c r="C32" i="1"/>
  <c r="K32" i="1"/>
  <c r="J32" i="1"/>
  <c r="E32" i="15" l="1"/>
  <c r="B34" i="15"/>
  <c r="A35" i="15"/>
  <c r="J33" i="15"/>
  <c r="I33" i="15"/>
  <c r="H33" i="15"/>
  <c r="G33" i="15"/>
  <c r="D33" i="15"/>
  <c r="F33" i="15" s="1"/>
  <c r="C33" i="15"/>
  <c r="K33" i="15"/>
  <c r="E32" i="14"/>
  <c r="B34" i="14"/>
  <c r="A35" i="14"/>
  <c r="J33" i="14"/>
  <c r="I33" i="14"/>
  <c r="H33" i="14"/>
  <c r="G33" i="14"/>
  <c r="D33" i="14"/>
  <c r="F33" i="14" s="1"/>
  <c r="C33" i="14"/>
  <c r="K33" i="14"/>
  <c r="A36" i="13"/>
  <c r="B35" i="13"/>
  <c r="K34" i="13"/>
  <c r="J34" i="13"/>
  <c r="I34" i="13"/>
  <c r="H34" i="13"/>
  <c r="G34" i="13"/>
  <c r="F34" i="13"/>
  <c r="E34" i="13"/>
  <c r="D34" i="13"/>
  <c r="C34" i="13"/>
  <c r="E32" i="12"/>
  <c r="B34" i="12"/>
  <c r="A35" i="12"/>
  <c r="J33" i="12"/>
  <c r="I33" i="12"/>
  <c r="H33" i="12"/>
  <c r="G33" i="12"/>
  <c r="D33" i="12"/>
  <c r="F33" i="12" s="1"/>
  <c r="C33" i="12"/>
  <c r="K33" i="12"/>
  <c r="E32" i="11"/>
  <c r="B34" i="11"/>
  <c r="A35" i="11"/>
  <c r="J33" i="11"/>
  <c r="I33" i="11"/>
  <c r="H33" i="11"/>
  <c r="G33" i="11"/>
  <c r="D33" i="11"/>
  <c r="F33" i="11" s="1"/>
  <c r="C33" i="11"/>
  <c r="K33" i="11"/>
  <c r="E32" i="10"/>
  <c r="B34" i="10"/>
  <c r="A35" i="10"/>
  <c r="J33" i="10"/>
  <c r="I33" i="10"/>
  <c r="H33" i="10"/>
  <c r="F33" i="10"/>
  <c r="D33" i="10"/>
  <c r="G33" i="10" s="1"/>
  <c r="C33" i="10"/>
  <c r="K33" i="10"/>
  <c r="E32" i="9"/>
  <c r="B34" i="9"/>
  <c r="A35" i="9"/>
  <c r="J33" i="9"/>
  <c r="I33" i="9"/>
  <c r="H33" i="9"/>
  <c r="G33" i="9"/>
  <c r="D33" i="9"/>
  <c r="E33" i="9" s="1"/>
  <c r="C33" i="9"/>
  <c r="K33" i="9"/>
  <c r="E33" i="7"/>
  <c r="B34" i="8"/>
  <c r="A35" i="8"/>
  <c r="J33" i="8"/>
  <c r="I33" i="8"/>
  <c r="H33" i="8"/>
  <c r="G33" i="8"/>
  <c r="K33" i="8"/>
  <c r="D33" i="8"/>
  <c r="E33" i="8" s="1"/>
  <c r="C33" i="8"/>
  <c r="K34" i="7"/>
  <c r="J34" i="7"/>
  <c r="I34" i="7"/>
  <c r="G34" i="7"/>
  <c r="F34" i="7"/>
  <c r="D34" i="7"/>
  <c r="E34" i="7" s="1"/>
  <c r="H34" i="7" s="1"/>
  <c r="C34" i="7"/>
  <c r="A36" i="7"/>
  <c r="B35" i="7"/>
  <c r="E32" i="6"/>
  <c r="F32" i="5"/>
  <c r="B34" i="6"/>
  <c r="A35" i="6"/>
  <c r="J33" i="6"/>
  <c r="I33" i="6"/>
  <c r="H33" i="6"/>
  <c r="G33" i="6"/>
  <c r="D33" i="6"/>
  <c r="F33" i="6" s="1"/>
  <c r="C33" i="6"/>
  <c r="K33" i="6"/>
  <c r="B34" i="5"/>
  <c r="A35" i="5"/>
  <c r="J33" i="5"/>
  <c r="I33" i="5"/>
  <c r="H33" i="5"/>
  <c r="G33" i="5"/>
  <c r="D33" i="5"/>
  <c r="C33" i="5"/>
  <c r="K33" i="5"/>
  <c r="E32" i="1"/>
  <c r="B34" i="1"/>
  <c r="A35" i="1"/>
  <c r="J33" i="1"/>
  <c r="I33" i="1"/>
  <c r="G33" i="1"/>
  <c r="F33" i="1"/>
  <c r="D33" i="1"/>
  <c r="E33" i="1" s="1"/>
  <c r="H33" i="1" s="1"/>
  <c r="C33" i="1"/>
  <c r="K33" i="1"/>
  <c r="E33" i="15" l="1"/>
  <c r="A36" i="15"/>
  <c r="B35" i="15"/>
  <c r="K34" i="15"/>
  <c r="J34" i="15"/>
  <c r="I34" i="15"/>
  <c r="H34" i="15"/>
  <c r="F34" i="15"/>
  <c r="D34" i="15"/>
  <c r="G34" i="15" s="1"/>
  <c r="C34" i="15"/>
  <c r="E33" i="14"/>
  <c r="A36" i="14"/>
  <c r="B35" i="14"/>
  <c r="K34" i="14"/>
  <c r="J34" i="14"/>
  <c r="I34" i="14"/>
  <c r="H34" i="14"/>
  <c r="G34" i="14"/>
  <c r="D34" i="14"/>
  <c r="F34" i="14" s="1"/>
  <c r="C34" i="14"/>
  <c r="K35" i="13"/>
  <c r="J35" i="13"/>
  <c r="I35" i="13"/>
  <c r="H35" i="13"/>
  <c r="G35" i="13"/>
  <c r="D35" i="13"/>
  <c r="F35" i="13" s="1"/>
  <c r="C35" i="13"/>
  <c r="A37" i="13"/>
  <c r="B36" i="13"/>
  <c r="E33" i="12"/>
  <c r="A36" i="12"/>
  <c r="B35" i="12"/>
  <c r="K34" i="12"/>
  <c r="J34" i="12"/>
  <c r="I34" i="12"/>
  <c r="H34" i="12"/>
  <c r="F34" i="12"/>
  <c r="D34" i="12"/>
  <c r="G34" i="12" s="1"/>
  <c r="C34" i="12"/>
  <c r="E33" i="11"/>
  <c r="F33" i="9"/>
  <c r="A36" i="11"/>
  <c r="B35" i="11"/>
  <c r="K34" i="11"/>
  <c r="J34" i="11"/>
  <c r="I34" i="11"/>
  <c r="H34" i="11"/>
  <c r="G34" i="11"/>
  <c r="D34" i="11"/>
  <c r="E34" i="11" s="1"/>
  <c r="C34" i="11"/>
  <c r="E33" i="10"/>
  <c r="F33" i="8"/>
  <c r="A36" i="10"/>
  <c r="B35" i="10"/>
  <c r="K34" i="10"/>
  <c r="J34" i="10"/>
  <c r="I34" i="10"/>
  <c r="G34" i="10"/>
  <c r="F34" i="10"/>
  <c r="D34" i="10"/>
  <c r="E34" i="10" s="1"/>
  <c r="H34" i="10" s="1"/>
  <c r="C34" i="10"/>
  <c r="A36" i="9"/>
  <c r="B35" i="9"/>
  <c r="K34" i="9"/>
  <c r="J34" i="9"/>
  <c r="I34" i="9"/>
  <c r="H34" i="9"/>
  <c r="G34" i="9"/>
  <c r="D34" i="9"/>
  <c r="C34" i="9"/>
  <c r="F33" i="5"/>
  <c r="A36" i="8"/>
  <c r="B35" i="8"/>
  <c r="K34" i="8"/>
  <c r="J34" i="8"/>
  <c r="I34" i="8"/>
  <c r="H34" i="8"/>
  <c r="G34" i="8"/>
  <c r="D34" i="8"/>
  <c r="E34" i="8" s="1"/>
  <c r="C34" i="8"/>
  <c r="K35" i="7"/>
  <c r="J35" i="7"/>
  <c r="I35" i="7"/>
  <c r="H35" i="7"/>
  <c r="G35" i="7"/>
  <c r="F35" i="7"/>
  <c r="E35" i="7"/>
  <c r="D35" i="7"/>
  <c r="C35" i="7"/>
  <c r="A37" i="7"/>
  <c r="B36" i="7"/>
  <c r="E33" i="6"/>
  <c r="A36" i="6"/>
  <c r="B35" i="6"/>
  <c r="K34" i="6"/>
  <c r="J34" i="6"/>
  <c r="I34" i="6"/>
  <c r="H34" i="6"/>
  <c r="G34" i="6"/>
  <c r="D34" i="6"/>
  <c r="F34" i="6" s="1"/>
  <c r="C34" i="6"/>
  <c r="E33" i="5"/>
  <c r="A36" i="5"/>
  <c r="B35" i="5"/>
  <c r="K34" i="5"/>
  <c r="J34" i="5"/>
  <c r="I34" i="5"/>
  <c r="H34" i="5"/>
  <c r="G34" i="5"/>
  <c r="D34" i="5"/>
  <c r="C34" i="5"/>
  <c r="A36" i="1"/>
  <c r="B35" i="1"/>
  <c r="K34" i="1"/>
  <c r="J34" i="1"/>
  <c r="H34" i="1"/>
  <c r="I34" i="1"/>
  <c r="G34" i="1"/>
  <c r="D34" i="1"/>
  <c r="F34" i="1"/>
  <c r="E34" i="1"/>
  <c r="C34" i="1"/>
  <c r="E34" i="15" l="1"/>
  <c r="K35" i="15"/>
  <c r="J35" i="15"/>
  <c r="I35" i="15"/>
  <c r="G35" i="15"/>
  <c r="F35" i="15"/>
  <c r="D35" i="15"/>
  <c r="E35" i="15" s="1"/>
  <c r="H35" i="15" s="1"/>
  <c r="C35" i="15"/>
  <c r="A37" i="15"/>
  <c r="B36" i="15"/>
  <c r="E34" i="14"/>
  <c r="K35" i="14"/>
  <c r="J35" i="14"/>
  <c r="I35" i="14"/>
  <c r="H35" i="14"/>
  <c r="G35" i="14"/>
  <c r="D35" i="14"/>
  <c r="F35" i="14" s="1"/>
  <c r="C35" i="14"/>
  <c r="A37" i="14"/>
  <c r="B36" i="14"/>
  <c r="F34" i="11"/>
  <c r="E35" i="13"/>
  <c r="K36" i="13"/>
  <c r="J36" i="13"/>
  <c r="I36" i="13"/>
  <c r="H36" i="13"/>
  <c r="G36" i="13"/>
  <c r="D36" i="13"/>
  <c r="F36" i="13" s="1"/>
  <c r="C36" i="13"/>
  <c r="B37" i="13"/>
  <c r="A38" i="13"/>
  <c r="F34" i="9"/>
  <c r="F35" i="9" s="1"/>
  <c r="E34" i="12"/>
  <c r="K35" i="12"/>
  <c r="J35" i="12"/>
  <c r="I35" i="12"/>
  <c r="G35" i="12"/>
  <c r="F35" i="12"/>
  <c r="D35" i="12"/>
  <c r="E35" i="12" s="1"/>
  <c r="H35" i="12" s="1"/>
  <c r="C35" i="12"/>
  <c r="A37" i="12"/>
  <c r="B36" i="12"/>
  <c r="K35" i="11"/>
  <c r="J35" i="11"/>
  <c r="I35" i="11"/>
  <c r="H35" i="11"/>
  <c r="G35" i="11"/>
  <c r="D35" i="11"/>
  <c r="C35" i="11"/>
  <c r="A37" i="11"/>
  <c r="B36" i="11"/>
  <c r="K35" i="10"/>
  <c r="J35" i="10"/>
  <c r="I35" i="10"/>
  <c r="H35" i="10"/>
  <c r="G35" i="10"/>
  <c r="F35" i="10"/>
  <c r="E35" i="10"/>
  <c r="D35" i="10"/>
  <c r="C35" i="10"/>
  <c r="A37" i="10"/>
  <c r="B36" i="10"/>
  <c r="E34" i="9"/>
  <c r="F34" i="8"/>
  <c r="F34" i="5"/>
  <c r="K35" i="9"/>
  <c r="J35" i="9"/>
  <c r="I35" i="9"/>
  <c r="H35" i="9"/>
  <c r="D35" i="9"/>
  <c r="G35" i="9" s="1"/>
  <c r="C35" i="9"/>
  <c r="A37" i="9"/>
  <c r="B36" i="9"/>
  <c r="K35" i="8"/>
  <c r="J35" i="8"/>
  <c r="I35" i="8"/>
  <c r="H35" i="8"/>
  <c r="G35" i="8"/>
  <c r="D35" i="8"/>
  <c r="C35" i="8"/>
  <c r="A37" i="8"/>
  <c r="B36" i="8"/>
  <c r="K36" i="7"/>
  <c r="J36" i="7"/>
  <c r="I36" i="7"/>
  <c r="H36" i="7"/>
  <c r="G36" i="7"/>
  <c r="D36" i="7"/>
  <c r="F36" i="7" s="1"/>
  <c r="C36" i="7"/>
  <c r="B37" i="7"/>
  <c r="A38" i="7"/>
  <c r="E34" i="6"/>
  <c r="K35" i="6"/>
  <c r="J35" i="6"/>
  <c r="I35" i="6"/>
  <c r="H35" i="6"/>
  <c r="G35" i="6"/>
  <c r="D35" i="6"/>
  <c r="F35" i="6" s="1"/>
  <c r="C35" i="6"/>
  <c r="A37" i="6"/>
  <c r="B36" i="6"/>
  <c r="E34" i="5"/>
  <c r="K35" i="5"/>
  <c r="J35" i="5"/>
  <c r="C35" i="5"/>
  <c r="I35" i="5"/>
  <c r="H35" i="5"/>
  <c r="G35" i="5"/>
  <c r="D35" i="5"/>
  <c r="A37" i="5"/>
  <c r="B36" i="5"/>
  <c r="I35" i="1"/>
  <c r="K35" i="1"/>
  <c r="J35" i="1"/>
  <c r="H35" i="1"/>
  <c r="G35" i="1"/>
  <c r="D35" i="1"/>
  <c r="F35" i="1" s="1"/>
  <c r="C35" i="1"/>
  <c r="A37" i="1"/>
  <c r="B36" i="1"/>
  <c r="K36" i="15" l="1"/>
  <c r="J36" i="15"/>
  <c r="I36" i="15"/>
  <c r="H36" i="15"/>
  <c r="G36" i="15"/>
  <c r="F36" i="15"/>
  <c r="E36" i="15"/>
  <c r="D36" i="15"/>
  <c r="C36" i="15"/>
  <c r="B37" i="15"/>
  <c r="A38" i="15"/>
  <c r="E35" i="14"/>
  <c r="K36" i="14"/>
  <c r="J36" i="14"/>
  <c r="I36" i="14"/>
  <c r="H36" i="14"/>
  <c r="F36" i="14"/>
  <c r="D36" i="14"/>
  <c r="G36" i="14" s="1"/>
  <c r="C36" i="14"/>
  <c r="B37" i="14"/>
  <c r="A38" i="14"/>
  <c r="F35" i="11"/>
  <c r="E36" i="13"/>
  <c r="B38" i="13"/>
  <c r="A39" i="13"/>
  <c r="K37" i="13"/>
  <c r="J37" i="13"/>
  <c r="I37" i="13"/>
  <c r="H37" i="13"/>
  <c r="G37" i="13"/>
  <c r="D37" i="13"/>
  <c r="F37" i="13" s="1"/>
  <c r="C37" i="13"/>
  <c r="K36" i="12"/>
  <c r="J36" i="12"/>
  <c r="I36" i="12"/>
  <c r="H36" i="12"/>
  <c r="G36" i="12"/>
  <c r="F36" i="12"/>
  <c r="E36" i="12"/>
  <c r="D36" i="12"/>
  <c r="C36" i="12"/>
  <c r="B37" i="12"/>
  <c r="A38" i="12"/>
  <c r="F35" i="5"/>
  <c r="F36" i="5" s="1"/>
  <c r="E35" i="11"/>
  <c r="K36" i="11"/>
  <c r="J36" i="11"/>
  <c r="I36" i="11"/>
  <c r="H36" i="11"/>
  <c r="G36" i="11"/>
  <c r="D36" i="11"/>
  <c r="C36" i="11"/>
  <c r="B37" i="11"/>
  <c r="A38" i="11"/>
  <c r="F35" i="8"/>
  <c r="K36" i="10"/>
  <c r="J36" i="10"/>
  <c r="I36" i="10"/>
  <c r="H36" i="10"/>
  <c r="G36" i="10"/>
  <c r="D36" i="10"/>
  <c r="F36" i="10" s="1"/>
  <c r="C36" i="10"/>
  <c r="B37" i="10"/>
  <c r="A38" i="10"/>
  <c r="E35" i="9"/>
  <c r="B37" i="9"/>
  <c r="A38" i="9"/>
  <c r="K36" i="9"/>
  <c r="J36" i="9"/>
  <c r="I36" i="9"/>
  <c r="G36" i="9"/>
  <c r="F36" i="9"/>
  <c r="D36" i="9"/>
  <c r="E36" i="9" s="1"/>
  <c r="H36" i="9" s="1"/>
  <c r="C36" i="9"/>
  <c r="E35" i="8"/>
  <c r="K36" i="8"/>
  <c r="J36" i="8"/>
  <c r="I36" i="8"/>
  <c r="H36" i="8"/>
  <c r="G36" i="8"/>
  <c r="D36" i="8"/>
  <c r="E36" i="8" s="1"/>
  <c r="C36" i="8"/>
  <c r="B37" i="8"/>
  <c r="A38" i="8"/>
  <c r="E36" i="7"/>
  <c r="B38" i="7"/>
  <c r="A39" i="7"/>
  <c r="K37" i="7"/>
  <c r="J37" i="7"/>
  <c r="I37" i="7"/>
  <c r="H37" i="7"/>
  <c r="G37" i="7"/>
  <c r="D37" i="7"/>
  <c r="F37" i="7" s="1"/>
  <c r="C37" i="7"/>
  <c r="E35" i="6"/>
  <c r="K36" i="6"/>
  <c r="J36" i="6"/>
  <c r="I36" i="6"/>
  <c r="H36" i="6"/>
  <c r="F36" i="6"/>
  <c r="D36" i="6"/>
  <c r="G36" i="6" s="1"/>
  <c r="C36" i="6"/>
  <c r="B37" i="6"/>
  <c r="A38" i="6"/>
  <c r="E35" i="5"/>
  <c r="K36" i="5"/>
  <c r="J36" i="5"/>
  <c r="I36" i="5"/>
  <c r="H36" i="5"/>
  <c r="D36" i="5"/>
  <c r="G36" i="5" s="1"/>
  <c r="C36" i="5"/>
  <c r="B37" i="5"/>
  <c r="A38" i="5"/>
  <c r="E35" i="1"/>
  <c r="B37" i="1"/>
  <c r="A38" i="1"/>
  <c r="K36" i="1"/>
  <c r="J36" i="1"/>
  <c r="I36" i="1"/>
  <c r="H36" i="1"/>
  <c r="G36" i="1"/>
  <c r="D36" i="1"/>
  <c r="E36" i="1" s="1"/>
  <c r="C36" i="1"/>
  <c r="B38" i="15" l="1"/>
  <c r="A39" i="15"/>
  <c r="K37" i="15"/>
  <c r="J37" i="15"/>
  <c r="H37" i="15"/>
  <c r="G37" i="15"/>
  <c r="D37" i="15"/>
  <c r="I37" i="15" s="1"/>
  <c r="C37" i="15"/>
  <c r="F36" i="11"/>
  <c r="F37" i="11" s="1"/>
  <c r="E36" i="14"/>
  <c r="B38" i="14"/>
  <c r="A39" i="14"/>
  <c r="K37" i="14"/>
  <c r="J37" i="14"/>
  <c r="I37" i="14"/>
  <c r="G37" i="14"/>
  <c r="F37" i="14"/>
  <c r="D37" i="14"/>
  <c r="E37" i="14" s="1"/>
  <c r="H37" i="14" s="1"/>
  <c r="C37" i="14"/>
  <c r="E37" i="13"/>
  <c r="B39" i="13"/>
  <c r="A40" i="13"/>
  <c r="C38" i="13"/>
  <c r="K38" i="13"/>
  <c r="J38" i="13"/>
  <c r="I38" i="13"/>
  <c r="H38" i="13"/>
  <c r="G38" i="13"/>
  <c r="D38" i="13"/>
  <c r="F38" i="13" s="1"/>
  <c r="B38" i="12"/>
  <c r="A39" i="12"/>
  <c r="K37" i="12"/>
  <c r="J37" i="12"/>
  <c r="I37" i="12"/>
  <c r="H37" i="12"/>
  <c r="G37" i="12"/>
  <c r="D37" i="12"/>
  <c r="F37" i="12" s="1"/>
  <c r="C37" i="12"/>
  <c r="E36" i="11"/>
  <c r="B38" i="11"/>
  <c r="A39" i="11"/>
  <c r="K37" i="11"/>
  <c r="J37" i="11"/>
  <c r="I37" i="11"/>
  <c r="H37" i="11"/>
  <c r="D37" i="11"/>
  <c r="G37" i="11" s="1"/>
  <c r="C37" i="11"/>
  <c r="E36" i="10"/>
  <c r="B38" i="10"/>
  <c r="A39" i="10"/>
  <c r="K37" i="10"/>
  <c r="J37" i="10"/>
  <c r="I37" i="10"/>
  <c r="H37" i="10"/>
  <c r="G37" i="10"/>
  <c r="D37" i="10"/>
  <c r="F37" i="10" s="1"/>
  <c r="C37" i="10"/>
  <c r="F36" i="8"/>
  <c r="B38" i="9"/>
  <c r="A39" i="9"/>
  <c r="K37" i="9"/>
  <c r="J37" i="9"/>
  <c r="I37" i="9"/>
  <c r="H37" i="9"/>
  <c r="G37" i="9"/>
  <c r="F37" i="9"/>
  <c r="E37" i="9"/>
  <c r="D37" i="9"/>
  <c r="C37" i="9"/>
  <c r="B38" i="8"/>
  <c r="A39" i="8"/>
  <c r="C37" i="8"/>
  <c r="K37" i="8"/>
  <c r="J37" i="8"/>
  <c r="I37" i="8"/>
  <c r="H37" i="8"/>
  <c r="G37" i="8"/>
  <c r="D37" i="8"/>
  <c r="E37" i="7"/>
  <c r="B39" i="7"/>
  <c r="A40" i="7"/>
  <c r="C38" i="7"/>
  <c r="K38" i="7"/>
  <c r="J38" i="7"/>
  <c r="I38" i="7"/>
  <c r="H38" i="7"/>
  <c r="G38" i="7"/>
  <c r="D38" i="7"/>
  <c r="E38" i="7" s="1"/>
  <c r="F38" i="7"/>
  <c r="E36" i="6"/>
  <c r="B38" i="6"/>
  <c r="A39" i="6"/>
  <c r="K37" i="6"/>
  <c r="J37" i="6"/>
  <c r="I37" i="6"/>
  <c r="G37" i="6"/>
  <c r="F37" i="6"/>
  <c r="D37" i="6"/>
  <c r="E37" i="6" s="1"/>
  <c r="H37" i="6" s="1"/>
  <c r="C37" i="6"/>
  <c r="E36" i="5"/>
  <c r="B38" i="5"/>
  <c r="A39" i="5"/>
  <c r="K37" i="5"/>
  <c r="J37" i="5"/>
  <c r="I37" i="5"/>
  <c r="G37" i="5"/>
  <c r="F37" i="5"/>
  <c r="D37" i="5"/>
  <c r="E37" i="5" s="1"/>
  <c r="H37" i="5" s="1"/>
  <c r="C37" i="5"/>
  <c r="F36" i="1"/>
  <c r="A39" i="1"/>
  <c r="B38" i="1"/>
  <c r="K37" i="1"/>
  <c r="J37" i="1"/>
  <c r="I37" i="1"/>
  <c r="H37" i="1"/>
  <c r="G37" i="1"/>
  <c r="D37" i="1"/>
  <c r="C37" i="1"/>
  <c r="E37" i="15" l="1"/>
  <c r="F37" i="15"/>
  <c r="B39" i="15"/>
  <c r="A40" i="15"/>
  <c r="C38" i="15"/>
  <c r="K38" i="15"/>
  <c r="J38" i="15"/>
  <c r="I38" i="15"/>
  <c r="H38" i="15"/>
  <c r="G38" i="15"/>
  <c r="F38" i="15"/>
  <c r="E38" i="15"/>
  <c r="D38" i="15"/>
  <c r="E38" i="13"/>
  <c r="B39" i="14"/>
  <c r="A40" i="14"/>
  <c r="C38" i="14"/>
  <c r="K38" i="14"/>
  <c r="J38" i="14"/>
  <c r="I38" i="14"/>
  <c r="H38" i="14"/>
  <c r="G38" i="14"/>
  <c r="F38" i="14"/>
  <c r="E38" i="14"/>
  <c r="D38" i="14"/>
  <c r="B40" i="13"/>
  <c r="A41" i="13"/>
  <c r="D39" i="13"/>
  <c r="C39" i="13"/>
  <c r="K39" i="13"/>
  <c r="J39" i="13"/>
  <c r="I39" i="13"/>
  <c r="H39" i="13"/>
  <c r="G39" i="13"/>
  <c r="F39" i="13"/>
  <c r="E39" i="13"/>
  <c r="E37" i="12"/>
  <c r="B39" i="12"/>
  <c r="A40" i="12"/>
  <c r="C38" i="12"/>
  <c r="K38" i="12"/>
  <c r="J38" i="12"/>
  <c r="I38" i="12"/>
  <c r="H38" i="12"/>
  <c r="G38" i="12"/>
  <c r="D38" i="12"/>
  <c r="F38" i="12" s="1"/>
  <c r="E37" i="11"/>
  <c r="F37" i="8"/>
  <c r="F38" i="8" s="1"/>
  <c r="B39" i="11"/>
  <c r="A40" i="11"/>
  <c r="C38" i="11"/>
  <c r="K38" i="11"/>
  <c r="J38" i="11"/>
  <c r="I38" i="11"/>
  <c r="G38" i="11"/>
  <c r="F38" i="11"/>
  <c r="D38" i="11"/>
  <c r="E38" i="11" s="1"/>
  <c r="H38" i="11" s="1"/>
  <c r="E37" i="10"/>
  <c r="B39" i="10"/>
  <c r="A40" i="10"/>
  <c r="C38" i="10"/>
  <c r="K38" i="10"/>
  <c r="J38" i="10"/>
  <c r="I38" i="10"/>
  <c r="H38" i="10"/>
  <c r="G38" i="10"/>
  <c r="D38" i="10"/>
  <c r="E38" i="10" s="1"/>
  <c r="B39" i="9"/>
  <c r="A40" i="9"/>
  <c r="C38" i="9"/>
  <c r="K38" i="9"/>
  <c r="J38" i="9"/>
  <c r="I38" i="9"/>
  <c r="H38" i="9"/>
  <c r="G38" i="9"/>
  <c r="D38" i="9"/>
  <c r="F38" i="9" s="1"/>
  <c r="E37" i="8"/>
  <c r="B39" i="8"/>
  <c r="A40" i="8"/>
  <c r="C38" i="8"/>
  <c r="K38" i="8"/>
  <c r="J38" i="8"/>
  <c r="D38" i="8"/>
  <c r="G38" i="8" s="1"/>
  <c r="I38" i="8"/>
  <c r="H38" i="8"/>
  <c r="B40" i="7"/>
  <c r="A41" i="7"/>
  <c r="D39" i="7"/>
  <c r="E39" i="7" s="1"/>
  <c r="C39" i="7"/>
  <c r="K39" i="7"/>
  <c r="J39" i="7"/>
  <c r="I39" i="7"/>
  <c r="H39" i="7"/>
  <c r="G39" i="7"/>
  <c r="B39" i="6"/>
  <c r="A40" i="6"/>
  <c r="C38" i="6"/>
  <c r="K38" i="6"/>
  <c r="J38" i="6"/>
  <c r="I38" i="6"/>
  <c r="H38" i="6"/>
  <c r="G38" i="6"/>
  <c r="F38" i="6"/>
  <c r="E38" i="6"/>
  <c r="D38" i="6"/>
  <c r="F37" i="1"/>
  <c r="B39" i="5"/>
  <c r="A40" i="5"/>
  <c r="C38" i="5"/>
  <c r="F38" i="5"/>
  <c r="K38" i="5"/>
  <c r="J38" i="5"/>
  <c r="I38" i="5"/>
  <c r="H38" i="5"/>
  <c r="G38" i="5"/>
  <c r="E38" i="5"/>
  <c r="D38" i="5"/>
  <c r="E37" i="1"/>
  <c r="C38" i="1"/>
  <c r="K38" i="1"/>
  <c r="J38" i="1"/>
  <c r="I38" i="1"/>
  <c r="H38" i="1"/>
  <c r="G38" i="1"/>
  <c r="D38" i="1"/>
  <c r="B39" i="1"/>
  <c r="A40" i="1"/>
  <c r="B40" i="15" l="1"/>
  <c r="A41" i="15"/>
  <c r="D39" i="15"/>
  <c r="C39" i="15"/>
  <c r="K39" i="15"/>
  <c r="J39" i="15"/>
  <c r="I39" i="15"/>
  <c r="H39" i="15"/>
  <c r="G39" i="15"/>
  <c r="F39" i="15"/>
  <c r="E39" i="15"/>
  <c r="B40" i="14"/>
  <c r="A41" i="14"/>
  <c r="D39" i="14"/>
  <c r="C39" i="14"/>
  <c r="K39" i="14"/>
  <c r="J39" i="14"/>
  <c r="I39" i="14"/>
  <c r="H39" i="14"/>
  <c r="G39" i="14"/>
  <c r="F39" i="14"/>
  <c r="E39" i="14"/>
  <c r="E38" i="12"/>
  <c r="E38" i="8"/>
  <c r="B41" i="13"/>
  <c r="A42" i="13"/>
  <c r="D40" i="13"/>
  <c r="E40" i="13" s="1"/>
  <c r="C40" i="13"/>
  <c r="K40" i="13"/>
  <c r="J40" i="13"/>
  <c r="I40" i="13"/>
  <c r="H40" i="13"/>
  <c r="G40" i="13"/>
  <c r="F40" i="13"/>
  <c r="F38" i="10"/>
  <c r="F39" i="7"/>
  <c r="B40" i="12"/>
  <c r="A41" i="12"/>
  <c r="D39" i="12"/>
  <c r="E39" i="12" s="1"/>
  <c r="C39" i="12"/>
  <c r="K39" i="12"/>
  <c r="J39" i="12"/>
  <c r="I39" i="12"/>
  <c r="H39" i="12"/>
  <c r="G39" i="12"/>
  <c r="B40" i="11"/>
  <c r="A41" i="11"/>
  <c r="D39" i="11"/>
  <c r="C39" i="11"/>
  <c r="K39" i="11"/>
  <c r="J39" i="11"/>
  <c r="I39" i="11"/>
  <c r="H39" i="11"/>
  <c r="G39" i="11"/>
  <c r="F39" i="11"/>
  <c r="E39" i="11"/>
  <c r="B40" i="10"/>
  <c r="A41" i="10"/>
  <c r="D39" i="10"/>
  <c r="E39" i="10" s="1"/>
  <c r="C39" i="10"/>
  <c r="K39" i="10"/>
  <c r="J39" i="10"/>
  <c r="I39" i="10"/>
  <c r="H39" i="10"/>
  <c r="G39" i="10"/>
  <c r="E38" i="9"/>
  <c r="F38" i="1"/>
  <c r="B40" i="9"/>
  <c r="A41" i="9"/>
  <c r="D39" i="9"/>
  <c r="E39" i="9" s="1"/>
  <c r="C39" i="9"/>
  <c r="K39" i="9"/>
  <c r="J39" i="9"/>
  <c r="I39" i="9"/>
  <c r="H39" i="9"/>
  <c r="G39" i="9"/>
  <c r="B40" i="8"/>
  <c r="A41" i="8"/>
  <c r="D39" i="8"/>
  <c r="E39" i="8" s="1"/>
  <c r="H39" i="8" s="1"/>
  <c r="C39" i="8"/>
  <c r="K39" i="8"/>
  <c r="J39" i="8"/>
  <c r="G39" i="8"/>
  <c r="F39" i="8"/>
  <c r="B41" i="7"/>
  <c r="A42" i="7"/>
  <c r="D40" i="7"/>
  <c r="E40" i="7" s="1"/>
  <c r="C40" i="7"/>
  <c r="K40" i="7"/>
  <c r="J40" i="7"/>
  <c r="I40" i="7"/>
  <c r="H40" i="7"/>
  <c r="G40" i="7"/>
  <c r="B40" i="6"/>
  <c r="A41" i="6"/>
  <c r="D39" i="6"/>
  <c r="F39" i="6" s="1"/>
  <c r="C39" i="6"/>
  <c r="K39" i="6"/>
  <c r="J39" i="6"/>
  <c r="I39" i="6"/>
  <c r="H39" i="6"/>
  <c r="G39" i="6"/>
  <c r="B40" i="5"/>
  <c r="A41" i="5"/>
  <c r="D39" i="5"/>
  <c r="F39" i="5" s="1"/>
  <c r="C39" i="5"/>
  <c r="K39" i="5"/>
  <c r="J39" i="5"/>
  <c r="G39" i="5"/>
  <c r="I39" i="5"/>
  <c r="H39" i="5"/>
  <c r="E38" i="1"/>
  <c r="D39" i="1"/>
  <c r="E39" i="1" s="1"/>
  <c r="C39" i="1"/>
  <c r="K39" i="1"/>
  <c r="J39" i="1"/>
  <c r="I39" i="1"/>
  <c r="H39" i="1"/>
  <c r="G39" i="1"/>
  <c r="B40" i="1"/>
  <c r="A41" i="1"/>
  <c r="F39" i="10" l="1"/>
  <c r="F39" i="9"/>
  <c r="B41" i="15"/>
  <c r="A42" i="15"/>
  <c r="D40" i="15"/>
  <c r="F40" i="15" s="1"/>
  <c r="C40" i="15"/>
  <c r="K40" i="15"/>
  <c r="J40" i="15"/>
  <c r="I40" i="15"/>
  <c r="H40" i="15"/>
  <c r="G40" i="15"/>
  <c r="I39" i="8"/>
  <c r="B41" i="14"/>
  <c r="A42" i="14"/>
  <c r="D40" i="14"/>
  <c r="E40" i="14" s="1"/>
  <c r="C40" i="14"/>
  <c r="K40" i="14"/>
  <c r="J40" i="14"/>
  <c r="I40" i="14"/>
  <c r="H40" i="14"/>
  <c r="G40" i="14"/>
  <c r="F40" i="14"/>
  <c r="B42" i="13"/>
  <c r="A43" i="13"/>
  <c r="F41" i="13"/>
  <c r="D41" i="13"/>
  <c r="E41" i="13" s="1"/>
  <c r="H41" i="13" s="1"/>
  <c r="C41" i="13"/>
  <c r="K41" i="13"/>
  <c r="J41" i="13"/>
  <c r="I41" i="13"/>
  <c r="G41" i="13"/>
  <c r="F39" i="12"/>
  <c r="F40" i="12" s="1"/>
  <c r="B41" i="12"/>
  <c r="A42" i="12"/>
  <c r="D40" i="12"/>
  <c r="E40" i="12" s="1"/>
  <c r="C40" i="12"/>
  <c r="K40" i="12"/>
  <c r="J40" i="12"/>
  <c r="I40" i="12"/>
  <c r="H40" i="12"/>
  <c r="G40" i="12"/>
  <c r="B41" i="11"/>
  <c r="A42" i="11"/>
  <c r="D40" i="11"/>
  <c r="E40" i="11" s="1"/>
  <c r="C40" i="11"/>
  <c r="K40" i="11"/>
  <c r="J40" i="11"/>
  <c r="I40" i="11"/>
  <c r="H40" i="11"/>
  <c r="G40" i="11"/>
  <c r="B41" i="10"/>
  <c r="A42" i="10"/>
  <c r="F40" i="7"/>
  <c r="F41" i="7" s="1"/>
  <c r="D40" i="10"/>
  <c r="E40" i="10" s="1"/>
  <c r="C40" i="10"/>
  <c r="K40" i="10"/>
  <c r="J40" i="10"/>
  <c r="I40" i="10"/>
  <c r="H40" i="10"/>
  <c r="G40" i="10"/>
  <c r="B41" i="9"/>
  <c r="A42" i="9"/>
  <c r="D40" i="9"/>
  <c r="E40" i="9" s="1"/>
  <c r="C40" i="9"/>
  <c r="K40" i="9"/>
  <c r="J40" i="9"/>
  <c r="I40" i="9"/>
  <c r="H40" i="9"/>
  <c r="G40" i="9"/>
  <c r="E39" i="5"/>
  <c r="F39" i="1"/>
  <c r="E39" i="6"/>
  <c r="B41" i="8"/>
  <c r="A42" i="8"/>
  <c r="E40" i="8"/>
  <c r="D40" i="8"/>
  <c r="C40" i="8"/>
  <c r="K40" i="8"/>
  <c r="J40" i="8"/>
  <c r="I40" i="8"/>
  <c r="H40" i="8"/>
  <c r="F40" i="8"/>
  <c r="G40" i="8"/>
  <c r="B42" i="7"/>
  <c r="A43" i="7"/>
  <c r="D41" i="7"/>
  <c r="G41" i="7" s="1"/>
  <c r="C41" i="7"/>
  <c r="K41" i="7"/>
  <c r="J41" i="7"/>
  <c r="I41" i="7"/>
  <c r="H41" i="7"/>
  <c r="B41" i="6"/>
  <c r="A42" i="6"/>
  <c r="D40" i="6"/>
  <c r="E40" i="6" s="1"/>
  <c r="C40" i="6"/>
  <c r="K40" i="6"/>
  <c r="J40" i="6"/>
  <c r="I40" i="6"/>
  <c r="H40" i="6"/>
  <c r="G40" i="6"/>
  <c r="B41" i="5"/>
  <c r="A42" i="5"/>
  <c r="D40" i="5"/>
  <c r="E40" i="5" s="1"/>
  <c r="C40" i="5"/>
  <c r="K40" i="5"/>
  <c r="J40" i="5"/>
  <c r="I40" i="5"/>
  <c r="H40" i="5"/>
  <c r="G40" i="5"/>
  <c r="D40" i="1"/>
  <c r="E40" i="1" s="1"/>
  <c r="C40" i="1"/>
  <c r="K40" i="1"/>
  <c r="J40" i="1"/>
  <c r="I40" i="1"/>
  <c r="H40" i="1"/>
  <c r="F40" i="1"/>
  <c r="B41" i="1"/>
  <c r="A42" i="1"/>
  <c r="E40" i="15" l="1"/>
  <c r="B42" i="15"/>
  <c r="A43" i="15"/>
  <c r="D41" i="15"/>
  <c r="F41" i="15" s="1"/>
  <c r="C41" i="15"/>
  <c r="K41" i="15"/>
  <c r="J41" i="15"/>
  <c r="I41" i="15"/>
  <c r="H41" i="15"/>
  <c r="G41" i="15"/>
  <c r="F40" i="11"/>
  <c r="F40" i="10"/>
  <c r="B42" i="14"/>
  <c r="A43" i="14"/>
  <c r="D41" i="14"/>
  <c r="F41" i="14" s="1"/>
  <c r="C41" i="14"/>
  <c r="K41" i="14"/>
  <c r="J41" i="14"/>
  <c r="I41" i="14"/>
  <c r="H41" i="14"/>
  <c r="G41" i="14"/>
  <c r="B43" i="13"/>
  <c r="A44" i="13"/>
  <c r="G42" i="13"/>
  <c r="F42" i="13"/>
  <c r="E42" i="13"/>
  <c r="D42" i="13"/>
  <c r="C42" i="13"/>
  <c r="K42" i="13"/>
  <c r="J42" i="13"/>
  <c r="I42" i="13"/>
  <c r="H42" i="13"/>
  <c r="F40" i="9"/>
  <c r="B42" i="12"/>
  <c r="A43" i="12"/>
  <c r="D41" i="12"/>
  <c r="F41" i="12" s="1"/>
  <c r="C41" i="12"/>
  <c r="K41" i="12"/>
  <c r="J41" i="12"/>
  <c r="I41" i="12"/>
  <c r="H41" i="12"/>
  <c r="G41" i="12"/>
  <c r="B42" i="11"/>
  <c r="A43" i="11"/>
  <c r="D41" i="11"/>
  <c r="F41" i="11" s="1"/>
  <c r="C41" i="11"/>
  <c r="K41" i="11"/>
  <c r="J41" i="11"/>
  <c r="I41" i="11"/>
  <c r="H41" i="11"/>
  <c r="G41" i="11"/>
  <c r="B42" i="10"/>
  <c r="A43" i="10"/>
  <c r="F41" i="10"/>
  <c r="D41" i="10"/>
  <c r="E41" i="10" s="1"/>
  <c r="C41" i="10"/>
  <c r="K41" i="10"/>
  <c r="J41" i="10"/>
  <c r="I41" i="10"/>
  <c r="H41" i="10"/>
  <c r="B42" i="9"/>
  <c r="A43" i="9"/>
  <c r="D41" i="9"/>
  <c r="C41" i="9"/>
  <c r="K41" i="9"/>
  <c r="J41" i="9"/>
  <c r="I41" i="9"/>
  <c r="H41" i="9"/>
  <c r="G41" i="9"/>
  <c r="F40" i="6"/>
  <c r="B42" i="8"/>
  <c r="A43" i="8"/>
  <c r="D41" i="8"/>
  <c r="F41" i="8" s="1"/>
  <c r="C41" i="8"/>
  <c r="G41" i="8"/>
  <c r="K41" i="8"/>
  <c r="J41" i="8"/>
  <c r="H41" i="8"/>
  <c r="E41" i="7"/>
  <c r="F40" i="5"/>
  <c r="F41" i="5" s="1"/>
  <c r="B43" i="7"/>
  <c r="A44" i="7"/>
  <c r="G42" i="7"/>
  <c r="F42" i="7"/>
  <c r="D42" i="7"/>
  <c r="E42" i="7" s="1"/>
  <c r="H42" i="7" s="1"/>
  <c r="C42" i="7"/>
  <c r="K42" i="7"/>
  <c r="J42" i="7"/>
  <c r="I42" i="7"/>
  <c r="G40" i="1"/>
  <c r="B42" i="6"/>
  <c r="A43" i="6"/>
  <c r="D41" i="6"/>
  <c r="C41" i="6"/>
  <c r="K41" i="6"/>
  <c r="J41" i="6"/>
  <c r="I41" i="6"/>
  <c r="H41" i="6"/>
  <c r="G41" i="6"/>
  <c r="B42" i="5"/>
  <c r="A43" i="5"/>
  <c r="E41" i="5"/>
  <c r="D41" i="5"/>
  <c r="C41" i="5"/>
  <c r="I41" i="5"/>
  <c r="K41" i="5"/>
  <c r="J41" i="5"/>
  <c r="H41" i="5"/>
  <c r="G41" i="5"/>
  <c r="F41" i="1"/>
  <c r="C41" i="1"/>
  <c r="D41" i="1"/>
  <c r="E41" i="1" s="1"/>
  <c r="H41" i="1" s="1"/>
  <c r="K41" i="1"/>
  <c r="J41" i="1"/>
  <c r="I41" i="1"/>
  <c r="G41" i="1"/>
  <c r="B42" i="1"/>
  <c r="A43" i="1"/>
  <c r="F41" i="9" l="1"/>
  <c r="E41" i="15"/>
  <c r="B43" i="15"/>
  <c r="A44" i="15"/>
  <c r="F42" i="15"/>
  <c r="D42" i="15"/>
  <c r="G42" i="15" s="1"/>
  <c r="C42" i="15"/>
  <c r="K42" i="15"/>
  <c r="J42" i="15"/>
  <c r="I42" i="15"/>
  <c r="H42" i="15"/>
  <c r="E41" i="14"/>
  <c r="B43" i="14"/>
  <c r="A44" i="14"/>
  <c r="G42" i="14"/>
  <c r="D42" i="14"/>
  <c r="F42" i="14" s="1"/>
  <c r="C42" i="14"/>
  <c r="K42" i="14"/>
  <c r="J42" i="14"/>
  <c r="I42" i="14"/>
  <c r="H42" i="14"/>
  <c r="G41" i="10"/>
  <c r="B44" i="13"/>
  <c r="A45" i="13"/>
  <c r="H43" i="13"/>
  <c r="G43" i="13"/>
  <c r="D43" i="13"/>
  <c r="F43" i="13" s="1"/>
  <c r="C43" i="13"/>
  <c r="K43" i="13"/>
  <c r="J43" i="13"/>
  <c r="I43" i="13"/>
  <c r="E41" i="12"/>
  <c r="B43" i="12"/>
  <c r="A44" i="12"/>
  <c r="F42" i="12"/>
  <c r="D42" i="12"/>
  <c r="G42" i="12" s="1"/>
  <c r="C42" i="12"/>
  <c r="K42" i="12"/>
  <c r="J42" i="12"/>
  <c r="I42" i="12"/>
  <c r="H42" i="12"/>
  <c r="E41" i="11"/>
  <c r="B43" i="11"/>
  <c r="A44" i="11"/>
  <c r="G42" i="11"/>
  <c r="D42" i="11"/>
  <c r="F42" i="11" s="1"/>
  <c r="C42" i="11"/>
  <c r="K42" i="11"/>
  <c r="J42" i="11"/>
  <c r="I42" i="11"/>
  <c r="H42" i="11"/>
  <c r="I41" i="8"/>
  <c r="B43" i="10"/>
  <c r="A44" i="10"/>
  <c r="G42" i="10"/>
  <c r="F42" i="10"/>
  <c r="D42" i="10"/>
  <c r="E42" i="10" s="1"/>
  <c r="H42" i="10" s="1"/>
  <c r="C42" i="10"/>
  <c r="K42" i="10"/>
  <c r="J42" i="10"/>
  <c r="I42" i="10"/>
  <c r="E41" i="9"/>
  <c r="F41" i="6"/>
  <c r="B43" i="9"/>
  <c r="A44" i="9"/>
  <c r="G42" i="9"/>
  <c r="D42" i="9"/>
  <c r="F42" i="9" s="1"/>
  <c r="C42" i="9"/>
  <c r="K42" i="9"/>
  <c r="J42" i="9"/>
  <c r="I42" i="9"/>
  <c r="H42" i="9"/>
  <c r="E41" i="8"/>
  <c r="B43" i="8"/>
  <c r="A44" i="8"/>
  <c r="G42" i="8"/>
  <c r="H42" i="8"/>
  <c r="D42" i="8"/>
  <c r="F42" i="8" s="1"/>
  <c r="C42" i="8"/>
  <c r="K42" i="8"/>
  <c r="J42" i="8"/>
  <c r="I42" i="8"/>
  <c r="B44" i="7"/>
  <c r="A45" i="7"/>
  <c r="H43" i="7"/>
  <c r="G43" i="7"/>
  <c r="I43" i="7"/>
  <c r="F43" i="7"/>
  <c r="E43" i="7"/>
  <c r="D43" i="7"/>
  <c r="C43" i="7"/>
  <c r="K43" i="7"/>
  <c r="J43" i="7"/>
  <c r="E41" i="6"/>
  <c r="B43" i="6"/>
  <c r="A44" i="6"/>
  <c r="G42" i="6"/>
  <c r="D42" i="6"/>
  <c r="F42" i="6" s="1"/>
  <c r="C42" i="6"/>
  <c r="K42" i="6"/>
  <c r="J42" i="6"/>
  <c r="I42" i="6"/>
  <c r="H42" i="6"/>
  <c r="B43" i="5"/>
  <c r="A44" i="5"/>
  <c r="G42" i="5"/>
  <c r="F42" i="5"/>
  <c r="E42" i="5"/>
  <c r="J42" i="5"/>
  <c r="D42" i="5"/>
  <c r="C42" i="5"/>
  <c r="K42" i="5"/>
  <c r="I42" i="5"/>
  <c r="H42" i="5"/>
  <c r="G42" i="1"/>
  <c r="D42" i="1"/>
  <c r="F42" i="1"/>
  <c r="E42" i="1"/>
  <c r="C42" i="1"/>
  <c r="K42" i="1"/>
  <c r="J42" i="1"/>
  <c r="I42" i="1"/>
  <c r="H42" i="1"/>
  <c r="B43" i="1"/>
  <c r="A44" i="1"/>
  <c r="E42" i="15" l="1"/>
  <c r="B44" i="15"/>
  <c r="A45" i="15"/>
  <c r="G43" i="15"/>
  <c r="F43" i="15"/>
  <c r="D43" i="15"/>
  <c r="E43" i="15" s="1"/>
  <c r="H43" i="15" s="1"/>
  <c r="C43" i="15"/>
  <c r="K43" i="15"/>
  <c r="J43" i="15"/>
  <c r="I43" i="15"/>
  <c r="E42" i="14"/>
  <c r="E43" i="14" s="1"/>
  <c r="B44" i="14"/>
  <c r="A45" i="14"/>
  <c r="H43" i="14"/>
  <c r="G43" i="14"/>
  <c r="F43" i="14"/>
  <c r="D43" i="14"/>
  <c r="C43" i="14"/>
  <c r="K43" i="14"/>
  <c r="J43" i="14"/>
  <c r="I43" i="14"/>
  <c r="E43" i="13"/>
  <c r="B45" i="13"/>
  <c r="A46" i="13"/>
  <c r="B46" i="13" s="1"/>
  <c r="I44" i="13"/>
  <c r="H44" i="13"/>
  <c r="G44" i="13"/>
  <c r="D44" i="13"/>
  <c r="F44" i="13" s="1"/>
  <c r="C44" i="13"/>
  <c r="K44" i="13"/>
  <c r="J44" i="13"/>
  <c r="E42" i="12"/>
  <c r="E43" i="12" s="1"/>
  <c r="B44" i="12"/>
  <c r="A45" i="12"/>
  <c r="H43" i="12"/>
  <c r="G43" i="12"/>
  <c r="F43" i="12"/>
  <c r="D43" i="12"/>
  <c r="C43" i="12"/>
  <c r="K43" i="12"/>
  <c r="J43" i="12"/>
  <c r="I43" i="12"/>
  <c r="E42" i="11"/>
  <c r="B44" i="11"/>
  <c r="A45" i="11"/>
  <c r="H43" i="11"/>
  <c r="G43" i="11"/>
  <c r="D43" i="11"/>
  <c r="F43" i="11" s="1"/>
  <c r="C43" i="11"/>
  <c r="K43" i="11"/>
  <c r="J43" i="11"/>
  <c r="I43" i="11"/>
  <c r="B44" i="10"/>
  <c r="A45" i="10"/>
  <c r="H43" i="10"/>
  <c r="G43" i="10"/>
  <c r="F43" i="10"/>
  <c r="E43" i="10"/>
  <c r="D43" i="10"/>
  <c r="C43" i="10"/>
  <c r="K43" i="10"/>
  <c r="J43" i="10"/>
  <c r="I43" i="10"/>
  <c r="E42" i="9"/>
  <c r="E43" i="9" s="1"/>
  <c r="B44" i="9"/>
  <c r="A45" i="9"/>
  <c r="H43" i="9"/>
  <c r="G43" i="9"/>
  <c r="F43" i="9"/>
  <c r="D43" i="9"/>
  <c r="C43" i="9"/>
  <c r="K43" i="9"/>
  <c r="J43" i="9"/>
  <c r="I43" i="9"/>
  <c r="E42" i="8"/>
  <c r="B44" i="8"/>
  <c r="A45" i="8"/>
  <c r="H43" i="8"/>
  <c r="I43" i="8"/>
  <c r="G43" i="8"/>
  <c r="D43" i="8"/>
  <c r="F43" i="8" s="1"/>
  <c r="C43" i="8"/>
  <c r="K43" i="8"/>
  <c r="J43" i="8"/>
  <c r="B45" i="7"/>
  <c r="A46" i="7"/>
  <c r="B46" i="7" s="1"/>
  <c r="I44" i="7"/>
  <c r="H44" i="7"/>
  <c r="G44" i="7"/>
  <c r="F44" i="7"/>
  <c r="E44" i="7"/>
  <c r="D44" i="7"/>
  <c r="C44" i="7"/>
  <c r="J44" i="7"/>
  <c r="K44" i="7"/>
  <c r="E42" i="6"/>
  <c r="B44" i="6"/>
  <c r="A45" i="6"/>
  <c r="H43" i="6"/>
  <c r="G43" i="6"/>
  <c r="D43" i="6"/>
  <c r="F43" i="6" s="1"/>
  <c r="C43" i="6"/>
  <c r="K43" i="6"/>
  <c r="J43" i="6"/>
  <c r="I43" i="6"/>
  <c r="B44" i="5"/>
  <c r="A45" i="5"/>
  <c r="H43" i="5"/>
  <c r="G43" i="5"/>
  <c r="K43" i="5"/>
  <c r="F43" i="5"/>
  <c r="E43" i="5"/>
  <c r="D43" i="5"/>
  <c r="C43" i="5"/>
  <c r="J43" i="5"/>
  <c r="I43" i="5"/>
  <c r="H43" i="1"/>
  <c r="G43" i="1"/>
  <c r="D43" i="1"/>
  <c r="F43" i="1" s="1"/>
  <c r="C43" i="1"/>
  <c r="K43" i="1"/>
  <c r="J43" i="1"/>
  <c r="I43" i="1"/>
  <c r="B44" i="1"/>
  <c r="A45" i="1"/>
  <c r="B45" i="15" l="1"/>
  <c r="A46" i="15"/>
  <c r="B46" i="15" s="1"/>
  <c r="I44" i="15"/>
  <c r="H44" i="15"/>
  <c r="G44" i="15"/>
  <c r="F44" i="15"/>
  <c r="E44" i="15"/>
  <c r="D44" i="15"/>
  <c r="C44" i="15"/>
  <c r="K44" i="15"/>
  <c r="J44" i="15"/>
  <c r="B45" i="14"/>
  <c r="A46" i="14"/>
  <c r="B46" i="14" s="1"/>
  <c r="I44" i="14"/>
  <c r="H44" i="14"/>
  <c r="G44" i="14"/>
  <c r="F44" i="14"/>
  <c r="E44" i="14"/>
  <c r="D44" i="14"/>
  <c r="C44" i="14"/>
  <c r="K44" i="14"/>
  <c r="J44" i="14"/>
  <c r="E44" i="13"/>
  <c r="E45" i="13" s="1"/>
  <c r="K46" i="13"/>
  <c r="J46" i="13"/>
  <c r="I46" i="13"/>
  <c r="H46" i="13"/>
  <c r="G46" i="13"/>
  <c r="F46" i="13"/>
  <c r="E46" i="13"/>
  <c r="D46" i="13"/>
  <c r="C46" i="13"/>
  <c r="J45" i="13"/>
  <c r="I45" i="13"/>
  <c r="H45" i="13"/>
  <c r="G45" i="13"/>
  <c r="F45" i="13"/>
  <c r="D45" i="13"/>
  <c r="C45" i="13"/>
  <c r="K45" i="13"/>
  <c r="B45" i="12"/>
  <c r="A46" i="12"/>
  <c r="B46" i="12" s="1"/>
  <c r="I44" i="12"/>
  <c r="H44" i="12"/>
  <c r="G44" i="12"/>
  <c r="F44" i="12"/>
  <c r="E44" i="12"/>
  <c r="D44" i="12"/>
  <c r="C44" i="12"/>
  <c r="K44" i="12"/>
  <c r="J44" i="12"/>
  <c r="E43" i="11"/>
  <c r="E44" i="11" s="1"/>
  <c r="B45" i="11"/>
  <c r="A46" i="11"/>
  <c r="B46" i="11" s="1"/>
  <c r="I44" i="11"/>
  <c r="H44" i="11"/>
  <c r="G44" i="11"/>
  <c r="F44" i="11"/>
  <c r="D44" i="11"/>
  <c r="C44" i="11"/>
  <c r="K44" i="11"/>
  <c r="J44" i="11"/>
  <c r="B45" i="10"/>
  <c r="A46" i="10"/>
  <c r="B46" i="10" s="1"/>
  <c r="I44" i="10"/>
  <c r="H44" i="10"/>
  <c r="G44" i="10"/>
  <c r="D44" i="10"/>
  <c r="F44" i="10" s="1"/>
  <c r="C44" i="10"/>
  <c r="K44" i="10"/>
  <c r="J44" i="10"/>
  <c r="B45" i="9"/>
  <c r="A46" i="9"/>
  <c r="B46" i="9" s="1"/>
  <c r="I44" i="9"/>
  <c r="H44" i="9"/>
  <c r="G44" i="9"/>
  <c r="F44" i="9"/>
  <c r="E44" i="9"/>
  <c r="D44" i="9"/>
  <c r="C44" i="9"/>
  <c r="K44" i="9"/>
  <c r="J44" i="9"/>
  <c r="E43" i="8"/>
  <c r="E44" i="8" s="1"/>
  <c r="B45" i="8"/>
  <c r="A46" i="8"/>
  <c r="B46" i="8" s="1"/>
  <c r="I44" i="8"/>
  <c r="H44" i="8"/>
  <c r="G44" i="8"/>
  <c r="F44" i="8"/>
  <c r="D44" i="8"/>
  <c r="C44" i="8"/>
  <c r="J44" i="8"/>
  <c r="K44" i="8"/>
  <c r="K46" i="7"/>
  <c r="J46" i="7"/>
  <c r="I46" i="7"/>
  <c r="H46" i="7"/>
  <c r="G46" i="7"/>
  <c r="F46" i="7"/>
  <c r="E46" i="7"/>
  <c r="D46" i="7"/>
  <c r="C46" i="7"/>
  <c r="J45" i="7"/>
  <c r="I45" i="7"/>
  <c r="H45" i="7"/>
  <c r="G45" i="7"/>
  <c r="F45" i="7"/>
  <c r="K45" i="7"/>
  <c r="E45" i="7"/>
  <c r="D45" i="7"/>
  <c r="C45" i="7"/>
  <c r="E43" i="6"/>
  <c r="E44" i="6" s="1"/>
  <c r="B45" i="6"/>
  <c r="A46" i="6"/>
  <c r="B46" i="6" s="1"/>
  <c r="I44" i="6"/>
  <c r="H44" i="6"/>
  <c r="G44" i="6"/>
  <c r="F44" i="6"/>
  <c r="D44" i="6"/>
  <c r="C44" i="6"/>
  <c r="K44" i="6"/>
  <c r="J44" i="6"/>
  <c r="B45" i="5"/>
  <c r="A46" i="5"/>
  <c r="B46" i="5" s="1"/>
  <c r="I44" i="5"/>
  <c r="H44" i="5"/>
  <c r="G44" i="5"/>
  <c r="F44" i="5"/>
  <c r="E44" i="5"/>
  <c r="D44" i="5"/>
  <c r="C44" i="5"/>
  <c r="K44" i="5"/>
  <c r="J44" i="5"/>
  <c r="E43" i="1"/>
  <c r="I44" i="1"/>
  <c r="H44" i="1"/>
  <c r="G44" i="1"/>
  <c r="D44" i="1"/>
  <c r="F44" i="1" s="1"/>
  <c r="C44" i="1"/>
  <c r="K44" i="1"/>
  <c r="J44" i="1"/>
  <c r="B45" i="1"/>
  <c r="A46" i="1"/>
  <c r="B46" i="1" s="1"/>
  <c r="A47" i="7"/>
  <c r="B47" i="7" s="1"/>
  <c r="K46" i="15" l="1"/>
  <c r="J46" i="15"/>
  <c r="I46" i="15"/>
  <c r="H46" i="15"/>
  <c r="G46" i="15"/>
  <c r="F46" i="15"/>
  <c r="E46" i="15"/>
  <c r="D46" i="15"/>
  <c r="C46" i="15"/>
  <c r="J45" i="15"/>
  <c r="I45" i="15"/>
  <c r="H45" i="15"/>
  <c r="G45" i="15"/>
  <c r="F45" i="15"/>
  <c r="E45" i="15"/>
  <c r="D45" i="15"/>
  <c r="C45" i="15"/>
  <c r="K45" i="15"/>
  <c r="K46" i="14"/>
  <c r="J46" i="14"/>
  <c r="I46" i="14"/>
  <c r="H46" i="14"/>
  <c r="G46" i="14"/>
  <c r="F46" i="14"/>
  <c r="E46" i="14"/>
  <c r="D46" i="14"/>
  <c r="C46" i="14"/>
  <c r="J45" i="14"/>
  <c r="I45" i="14"/>
  <c r="H45" i="14"/>
  <c r="G45" i="14"/>
  <c r="F45" i="14"/>
  <c r="E45" i="14"/>
  <c r="D45" i="14"/>
  <c r="C45" i="14"/>
  <c r="K45" i="14"/>
  <c r="K46" i="12"/>
  <c r="J46" i="12"/>
  <c r="I46" i="12"/>
  <c r="H46" i="12"/>
  <c r="G46" i="12"/>
  <c r="F46" i="12"/>
  <c r="E46" i="12"/>
  <c r="D46" i="12"/>
  <c r="C46" i="12"/>
  <c r="J45" i="12"/>
  <c r="I45" i="12"/>
  <c r="H45" i="12"/>
  <c r="G45" i="12"/>
  <c r="F45" i="12"/>
  <c r="E45" i="12"/>
  <c r="D45" i="12"/>
  <c r="C45" i="12"/>
  <c r="K45" i="12"/>
  <c r="K46" i="11"/>
  <c r="J46" i="11"/>
  <c r="I46" i="11"/>
  <c r="H46" i="11"/>
  <c r="G46" i="11"/>
  <c r="F46" i="11"/>
  <c r="E46" i="11"/>
  <c r="D46" i="11"/>
  <c r="C46" i="11"/>
  <c r="J45" i="11"/>
  <c r="I45" i="11"/>
  <c r="H45" i="11"/>
  <c r="G45" i="11"/>
  <c r="F45" i="11"/>
  <c r="E45" i="11"/>
  <c r="D45" i="11"/>
  <c r="C45" i="11"/>
  <c r="K45" i="11"/>
  <c r="E44" i="10"/>
  <c r="K46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K45" i="10"/>
  <c r="K46" i="9"/>
  <c r="J46" i="9"/>
  <c r="I46" i="9"/>
  <c r="H46" i="9"/>
  <c r="G46" i="9"/>
  <c r="F46" i="9"/>
  <c r="E46" i="9"/>
  <c r="D46" i="9"/>
  <c r="C46" i="9"/>
  <c r="J45" i="9"/>
  <c r="I45" i="9"/>
  <c r="H45" i="9"/>
  <c r="G45" i="9"/>
  <c r="F45" i="9"/>
  <c r="E45" i="9"/>
  <c r="D45" i="9"/>
  <c r="C45" i="9"/>
  <c r="K45" i="9"/>
  <c r="K46" i="8"/>
  <c r="J46" i="8"/>
  <c r="I46" i="8"/>
  <c r="H46" i="8"/>
  <c r="G46" i="8"/>
  <c r="F46" i="8"/>
  <c r="E46" i="8"/>
  <c r="D46" i="8"/>
  <c r="C46" i="8"/>
  <c r="J45" i="8"/>
  <c r="I45" i="8"/>
  <c r="H45" i="8"/>
  <c r="G45" i="8"/>
  <c r="F45" i="8"/>
  <c r="E45" i="8"/>
  <c r="D45" i="8"/>
  <c r="K45" i="8"/>
  <c r="C45" i="8"/>
  <c r="K46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K45" i="6"/>
  <c r="K46" i="5"/>
  <c r="J46" i="5"/>
  <c r="I46" i="5"/>
  <c r="H46" i="5"/>
  <c r="G46" i="5"/>
  <c r="F46" i="5"/>
  <c r="E46" i="5"/>
  <c r="D46" i="5"/>
  <c r="C46" i="5"/>
  <c r="J45" i="5"/>
  <c r="I45" i="5"/>
  <c r="H45" i="5"/>
  <c r="G45" i="5"/>
  <c r="F45" i="5"/>
  <c r="E45" i="5"/>
  <c r="D45" i="5"/>
  <c r="C45" i="5"/>
  <c r="K45" i="5"/>
  <c r="E44" i="1"/>
  <c r="E45" i="1" s="1"/>
  <c r="E48" i="1" s="1"/>
  <c r="E49" i="1" s="1"/>
  <c r="E5" i="5" s="1"/>
  <c r="J45" i="1"/>
  <c r="I45" i="1"/>
  <c r="I48" i="1" s="1"/>
  <c r="G45" i="1"/>
  <c r="H45" i="1"/>
  <c r="H48" i="1" s="1"/>
  <c r="F45" i="1"/>
  <c r="C45" i="1"/>
  <c r="D45" i="1"/>
  <c r="K45" i="1"/>
  <c r="K46" i="1"/>
  <c r="J46" i="1"/>
  <c r="I46" i="1"/>
  <c r="H46" i="1"/>
  <c r="G46" i="1"/>
  <c r="F46" i="1"/>
  <c r="E46" i="1"/>
  <c r="D46" i="1"/>
  <c r="C46" i="1"/>
  <c r="A47" i="5"/>
  <c r="B47" i="5" s="1"/>
  <c r="C48" i="1"/>
  <c r="K48" i="1"/>
  <c r="G48" i="1"/>
  <c r="A47" i="1"/>
  <c r="B47" i="1" s="1"/>
  <c r="A47" i="15"/>
  <c r="B47" i="15" s="1"/>
  <c r="A47" i="14"/>
  <c r="B47" i="14" s="1"/>
  <c r="A47" i="13"/>
  <c r="B47" i="13" s="1"/>
  <c r="A47" i="12"/>
  <c r="B47" i="12" s="1"/>
  <c r="A47" i="11"/>
  <c r="B47" i="11" s="1"/>
  <c r="A47" i="10"/>
  <c r="B47" i="10" s="1"/>
  <c r="A47" i="9"/>
  <c r="B47" i="9" s="1"/>
  <c r="A47" i="8"/>
  <c r="B47" i="8" s="1"/>
  <c r="I47" i="7"/>
  <c r="H47" i="7"/>
  <c r="G47" i="7"/>
  <c r="F47" i="7"/>
  <c r="E47" i="7"/>
  <c r="D47" i="7"/>
  <c r="C47" i="7"/>
  <c r="K47" i="7"/>
  <c r="J47" i="7"/>
  <c r="I48" i="7"/>
  <c r="D48" i="7"/>
  <c r="C48" i="7"/>
  <c r="E48" i="7"/>
  <c r="G48" i="7"/>
  <c r="H48" i="7"/>
  <c r="J48" i="7"/>
  <c r="F48" i="7"/>
  <c r="K48" i="7"/>
  <c r="A47" i="6"/>
  <c r="B47" i="6" s="1"/>
  <c r="D47" i="6" s="1"/>
  <c r="D47" i="5" l="1"/>
  <c r="I47" i="5"/>
  <c r="G47" i="5"/>
  <c r="C47" i="5"/>
  <c r="E47" i="5"/>
  <c r="F47" i="5"/>
  <c r="H47" i="5"/>
  <c r="K47" i="5"/>
  <c r="J47" i="5"/>
  <c r="K48" i="5"/>
  <c r="G48" i="5"/>
  <c r="E48" i="5"/>
  <c r="E49" i="5" s="1"/>
  <c r="E5" i="6" s="1"/>
  <c r="I48" i="5"/>
  <c r="C48" i="5"/>
  <c r="J48" i="5"/>
  <c r="D48" i="5"/>
  <c r="H48" i="5"/>
  <c r="F48" i="5"/>
  <c r="C47" i="1"/>
  <c r="E47" i="1"/>
  <c r="K47" i="1"/>
  <c r="D47" i="1"/>
  <c r="F47" i="1"/>
  <c r="H47" i="1"/>
  <c r="I47" i="1"/>
  <c r="J47" i="1"/>
  <c r="G47" i="1"/>
  <c r="J48" i="1"/>
  <c r="F48" i="1"/>
  <c r="D48" i="1"/>
  <c r="I47" i="15"/>
  <c r="H47" i="15"/>
  <c r="G47" i="15"/>
  <c r="F47" i="15"/>
  <c r="E47" i="15"/>
  <c r="C47" i="15"/>
  <c r="D47" i="15"/>
  <c r="K47" i="15"/>
  <c r="J47" i="15"/>
  <c r="H48" i="15"/>
  <c r="G48" i="15"/>
  <c r="E48" i="15"/>
  <c r="K48" i="15"/>
  <c r="I48" i="15"/>
  <c r="D48" i="15"/>
  <c r="J48" i="15"/>
  <c r="F48" i="15"/>
  <c r="C48" i="15"/>
  <c r="J48" i="14"/>
  <c r="E48" i="14"/>
  <c r="H48" i="14"/>
  <c r="I48" i="14"/>
  <c r="C48" i="14"/>
  <c r="K48" i="14"/>
  <c r="D48" i="14"/>
  <c r="G48" i="14"/>
  <c r="F48" i="14"/>
  <c r="I47" i="14"/>
  <c r="H47" i="14"/>
  <c r="G47" i="14"/>
  <c r="F47" i="14"/>
  <c r="E47" i="14"/>
  <c r="D47" i="14"/>
  <c r="C47" i="14"/>
  <c r="K47" i="14"/>
  <c r="J47" i="14"/>
  <c r="I47" i="13"/>
  <c r="H47" i="13"/>
  <c r="G47" i="13"/>
  <c r="F47" i="13"/>
  <c r="E47" i="13"/>
  <c r="D47" i="13"/>
  <c r="C47" i="13"/>
  <c r="K47" i="13"/>
  <c r="J47" i="13"/>
  <c r="H48" i="13"/>
  <c r="I48" i="13"/>
  <c r="J48" i="13"/>
  <c r="G48" i="13"/>
  <c r="E48" i="13"/>
  <c r="K48" i="13"/>
  <c r="D48" i="13"/>
  <c r="F48" i="13"/>
  <c r="C48" i="13"/>
  <c r="I47" i="12"/>
  <c r="H47" i="12"/>
  <c r="G47" i="12"/>
  <c r="F47" i="12"/>
  <c r="E47" i="12"/>
  <c r="D47" i="12"/>
  <c r="C47" i="12"/>
  <c r="K47" i="12"/>
  <c r="J47" i="12"/>
  <c r="K48" i="12"/>
  <c r="I48" i="12"/>
  <c r="H48" i="12"/>
  <c r="D48" i="12"/>
  <c r="C48" i="12"/>
  <c r="E48" i="12"/>
  <c r="G48" i="12"/>
  <c r="J48" i="12"/>
  <c r="F48" i="12"/>
  <c r="I47" i="11"/>
  <c r="H47" i="11"/>
  <c r="G47" i="11"/>
  <c r="F47" i="11"/>
  <c r="E47" i="11"/>
  <c r="D47" i="11"/>
  <c r="C47" i="11"/>
  <c r="K47" i="11"/>
  <c r="J47" i="11"/>
  <c r="K48" i="11"/>
  <c r="H48" i="11"/>
  <c r="D48" i="11"/>
  <c r="I48" i="11"/>
  <c r="J48" i="11"/>
  <c r="G48" i="11"/>
  <c r="C48" i="11"/>
  <c r="F48" i="11"/>
  <c r="E48" i="11"/>
  <c r="I47" i="10"/>
  <c r="H47" i="10"/>
  <c r="G47" i="10"/>
  <c r="F47" i="10"/>
  <c r="E47" i="10"/>
  <c r="D47" i="10"/>
  <c r="C47" i="10"/>
  <c r="K47" i="10"/>
  <c r="J47" i="10"/>
  <c r="I48" i="10"/>
  <c r="H48" i="10"/>
  <c r="C48" i="10"/>
  <c r="F48" i="10"/>
  <c r="J48" i="10"/>
  <c r="D48" i="10"/>
  <c r="G48" i="10"/>
  <c r="K48" i="10"/>
  <c r="E48" i="10"/>
  <c r="I47" i="9"/>
  <c r="G47" i="9"/>
  <c r="F47" i="9"/>
  <c r="H47" i="9"/>
  <c r="E47" i="9"/>
  <c r="D47" i="9"/>
  <c r="C47" i="9"/>
  <c r="K47" i="9"/>
  <c r="J47" i="9"/>
  <c r="C48" i="9"/>
  <c r="E48" i="9"/>
  <c r="J48" i="9"/>
  <c r="I48" i="9"/>
  <c r="G48" i="9"/>
  <c r="D48" i="9"/>
  <c r="K48" i="9"/>
  <c r="F48" i="9"/>
  <c r="H48" i="9"/>
  <c r="I47" i="8"/>
  <c r="H47" i="8"/>
  <c r="G47" i="8"/>
  <c r="F47" i="8"/>
  <c r="E47" i="8"/>
  <c r="D47" i="8"/>
  <c r="C47" i="8"/>
  <c r="K47" i="8"/>
  <c r="J47" i="8"/>
  <c r="I48" i="8"/>
  <c r="F48" i="8"/>
  <c r="G48" i="8"/>
  <c r="E48" i="8"/>
  <c r="D48" i="8"/>
  <c r="J48" i="8"/>
  <c r="K48" i="8"/>
  <c r="H48" i="8"/>
  <c r="C48" i="8"/>
  <c r="I47" i="6"/>
  <c r="G47" i="6"/>
  <c r="F47" i="6"/>
  <c r="E47" i="6"/>
  <c r="C47" i="6"/>
  <c r="K47" i="6"/>
  <c r="J47" i="6"/>
  <c r="H47" i="6"/>
  <c r="H48" i="6"/>
  <c r="E48" i="6"/>
  <c r="G48" i="6"/>
  <c r="I48" i="6"/>
  <c r="K48" i="6"/>
  <c r="C48" i="6"/>
  <c r="F48" i="6"/>
  <c r="J48" i="6"/>
  <c r="D48" i="6"/>
  <c r="E49" i="6" l="1"/>
  <c r="E5" i="7" s="1"/>
  <c r="E49" i="7" s="1"/>
  <c r="E5" i="8" l="1"/>
  <c r="E49" i="8" s="1"/>
  <c r="E5" i="9" l="1"/>
  <c r="E49" i="9" s="1"/>
  <c r="E5" i="10" l="1"/>
  <c r="E49" i="10" s="1"/>
  <c r="E5" i="11" l="1"/>
  <c r="E49" i="11" s="1"/>
  <c r="E5" i="12" l="1"/>
  <c r="E49" i="12" s="1"/>
  <c r="E5" i="13" l="1"/>
  <c r="E49" i="13" s="1"/>
  <c r="E5" i="14" l="1"/>
  <c r="E49" i="14" s="1"/>
  <c r="E5" i="15" s="1"/>
  <c r="E49" i="15" s="1"/>
</calcChain>
</file>

<file path=xl/sharedStrings.xml><?xml version="1.0" encoding="utf-8"?>
<sst xmlns="http://schemas.openxmlformats.org/spreadsheetml/2006/main" count="276" uniqueCount="55">
  <si>
    <t>Arbeitszeitnachweis</t>
  </si>
  <si>
    <t>Name:</t>
  </si>
  <si>
    <t>Jahr:</t>
  </si>
  <si>
    <t>Januar</t>
  </si>
  <si>
    <t>Datum</t>
  </si>
  <si>
    <t>Tag</t>
  </si>
  <si>
    <t>Soll-Std.</t>
  </si>
  <si>
    <t>Tats.Std.</t>
  </si>
  <si>
    <t>Überstd.</t>
  </si>
  <si>
    <t>Wo.Std.</t>
  </si>
  <si>
    <t>Sa.Std.</t>
  </si>
  <si>
    <t>So.Std.</t>
  </si>
  <si>
    <t>Feiert.</t>
  </si>
  <si>
    <t>Nachtst.</t>
  </si>
  <si>
    <t>Kommentar</t>
  </si>
  <si>
    <t>13.00 - 21.00</t>
  </si>
  <si>
    <t>ab 21.00 Uhr</t>
  </si>
  <si>
    <t>Total</t>
  </si>
  <si>
    <t>Feiertage</t>
  </si>
  <si>
    <t>Neujahr</t>
  </si>
  <si>
    <t>Karfreitag</t>
  </si>
  <si>
    <t>Ostersonntag</t>
  </si>
  <si>
    <t>Ostermontag</t>
  </si>
  <si>
    <t>Erster Mai</t>
  </si>
  <si>
    <t>Christi Himmelfahrt</t>
  </si>
  <si>
    <t>Pfingstsonntag</t>
  </si>
  <si>
    <t>Pfingstmontag</t>
  </si>
  <si>
    <t>3. Oktober</t>
  </si>
  <si>
    <t>Allerheiligen</t>
  </si>
  <si>
    <t>Erster Weihnachtsfeiertag</t>
  </si>
  <si>
    <t>Zweiter Weihnachtsfeiertag</t>
  </si>
  <si>
    <t>Übertrag:</t>
  </si>
  <si>
    <t>Richtwert:</t>
  </si>
  <si>
    <t>Übertrag aus 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</si>
  <si>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</si>
  <si>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</si>
  <si>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</si>
  <si>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</si>
  <si>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</si>
  <si>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</si>
  <si>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</si>
  <si>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</si>
  <si>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</si>
  <si>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</si>
  <si>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</si>
  <si>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Übertrag aus November</t>
  </si>
  <si>
    <t>Übertrag aus Oktober</t>
  </si>
  <si>
    <t>Übertrag aus September</t>
  </si>
  <si>
    <t>Übertrag aus August</t>
  </si>
  <si>
    <t>Übertrag aus Juli</t>
  </si>
  <si>
    <t>Übertrag aus Juni</t>
  </si>
  <si>
    <t>Übertrag aus Mai</t>
  </si>
  <si>
    <t>Übertrag aus April</t>
  </si>
  <si>
    <t>Übertrag aus März</t>
  </si>
  <si>
    <t>Übertrag aus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</si>
</sst>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0.00;\-0.00;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4" fontId="0" fillId="0" borderId="0" xfId="0" applyNumberFormat="1"/>
    <xf numFmtId="0" fontId="0" fillId="0" borderId="0" xfId="0" quotePrefix="1"/>
    <xf numFmtId="0" fontId="6" fillId="0" borderId="0" xfId="1" applyFont="1" applyProtection="1"/>
    <xf numFmtId="0" fontId="1" fillId="0" borderId="0" xfId="1" applyProtection="1"/>
    <xf numFmtId="0" fontId="0" fillId="0" borderId="0" xfId="0" applyProtection="1"/>
    <xf numFmtId="0" fontId="2" fillId="0" borderId="0" xfId="1" applyFont="1" applyProtection="1"/>
    <xf numFmtId="0" fontId="2" fillId="0" borderId="0" xfId="1" applyFont="1" applyAlignment="1" applyProtection="1"/>
    <xf numFmtId="0" fontId="2" fillId="0" borderId="0" xfId="1" applyFont="1" applyAlignment="1" applyProtection="1">
      <alignment horizontal="right"/>
    </xf>
    <xf numFmtId="0" fontId="9" fillId="0" borderId="0" xfId="1" applyFont="1" applyProtection="1"/>
    <xf numFmtId="0" fontId="3" fillId="0" borderId="3" xfId="1" applyFont="1" applyBorder="1" applyAlignment="1" applyProtection="1">
      <alignment horizontal="center"/>
    </xf>
    <xf numFmtId="0" fontId="3" fillId="0" borderId="3" xfId="1" applyFont="1" applyBorder="1" applyProtection="1"/>
    <xf numFmtId="0" fontId="4" fillId="0" borderId="2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</xf>
    <xf numFmtId="0" fontId="8" fillId="0" borderId="5" xfId="1" applyFont="1" applyBorder="1" applyAlignment="1" applyProtection="1">
      <alignment horizontal="left" vertical="center"/>
    </xf>
    <xf numFmtId="0" fontId="8" fillId="0" borderId="5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14" fontId="4" fillId="0" borderId="1" xfId="1" applyNumberFormat="1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right" vertical="center"/>
    </xf>
    <xf numFmtId="14" fontId="5" fillId="0" borderId="6" xfId="1" applyNumberFormat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horizontal="right" vertical="center"/>
    </xf>
    <xf numFmtId="14" fontId="4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10" fillId="0" borderId="0" xfId="1" applyFont="1" applyProtection="1"/>
  </cellXfs>
  <cellStyles count="2">
    <cellStyle name="Standard" xfId="0" builtinId="0"/>
    <cellStyle name="Standard 2" xfId="1" xr:uid="{8F5E8933-9857-40A7-8178-7DF880B5E118}"/>
  </cellStyles>
  <dxfs count="216"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771525</xdr:colOff>
          <xdr:row>1</xdr:row>
          <xdr:rowOff>38100</xdr:rowOff>
        </xdr:from>
        <xdr:to>
          <xdr:col>11</xdr:col>
          <xdr:colOff>447675</xdr:colOff>
          <xdr:row>3</xdr:row>
          <xdr:rowOff>161925</xdr:rowOff>
        </xdr:to>
        <xdr:sp macro="" textlink="">
          <xdr:nvSpPr>
            <xdr:cNvPr id="1025" name="btnSchuetze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Formel Schützen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B3480-C806-4467-8630-B2031C664D9A}">
  <sheetPr codeName="Tabelle1"/>
  <dimension ref="A1:L49"/>
  <sheetViews>
    <sheetView tabSelected="1" workbookViewId="0">
      <selection activeCell="A3" sqref="A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4" t="str">
        <f>"Übertrag aus "&amp;F2-1</f>
        <v>Übertrag aus 2022</v>
      </c>
      <c r="B5" s="4"/>
      <c r="C5" s="4"/>
      <c r="E5" s="6"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DATE(F2,1,1)</f>
        <v>44927</v>
      </c>
      <c r="B9" s="19">
        <f t="shared" ref="B9:B46" si="0">IF(AND(NOT(ISNUMBER(A9)),ISNUMBER(A8)),"Summe",A9)</f>
        <v>44927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0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IF($B9="","",IF($B9="Summe",SUM(OFFSET(I8,IF(DAY($A8)&lt;=7,-DAY($A8)+1,-WEEKDAY($A8,2)+1),0,IF(DAY($A8)&lt;=7,DAY($A8),WEEKDAY($A8,2)))),IF(NOT(ISERROR(VLOOKUP(A9,Feiertage!$A$2:$A$50,1,0))),Januar!D9,0)))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 t="str">
        <f t="shared" ref="A9:A46" si="9">IF(ISNUMBER(A9),IF(WEEKDAY(A9,2)=7,"KW "&amp;WEEKNUM(A9,21),IF(MONTH(A9+1)=MONTH($A$9),A9+1,"KW "&amp;WEEKNUM(A9,21))),IF(ISNUMBER(A8),IF(MONTH(A8+1)=MONTH($A$9),A8+1,""),""))</f>
        <v>KW 52</v>
      </c>
      <c r="B10" s="19" t="str">
        <f t="shared" si="0"/>
        <v>Summe</v>
      </c>
      <c r="C10" s="20">
        <f t="shared" ca="1" si="1"/>
        <v>0</v>
      </c>
      <c r="D10" s="20">
        <f t="shared" ca="1" si="2"/>
        <v>0</v>
      </c>
      <c r="E10" s="20">
        <f t="shared" ca="1" si="3"/>
        <v>0</v>
      </c>
      <c r="F10" s="20">
        <f t="shared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IF($B10="","",IF($B10="Summe",SUM(OFFSET(I9,IF(DAY($A9)&lt;=7,-DAY($A9)+1,-WEEKDAY($A9,2)+1),0,IF(DAY($A9)&lt;=7,DAY($A9),WEEKDAY($A9,2)))),IF(NOT(ISERROR(VLOOKUP(A10,Feiertage!$A$2:$A$50,1,0))),Januar!D10,0)))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44928</v>
      </c>
      <c r="B11" s="19">
        <f t="shared" si="0"/>
        <v>44928</v>
      </c>
      <c r="C11" s="20">
        <f t="shared" ca="1" si="1"/>
        <v>8.25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IF($B11="","",IF($B11="Summe",SUM(OFFSET(I10,IF(DAY($A10)&lt;=7,-DAY($A10)+1,-WEEKDAY($A10,2)+1),0,IF(DAY($A10)&lt;=7,DAY($A10),WEEKDAY($A10,2)))),IF(NOT(ISERROR(VLOOKUP(A11,Feiertage!$A$2:$A$50,1,0))),Januar!D11,0)))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44929</v>
      </c>
      <c r="B12" s="19">
        <f t="shared" si="0"/>
        <v>44929</v>
      </c>
      <c r="C12" s="20">
        <f t="shared" ca="1" si="1"/>
        <v>8.25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IF($B12="","",IF($B12="Summe",SUM(OFFSET(I11,IF(DAY($A11)&lt;=7,-DAY($A11)+1,-WEEKDAY($A11,2)+1),0,IF(DAY($A11)&lt;=7,DAY($A11),WEEKDAY($A11,2)))),IF(NOT(ISERROR(VLOOKUP(A12,Feiertage!$A$2:$A$50,1,0))),Januar!D12,0)))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44930</v>
      </c>
      <c r="B13" s="19">
        <f t="shared" si="0"/>
        <v>44930</v>
      </c>
      <c r="C13" s="20">
        <f t="shared" ca="1" si="1"/>
        <v>8.25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IF($B13="","",IF($B13="Summe",SUM(OFFSET(I12,IF(DAY($A12)&lt;=7,-DAY($A12)+1,-WEEKDAY($A12,2)+1),0,IF(DAY($A12)&lt;=7,DAY($A12),WEEKDAY($A12,2)))),IF(NOT(ISERROR(VLOOKUP(A13,Feiertage!$A$2:$A$50,1,0))),Januar!D13,0)))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44931</v>
      </c>
      <c r="B14" s="19">
        <f t="shared" si="0"/>
        <v>44931</v>
      </c>
      <c r="C14" s="20">
        <f t="shared" ca="1" si="1"/>
        <v>8.25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IF($B14="","",IF($B14="Summe",SUM(OFFSET(I13,IF(DAY($A13)&lt;=7,-DAY($A13)+1,-WEEKDAY($A13,2)+1),0,IF(DAY($A13)&lt;=7,DAY($A13),WEEKDAY($A13,2)))),IF(NOT(ISERROR(VLOOKUP(A14,Feiertage!$A$2:$A$50,1,0))),Januar!D14,0)))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44932</v>
      </c>
      <c r="B15" s="19">
        <f t="shared" si="0"/>
        <v>44932</v>
      </c>
      <c r="C15" s="20">
        <f t="shared" ca="1" si="1"/>
        <v>6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IF($B15="","",IF($B15="Summe",SUM(OFFSET(I14,IF(DAY($A14)&lt;=7,-DAY($A14)+1,-WEEKDAY($A14,2)+1),0,IF(DAY($A14)&lt;=7,DAY($A14),WEEKDAY($A14,2)))),IF(NOT(ISERROR(VLOOKUP(A15,Feiertage!$A$2:$A$50,1,0))),Januar!D15,0)))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44933</v>
      </c>
      <c r="B16" s="19">
        <f t="shared" si="0"/>
        <v>44933</v>
      </c>
      <c r="C16" s="20">
        <f t="shared" ca="1" si="1"/>
        <v>0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IF($B16="","",IF($B16="Summe",SUM(OFFSET(I15,IF(DAY($A15)&lt;=7,-DAY($A15)+1,-WEEKDAY($A15,2)+1),0,IF(DAY($A15)&lt;=7,DAY($A15),WEEKDAY($A15,2)))),IF(NOT(ISERROR(VLOOKUP(A16,Feiertage!$A$2:$A$50,1,0))),Januar!D16,0)))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44934</v>
      </c>
      <c r="B17" s="19">
        <f t="shared" si="0"/>
        <v>44934</v>
      </c>
      <c r="C17" s="20">
        <f t="shared" ca="1" si="1"/>
        <v>0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IF($B17="","",IF($B17="Summe",SUM(OFFSET(I16,IF(DAY($A16)&lt;=7,-DAY($A16)+1,-WEEKDAY($A16,2)+1),0,IF(DAY($A16)&lt;=7,DAY($A16),WEEKDAY($A16,2)))),IF(NOT(ISERROR(VLOOKUP(A17,Feiertage!$A$2:$A$50,1,0))),Januar!D17,0)))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 t="str">
        <f t="shared" si="9"/>
        <v>KW 1</v>
      </c>
      <c r="B18" s="19" t="str">
        <f t="shared" si="0"/>
        <v>Summe</v>
      </c>
      <c r="C18" s="20">
        <f t="shared" ca="1" si="1"/>
        <v>39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IF($B18="","",IF($B18="Summe",SUM(OFFSET(I17,IF(DAY($A17)&lt;=7,-DAY($A17)+1,-WEEKDAY($A17,2)+1),0,IF(DAY($A17)&lt;=7,DAY($A17),WEEKDAY($A17,2)))),IF(NOT(ISERROR(VLOOKUP(A18,Feiertage!$A$2:$A$50,1,0))),Januar!D18,0)))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44935</v>
      </c>
      <c r="B19" s="19">
        <f t="shared" si="0"/>
        <v>44935</v>
      </c>
      <c r="C19" s="20">
        <f t="shared" ca="1" si="1"/>
        <v>8.25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IF($B19="","",IF($B19="Summe",SUM(OFFSET(I18,IF(DAY($A18)&lt;=7,-DAY($A18)+1,-WEEKDAY($A18,2)+1),0,IF(DAY($A18)&lt;=7,DAY($A18),WEEKDAY($A18,2)))),IF(NOT(ISERROR(VLOOKUP(A19,Feiertage!$A$2:$A$50,1,0))),Januar!D19,0)))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44936</v>
      </c>
      <c r="B20" s="19">
        <f t="shared" si="0"/>
        <v>44936</v>
      </c>
      <c r="C20" s="20">
        <f t="shared" ca="1" si="1"/>
        <v>8.25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IF($B20="","",IF($B20="Summe",SUM(OFFSET(I19,IF(DAY($A19)&lt;=7,-DAY($A19)+1,-WEEKDAY($A19,2)+1),0,IF(DAY($A19)&lt;=7,DAY($A19),WEEKDAY($A19,2)))),IF(NOT(ISERROR(VLOOKUP(A20,Feiertage!$A$2:$A$50,1,0))),Januar!D20,0)))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44937</v>
      </c>
      <c r="B21" s="19">
        <f t="shared" si="0"/>
        <v>44937</v>
      </c>
      <c r="C21" s="20">
        <f t="shared" ca="1" si="1"/>
        <v>8.25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IF($B21="","",IF($B21="Summe",SUM(OFFSET(I20,IF(DAY($A20)&lt;=7,-DAY($A20)+1,-WEEKDAY($A20,2)+1),0,IF(DAY($A20)&lt;=7,DAY($A20),WEEKDAY($A20,2)))),IF(NOT(ISERROR(VLOOKUP(A21,Feiertage!$A$2:$A$50,1,0))),Januar!D21,0)))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44938</v>
      </c>
      <c r="B22" s="19">
        <f t="shared" si="0"/>
        <v>44938</v>
      </c>
      <c r="C22" s="20">
        <f t="shared" ca="1" si="1"/>
        <v>8.25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IF($B22="","",IF($B22="Summe",SUM(OFFSET(I21,IF(DAY($A21)&lt;=7,-DAY($A21)+1,-WEEKDAY($A21,2)+1),0,IF(DAY($A21)&lt;=7,DAY($A21),WEEKDAY($A21,2)))),IF(NOT(ISERROR(VLOOKUP(A22,Feiertage!$A$2:$A$50,1,0))),Januar!D22,0)))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44939</v>
      </c>
      <c r="B23" s="19">
        <f t="shared" si="0"/>
        <v>44939</v>
      </c>
      <c r="C23" s="20">
        <f t="shared" ca="1" si="1"/>
        <v>6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IF($B23="","",IF($B23="Summe",SUM(OFFSET(I22,IF(DAY($A22)&lt;=7,-DAY($A22)+1,-WEEKDAY($A22,2)+1),0,IF(DAY($A22)&lt;=7,DAY($A22),WEEKDAY($A22,2)))),IF(NOT(ISERROR(VLOOKUP(A23,Feiertage!$A$2:$A$50,1,0))),Januar!D23,0)))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44940</v>
      </c>
      <c r="B24" s="19">
        <f t="shared" si="0"/>
        <v>44940</v>
      </c>
      <c r="C24" s="20">
        <f t="shared" ca="1" si="1"/>
        <v>0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IF($B24="","",IF($B24="Summe",SUM(OFFSET(I23,IF(DAY($A23)&lt;=7,-DAY($A23)+1,-WEEKDAY($A23,2)+1),0,IF(DAY($A23)&lt;=7,DAY($A23),WEEKDAY($A23,2)))),IF(NOT(ISERROR(VLOOKUP(A24,Feiertage!$A$2:$A$50,1,0))),Januar!D24,0)))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44941</v>
      </c>
      <c r="B25" s="19">
        <f t="shared" si="0"/>
        <v>44941</v>
      </c>
      <c r="C25" s="20">
        <f t="shared" ca="1" si="1"/>
        <v>0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IF($B25="","",IF($B25="Summe",SUM(OFFSET(I24,IF(DAY($A24)&lt;=7,-DAY($A24)+1,-WEEKDAY($A24,2)+1),0,IF(DAY($A24)&lt;=7,DAY($A24),WEEKDAY($A24,2)))),IF(NOT(ISERROR(VLOOKUP(A25,Feiertage!$A$2:$A$50,1,0))),Januar!D25,0)))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 t="str">
        <f t="shared" si="9"/>
        <v>KW 2</v>
      </c>
      <c r="B26" s="19" t="str">
        <f t="shared" si="0"/>
        <v>Summe</v>
      </c>
      <c r="C26" s="20">
        <f t="shared" ca="1" si="1"/>
        <v>39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IF($B26="","",IF($B26="Summe",SUM(OFFSET(I25,IF(DAY($A25)&lt;=7,-DAY($A25)+1,-WEEKDAY($A25,2)+1),0,IF(DAY($A25)&lt;=7,DAY($A25),WEEKDAY($A25,2)))),IF(NOT(ISERROR(VLOOKUP(A26,Feiertage!$A$2:$A$50,1,0))),Januar!D26,0)))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44942</v>
      </c>
      <c r="B27" s="19">
        <f t="shared" si="0"/>
        <v>44942</v>
      </c>
      <c r="C27" s="20">
        <f t="shared" ca="1" si="1"/>
        <v>8.25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IF($B27="","",IF($B27="Summe",SUM(OFFSET(I26,IF(DAY($A26)&lt;=7,-DAY($A26)+1,-WEEKDAY($A26,2)+1),0,IF(DAY($A26)&lt;=7,DAY($A26),WEEKDAY($A26,2)))),IF(NOT(ISERROR(VLOOKUP(A27,Feiertage!$A$2:$A$50,1,0))),Januar!D27,0)))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44943</v>
      </c>
      <c r="B28" s="19">
        <f t="shared" si="0"/>
        <v>44943</v>
      </c>
      <c r="C28" s="20">
        <f t="shared" ca="1" si="1"/>
        <v>8.25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IF($B28="","",IF($B28="Summe",SUM(OFFSET(I27,IF(DAY($A27)&lt;=7,-DAY($A27)+1,-WEEKDAY($A27,2)+1),0,IF(DAY($A27)&lt;=7,DAY($A27),WEEKDAY($A27,2)))),IF(NOT(ISERROR(VLOOKUP(A28,Feiertage!$A$2:$A$50,1,0))),Januar!D28,0)))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44944</v>
      </c>
      <c r="B29" s="19">
        <f t="shared" si="0"/>
        <v>44944</v>
      </c>
      <c r="C29" s="20">
        <f t="shared" ca="1" si="1"/>
        <v>8.25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IF($B29="","",IF($B29="Summe",SUM(OFFSET(I28,IF(DAY($A28)&lt;=7,-DAY($A28)+1,-WEEKDAY($A28,2)+1),0,IF(DAY($A28)&lt;=7,DAY($A28),WEEKDAY($A28,2)))),IF(NOT(ISERROR(VLOOKUP(A29,Feiertage!$A$2:$A$50,1,0))),Januar!D29,0)))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44945</v>
      </c>
      <c r="B30" s="19">
        <f t="shared" si="0"/>
        <v>44945</v>
      </c>
      <c r="C30" s="20">
        <f t="shared" ca="1" si="1"/>
        <v>8.25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IF($B30="","",IF($B30="Summe",SUM(OFFSET(I29,IF(DAY($A29)&lt;=7,-DAY($A29)+1,-WEEKDAY($A29,2)+1),0,IF(DAY($A29)&lt;=7,DAY($A29),WEEKDAY($A29,2)))),IF(NOT(ISERROR(VLOOKUP(A30,Feiertage!$A$2:$A$50,1,0))),Januar!D30,0)))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44946</v>
      </c>
      <c r="B31" s="19">
        <f t="shared" si="0"/>
        <v>44946</v>
      </c>
      <c r="C31" s="20">
        <f t="shared" ca="1" si="1"/>
        <v>6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IF($B31="","",IF($B31="Summe",SUM(OFFSET(I30,IF(DAY($A30)&lt;=7,-DAY($A30)+1,-WEEKDAY($A30,2)+1),0,IF(DAY($A30)&lt;=7,DAY($A30),WEEKDAY($A30,2)))),IF(NOT(ISERROR(VLOOKUP(A31,Feiertage!$A$2:$A$50,1,0))),Januar!D31,0)))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44947</v>
      </c>
      <c r="B32" s="19">
        <f t="shared" si="0"/>
        <v>44947</v>
      </c>
      <c r="C32" s="20">
        <f t="shared" ca="1" si="1"/>
        <v>0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IF($B32="","",IF($B32="Summe",SUM(OFFSET(I31,IF(DAY($A31)&lt;=7,-DAY($A31)+1,-WEEKDAY($A31,2)+1),0,IF(DAY($A31)&lt;=7,DAY($A31),WEEKDAY($A31,2)))),IF(NOT(ISERROR(VLOOKUP(A32,Feiertage!$A$2:$A$50,1,0))),Januar!D32,0)))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44948</v>
      </c>
      <c r="B33" s="19">
        <f t="shared" si="0"/>
        <v>44948</v>
      </c>
      <c r="C33" s="20">
        <f t="shared" ca="1" si="1"/>
        <v>0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IF($B33="","",IF($B33="Summe",SUM(OFFSET(I32,IF(DAY($A32)&lt;=7,-DAY($A32)+1,-WEEKDAY($A32,2)+1),0,IF(DAY($A32)&lt;=7,DAY($A32),WEEKDAY($A32,2)))),IF(NOT(ISERROR(VLOOKUP(A33,Feiertage!$A$2:$A$50,1,0))),Januar!D33,0)))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 t="str">
        <f t="shared" si="9"/>
        <v>KW 3</v>
      </c>
      <c r="B34" s="19" t="str">
        <f t="shared" si="0"/>
        <v>Summe</v>
      </c>
      <c r="C34" s="20">
        <f t="shared" ca="1" si="1"/>
        <v>39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IF($B34="","",IF($B34="Summe",SUM(OFFSET(I33,IF(DAY($A33)&lt;=7,-DAY($A33)+1,-WEEKDAY($A33,2)+1),0,IF(DAY($A33)&lt;=7,DAY($A33),WEEKDAY($A33,2)))),IF(NOT(ISERROR(VLOOKUP(A34,Feiertage!$A$2:$A$50,1,0))),Januar!D34,0)))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44949</v>
      </c>
      <c r="B35" s="19">
        <f t="shared" si="0"/>
        <v>44949</v>
      </c>
      <c r="C35" s="20">
        <f t="shared" ca="1" si="1"/>
        <v>8.25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IF($B35="","",IF($B35="Summe",SUM(OFFSET(I34,IF(DAY($A34)&lt;=7,-DAY($A34)+1,-WEEKDAY($A34,2)+1),0,IF(DAY($A34)&lt;=7,DAY($A34),WEEKDAY($A34,2)))),IF(NOT(ISERROR(VLOOKUP(A35,Feiertage!$A$2:$A$50,1,0))),Januar!D35,0)))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44950</v>
      </c>
      <c r="B36" s="19">
        <f t="shared" si="0"/>
        <v>44950</v>
      </c>
      <c r="C36" s="20">
        <f t="shared" ca="1" si="1"/>
        <v>8.25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IF($B36="","",IF($B36="Summe",SUM(OFFSET(I35,IF(DAY($A35)&lt;=7,-DAY($A35)+1,-WEEKDAY($A35,2)+1),0,IF(DAY($A35)&lt;=7,DAY($A35),WEEKDAY($A35,2)))),IF(NOT(ISERROR(VLOOKUP(A36,Feiertage!$A$2:$A$50,1,0))),Januar!D36,0)))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44951</v>
      </c>
      <c r="B37" s="19">
        <f t="shared" si="0"/>
        <v>44951</v>
      </c>
      <c r="C37" s="20">
        <f t="shared" ca="1" si="1"/>
        <v>8.25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IF($B37="","",IF($B37="Summe",SUM(OFFSET(I36,IF(DAY($A36)&lt;=7,-DAY($A36)+1,-WEEKDAY($A36,2)+1),0,IF(DAY($A36)&lt;=7,DAY($A36),WEEKDAY($A36,2)))),IF(NOT(ISERROR(VLOOKUP(A37,Feiertage!$A$2:$A$50,1,0))),Januar!D37,0)))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44952</v>
      </c>
      <c r="B38" s="19">
        <f t="shared" si="0"/>
        <v>44952</v>
      </c>
      <c r="C38" s="20">
        <f t="shared" ca="1" si="1"/>
        <v>8.25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IF($B38="","",IF($B38="Summe",SUM(OFFSET(I37,IF(DAY($A37)&lt;=7,-DAY($A37)+1,-WEEKDAY($A37,2)+1),0,IF(DAY($A37)&lt;=7,DAY($A37),WEEKDAY($A37,2)))),IF(NOT(ISERROR(VLOOKUP(A38,Feiertage!$A$2:$A$50,1,0))),Januar!D38,0)))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44953</v>
      </c>
      <c r="B39" s="19">
        <f t="shared" si="0"/>
        <v>44953</v>
      </c>
      <c r="C39" s="20">
        <f t="shared" ca="1" si="1"/>
        <v>6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IF($B39="","",IF($B39="Summe",SUM(OFFSET(I38,IF(DAY($A38)&lt;=7,-DAY($A38)+1,-WEEKDAY($A38,2)+1),0,IF(DAY($A38)&lt;=7,DAY($A38),WEEKDAY($A38,2)))),IF(NOT(ISERROR(VLOOKUP(A39,Feiertage!$A$2:$A$50,1,0))),Januar!D39,0)))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44954</v>
      </c>
      <c r="B40" s="19">
        <f t="shared" si="0"/>
        <v>44954</v>
      </c>
      <c r="C40" s="20">
        <f t="shared" ca="1" si="1"/>
        <v>0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IF($B40="","",IF($B40="Summe",SUM(OFFSET(I39,IF(DAY($A39)&lt;=7,-DAY($A39)+1,-WEEKDAY($A39,2)+1),0,IF(DAY($A39)&lt;=7,DAY($A39),WEEKDAY($A39,2)))),IF(NOT(ISERROR(VLOOKUP(A40,Feiertage!$A$2:$A$50,1,0))),Januar!D40,0)))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44955</v>
      </c>
      <c r="B41" s="19">
        <f t="shared" si="0"/>
        <v>44955</v>
      </c>
      <c r="C41" s="20">
        <f t="shared" ca="1" si="1"/>
        <v>0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IF($B41="","",IF($B41="Summe",SUM(OFFSET(I40,IF(DAY($A40)&lt;=7,-DAY($A40)+1,-WEEKDAY($A40,2)+1),0,IF(DAY($A40)&lt;=7,DAY($A40),WEEKDAY($A40,2)))),IF(NOT(ISERROR(VLOOKUP(A41,Feiertage!$A$2:$A$50,1,0))),Januar!D41,0)))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 t="str">
        <f t="shared" si="9"/>
        <v>KW 4</v>
      </c>
      <c r="B42" s="19" t="str">
        <f t="shared" si="0"/>
        <v>Summe</v>
      </c>
      <c r="C42" s="20">
        <f t="shared" ca="1" si="1"/>
        <v>39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IF($B42="","",IF($B42="Summe",SUM(OFFSET(I41,IF(DAY($A41)&lt;=7,-DAY($A41)+1,-WEEKDAY($A41,2)+1),0,IF(DAY($A41)&lt;=7,DAY($A41),WEEKDAY($A41,2)))),IF(NOT(ISERROR(VLOOKUP(A42,Feiertage!$A$2:$A$50,1,0))),Januar!D42,0)))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>
        <f t="shared" si="9"/>
        <v>44956</v>
      </c>
      <c r="B43" s="19">
        <f t="shared" si="0"/>
        <v>44956</v>
      </c>
      <c r="C43" s="20">
        <f t="shared" ca="1" si="1"/>
        <v>8.25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IF($B43="","",IF($B43="Summe",SUM(OFFSET(I42,IF(DAY($A42)&lt;=7,-DAY($A42)+1,-WEEKDAY($A42,2)+1),0,IF(DAY($A42)&lt;=7,DAY($A42),WEEKDAY($A42,2)))),IF(NOT(ISERROR(VLOOKUP(A43,Feiertage!$A$2:$A$50,1,0))),Januar!D43,0)))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>
        <f t="shared" si="9"/>
        <v>44957</v>
      </c>
      <c r="B44" s="19">
        <f t="shared" si="0"/>
        <v>44957</v>
      </c>
      <c r="C44" s="20">
        <f t="shared" ca="1" si="1"/>
        <v>8.25</v>
      </c>
      <c r="D44" s="20">
        <f t="shared" ca="1" si="2"/>
        <v>0</v>
      </c>
      <c r="E44" s="20">
        <f t="shared" ca="1" si="3"/>
        <v>0</v>
      </c>
      <c r="F44" s="20">
        <f t="shared" ca="1" si="4"/>
        <v>0</v>
      </c>
      <c r="G44" s="20">
        <f t="shared" ca="1" si="5"/>
        <v>0</v>
      </c>
      <c r="H44" s="20">
        <f t="shared" ca="1" si="6"/>
        <v>0</v>
      </c>
      <c r="I44" s="20">
        <f ca="1">IF($B44="","",IF($B44="Summe",SUM(OFFSET(I43,IF(DAY($A43)&lt;=7,-DAY($A43)+1,-WEEKDAY($A43,2)+1),0,IF(DAY($A43)&lt;=7,DAY($A43),WEEKDAY($A43,2)))),IF(NOT(ISERROR(VLOOKUP(A44,Feiertage!$A$2:$A$50,1,0))),Januar!D44,0)))</f>
        <v>0</v>
      </c>
      <c r="J44" s="20">
        <f t="shared" ca="1" si="7"/>
        <v>0</v>
      </c>
      <c r="K44" s="20">
        <f t="shared" ca="1" si="8"/>
        <v>0</v>
      </c>
      <c r="L44" s="17"/>
    </row>
    <row r="45" spans="1:12" x14ac:dyDescent="0.2">
      <c r="A45" s="18" t="str">
        <f t="shared" si="9"/>
        <v>KW 5</v>
      </c>
      <c r="B45" s="19" t="str">
        <f t="shared" si="0"/>
        <v>Summe</v>
      </c>
      <c r="C45" s="20">
        <f t="shared" ca="1" si="1"/>
        <v>16.5</v>
      </c>
      <c r="D45" s="20">
        <f t="shared" ca="1" si="2"/>
        <v>0</v>
      </c>
      <c r="E45" s="20">
        <f t="shared" ca="1" si="3"/>
        <v>0</v>
      </c>
      <c r="F45" s="20">
        <f t="shared" ca="1" si="4"/>
        <v>0</v>
      </c>
      <c r="G45" s="20">
        <f t="shared" ca="1" si="5"/>
        <v>0</v>
      </c>
      <c r="H45" s="20">
        <f t="shared" ca="1" si="6"/>
        <v>0</v>
      </c>
      <c r="I45" s="20">
        <f ca="1">IF($B45="","",IF($B45="Summe",SUM(OFFSET(I44,IF(DAY($A44)&lt;=7,-DAY($A44)+1,-WEEKDAY($A44,2)+1),0,IF(DAY($A44)&lt;=7,DAY($A44),WEEKDAY($A44,2)))),IF(NOT(ISERROR(VLOOKUP(A45,Feiertage!$A$2:$A$50,1,0))),Januar!D45,0)))</f>
        <v>0</v>
      </c>
      <c r="J45" s="20">
        <f t="shared" ca="1" si="7"/>
        <v>0</v>
      </c>
      <c r="K45" s="20">
        <f t="shared" ca="1" si="8"/>
        <v>0</v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IF($B46="","",IF($B46="Summe",SUM(OFFSET(I45,IF(DAY($A45)&lt;=7,-DAY($A45)+1,-WEEKDAY($A45,2)+1),0,IF(DAY($A45)&lt;=7,DAY($A45),WEEKDAY($A45,2)))),IF(NOT(ISERROR(VLOOKUP(A46,Feiertage!$A$2:$A$50,1,0))),Januar!D46,0)))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IF($B47="","",IF($B47="Summe",SUM(OFFSET(I46,IF(DAY($A46)&lt;=7,-DAY($A46)+1,-WEEKDAY($A46,2)+1),0,IF(DAY($A46)&lt;=7,DAY($A46),WEEKDAY($A46,2)))),IF(NOT(ISERROR(VLOOKUP(A47,Feiertage!$A$2:$A$50,1,0))),Januar!D47,0)))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172.5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215" priority="18">
      <formula>$B9="Summe"</formula>
    </cfRule>
  </conditionalFormatting>
  <conditionalFormatting sqref="C9:C47">
    <cfRule type="expression" dxfId="214" priority="17">
      <formula>AND(NOT($B9="Summe"),C9=0)</formula>
    </cfRule>
  </conditionalFormatting>
  <conditionalFormatting sqref="D9:D47">
    <cfRule type="expression" dxfId="213" priority="16">
      <formula>AND(NOT($B9="Summe"),D9=0)</formula>
    </cfRule>
  </conditionalFormatting>
  <conditionalFormatting sqref="E9:E47">
    <cfRule type="expression" dxfId="212" priority="15">
      <formula>AND(NOT($B9="Summe"),E9=0)</formula>
    </cfRule>
  </conditionalFormatting>
  <conditionalFormatting sqref="F9:F47">
    <cfRule type="expression" dxfId="211" priority="14">
      <formula>AND(NOT($B9="Summe"),F9=0)</formula>
    </cfRule>
  </conditionalFormatting>
  <conditionalFormatting sqref="G9:G47">
    <cfRule type="expression" dxfId="210" priority="13">
      <formula>AND(NOT($B9="Summe"),G9=0)</formula>
    </cfRule>
  </conditionalFormatting>
  <conditionalFormatting sqref="G9:G47">
    <cfRule type="expression" dxfId="209" priority="12">
      <formula>AND(NOT($B9="Summe"),G9=0)</formula>
    </cfRule>
  </conditionalFormatting>
  <conditionalFormatting sqref="G9:G47">
    <cfRule type="expression" dxfId="208" priority="11">
      <formula>AND(NOT($B9="Summe"),G9=0)</formula>
    </cfRule>
  </conditionalFormatting>
  <conditionalFormatting sqref="H9:H47">
    <cfRule type="expression" dxfId="207" priority="10">
      <formula>AND(NOT($B9="Summe"),H9=0)</formula>
    </cfRule>
  </conditionalFormatting>
  <conditionalFormatting sqref="H9:H47">
    <cfRule type="expression" dxfId="206" priority="9">
      <formula>AND(NOT($B9="Summe"),H9=0)</formula>
    </cfRule>
  </conditionalFormatting>
  <conditionalFormatting sqref="H9:H47">
    <cfRule type="expression" dxfId="205" priority="8">
      <formula>AND(NOT($B9="Summe"),H9=0)</formula>
    </cfRule>
  </conditionalFormatting>
  <conditionalFormatting sqref="I9:I47">
    <cfRule type="expression" dxfId="204" priority="7">
      <formula>AND(NOT($B9="Summe"),I9=0)</formula>
    </cfRule>
  </conditionalFormatting>
  <conditionalFormatting sqref="I9:I47">
    <cfRule type="expression" dxfId="203" priority="6">
      <formula>AND(NOT($B9="Summe"),I9=0)</formula>
    </cfRule>
  </conditionalFormatting>
  <conditionalFormatting sqref="I9:I47">
    <cfRule type="expression" dxfId="202" priority="5">
      <formula>AND(NOT($B9="Summe"),I9=0)</formula>
    </cfRule>
  </conditionalFormatting>
  <conditionalFormatting sqref="J9:J47">
    <cfRule type="expression" dxfId="201" priority="4">
      <formula>AND(NOT($B9="Summe"),J9=0)</formula>
    </cfRule>
  </conditionalFormatting>
  <conditionalFormatting sqref="K9:K47">
    <cfRule type="expression" dxfId="200" priority="3">
      <formula>AND(NOT($B9="Summe"),K9=0)</formula>
    </cfRule>
  </conditionalFormatting>
  <conditionalFormatting sqref="A9:A47">
    <cfRule type="expression" dxfId="199" priority="2">
      <formula>$B9="Summe"</formula>
    </cfRule>
  </conditionalFormatting>
  <conditionalFormatting sqref="B9:L47">
    <cfRule type="expression" dxfId="198" priority="1">
      <formula>$B9="Summe"</formula>
    </cfRule>
  </conditionalFormatting>
  <dataValidations count="1">
    <dataValidation allowBlank="1" showInputMessage="1" showErrorMessage="1" promptTitle="Jahr ändern" prompt="Um das Jahr ändern zu können, müssen Sie zunächst den Schutz für Alle Monate aufheben. Benutzen Sie dazu den Button hier rechts." sqref="F2" xr:uid="{07364258-69B9-4095-80DF-787713994061}"/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tnSchuetzen">
              <controlPr defaultSize="0" print="0" autoFill="0" autoPict="0" macro="[0]!Formel_Schuetzen">
                <anchor moveWithCells="1" sizeWithCells="1">
                  <from>
                    <xdr:col>8</xdr:col>
                    <xdr:colOff>771525</xdr:colOff>
                    <xdr:row>1</xdr:row>
                    <xdr:rowOff>38100</xdr:rowOff>
                  </from>
                  <to>
                    <xdr:col>11</xdr:col>
                    <xdr:colOff>447675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FD3C-60C6-4350-84DF-A26E2A63A019}">
  <sheetPr codeName="Tabelle10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47</v>
      </c>
      <c r="B5" s="4"/>
      <c r="C5" s="4"/>
      <c r="E5" s="6">
        <f ca="1">September!E49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DATE(F2,10,1)</f>
        <v>45200</v>
      </c>
      <c r="B9" s="19">
        <f t="shared" ref="B9:B46" si="0">IF(AND(NOT(ISNUMBER(A9)),ISNUMBER(A8)),"Summe",A9)</f>
        <v>45200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0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IF($B9="","",IF($B9="Summe",SUM(OFFSET(I8,IF(DAY($A8)&lt;=7,-DAY($A8)+1,-WEEKDAY($A8,2)+1),0,IF(DAY($A8)&lt;=7,DAY($A8),WEEKDAY($A8,2)))),IF(NOT(ISERROR(VLOOKUP(A9,Feiertage!$A$2:$A$50,1,0))),Oktober!D9,0)))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 t="str">
        <f t="shared" ref="A9:A46" si="9">IF(ISNUMBER(A9),IF(WEEKDAY(A9,2)=7,"KW "&amp;WEEKNUM(A9,21),IF(MONTH(A9+1)=MONTH($A$9),A9+1,"KW "&amp;WEEKNUM(A9,21))),IF(ISNUMBER(A8),IF(MONTH(A8+1)=MONTH($A$9),A8+1,""),""))</f>
        <v>KW 39</v>
      </c>
      <c r="B10" s="19" t="str">
        <f t="shared" si="0"/>
        <v>Summe</v>
      </c>
      <c r="C10" s="20">
        <f t="shared" ca="1" si="1"/>
        <v>0</v>
      </c>
      <c r="D10" s="20">
        <f t="shared" ca="1" si="2"/>
        <v>0</v>
      </c>
      <c r="E10" s="20">
        <f t="shared" ca="1" si="3"/>
        <v>0</v>
      </c>
      <c r="F10" s="20">
        <f t="shared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IF($B10="","",IF($B10="Summe",SUM(OFFSET(I9,IF(DAY($A9)&lt;=7,-DAY($A9)+1,-WEEKDAY($A9,2)+1),0,IF(DAY($A9)&lt;=7,DAY($A9),WEEKDAY($A9,2)))),IF(NOT(ISERROR(VLOOKUP(A10,Feiertage!$A$2:$A$50,1,0))),Oktober!D10,0)))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45201</v>
      </c>
      <c r="B11" s="19">
        <f t="shared" si="0"/>
        <v>45201</v>
      </c>
      <c r="C11" s="20">
        <f t="shared" ca="1" si="1"/>
        <v>8.25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IF($B11="","",IF($B11="Summe",SUM(OFFSET(I10,IF(DAY($A10)&lt;=7,-DAY($A10)+1,-WEEKDAY($A10,2)+1),0,IF(DAY($A10)&lt;=7,DAY($A10),WEEKDAY($A10,2)))),IF(NOT(ISERROR(VLOOKUP(A11,Feiertage!$A$2:$A$50,1,0))),Oktober!D11,0)))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45202</v>
      </c>
      <c r="B12" s="19">
        <f t="shared" si="0"/>
        <v>45202</v>
      </c>
      <c r="C12" s="20">
        <f t="shared" ca="1" si="1"/>
        <v>8.25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IF($B12="","",IF($B12="Summe",SUM(OFFSET(I11,IF(DAY($A11)&lt;=7,-DAY($A11)+1,-WEEKDAY($A11,2)+1),0,IF(DAY($A11)&lt;=7,DAY($A11),WEEKDAY($A11,2)))),IF(NOT(ISERROR(VLOOKUP(A12,Feiertage!$A$2:$A$50,1,0))),Oktober!D12,0)))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45203</v>
      </c>
      <c r="B13" s="19">
        <f t="shared" si="0"/>
        <v>45203</v>
      </c>
      <c r="C13" s="20">
        <f t="shared" ca="1" si="1"/>
        <v>8.25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IF($B13="","",IF($B13="Summe",SUM(OFFSET(I12,IF(DAY($A12)&lt;=7,-DAY($A12)+1,-WEEKDAY($A12,2)+1),0,IF(DAY($A12)&lt;=7,DAY($A12),WEEKDAY($A12,2)))),IF(NOT(ISERROR(VLOOKUP(A13,Feiertage!$A$2:$A$50,1,0))),Oktober!D13,0)))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45204</v>
      </c>
      <c r="B14" s="19">
        <f t="shared" si="0"/>
        <v>45204</v>
      </c>
      <c r="C14" s="20">
        <f t="shared" ca="1" si="1"/>
        <v>8.25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IF($B14="","",IF($B14="Summe",SUM(OFFSET(I13,IF(DAY($A13)&lt;=7,-DAY($A13)+1,-WEEKDAY($A13,2)+1),0,IF(DAY($A13)&lt;=7,DAY($A13),WEEKDAY($A13,2)))),IF(NOT(ISERROR(VLOOKUP(A14,Feiertage!$A$2:$A$50,1,0))),Oktober!D14,0)))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45205</v>
      </c>
      <c r="B15" s="19">
        <f t="shared" si="0"/>
        <v>45205</v>
      </c>
      <c r="C15" s="20">
        <f t="shared" ca="1" si="1"/>
        <v>6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IF($B15="","",IF($B15="Summe",SUM(OFFSET(I14,IF(DAY($A14)&lt;=7,-DAY($A14)+1,-WEEKDAY($A14,2)+1),0,IF(DAY($A14)&lt;=7,DAY($A14),WEEKDAY($A14,2)))),IF(NOT(ISERROR(VLOOKUP(A15,Feiertage!$A$2:$A$50,1,0))),Oktober!D15,0)))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45206</v>
      </c>
      <c r="B16" s="19">
        <f t="shared" si="0"/>
        <v>45206</v>
      </c>
      <c r="C16" s="20">
        <f t="shared" ca="1" si="1"/>
        <v>0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IF($B16="","",IF($B16="Summe",SUM(OFFSET(I15,IF(DAY($A15)&lt;=7,-DAY($A15)+1,-WEEKDAY($A15,2)+1),0,IF(DAY($A15)&lt;=7,DAY($A15),WEEKDAY($A15,2)))),IF(NOT(ISERROR(VLOOKUP(A16,Feiertage!$A$2:$A$50,1,0))),Oktober!D16,0)))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45207</v>
      </c>
      <c r="B17" s="19">
        <f t="shared" si="0"/>
        <v>45207</v>
      </c>
      <c r="C17" s="20">
        <f t="shared" ca="1" si="1"/>
        <v>0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IF($B17="","",IF($B17="Summe",SUM(OFFSET(I16,IF(DAY($A16)&lt;=7,-DAY($A16)+1,-WEEKDAY($A16,2)+1),0,IF(DAY($A16)&lt;=7,DAY($A16),WEEKDAY($A16,2)))),IF(NOT(ISERROR(VLOOKUP(A17,Feiertage!$A$2:$A$50,1,0))),Oktober!D17,0)))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 t="str">
        <f t="shared" si="9"/>
        <v>KW 40</v>
      </c>
      <c r="B18" s="19" t="str">
        <f t="shared" si="0"/>
        <v>Summe</v>
      </c>
      <c r="C18" s="20">
        <f t="shared" ca="1" si="1"/>
        <v>39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IF($B18="","",IF($B18="Summe",SUM(OFFSET(I17,IF(DAY($A17)&lt;=7,-DAY($A17)+1,-WEEKDAY($A17,2)+1),0,IF(DAY($A17)&lt;=7,DAY($A17),WEEKDAY($A17,2)))),IF(NOT(ISERROR(VLOOKUP(A18,Feiertage!$A$2:$A$50,1,0))),Oktober!D18,0)))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45208</v>
      </c>
      <c r="B19" s="19">
        <f t="shared" si="0"/>
        <v>45208</v>
      </c>
      <c r="C19" s="20">
        <f t="shared" ca="1" si="1"/>
        <v>8.25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IF($B19="","",IF($B19="Summe",SUM(OFFSET(I18,IF(DAY($A18)&lt;=7,-DAY($A18)+1,-WEEKDAY($A18,2)+1),0,IF(DAY($A18)&lt;=7,DAY($A18),WEEKDAY($A18,2)))),IF(NOT(ISERROR(VLOOKUP(A19,Feiertage!$A$2:$A$50,1,0))),Oktober!D19,0)))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45209</v>
      </c>
      <c r="B20" s="19">
        <f t="shared" si="0"/>
        <v>45209</v>
      </c>
      <c r="C20" s="20">
        <f t="shared" ca="1" si="1"/>
        <v>8.25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IF($B20="","",IF($B20="Summe",SUM(OFFSET(I19,IF(DAY($A19)&lt;=7,-DAY($A19)+1,-WEEKDAY($A19,2)+1),0,IF(DAY($A19)&lt;=7,DAY($A19),WEEKDAY($A19,2)))),IF(NOT(ISERROR(VLOOKUP(A20,Feiertage!$A$2:$A$50,1,0))),Oktober!D20,0)))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45210</v>
      </c>
      <c r="B21" s="19">
        <f t="shared" si="0"/>
        <v>45210</v>
      </c>
      <c r="C21" s="20">
        <f t="shared" ca="1" si="1"/>
        <v>8.25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IF($B21="","",IF($B21="Summe",SUM(OFFSET(I20,IF(DAY($A20)&lt;=7,-DAY($A20)+1,-WEEKDAY($A20,2)+1),0,IF(DAY($A20)&lt;=7,DAY($A20),WEEKDAY($A20,2)))),IF(NOT(ISERROR(VLOOKUP(A21,Feiertage!$A$2:$A$50,1,0))),Oktober!D21,0)))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45211</v>
      </c>
      <c r="B22" s="19">
        <f t="shared" si="0"/>
        <v>45211</v>
      </c>
      <c r="C22" s="20">
        <f t="shared" ca="1" si="1"/>
        <v>8.25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IF($B22="","",IF($B22="Summe",SUM(OFFSET(I21,IF(DAY($A21)&lt;=7,-DAY($A21)+1,-WEEKDAY($A21,2)+1),0,IF(DAY($A21)&lt;=7,DAY($A21),WEEKDAY($A21,2)))),IF(NOT(ISERROR(VLOOKUP(A22,Feiertage!$A$2:$A$50,1,0))),Oktober!D22,0)))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45212</v>
      </c>
      <c r="B23" s="19">
        <f t="shared" si="0"/>
        <v>45212</v>
      </c>
      <c r="C23" s="20">
        <f t="shared" ca="1" si="1"/>
        <v>6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IF($B23="","",IF($B23="Summe",SUM(OFFSET(I22,IF(DAY($A22)&lt;=7,-DAY($A22)+1,-WEEKDAY($A22,2)+1),0,IF(DAY($A22)&lt;=7,DAY($A22),WEEKDAY($A22,2)))),IF(NOT(ISERROR(VLOOKUP(A23,Feiertage!$A$2:$A$50,1,0))),Oktober!D23,0)))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45213</v>
      </c>
      <c r="B24" s="19">
        <f t="shared" si="0"/>
        <v>45213</v>
      </c>
      <c r="C24" s="20">
        <f t="shared" ca="1" si="1"/>
        <v>0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IF($B24="","",IF($B24="Summe",SUM(OFFSET(I23,IF(DAY($A23)&lt;=7,-DAY($A23)+1,-WEEKDAY($A23,2)+1),0,IF(DAY($A23)&lt;=7,DAY($A23),WEEKDAY($A23,2)))),IF(NOT(ISERROR(VLOOKUP(A24,Feiertage!$A$2:$A$50,1,0))),Oktober!D24,0)))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45214</v>
      </c>
      <c r="B25" s="19">
        <f t="shared" si="0"/>
        <v>45214</v>
      </c>
      <c r="C25" s="20">
        <f t="shared" ca="1" si="1"/>
        <v>0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IF($B25="","",IF($B25="Summe",SUM(OFFSET(I24,IF(DAY($A24)&lt;=7,-DAY($A24)+1,-WEEKDAY($A24,2)+1),0,IF(DAY($A24)&lt;=7,DAY($A24),WEEKDAY($A24,2)))),IF(NOT(ISERROR(VLOOKUP(A25,Feiertage!$A$2:$A$50,1,0))),Oktober!D25,0)))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 t="str">
        <f t="shared" si="9"/>
        <v>KW 41</v>
      </c>
      <c r="B26" s="19" t="str">
        <f t="shared" si="0"/>
        <v>Summe</v>
      </c>
      <c r="C26" s="20">
        <f t="shared" ca="1" si="1"/>
        <v>39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IF($B26="","",IF($B26="Summe",SUM(OFFSET(I25,IF(DAY($A25)&lt;=7,-DAY($A25)+1,-WEEKDAY($A25,2)+1),0,IF(DAY($A25)&lt;=7,DAY($A25),WEEKDAY($A25,2)))),IF(NOT(ISERROR(VLOOKUP(A26,Feiertage!$A$2:$A$50,1,0))),Oktober!D26,0)))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45215</v>
      </c>
      <c r="B27" s="19">
        <f t="shared" si="0"/>
        <v>45215</v>
      </c>
      <c r="C27" s="20">
        <f t="shared" ca="1" si="1"/>
        <v>8.25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IF($B27="","",IF($B27="Summe",SUM(OFFSET(I26,IF(DAY($A26)&lt;=7,-DAY($A26)+1,-WEEKDAY($A26,2)+1),0,IF(DAY($A26)&lt;=7,DAY($A26),WEEKDAY($A26,2)))),IF(NOT(ISERROR(VLOOKUP(A27,Feiertage!$A$2:$A$50,1,0))),Oktober!D27,0)))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45216</v>
      </c>
      <c r="B28" s="19">
        <f t="shared" si="0"/>
        <v>45216</v>
      </c>
      <c r="C28" s="20">
        <f t="shared" ca="1" si="1"/>
        <v>8.25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IF($B28="","",IF($B28="Summe",SUM(OFFSET(I27,IF(DAY($A27)&lt;=7,-DAY($A27)+1,-WEEKDAY($A27,2)+1),0,IF(DAY($A27)&lt;=7,DAY($A27),WEEKDAY($A27,2)))),IF(NOT(ISERROR(VLOOKUP(A28,Feiertage!$A$2:$A$50,1,0))),Oktober!D28,0)))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45217</v>
      </c>
      <c r="B29" s="19">
        <f t="shared" si="0"/>
        <v>45217</v>
      </c>
      <c r="C29" s="20">
        <f t="shared" ca="1" si="1"/>
        <v>8.25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IF($B29="","",IF($B29="Summe",SUM(OFFSET(I28,IF(DAY($A28)&lt;=7,-DAY($A28)+1,-WEEKDAY($A28,2)+1),0,IF(DAY($A28)&lt;=7,DAY($A28),WEEKDAY($A28,2)))),IF(NOT(ISERROR(VLOOKUP(A29,Feiertage!$A$2:$A$50,1,0))),Oktober!D29,0)))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45218</v>
      </c>
      <c r="B30" s="19">
        <f t="shared" si="0"/>
        <v>45218</v>
      </c>
      <c r="C30" s="20">
        <f t="shared" ca="1" si="1"/>
        <v>8.25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IF($B30="","",IF($B30="Summe",SUM(OFFSET(I29,IF(DAY($A29)&lt;=7,-DAY($A29)+1,-WEEKDAY($A29,2)+1),0,IF(DAY($A29)&lt;=7,DAY($A29),WEEKDAY($A29,2)))),IF(NOT(ISERROR(VLOOKUP(A30,Feiertage!$A$2:$A$50,1,0))),Oktober!D30,0)))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45219</v>
      </c>
      <c r="B31" s="19">
        <f t="shared" si="0"/>
        <v>45219</v>
      </c>
      <c r="C31" s="20">
        <f t="shared" ca="1" si="1"/>
        <v>6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IF($B31="","",IF($B31="Summe",SUM(OFFSET(I30,IF(DAY($A30)&lt;=7,-DAY($A30)+1,-WEEKDAY($A30,2)+1),0,IF(DAY($A30)&lt;=7,DAY($A30),WEEKDAY($A30,2)))),IF(NOT(ISERROR(VLOOKUP(A31,Feiertage!$A$2:$A$50,1,0))),Oktober!D31,0)))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45220</v>
      </c>
      <c r="B32" s="19">
        <f t="shared" si="0"/>
        <v>45220</v>
      </c>
      <c r="C32" s="20">
        <f t="shared" ca="1" si="1"/>
        <v>0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IF($B32="","",IF($B32="Summe",SUM(OFFSET(I31,IF(DAY($A31)&lt;=7,-DAY($A31)+1,-WEEKDAY($A31,2)+1),0,IF(DAY($A31)&lt;=7,DAY($A31),WEEKDAY($A31,2)))),IF(NOT(ISERROR(VLOOKUP(A32,Feiertage!$A$2:$A$50,1,0))),Oktober!D32,0)))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45221</v>
      </c>
      <c r="B33" s="19">
        <f t="shared" si="0"/>
        <v>45221</v>
      </c>
      <c r="C33" s="20">
        <f t="shared" ca="1" si="1"/>
        <v>0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IF($B33="","",IF($B33="Summe",SUM(OFFSET(I32,IF(DAY($A32)&lt;=7,-DAY($A32)+1,-WEEKDAY($A32,2)+1),0,IF(DAY($A32)&lt;=7,DAY($A32),WEEKDAY($A32,2)))),IF(NOT(ISERROR(VLOOKUP(A33,Feiertage!$A$2:$A$50,1,0))),Oktober!D33,0)))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 t="str">
        <f t="shared" si="9"/>
        <v>KW 42</v>
      </c>
      <c r="B34" s="19" t="str">
        <f t="shared" si="0"/>
        <v>Summe</v>
      </c>
      <c r="C34" s="20">
        <f t="shared" ca="1" si="1"/>
        <v>39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IF($B34="","",IF($B34="Summe",SUM(OFFSET(I33,IF(DAY($A33)&lt;=7,-DAY($A33)+1,-WEEKDAY($A33,2)+1),0,IF(DAY($A33)&lt;=7,DAY($A33),WEEKDAY($A33,2)))),IF(NOT(ISERROR(VLOOKUP(A34,Feiertage!$A$2:$A$50,1,0))),Oktober!D34,0)))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45222</v>
      </c>
      <c r="B35" s="19">
        <f t="shared" si="0"/>
        <v>45222</v>
      </c>
      <c r="C35" s="20">
        <f t="shared" ca="1" si="1"/>
        <v>8.25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IF($B35="","",IF($B35="Summe",SUM(OFFSET(I34,IF(DAY($A34)&lt;=7,-DAY($A34)+1,-WEEKDAY($A34,2)+1),0,IF(DAY($A34)&lt;=7,DAY($A34),WEEKDAY($A34,2)))),IF(NOT(ISERROR(VLOOKUP(A35,Feiertage!$A$2:$A$50,1,0))),Oktober!D35,0)))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45223</v>
      </c>
      <c r="B36" s="19">
        <f t="shared" si="0"/>
        <v>45223</v>
      </c>
      <c r="C36" s="20">
        <f t="shared" ca="1" si="1"/>
        <v>8.25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IF($B36="","",IF($B36="Summe",SUM(OFFSET(I35,IF(DAY($A35)&lt;=7,-DAY($A35)+1,-WEEKDAY($A35,2)+1),0,IF(DAY($A35)&lt;=7,DAY($A35),WEEKDAY($A35,2)))),IF(NOT(ISERROR(VLOOKUP(A36,Feiertage!$A$2:$A$50,1,0))),Oktober!D36,0)))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45224</v>
      </c>
      <c r="B37" s="19">
        <f t="shared" si="0"/>
        <v>45224</v>
      </c>
      <c r="C37" s="20">
        <f t="shared" ca="1" si="1"/>
        <v>8.25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IF($B37="","",IF($B37="Summe",SUM(OFFSET(I36,IF(DAY($A36)&lt;=7,-DAY($A36)+1,-WEEKDAY($A36,2)+1),0,IF(DAY($A36)&lt;=7,DAY($A36),WEEKDAY($A36,2)))),IF(NOT(ISERROR(VLOOKUP(A37,Feiertage!$A$2:$A$50,1,0))),Oktober!D37,0)))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45225</v>
      </c>
      <c r="B38" s="19">
        <f t="shared" si="0"/>
        <v>45225</v>
      </c>
      <c r="C38" s="20">
        <f t="shared" ca="1" si="1"/>
        <v>8.25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IF($B38="","",IF($B38="Summe",SUM(OFFSET(I37,IF(DAY($A37)&lt;=7,-DAY($A37)+1,-WEEKDAY($A37,2)+1),0,IF(DAY($A37)&lt;=7,DAY($A37),WEEKDAY($A37,2)))),IF(NOT(ISERROR(VLOOKUP(A38,Feiertage!$A$2:$A$50,1,0))),Oktober!D38,0)))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45226</v>
      </c>
      <c r="B39" s="19">
        <f t="shared" si="0"/>
        <v>45226</v>
      </c>
      <c r="C39" s="20">
        <f t="shared" ca="1" si="1"/>
        <v>6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IF($B39="","",IF($B39="Summe",SUM(OFFSET(I38,IF(DAY($A38)&lt;=7,-DAY($A38)+1,-WEEKDAY($A38,2)+1),0,IF(DAY($A38)&lt;=7,DAY($A38),WEEKDAY($A38,2)))),IF(NOT(ISERROR(VLOOKUP(A39,Feiertage!$A$2:$A$50,1,0))),Oktober!D39,0)))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45227</v>
      </c>
      <c r="B40" s="19">
        <f t="shared" si="0"/>
        <v>45227</v>
      </c>
      <c r="C40" s="20">
        <f t="shared" ca="1" si="1"/>
        <v>0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IF($B40="","",IF($B40="Summe",SUM(OFFSET(I39,IF(DAY($A39)&lt;=7,-DAY($A39)+1,-WEEKDAY($A39,2)+1),0,IF(DAY($A39)&lt;=7,DAY($A39),WEEKDAY($A39,2)))),IF(NOT(ISERROR(VLOOKUP(A40,Feiertage!$A$2:$A$50,1,0))),Oktober!D40,0)))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45228</v>
      </c>
      <c r="B41" s="19">
        <f t="shared" si="0"/>
        <v>45228</v>
      </c>
      <c r="C41" s="20">
        <f t="shared" ca="1" si="1"/>
        <v>0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IF($B41="","",IF($B41="Summe",SUM(OFFSET(I40,IF(DAY($A40)&lt;=7,-DAY($A40)+1,-WEEKDAY($A40,2)+1),0,IF(DAY($A40)&lt;=7,DAY($A40),WEEKDAY($A40,2)))),IF(NOT(ISERROR(VLOOKUP(A41,Feiertage!$A$2:$A$50,1,0))),Oktober!D41,0)))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 t="str">
        <f t="shared" si="9"/>
        <v>KW 43</v>
      </c>
      <c r="B42" s="19" t="str">
        <f t="shared" si="0"/>
        <v>Summe</v>
      </c>
      <c r="C42" s="20">
        <f t="shared" ca="1" si="1"/>
        <v>39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IF($B42="","",IF($B42="Summe",SUM(OFFSET(I41,IF(DAY($A41)&lt;=7,-DAY($A41)+1,-WEEKDAY($A41,2)+1),0,IF(DAY($A41)&lt;=7,DAY($A41),WEEKDAY($A41,2)))),IF(NOT(ISERROR(VLOOKUP(A42,Feiertage!$A$2:$A$50,1,0))),Oktober!D42,0)))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>
        <f t="shared" si="9"/>
        <v>45229</v>
      </c>
      <c r="B43" s="19">
        <f t="shared" si="0"/>
        <v>45229</v>
      </c>
      <c r="C43" s="20">
        <f t="shared" ca="1" si="1"/>
        <v>8.25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IF($B43="","",IF($B43="Summe",SUM(OFFSET(I42,IF(DAY($A42)&lt;=7,-DAY($A42)+1,-WEEKDAY($A42,2)+1),0,IF(DAY($A42)&lt;=7,DAY($A42),WEEKDAY($A42,2)))),IF(NOT(ISERROR(VLOOKUP(A43,Feiertage!$A$2:$A$50,1,0))),Oktober!D43,0)))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>
        <f t="shared" si="9"/>
        <v>45230</v>
      </c>
      <c r="B44" s="19">
        <f t="shared" si="0"/>
        <v>45230</v>
      </c>
      <c r="C44" s="20">
        <f t="shared" ca="1" si="1"/>
        <v>8.25</v>
      </c>
      <c r="D44" s="20">
        <f t="shared" ca="1" si="2"/>
        <v>0</v>
      </c>
      <c r="E44" s="20">
        <f t="shared" ca="1" si="3"/>
        <v>0</v>
      </c>
      <c r="F44" s="20">
        <f t="shared" ca="1" si="4"/>
        <v>0</v>
      </c>
      <c r="G44" s="20">
        <f t="shared" ca="1" si="5"/>
        <v>0</v>
      </c>
      <c r="H44" s="20">
        <f t="shared" ca="1" si="6"/>
        <v>0</v>
      </c>
      <c r="I44" s="20">
        <f ca="1">IF($B44="","",IF($B44="Summe",SUM(OFFSET(I43,IF(DAY($A43)&lt;=7,-DAY($A43)+1,-WEEKDAY($A43,2)+1),0,IF(DAY($A43)&lt;=7,DAY($A43),WEEKDAY($A43,2)))),IF(NOT(ISERROR(VLOOKUP(A44,Feiertage!$A$2:$A$50,1,0))),Oktober!D44,0)))</f>
        <v>0</v>
      </c>
      <c r="J44" s="20">
        <f t="shared" ca="1" si="7"/>
        <v>0</v>
      </c>
      <c r="K44" s="20">
        <f t="shared" ca="1" si="8"/>
        <v>0</v>
      </c>
      <c r="L44" s="17"/>
    </row>
    <row r="45" spans="1:12" x14ac:dyDescent="0.2">
      <c r="A45" s="18" t="str">
        <f t="shared" si="9"/>
        <v>KW 44</v>
      </c>
      <c r="B45" s="19" t="str">
        <f t="shared" si="0"/>
        <v>Summe</v>
      </c>
      <c r="C45" s="20">
        <f t="shared" ca="1" si="1"/>
        <v>16.5</v>
      </c>
      <c r="D45" s="20">
        <f t="shared" ca="1" si="2"/>
        <v>0</v>
      </c>
      <c r="E45" s="20">
        <f t="shared" ca="1" si="3"/>
        <v>0</v>
      </c>
      <c r="F45" s="20">
        <f t="shared" ca="1" si="4"/>
        <v>0</v>
      </c>
      <c r="G45" s="20">
        <f t="shared" ca="1" si="5"/>
        <v>0</v>
      </c>
      <c r="H45" s="20">
        <f t="shared" ca="1" si="6"/>
        <v>0</v>
      </c>
      <c r="I45" s="20">
        <f ca="1">IF($B45="","",IF($B45="Summe",SUM(OFFSET(I44,IF(DAY($A44)&lt;=7,-DAY($A44)+1,-WEEKDAY($A44,2)+1),0,IF(DAY($A44)&lt;=7,DAY($A44),WEEKDAY($A44,2)))),IF(NOT(ISERROR(VLOOKUP(A45,Feiertage!$A$2:$A$50,1,0))),Oktober!D45,0)))</f>
        <v>0</v>
      </c>
      <c r="J45" s="20">
        <f t="shared" ca="1" si="7"/>
        <v>0</v>
      </c>
      <c r="K45" s="20">
        <f t="shared" ca="1" si="8"/>
        <v>0</v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IF($B46="","",IF($B46="Summe",SUM(OFFSET(I45,IF(DAY($A45)&lt;=7,-DAY($A45)+1,-WEEKDAY($A45,2)+1),0,IF(DAY($A45)&lt;=7,DAY($A45),WEEKDAY($A45,2)))),IF(NOT(ISERROR(VLOOKUP(A46,Feiertage!$A$2:$A$50,1,0))),Oktober!D46,0)))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IF($B47="","",IF($B47="Summe",SUM(OFFSET(I46,IF(DAY($A46)&lt;=7,-DAY($A46)+1,-WEEKDAY($A46,2)+1),0,IF(DAY($A46)&lt;=7,DAY($A46),WEEKDAY($A46,2)))),IF(NOT(ISERROR(VLOOKUP(A47,Feiertage!$A$2:$A$50,1,0))),Oktober!D47,0)))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172.5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53" priority="18">
      <formula>$B9="Summe"</formula>
    </cfRule>
  </conditionalFormatting>
  <conditionalFormatting sqref="C9:C47">
    <cfRule type="expression" dxfId="52" priority="17">
      <formula>AND(NOT($B9="Summe"),C9=0)</formula>
    </cfRule>
  </conditionalFormatting>
  <conditionalFormatting sqref="D9:D47">
    <cfRule type="expression" dxfId="51" priority="16">
      <formula>AND(NOT($B9="Summe"),D9=0)</formula>
    </cfRule>
  </conditionalFormatting>
  <conditionalFormatting sqref="E9:E47">
    <cfRule type="expression" dxfId="50" priority="15">
      <formula>AND(NOT($B9="Summe"),E9=0)</formula>
    </cfRule>
  </conditionalFormatting>
  <conditionalFormatting sqref="F9:F47">
    <cfRule type="expression" dxfId="49" priority="14">
      <formula>AND(NOT($B9="Summe"),F9=0)</formula>
    </cfRule>
  </conditionalFormatting>
  <conditionalFormatting sqref="G9:G47">
    <cfRule type="expression" dxfId="48" priority="13">
      <formula>AND(NOT($B9="Summe"),G9=0)</formula>
    </cfRule>
  </conditionalFormatting>
  <conditionalFormatting sqref="G9:G47">
    <cfRule type="expression" dxfId="47" priority="12">
      <formula>AND(NOT($B9="Summe"),G9=0)</formula>
    </cfRule>
  </conditionalFormatting>
  <conditionalFormatting sqref="G9:G47">
    <cfRule type="expression" dxfId="46" priority="11">
      <formula>AND(NOT($B9="Summe"),G9=0)</formula>
    </cfRule>
  </conditionalFormatting>
  <conditionalFormatting sqref="H9:H47">
    <cfRule type="expression" dxfId="45" priority="10">
      <formula>AND(NOT($B9="Summe"),H9=0)</formula>
    </cfRule>
  </conditionalFormatting>
  <conditionalFormatting sqref="H9:H47">
    <cfRule type="expression" dxfId="44" priority="9">
      <formula>AND(NOT($B9="Summe"),H9=0)</formula>
    </cfRule>
  </conditionalFormatting>
  <conditionalFormatting sqref="H9:H47">
    <cfRule type="expression" dxfId="43" priority="8">
      <formula>AND(NOT($B9="Summe"),H9=0)</formula>
    </cfRule>
  </conditionalFormatting>
  <conditionalFormatting sqref="I9:I47">
    <cfRule type="expression" dxfId="42" priority="7">
      <formula>AND(NOT($B9="Summe"),I9=0)</formula>
    </cfRule>
  </conditionalFormatting>
  <conditionalFormatting sqref="I9:I47">
    <cfRule type="expression" dxfId="41" priority="6">
      <formula>AND(NOT($B9="Summe"),I9=0)</formula>
    </cfRule>
  </conditionalFormatting>
  <conditionalFormatting sqref="I9:I47">
    <cfRule type="expression" dxfId="40" priority="5">
      <formula>AND(NOT($B9="Summe"),I9=0)</formula>
    </cfRule>
  </conditionalFormatting>
  <conditionalFormatting sqref="J9:J47">
    <cfRule type="expression" dxfId="39" priority="4">
      <formula>AND(NOT($B9="Summe"),J9=0)</formula>
    </cfRule>
  </conditionalFormatting>
  <conditionalFormatting sqref="K9:K47">
    <cfRule type="expression" dxfId="38" priority="3">
      <formula>AND(NOT($B9="Summe"),K9=0)</formula>
    </cfRule>
  </conditionalFormatting>
  <conditionalFormatting sqref="A9:A47">
    <cfRule type="expression" dxfId="37" priority="2">
      <formula>$B9="Summe"</formula>
    </cfRule>
  </conditionalFormatting>
  <conditionalFormatting sqref="B9:L47">
    <cfRule type="expression" dxfId="36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64EE-3BD8-42B4-A5EC-134C75CC1582}">
  <sheetPr codeName="Tabelle11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46</v>
      </c>
      <c r="B5" s="4"/>
      <c r="C5" s="4"/>
      <c r="E5" s="6">
        <f ca="1">Oktober!E49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DATE(F2,11,1)</f>
        <v>45231</v>
      </c>
      <c r="B9" s="19">
        <f t="shared" ref="B9:B46" si="0">IF(AND(NOT(ISNUMBER(A9)),ISNUMBER(A8)),"Summe",A9)</f>
        <v>45231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8.25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IF($B9="","",IF($B9="Summe",SUM(OFFSET(I8,IF(DAY($A8)&lt;=7,-DAY($A8)+1,-WEEKDAY($A8,2)+1),0,IF(DAY($A8)&lt;=7,DAY($A8),WEEKDAY($A8,2)))),IF(NOT(ISERROR(VLOOKUP(A9,Feiertage!$A$2:$A$50,1,0))),November!D9,0)))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45232</v>
      </c>
      <c r="B10" s="19">
        <f t="shared" si="0"/>
        <v>45232</v>
      </c>
      <c r="C10" s="20">
        <f t="shared" ca="1" si="1"/>
        <v>8.25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IF($B10="","",IF($B10="Summe",SUM(OFFSET(I9,IF(DAY($A9)&lt;=7,-DAY($A9)+1,-WEEKDAY($A9,2)+1),0,IF(DAY($A9)&lt;=7,DAY($A9),WEEKDAY($A9,2)))),IF(NOT(ISERROR(VLOOKUP(A10,Feiertage!$A$2:$A$50,1,0))),November!D10,0)))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45233</v>
      </c>
      <c r="B11" s="19">
        <f t="shared" si="0"/>
        <v>45233</v>
      </c>
      <c r="C11" s="20">
        <f t="shared" ca="1" si="1"/>
        <v>6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IF($B11="","",IF($B11="Summe",SUM(OFFSET(I10,IF(DAY($A10)&lt;=7,-DAY($A10)+1,-WEEKDAY($A10,2)+1),0,IF(DAY($A10)&lt;=7,DAY($A10),WEEKDAY($A10,2)))),IF(NOT(ISERROR(VLOOKUP(A11,Feiertage!$A$2:$A$50,1,0))),November!D11,0)))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45234</v>
      </c>
      <c r="B12" s="19">
        <f t="shared" si="0"/>
        <v>45234</v>
      </c>
      <c r="C12" s="20">
        <f t="shared" ca="1" si="1"/>
        <v>0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IF($B12="","",IF($B12="Summe",SUM(OFFSET(I11,IF(DAY($A11)&lt;=7,-DAY($A11)+1,-WEEKDAY($A11,2)+1),0,IF(DAY($A11)&lt;=7,DAY($A11),WEEKDAY($A11,2)))),IF(NOT(ISERROR(VLOOKUP(A12,Feiertage!$A$2:$A$50,1,0))),November!D12,0)))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45235</v>
      </c>
      <c r="B13" s="19">
        <f t="shared" si="0"/>
        <v>45235</v>
      </c>
      <c r="C13" s="20">
        <f t="shared" ca="1" si="1"/>
        <v>0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IF($B13="","",IF($B13="Summe",SUM(OFFSET(I12,IF(DAY($A12)&lt;=7,-DAY($A12)+1,-WEEKDAY($A12,2)+1),0,IF(DAY($A12)&lt;=7,DAY($A12),WEEKDAY($A12,2)))),IF(NOT(ISERROR(VLOOKUP(A13,Feiertage!$A$2:$A$50,1,0))),November!D13,0)))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 t="str">
        <f t="shared" si="9"/>
        <v>KW 44</v>
      </c>
      <c r="B14" s="19" t="str">
        <f t="shared" si="0"/>
        <v>Summe</v>
      </c>
      <c r="C14" s="20">
        <f t="shared" ca="1" si="1"/>
        <v>22.5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IF($B14="","",IF($B14="Summe",SUM(OFFSET(I13,IF(DAY($A13)&lt;=7,-DAY($A13)+1,-WEEKDAY($A13,2)+1),0,IF(DAY($A13)&lt;=7,DAY($A13),WEEKDAY($A13,2)))),IF(NOT(ISERROR(VLOOKUP(A14,Feiertage!$A$2:$A$50,1,0))),November!D14,0)))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45236</v>
      </c>
      <c r="B15" s="19">
        <f t="shared" si="0"/>
        <v>45236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IF($B15="","",IF($B15="Summe",SUM(OFFSET(I14,IF(DAY($A14)&lt;=7,-DAY($A14)+1,-WEEKDAY($A14,2)+1),0,IF(DAY($A14)&lt;=7,DAY($A14),WEEKDAY($A14,2)))),IF(NOT(ISERROR(VLOOKUP(A15,Feiertage!$A$2:$A$50,1,0))),November!D15,0)))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45237</v>
      </c>
      <c r="B16" s="19">
        <f t="shared" si="0"/>
        <v>45237</v>
      </c>
      <c r="C16" s="20">
        <f t="shared" ca="1" si="1"/>
        <v>8.25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IF($B16="","",IF($B16="Summe",SUM(OFFSET(I15,IF(DAY($A15)&lt;=7,-DAY($A15)+1,-WEEKDAY($A15,2)+1),0,IF(DAY($A15)&lt;=7,DAY($A15),WEEKDAY($A15,2)))),IF(NOT(ISERROR(VLOOKUP(A16,Feiertage!$A$2:$A$50,1,0))),November!D16,0)))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45238</v>
      </c>
      <c r="B17" s="19">
        <f t="shared" si="0"/>
        <v>45238</v>
      </c>
      <c r="C17" s="20">
        <f t="shared" ca="1" si="1"/>
        <v>8.25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IF($B17="","",IF($B17="Summe",SUM(OFFSET(I16,IF(DAY($A16)&lt;=7,-DAY($A16)+1,-WEEKDAY($A16,2)+1),0,IF(DAY($A16)&lt;=7,DAY($A16),WEEKDAY($A16,2)))),IF(NOT(ISERROR(VLOOKUP(A17,Feiertage!$A$2:$A$50,1,0))),November!D17,0)))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45239</v>
      </c>
      <c r="B18" s="19">
        <f t="shared" si="0"/>
        <v>45239</v>
      </c>
      <c r="C18" s="20">
        <f t="shared" ca="1" si="1"/>
        <v>8.25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IF($B18="","",IF($B18="Summe",SUM(OFFSET(I17,IF(DAY($A17)&lt;=7,-DAY($A17)+1,-WEEKDAY($A17,2)+1),0,IF(DAY($A17)&lt;=7,DAY($A17),WEEKDAY($A17,2)))),IF(NOT(ISERROR(VLOOKUP(A18,Feiertage!$A$2:$A$50,1,0))),November!D18,0)))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45240</v>
      </c>
      <c r="B19" s="19">
        <f t="shared" si="0"/>
        <v>45240</v>
      </c>
      <c r="C19" s="20">
        <f t="shared" ca="1" si="1"/>
        <v>6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IF($B19="","",IF($B19="Summe",SUM(OFFSET(I18,IF(DAY($A18)&lt;=7,-DAY($A18)+1,-WEEKDAY($A18,2)+1),0,IF(DAY($A18)&lt;=7,DAY($A18),WEEKDAY($A18,2)))),IF(NOT(ISERROR(VLOOKUP(A19,Feiertage!$A$2:$A$50,1,0))),November!D19,0)))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45241</v>
      </c>
      <c r="B20" s="19">
        <f t="shared" si="0"/>
        <v>45241</v>
      </c>
      <c r="C20" s="20">
        <f t="shared" ca="1" si="1"/>
        <v>0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IF($B20="","",IF($B20="Summe",SUM(OFFSET(I19,IF(DAY($A19)&lt;=7,-DAY($A19)+1,-WEEKDAY($A19,2)+1),0,IF(DAY($A19)&lt;=7,DAY($A19),WEEKDAY($A19,2)))),IF(NOT(ISERROR(VLOOKUP(A20,Feiertage!$A$2:$A$50,1,0))),November!D20,0)))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45242</v>
      </c>
      <c r="B21" s="19">
        <f t="shared" si="0"/>
        <v>45242</v>
      </c>
      <c r="C21" s="20">
        <f t="shared" ca="1" si="1"/>
        <v>0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IF($B21="","",IF($B21="Summe",SUM(OFFSET(I20,IF(DAY($A20)&lt;=7,-DAY($A20)+1,-WEEKDAY($A20,2)+1),0,IF(DAY($A20)&lt;=7,DAY($A20),WEEKDAY($A20,2)))),IF(NOT(ISERROR(VLOOKUP(A21,Feiertage!$A$2:$A$50,1,0))),November!D21,0)))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 t="str">
        <f t="shared" si="9"/>
        <v>KW 45</v>
      </c>
      <c r="B22" s="19" t="str">
        <f t="shared" si="0"/>
        <v>Summe</v>
      </c>
      <c r="C22" s="20">
        <f t="shared" ca="1" si="1"/>
        <v>39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IF($B22="","",IF($B22="Summe",SUM(OFFSET(I21,IF(DAY($A21)&lt;=7,-DAY($A21)+1,-WEEKDAY($A21,2)+1),0,IF(DAY($A21)&lt;=7,DAY($A21),WEEKDAY($A21,2)))),IF(NOT(ISERROR(VLOOKUP(A22,Feiertage!$A$2:$A$50,1,0))),November!D22,0)))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45243</v>
      </c>
      <c r="B23" s="19">
        <f t="shared" si="0"/>
        <v>45243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IF($B23="","",IF($B23="Summe",SUM(OFFSET(I22,IF(DAY($A22)&lt;=7,-DAY($A22)+1,-WEEKDAY($A22,2)+1),0,IF(DAY($A22)&lt;=7,DAY($A22),WEEKDAY($A22,2)))),IF(NOT(ISERROR(VLOOKUP(A23,Feiertage!$A$2:$A$50,1,0))),November!D23,0)))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45244</v>
      </c>
      <c r="B24" s="19">
        <f t="shared" si="0"/>
        <v>45244</v>
      </c>
      <c r="C24" s="20">
        <f t="shared" ca="1" si="1"/>
        <v>8.25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IF($B24="","",IF($B24="Summe",SUM(OFFSET(I23,IF(DAY($A23)&lt;=7,-DAY($A23)+1,-WEEKDAY($A23,2)+1),0,IF(DAY($A23)&lt;=7,DAY($A23),WEEKDAY($A23,2)))),IF(NOT(ISERROR(VLOOKUP(A24,Feiertage!$A$2:$A$50,1,0))),November!D24,0)))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45245</v>
      </c>
      <c r="B25" s="19">
        <f t="shared" si="0"/>
        <v>45245</v>
      </c>
      <c r="C25" s="20">
        <f t="shared" ca="1" si="1"/>
        <v>8.25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IF($B25="","",IF($B25="Summe",SUM(OFFSET(I24,IF(DAY($A24)&lt;=7,-DAY($A24)+1,-WEEKDAY($A24,2)+1),0,IF(DAY($A24)&lt;=7,DAY($A24),WEEKDAY($A24,2)))),IF(NOT(ISERROR(VLOOKUP(A25,Feiertage!$A$2:$A$50,1,0))),November!D25,0)))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45246</v>
      </c>
      <c r="B26" s="19">
        <f t="shared" si="0"/>
        <v>45246</v>
      </c>
      <c r="C26" s="20">
        <f t="shared" ca="1" si="1"/>
        <v>8.25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IF($B26="","",IF($B26="Summe",SUM(OFFSET(I25,IF(DAY($A25)&lt;=7,-DAY($A25)+1,-WEEKDAY($A25,2)+1),0,IF(DAY($A25)&lt;=7,DAY($A25),WEEKDAY($A25,2)))),IF(NOT(ISERROR(VLOOKUP(A26,Feiertage!$A$2:$A$50,1,0))),November!D26,0)))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45247</v>
      </c>
      <c r="B27" s="19">
        <f t="shared" si="0"/>
        <v>45247</v>
      </c>
      <c r="C27" s="20">
        <f t="shared" ca="1" si="1"/>
        <v>6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IF($B27="","",IF($B27="Summe",SUM(OFFSET(I26,IF(DAY($A26)&lt;=7,-DAY($A26)+1,-WEEKDAY($A26,2)+1),0,IF(DAY($A26)&lt;=7,DAY($A26),WEEKDAY($A26,2)))),IF(NOT(ISERROR(VLOOKUP(A27,Feiertage!$A$2:$A$50,1,0))),November!D27,0)))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45248</v>
      </c>
      <c r="B28" s="19">
        <f t="shared" si="0"/>
        <v>45248</v>
      </c>
      <c r="C28" s="20">
        <f t="shared" ca="1" si="1"/>
        <v>0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IF($B28="","",IF($B28="Summe",SUM(OFFSET(I27,IF(DAY($A27)&lt;=7,-DAY($A27)+1,-WEEKDAY($A27,2)+1),0,IF(DAY($A27)&lt;=7,DAY($A27),WEEKDAY($A27,2)))),IF(NOT(ISERROR(VLOOKUP(A28,Feiertage!$A$2:$A$50,1,0))),November!D28,0)))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45249</v>
      </c>
      <c r="B29" s="19">
        <f t="shared" si="0"/>
        <v>45249</v>
      </c>
      <c r="C29" s="20">
        <f t="shared" ca="1" si="1"/>
        <v>0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IF($B29="","",IF($B29="Summe",SUM(OFFSET(I28,IF(DAY($A28)&lt;=7,-DAY($A28)+1,-WEEKDAY($A28,2)+1),0,IF(DAY($A28)&lt;=7,DAY($A28),WEEKDAY($A28,2)))),IF(NOT(ISERROR(VLOOKUP(A29,Feiertage!$A$2:$A$50,1,0))),November!D29,0)))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 t="str">
        <f t="shared" si="9"/>
        <v>KW 46</v>
      </c>
      <c r="B30" s="19" t="str">
        <f t="shared" si="0"/>
        <v>Summe</v>
      </c>
      <c r="C30" s="20">
        <f t="shared" ca="1" si="1"/>
        <v>39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IF($B30="","",IF($B30="Summe",SUM(OFFSET(I29,IF(DAY($A29)&lt;=7,-DAY($A29)+1,-WEEKDAY($A29,2)+1),0,IF(DAY($A29)&lt;=7,DAY($A29),WEEKDAY($A29,2)))),IF(NOT(ISERROR(VLOOKUP(A30,Feiertage!$A$2:$A$50,1,0))),November!D30,0)))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45250</v>
      </c>
      <c r="B31" s="19">
        <f t="shared" si="0"/>
        <v>45250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IF($B31="","",IF($B31="Summe",SUM(OFFSET(I30,IF(DAY($A30)&lt;=7,-DAY($A30)+1,-WEEKDAY($A30,2)+1),0,IF(DAY($A30)&lt;=7,DAY($A30),WEEKDAY($A30,2)))),IF(NOT(ISERROR(VLOOKUP(A31,Feiertage!$A$2:$A$50,1,0))),November!D31,0)))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45251</v>
      </c>
      <c r="B32" s="19">
        <f t="shared" si="0"/>
        <v>45251</v>
      </c>
      <c r="C32" s="20">
        <f t="shared" ca="1" si="1"/>
        <v>8.25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IF($B32="","",IF($B32="Summe",SUM(OFFSET(I31,IF(DAY($A31)&lt;=7,-DAY($A31)+1,-WEEKDAY($A31,2)+1),0,IF(DAY($A31)&lt;=7,DAY($A31),WEEKDAY($A31,2)))),IF(NOT(ISERROR(VLOOKUP(A32,Feiertage!$A$2:$A$50,1,0))),November!D32,0)))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45252</v>
      </c>
      <c r="B33" s="19">
        <f t="shared" si="0"/>
        <v>45252</v>
      </c>
      <c r="C33" s="20">
        <f t="shared" ca="1" si="1"/>
        <v>8.25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IF($B33="","",IF($B33="Summe",SUM(OFFSET(I32,IF(DAY($A32)&lt;=7,-DAY($A32)+1,-WEEKDAY($A32,2)+1),0,IF(DAY($A32)&lt;=7,DAY($A32),WEEKDAY($A32,2)))),IF(NOT(ISERROR(VLOOKUP(A33,Feiertage!$A$2:$A$50,1,0))),November!D33,0)))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45253</v>
      </c>
      <c r="B34" s="19">
        <f t="shared" si="0"/>
        <v>45253</v>
      </c>
      <c r="C34" s="20">
        <f t="shared" ca="1" si="1"/>
        <v>8.25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IF($B34="","",IF($B34="Summe",SUM(OFFSET(I33,IF(DAY($A33)&lt;=7,-DAY($A33)+1,-WEEKDAY($A33,2)+1),0,IF(DAY($A33)&lt;=7,DAY($A33),WEEKDAY($A33,2)))),IF(NOT(ISERROR(VLOOKUP(A34,Feiertage!$A$2:$A$50,1,0))),November!D34,0)))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45254</v>
      </c>
      <c r="B35" s="19">
        <f t="shared" si="0"/>
        <v>45254</v>
      </c>
      <c r="C35" s="20">
        <f t="shared" ca="1" si="1"/>
        <v>6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IF($B35="","",IF($B35="Summe",SUM(OFFSET(I34,IF(DAY($A34)&lt;=7,-DAY($A34)+1,-WEEKDAY($A34,2)+1),0,IF(DAY($A34)&lt;=7,DAY($A34),WEEKDAY($A34,2)))),IF(NOT(ISERROR(VLOOKUP(A35,Feiertage!$A$2:$A$50,1,0))),November!D35,0)))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45255</v>
      </c>
      <c r="B36" s="19">
        <f t="shared" si="0"/>
        <v>45255</v>
      </c>
      <c r="C36" s="20">
        <f t="shared" ca="1" si="1"/>
        <v>0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IF($B36="","",IF($B36="Summe",SUM(OFFSET(I35,IF(DAY($A35)&lt;=7,-DAY($A35)+1,-WEEKDAY($A35,2)+1),0,IF(DAY($A35)&lt;=7,DAY($A35),WEEKDAY($A35,2)))),IF(NOT(ISERROR(VLOOKUP(A36,Feiertage!$A$2:$A$50,1,0))),November!D36,0)))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45256</v>
      </c>
      <c r="B37" s="19">
        <f t="shared" si="0"/>
        <v>45256</v>
      </c>
      <c r="C37" s="20">
        <f t="shared" ca="1" si="1"/>
        <v>0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IF($B37="","",IF($B37="Summe",SUM(OFFSET(I36,IF(DAY($A36)&lt;=7,-DAY($A36)+1,-WEEKDAY($A36,2)+1),0,IF(DAY($A36)&lt;=7,DAY($A36),WEEKDAY($A36,2)))),IF(NOT(ISERROR(VLOOKUP(A37,Feiertage!$A$2:$A$50,1,0))),November!D37,0)))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 t="str">
        <f t="shared" si="9"/>
        <v>KW 47</v>
      </c>
      <c r="B38" s="19" t="str">
        <f t="shared" si="0"/>
        <v>Summe</v>
      </c>
      <c r="C38" s="20">
        <f t="shared" ca="1" si="1"/>
        <v>39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IF($B38="","",IF($B38="Summe",SUM(OFFSET(I37,IF(DAY($A37)&lt;=7,-DAY($A37)+1,-WEEKDAY($A37,2)+1),0,IF(DAY($A37)&lt;=7,DAY($A37),WEEKDAY($A37,2)))),IF(NOT(ISERROR(VLOOKUP(A38,Feiertage!$A$2:$A$50,1,0))),November!D38,0)))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45257</v>
      </c>
      <c r="B39" s="19">
        <f t="shared" si="0"/>
        <v>45257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IF($B39="","",IF($B39="Summe",SUM(OFFSET(I38,IF(DAY($A38)&lt;=7,-DAY($A38)+1,-WEEKDAY($A38,2)+1),0,IF(DAY($A38)&lt;=7,DAY($A38),WEEKDAY($A38,2)))),IF(NOT(ISERROR(VLOOKUP(A39,Feiertage!$A$2:$A$50,1,0))),November!D39,0)))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45258</v>
      </c>
      <c r="B40" s="19">
        <f t="shared" si="0"/>
        <v>45258</v>
      </c>
      <c r="C40" s="20">
        <f t="shared" ca="1" si="1"/>
        <v>8.25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IF($B40="","",IF($B40="Summe",SUM(OFFSET(I39,IF(DAY($A39)&lt;=7,-DAY($A39)+1,-WEEKDAY($A39,2)+1),0,IF(DAY($A39)&lt;=7,DAY($A39),WEEKDAY($A39,2)))),IF(NOT(ISERROR(VLOOKUP(A40,Feiertage!$A$2:$A$50,1,0))),November!D40,0)))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45259</v>
      </c>
      <c r="B41" s="19">
        <f t="shared" si="0"/>
        <v>45259</v>
      </c>
      <c r="C41" s="20">
        <f t="shared" ca="1" si="1"/>
        <v>8.25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IF($B41="","",IF($B41="Summe",SUM(OFFSET(I40,IF(DAY($A40)&lt;=7,-DAY($A40)+1,-WEEKDAY($A40,2)+1),0,IF(DAY($A40)&lt;=7,DAY($A40),WEEKDAY($A40,2)))),IF(NOT(ISERROR(VLOOKUP(A41,Feiertage!$A$2:$A$50,1,0))),November!D41,0)))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45260</v>
      </c>
      <c r="B42" s="19">
        <f t="shared" si="0"/>
        <v>45260</v>
      </c>
      <c r="C42" s="20">
        <f t="shared" ca="1" si="1"/>
        <v>8.25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IF($B42="","",IF($B42="Summe",SUM(OFFSET(I41,IF(DAY($A41)&lt;=7,-DAY($A41)+1,-WEEKDAY($A41,2)+1),0,IF(DAY($A41)&lt;=7,DAY($A41),WEEKDAY($A41,2)))),IF(NOT(ISERROR(VLOOKUP(A42,Feiertage!$A$2:$A$50,1,0))),November!D42,0)))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 t="str">
        <f t="shared" si="9"/>
        <v>KW 48</v>
      </c>
      <c r="B43" s="19" t="str">
        <f t="shared" si="0"/>
        <v>Summe</v>
      </c>
      <c r="C43" s="20">
        <f t="shared" ca="1" si="1"/>
        <v>33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IF($B43="","",IF($B43="Summe",SUM(OFFSET(I42,IF(DAY($A42)&lt;=7,-DAY($A42)+1,-WEEKDAY($A42,2)+1),0,IF(DAY($A42)&lt;=7,DAY($A42),WEEKDAY($A42,2)))),IF(NOT(ISERROR(VLOOKUP(A43,Feiertage!$A$2:$A$50,1,0))),November!D43,0)))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/>
      </c>
      <c r="B44" s="19" t="str">
        <f t="shared" si="0"/>
        <v/>
      </c>
      <c r="C44" s="20" t="str">
        <f t="shared" ca="1" si="1"/>
        <v/>
      </c>
      <c r="D44" s="20" t="str">
        <f t="shared" ca="1" si="2"/>
        <v/>
      </c>
      <c r="E44" s="20" t="str">
        <f t="shared" ca="1" si="3"/>
        <v/>
      </c>
      <c r="F44" s="20" t="str">
        <f t="shared" si="4"/>
        <v/>
      </c>
      <c r="G44" s="20" t="str">
        <f t="shared" ca="1" si="5"/>
        <v/>
      </c>
      <c r="H44" s="20" t="str">
        <f t="shared" ca="1" si="6"/>
        <v/>
      </c>
      <c r="I44" s="20" t="str">
        <f ca="1">IF($B44="","",IF($B44="Summe",SUM(OFFSET(I43,IF(DAY($A43)&lt;=7,-DAY($A43)+1,-WEEKDAY($A43,2)+1),0,IF(DAY($A43)&lt;=7,DAY($A43),WEEKDAY($A43,2)))),IF(NOT(ISERROR(VLOOKUP(A44,Feiertage!$A$2:$A$50,1,0))),November!D44,0)))</f>
        <v/>
      </c>
      <c r="J44" s="20" t="str">
        <f t="shared" ca="1" si="7"/>
        <v/>
      </c>
      <c r="K44" s="20" t="str">
        <f t="shared" ca="1" si="8"/>
        <v/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IF($B45="","",IF($B45="Summe",SUM(OFFSET(I44,IF(DAY($A44)&lt;=7,-DAY($A44)+1,-WEEKDAY($A44,2)+1),0,IF(DAY($A44)&lt;=7,DAY($A44),WEEKDAY($A44,2)))),IF(NOT(ISERROR(VLOOKUP(A45,Feiertage!$A$2:$A$50,1,0))),November!D45,0)))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IF($B46="","",IF($B46="Summe",SUM(OFFSET(I45,IF(DAY($A45)&lt;=7,-DAY($A45)+1,-WEEKDAY($A45,2)+1),0,IF(DAY($A45)&lt;=7,DAY($A45),WEEKDAY($A45,2)))),IF(NOT(ISERROR(VLOOKUP(A46,Feiertage!$A$2:$A$50,1,0))),November!D46,0)))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IF($B47="","",IF($B47="Summe",SUM(OFFSET(I46,IF(DAY($A46)&lt;=7,-DAY($A46)+1,-WEEKDAY($A46,2)+1),0,IF(DAY($A46)&lt;=7,DAY($A46),WEEKDAY($A46,2)))),IF(NOT(ISERROR(VLOOKUP(A47,Feiertage!$A$2:$A$50,1,0))),November!D47,0)))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172.5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35" priority="18">
      <formula>$B9="Summe"</formula>
    </cfRule>
  </conditionalFormatting>
  <conditionalFormatting sqref="C9:C47">
    <cfRule type="expression" dxfId="34" priority="17">
      <formula>AND(NOT($B9="Summe"),C9=0)</formula>
    </cfRule>
  </conditionalFormatting>
  <conditionalFormatting sqref="D9:D47">
    <cfRule type="expression" dxfId="33" priority="16">
      <formula>AND(NOT($B9="Summe"),D9=0)</formula>
    </cfRule>
  </conditionalFormatting>
  <conditionalFormatting sqref="E9:E47">
    <cfRule type="expression" dxfId="32" priority="15">
      <formula>AND(NOT($B9="Summe"),E9=0)</formula>
    </cfRule>
  </conditionalFormatting>
  <conditionalFormatting sqref="F9:F47">
    <cfRule type="expression" dxfId="31" priority="14">
      <formula>AND(NOT($B9="Summe"),F9=0)</formula>
    </cfRule>
  </conditionalFormatting>
  <conditionalFormatting sqref="G9:G47">
    <cfRule type="expression" dxfId="30" priority="13">
      <formula>AND(NOT($B9="Summe"),G9=0)</formula>
    </cfRule>
  </conditionalFormatting>
  <conditionalFormatting sqref="G9:G47">
    <cfRule type="expression" dxfId="29" priority="12">
      <formula>AND(NOT($B9="Summe"),G9=0)</formula>
    </cfRule>
  </conditionalFormatting>
  <conditionalFormatting sqref="G9:G47">
    <cfRule type="expression" dxfId="28" priority="11">
      <formula>AND(NOT($B9="Summe"),G9=0)</formula>
    </cfRule>
  </conditionalFormatting>
  <conditionalFormatting sqref="H9:H47">
    <cfRule type="expression" dxfId="27" priority="10">
      <formula>AND(NOT($B9="Summe"),H9=0)</formula>
    </cfRule>
  </conditionalFormatting>
  <conditionalFormatting sqref="H9:H47">
    <cfRule type="expression" dxfId="26" priority="9">
      <formula>AND(NOT($B9="Summe"),H9=0)</formula>
    </cfRule>
  </conditionalFormatting>
  <conditionalFormatting sqref="H9:H47">
    <cfRule type="expression" dxfId="25" priority="8">
      <formula>AND(NOT($B9="Summe"),H9=0)</formula>
    </cfRule>
  </conditionalFormatting>
  <conditionalFormatting sqref="I9:I47">
    <cfRule type="expression" dxfId="24" priority="7">
      <formula>AND(NOT($B9="Summe"),I9=0)</formula>
    </cfRule>
  </conditionalFormatting>
  <conditionalFormatting sqref="I9:I47">
    <cfRule type="expression" dxfId="23" priority="6">
      <formula>AND(NOT($B9="Summe"),I9=0)</formula>
    </cfRule>
  </conditionalFormatting>
  <conditionalFormatting sqref="I9:I47">
    <cfRule type="expression" dxfId="22" priority="5">
      <formula>AND(NOT($B9="Summe"),I9=0)</formula>
    </cfRule>
  </conditionalFormatting>
  <conditionalFormatting sqref="J9:J47">
    <cfRule type="expression" dxfId="21" priority="4">
      <formula>AND(NOT($B9="Summe"),J9=0)</formula>
    </cfRule>
  </conditionalFormatting>
  <conditionalFormatting sqref="K9:K47">
    <cfRule type="expression" dxfId="20" priority="3">
      <formula>AND(NOT($B9="Summe"),K9=0)</formula>
    </cfRule>
  </conditionalFormatting>
  <conditionalFormatting sqref="A9:A47">
    <cfRule type="expression" dxfId="19" priority="2">
      <formula>$B9="Summe"</formula>
    </cfRule>
  </conditionalFormatting>
  <conditionalFormatting sqref="B9:L47">
    <cfRule type="expression" dxfId="18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77AF-2875-4659-8224-AF8CE198FF91}">
  <sheetPr codeName="Tabelle12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45</v>
      </c>
      <c r="B5" s="4"/>
      <c r="C5" s="4"/>
      <c r="E5" s="6">
        <f ca="1">November!E49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DATE(F2,12,1)</f>
        <v>45261</v>
      </c>
      <c r="B9" s="19">
        <f t="shared" ref="B9:B46" si="0">IF(AND(NOT(ISNUMBER(A9)),ISNUMBER(A8)),"Summe",A9)</f>
        <v>45261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6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IF($B9="","",IF($B9="Summe",SUM(OFFSET(I8,IF(DAY($A8)&lt;=7,-DAY($A8)+1,-WEEKDAY($A8,2)+1),0,IF(DAY($A8)&lt;=7,DAY($A8),WEEKDAY($A8,2)))),IF(NOT(ISERROR(VLOOKUP(A9,Feiertage!$A$2:$A$50,1,0))),Dezember!D9,0)))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45262</v>
      </c>
      <c r="B10" s="19">
        <f t="shared" si="0"/>
        <v>45262</v>
      </c>
      <c r="C10" s="20">
        <f t="shared" ca="1" si="1"/>
        <v>0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IF($B10="","",IF($B10="Summe",SUM(OFFSET(I9,IF(DAY($A9)&lt;=7,-DAY($A9)+1,-WEEKDAY($A9,2)+1),0,IF(DAY($A9)&lt;=7,DAY($A9),WEEKDAY($A9,2)))),IF(NOT(ISERROR(VLOOKUP(A10,Feiertage!$A$2:$A$50,1,0))),Dezember!D10,0)))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45263</v>
      </c>
      <c r="B11" s="19">
        <f t="shared" si="0"/>
        <v>45263</v>
      </c>
      <c r="C11" s="20">
        <f t="shared" ca="1" si="1"/>
        <v>0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IF($B11="","",IF($B11="Summe",SUM(OFFSET(I10,IF(DAY($A10)&lt;=7,-DAY($A10)+1,-WEEKDAY($A10,2)+1),0,IF(DAY($A10)&lt;=7,DAY($A10),WEEKDAY($A10,2)))),IF(NOT(ISERROR(VLOOKUP(A11,Feiertage!$A$2:$A$50,1,0))),Dezember!D11,0)))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 t="str">
        <f t="shared" si="9"/>
        <v>KW 48</v>
      </c>
      <c r="B12" s="19" t="str">
        <f t="shared" si="0"/>
        <v>Summe</v>
      </c>
      <c r="C12" s="20">
        <f t="shared" ca="1" si="1"/>
        <v>6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IF($B12="","",IF($B12="Summe",SUM(OFFSET(I11,IF(DAY($A11)&lt;=7,-DAY($A11)+1,-WEEKDAY($A11,2)+1),0,IF(DAY($A11)&lt;=7,DAY($A11),WEEKDAY($A11,2)))),IF(NOT(ISERROR(VLOOKUP(A12,Feiertage!$A$2:$A$50,1,0))),Dezember!D12,0)))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45264</v>
      </c>
      <c r="B13" s="19">
        <f t="shared" si="0"/>
        <v>45264</v>
      </c>
      <c r="C13" s="20">
        <f t="shared" ca="1" si="1"/>
        <v>8.25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IF($B13="","",IF($B13="Summe",SUM(OFFSET(I12,IF(DAY($A12)&lt;=7,-DAY($A12)+1,-WEEKDAY($A12,2)+1),0,IF(DAY($A12)&lt;=7,DAY($A12),WEEKDAY($A12,2)))),IF(NOT(ISERROR(VLOOKUP(A13,Feiertage!$A$2:$A$50,1,0))),Dezember!D13,0)))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45265</v>
      </c>
      <c r="B14" s="19">
        <f t="shared" si="0"/>
        <v>45265</v>
      </c>
      <c r="C14" s="20">
        <f t="shared" ca="1" si="1"/>
        <v>8.25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IF($B14="","",IF($B14="Summe",SUM(OFFSET(I13,IF(DAY($A13)&lt;=7,-DAY($A13)+1,-WEEKDAY($A13,2)+1),0,IF(DAY($A13)&lt;=7,DAY($A13),WEEKDAY($A13,2)))),IF(NOT(ISERROR(VLOOKUP(A14,Feiertage!$A$2:$A$50,1,0))),Dezember!D14,0)))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45266</v>
      </c>
      <c r="B15" s="19">
        <f t="shared" si="0"/>
        <v>45266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IF($B15="","",IF($B15="Summe",SUM(OFFSET(I14,IF(DAY($A14)&lt;=7,-DAY($A14)+1,-WEEKDAY($A14,2)+1),0,IF(DAY($A14)&lt;=7,DAY($A14),WEEKDAY($A14,2)))),IF(NOT(ISERROR(VLOOKUP(A15,Feiertage!$A$2:$A$50,1,0))),Dezember!D15,0)))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45267</v>
      </c>
      <c r="B16" s="19">
        <f t="shared" si="0"/>
        <v>45267</v>
      </c>
      <c r="C16" s="20">
        <f t="shared" ca="1" si="1"/>
        <v>8.25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IF($B16="","",IF($B16="Summe",SUM(OFFSET(I15,IF(DAY($A15)&lt;=7,-DAY($A15)+1,-WEEKDAY($A15,2)+1),0,IF(DAY($A15)&lt;=7,DAY($A15),WEEKDAY($A15,2)))),IF(NOT(ISERROR(VLOOKUP(A16,Feiertage!$A$2:$A$50,1,0))),Dezember!D16,0)))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45268</v>
      </c>
      <c r="B17" s="19">
        <f t="shared" si="0"/>
        <v>45268</v>
      </c>
      <c r="C17" s="20">
        <f t="shared" ca="1" si="1"/>
        <v>6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IF($B17="","",IF($B17="Summe",SUM(OFFSET(I16,IF(DAY($A16)&lt;=7,-DAY($A16)+1,-WEEKDAY($A16,2)+1),0,IF(DAY($A16)&lt;=7,DAY($A16),WEEKDAY($A16,2)))),IF(NOT(ISERROR(VLOOKUP(A17,Feiertage!$A$2:$A$50,1,0))),Dezember!D17,0)))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45269</v>
      </c>
      <c r="B18" s="19">
        <f t="shared" si="0"/>
        <v>45269</v>
      </c>
      <c r="C18" s="20">
        <f t="shared" ca="1" si="1"/>
        <v>0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IF($B18="","",IF($B18="Summe",SUM(OFFSET(I17,IF(DAY($A17)&lt;=7,-DAY($A17)+1,-WEEKDAY($A17,2)+1),0,IF(DAY($A17)&lt;=7,DAY($A17),WEEKDAY($A17,2)))),IF(NOT(ISERROR(VLOOKUP(A18,Feiertage!$A$2:$A$50,1,0))),Dezember!D18,0)))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45270</v>
      </c>
      <c r="B19" s="19">
        <f t="shared" si="0"/>
        <v>45270</v>
      </c>
      <c r="C19" s="20">
        <f t="shared" ca="1" si="1"/>
        <v>0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IF($B19="","",IF($B19="Summe",SUM(OFFSET(I18,IF(DAY($A18)&lt;=7,-DAY($A18)+1,-WEEKDAY($A18,2)+1),0,IF(DAY($A18)&lt;=7,DAY($A18),WEEKDAY($A18,2)))),IF(NOT(ISERROR(VLOOKUP(A19,Feiertage!$A$2:$A$50,1,0))),Dezember!D19,0)))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 t="str">
        <f t="shared" si="9"/>
        <v>KW 49</v>
      </c>
      <c r="B20" s="19" t="str">
        <f t="shared" si="0"/>
        <v>Summe</v>
      </c>
      <c r="C20" s="20">
        <f t="shared" ca="1" si="1"/>
        <v>39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IF($B20="","",IF($B20="Summe",SUM(OFFSET(I19,IF(DAY($A19)&lt;=7,-DAY($A19)+1,-WEEKDAY($A19,2)+1),0,IF(DAY($A19)&lt;=7,DAY($A19),WEEKDAY($A19,2)))),IF(NOT(ISERROR(VLOOKUP(A20,Feiertage!$A$2:$A$50,1,0))),Dezember!D20,0)))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45271</v>
      </c>
      <c r="B21" s="19">
        <f t="shared" si="0"/>
        <v>45271</v>
      </c>
      <c r="C21" s="20">
        <f t="shared" ca="1" si="1"/>
        <v>8.25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IF($B21="","",IF($B21="Summe",SUM(OFFSET(I20,IF(DAY($A20)&lt;=7,-DAY($A20)+1,-WEEKDAY($A20,2)+1),0,IF(DAY($A20)&lt;=7,DAY($A20),WEEKDAY($A20,2)))),IF(NOT(ISERROR(VLOOKUP(A21,Feiertage!$A$2:$A$50,1,0))),Dezember!D21,0)))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45272</v>
      </c>
      <c r="B22" s="19">
        <f t="shared" si="0"/>
        <v>45272</v>
      </c>
      <c r="C22" s="20">
        <f t="shared" ca="1" si="1"/>
        <v>8.25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IF($B22="","",IF($B22="Summe",SUM(OFFSET(I21,IF(DAY($A21)&lt;=7,-DAY($A21)+1,-WEEKDAY($A21,2)+1),0,IF(DAY($A21)&lt;=7,DAY($A21),WEEKDAY($A21,2)))),IF(NOT(ISERROR(VLOOKUP(A22,Feiertage!$A$2:$A$50,1,0))),Dezember!D22,0)))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45273</v>
      </c>
      <c r="B23" s="19">
        <f t="shared" si="0"/>
        <v>45273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IF($B23="","",IF($B23="Summe",SUM(OFFSET(I22,IF(DAY($A22)&lt;=7,-DAY($A22)+1,-WEEKDAY($A22,2)+1),0,IF(DAY($A22)&lt;=7,DAY($A22),WEEKDAY($A22,2)))),IF(NOT(ISERROR(VLOOKUP(A23,Feiertage!$A$2:$A$50,1,0))),Dezember!D23,0)))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45274</v>
      </c>
      <c r="B24" s="19">
        <f t="shared" si="0"/>
        <v>45274</v>
      </c>
      <c r="C24" s="20">
        <f t="shared" ca="1" si="1"/>
        <v>8.25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IF($B24="","",IF($B24="Summe",SUM(OFFSET(I23,IF(DAY($A23)&lt;=7,-DAY($A23)+1,-WEEKDAY($A23,2)+1),0,IF(DAY($A23)&lt;=7,DAY($A23),WEEKDAY($A23,2)))),IF(NOT(ISERROR(VLOOKUP(A24,Feiertage!$A$2:$A$50,1,0))),Dezember!D24,0)))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45275</v>
      </c>
      <c r="B25" s="19">
        <f t="shared" si="0"/>
        <v>45275</v>
      </c>
      <c r="C25" s="20">
        <f t="shared" ca="1" si="1"/>
        <v>6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IF($B25="","",IF($B25="Summe",SUM(OFFSET(I24,IF(DAY($A24)&lt;=7,-DAY($A24)+1,-WEEKDAY($A24,2)+1),0,IF(DAY($A24)&lt;=7,DAY($A24),WEEKDAY($A24,2)))),IF(NOT(ISERROR(VLOOKUP(A25,Feiertage!$A$2:$A$50,1,0))),Dezember!D25,0)))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45276</v>
      </c>
      <c r="B26" s="19">
        <f t="shared" si="0"/>
        <v>45276</v>
      </c>
      <c r="C26" s="20">
        <f t="shared" ca="1" si="1"/>
        <v>0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IF($B26="","",IF($B26="Summe",SUM(OFFSET(I25,IF(DAY($A25)&lt;=7,-DAY($A25)+1,-WEEKDAY($A25,2)+1),0,IF(DAY($A25)&lt;=7,DAY($A25),WEEKDAY($A25,2)))),IF(NOT(ISERROR(VLOOKUP(A26,Feiertage!$A$2:$A$50,1,0))),Dezember!D26,0)))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45277</v>
      </c>
      <c r="B27" s="19">
        <f t="shared" si="0"/>
        <v>45277</v>
      </c>
      <c r="C27" s="20">
        <f t="shared" ca="1" si="1"/>
        <v>0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IF($B27="","",IF($B27="Summe",SUM(OFFSET(I26,IF(DAY($A26)&lt;=7,-DAY($A26)+1,-WEEKDAY($A26,2)+1),0,IF(DAY($A26)&lt;=7,DAY($A26),WEEKDAY($A26,2)))),IF(NOT(ISERROR(VLOOKUP(A27,Feiertage!$A$2:$A$50,1,0))),Dezember!D27,0)))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 t="str">
        <f t="shared" si="9"/>
        <v>KW 50</v>
      </c>
      <c r="B28" s="19" t="str">
        <f t="shared" si="0"/>
        <v>Summe</v>
      </c>
      <c r="C28" s="20">
        <f t="shared" ca="1" si="1"/>
        <v>39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IF($B28="","",IF($B28="Summe",SUM(OFFSET(I27,IF(DAY($A27)&lt;=7,-DAY($A27)+1,-WEEKDAY($A27,2)+1),0,IF(DAY($A27)&lt;=7,DAY($A27),WEEKDAY($A27,2)))),IF(NOT(ISERROR(VLOOKUP(A28,Feiertage!$A$2:$A$50,1,0))),Dezember!D28,0)))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45278</v>
      </c>
      <c r="B29" s="19">
        <f t="shared" si="0"/>
        <v>45278</v>
      </c>
      <c r="C29" s="20">
        <f t="shared" ca="1" si="1"/>
        <v>8.25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IF($B29="","",IF($B29="Summe",SUM(OFFSET(I28,IF(DAY($A28)&lt;=7,-DAY($A28)+1,-WEEKDAY($A28,2)+1),0,IF(DAY($A28)&lt;=7,DAY($A28),WEEKDAY($A28,2)))),IF(NOT(ISERROR(VLOOKUP(A29,Feiertage!$A$2:$A$50,1,0))),Dezember!D29,0)))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45279</v>
      </c>
      <c r="B30" s="19">
        <f t="shared" si="0"/>
        <v>45279</v>
      </c>
      <c r="C30" s="20">
        <f t="shared" ca="1" si="1"/>
        <v>8.25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IF($B30="","",IF($B30="Summe",SUM(OFFSET(I29,IF(DAY($A29)&lt;=7,-DAY($A29)+1,-WEEKDAY($A29,2)+1),0,IF(DAY($A29)&lt;=7,DAY($A29),WEEKDAY($A29,2)))),IF(NOT(ISERROR(VLOOKUP(A30,Feiertage!$A$2:$A$50,1,0))),Dezember!D30,0)))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45280</v>
      </c>
      <c r="B31" s="19">
        <f t="shared" si="0"/>
        <v>45280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IF($B31="","",IF($B31="Summe",SUM(OFFSET(I30,IF(DAY($A30)&lt;=7,-DAY($A30)+1,-WEEKDAY($A30,2)+1),0,IF(DAY($A30)&lt;=7,DAY($A30),WEEKDAY($A30,2)))),IF(NOT(ISERROR(VLOOKUP(A31,Feiertage!$A$2:$A$50,1,0))),Dezember!D31,0)))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45281</v>
      </c>
      <c r="B32" s="19">
        <f t="shared" si="0"/>
        <v>45281</v>
      </c>
      <c r="C32" s="20">
        <f t="shared" ca="1" si="1"/>
        <v>8.25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IF($B32="","",IF($B32="Summe",SUM(OFFSET(I31,IF(DAY($A31)&lt;=7,-DAY($A31)+1,-WEEKDAY($A31,2)+1),0,IF(DAY($A31)&lt;=7,DAY($A31),WEEKDAY($A31,2)))),IF(NOT(ISERROR(VLOOKUP(A32,Feiertage!$A$2:$A$50,1,0))),Dezember!D32,0)))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45282</v>
      </c>
      <c r="B33" s="19">
        <f t="shared" si="0"/>
        <v>45282</v>
      </c>
      <c r="C33" s="20">
        <f t="shared" ca="1" si="1"/>
        <v>6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IF($B33="","",IF($B33="Summe",SUM(OFFSET(I32,IF(DAY($A32)&lt;=7,-DAY($A32)+1,-WEEKDAY($A32,2)+1),0,IF(DAY($A32)&lt;=7,DAY($A32),WEEKDAY($A32,2)))),IF(NOT(ISERROR(VLOOKUP(A33,Feiertage!$A$2:$A$50,1,0))),Dezember!D33,0)))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45283</v>
      </c>
      <c r="B34" s="19">
        <f t="shared" si="0"/>
        <v>45283</v>
      </c>
      <c r="C34" s="20">
        <f t="shared" ca="1" si="1"/>
        <v>0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IF($B34="","",IF($B34="Summe",SUM(OFFSET(I33,IF(DAY($A33)&lt;=7,-DAY($A33)+1,-WEEKDAY($A33,2)+1),0,IF(DAY($A33)&lt;=7,DAY($A33),WEEKDAY($A33,2)))),IF(NOT(ISERROR(VLOOKUP(A34,Feiertage!$A$2:$A$50,1,0))),Dezember!D34,0)))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45284</v>
      </c>
      <c r="B35" s="19">
        <f t="shared" si="0"/>
        <v>45284</v>
      </c>
      <c r="C35" s="20">
        <f t="shared" ca="1" si="1"/>
        <v>0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IF($B35="","",IF($B35="Summe",SUM(OFFSET(I34,IF(DAY($A34)&lt;=7,-DAY($A34)+1,-WEEKDAY($A34,2)+1),0,IF(DAY($A34)&lt;=7,DAY($A34),WEEKDAY($A34,2)))),IF(NOT(ISERROR(VLOOKUP(A35,Feiertage!$A$2:$A$50,1,0))),Dezember!D35,0)))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 t="str">
        <f t="shared" si="9"/>
        <v>KW 51</v>
      </c>
      <c r="B36" s="19" t="str">
        <f t="shared" si="0"/>
        <v>Summe</v>
      </c>
      <c r="C36" s="20">
        <f t="shared" ca="1" si="1"/>
        <v>39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IF($B36="","",IF($B36="Summe",SUM(OFFSET(I35,IF(DAY($A35)&lt;=7,-DAY($A35)+1,-WEEKDAY($A35,2)+1),0,IF(DAY($A35)&lt;=7,DAY($A35),WEEKDAY($A35,2)))),IF(NOT(ISERROR(VLOOKUP(A36,Feiertage!$A$2:$A$50,1,0))),Dezember!D36,0)))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45285</v>
      </c>
      <c r="B37" s="19">
        <f t="shared" si="0"/>
        <v>45285</v>
      </c>
      <c r="C37" s="20">
        <f t="shared" ca="1" si="1"/>
        <v>8.25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IF($B37="","",IF($B37="Summe",SUM(OFFSET(I36,IF(DAY($A36)&lt;=7,-DAY($A36)+1,-WEEKDAY($A36,2)+1),0,IF(DAY($A36)&lt;=7,DAY($A36),WEEKDAY($A36,2)))),IF(NOT(ISERROR(VLOOKUP(A37,Feiertage!$A$2:$A$50,1,0))),Dezember!D37,0)))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45286</v>
      </c>
      <c r="B38" s="19">
        <f t="shared" si="0"/>
        <v>45286</v>
      </c>
      <c r="C38" s="20">
        <f t="shared" ca="1" si="1"/>
        <v>8.25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IF($B38="","",IF($B38="Summe",SUM(OFFSET(I37,IF(DAY($A37)&lt;=7,-DAY($A37)+1,-WEEKDAY($A37,2)+1),0,IF(DAY($A37)&lt;=7,DAY($A37),WEEKDAY($A37,2)))),IF(NOT(ISERROR(VLOOKUP(A38,Feiertage!$A$2:$A$50,1,0))),Dezember!D38,0)))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45287</v>
      </c>
      <c r="B39" s="19">
        <f t="shared" si="0"/>
        <v>45287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IF($B39="","",IF($B39="Summe",SUM(OFFSET(I38,IF(DAY($A38)&lt;=7,-DAY($A38)+1,-WEEKDAY($A38,2)+1),0,IF(DAY($A38)&lt;=7,DAY($A38),WEEKDAY($A38,2)))),IF(NOT(ISERROR(VLOOKUP(A39,Feiertage!$A$2:$A$50,1,0))),Dezember!D39,0)))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45288</v>
      </c>
      <c r="B40" s="19">
        <f t="shared" si="0"/>
        <v>45288</v>
      </c>
      <c r="C40" s="20">
        <f t="shared" ca="1" si="1"/>
        <v>8.25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IF($B40="","",IF($B40="Summe",SUM(OFFSET(I39,IF(DAY($A39)&lt;=7,-DAY($A39)+1,-WEEKDAY($A39,2)+1),0,IF(DAY($A39)&lt;=7,DAY($A39),WEEKDAY($A39,2)))),IF(NOT(ISERROR(VLOOKUP(A40,Feiertage!$A$2:$A$50,1,0))),Dezember!D40,0)))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45289</v>
      </c>
      <c r="B41" s="19">
        <f t="shared" si="0"/>
        <v>45289</v>
      </c>
      <c r="C41" s="20">
        <f t="shared" ca="1" si="1"/>
        <v>6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IF($B41="","",IF($B41="Summe",SUM(OFFSET(I40,IF(DAY($A40)&lt;=7,-DAY($A40)+1,-WEEKDAY($A40,2)+1),0,IF(DAY($A40)&lt;=7,DAY($A40),WEEKDAY($A40,2)))),IF(NOT(ISERROR(VLOOKUP(A41,Feiertage!$A$2:$A$50,1,0))),Dezember!D41,0)))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45290</v>
      </c>
      <c r="B42" s="19">
        <f t="shared" si="0"/>
        <v>45290</v>
      </c>
      <c r="C42" s="20">
        <f t="shared" ca="1" si="1"/>
        <v>0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IF($B42="","",IF($B42="Summe",SUM(OFFSET(I41,IF(DAY($A41)&lt;=7,-DAY($A41)+1,-WEEKDAY($A41,2)+1),0,IF(DAY($A41)&lt;=7,DAY($A41),WEEKDAY($A41,2)))),IF(NOT(ISERROR(VLOOKUP(A42,Feiertage!$A$2:$A$50,1,0))),Dezember!D42,0)))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>
        <f t="shared" si="9"/>
        <v>45291</v>
      </c>
      <c r="B43" s="19">
        <f t="shared" si="0"/>
        <v>45291</v>
      </c>
      <c r="C43" s="20">
        <f t="shared" ca="1" si="1"/>
        <v>0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IF($B43="","",IF($B43="Summe",SUM(OFFSET(I42,IF(DAY($A42)&lt;=7,-DAY($A42)+1,-WEEKDAY($A42,2)+1),0,IF(DAY($A42)&lt;=7,DAY($A42),WEEKDAY($A42,2)))),IF(NOT(ISERROR(VLOOKUP(A43,Feiertage!$A$2:$A$50,1,0))),Dezember!D43,0)))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>KW 52</v>
      </c>
      <c r="B44" s="19" t="str">
        <f t="shared" si="0"/>
        <v>Summe</v>
      </c>
      <c r="C44" s="20">
        <f t="shared" ca="1" si="1"/>
        <v>39</v>
      </c>
      <c r="D44" s="20">
        <f t="shared" ca="1" si="2"/>
        <v>0</v>
      </c>
      <c r="E44" s="20">
        <f t="shared" ca="1" si="3"/>
        <v>0</v>
      </c>
      <c r="F44" s="20">
        <f t="shared" ca="1" si="4"/>
        <v>0</v>
      </c>
      <c r="G44" s="20">
        <f t="shared" ca="1" si="5"/>
        <v>0</v>
      </c>
      <c r="H44" s="20">
        <f t="shared" ca="1" si="6"/>
        <v>0</v>
      </c>
      <c r="I44" s="20">
        <f ca="1">IF($B44="","",IF($B44="Summe",SUM(OFFSET(I43,IF(DAY($A43)&lt;=7,-DAY($A43)+1,-WEEKDAY($A43,2)+1),0,IF(DAY($A43)&lt;=7,DAY($A43),WEEKDAY($A43,2)))),IF(NOT(ISERROR(VLOOKUP(A44,Feiertage!$A$2:$A$50,1,0))),Dezember!D44,0)))</f>
        <v>0</v>
      </c>
      <c r="J44" s="20">
        <f t="shared" ca="1" si="7"/>
        <v>0</v>
      </c>
      <c r="K44" s="20">
        <f t="shared" ca="1" si="8"/>
        <v>0</v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IF($B45="","",IF($B45="Summe",SUM(OFFSET(I44,IF(DAY($A44)&lt;=7,-DAY($A44)+1,-WEEKDAY($A44,2)+1),0,IF(DAY($A44)&lt;=7,DAY($A44),WEEKDAY($A44,2)))),IF(NOT(ISERROR(VLOOKUP(A45,Feiertage!$A$2:$A$50,1,0))),Dezember!D45,0)))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IF($B46="","",IF($B46="Summe",SUM(OFFSET(I45,IF(DAY($A45)&lt;=7,-DAY($A45)+1,-WEEKDAY($A45,2)+1),0,IF(DAY($A45)&lt;=7,DAY($A45),WEEKDAY($A45,2)))),IF(NOT(ISERROR(VLOOKUP(A46,Feiertage!$A$2:$A$50,1,0))),Dezember!D46,0)))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IF($B47="","",IF($B47="Summe",SUM(OFFSET(I46,IF(DAY($A46)&lt;=7,-DAY($A46)+1,-WEEKDAY($A46,2)+1),0,IF(DAY($A46)&lt;=7,DAY($A46),WEEKDAY($A46,2)))),IF(NOT(ISERROR(VLOOKUP(A47,Feiertage!$A$2:$A$50,1,0))),Dezember!D47,0)))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162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17" priority="18">
      <formula>$B9="Summe"</formula>
    </cfRule>
  </conditionalFormatting>
  <conditionalFormatting sqref="C9:C47">
    <cfRule type="expression" dxfId="16" priority="17">
      <formula>AND(NOT($B9="Summe"),C9=0)</formula>
    </cfRule>
  </conditionalFormatting>
  <conditionalFormatting sqref="D9:D47">
    <cfRule type="expression" dxfId="15" priority="16">
      <formula>AND(NOT($B9="Summe"),D9=0)</formula>
    </cfRule>
  </conditionalFormatting>
  <conditionalFormatting sqref="E9:E47">
    <cfRule type="expression" dxfId="14" priority="15">
      <formula>AND(NOT($B9="Summe"),E9=0)</formula>
    </cfRule>
  </conditionalFormatting>
  <conditionalFormatting sqref="F9:F47">
    <cfRule type="expression" dxfId="13" priority="14">
      <formula>AND(NOT($B9="Summe"),F9=0)</formula>
    </cfRule>
  </conditionalFormatting>
  <conditionalFormatting sqref="G9:G47">
    <cfRule type="expression" dxfId="12" priority="13">
      <formula>AND(NOT($B9="Summe"),G9=0)</formula>
    </cfRule>
  </conditionalFormatting>
  <conditionalFormatting sqref="G9:G47">
    <cfRule type="expression" dxfId="11" priority="12">
      <formula>AND(NOT($B9="Summe"),G9=0)</formula>
    </cfRule>
  </conditionalFormatting>
  <conditionalFormatting sqref="G9:G47">
    <cfRule type="expression" dxfId="10" priority="11">
      <formula>AND(NOT($B9="Summe"),G9=0)</formula>
    </cfRule>
  </conditionalFormatting>
  <conditionalFormatting sqref="H9:H47">
    <cfRule type="expression" dxfId="9" priority="10">
      <formula>AND(NOT($B9="Summe"),H9=0)</formula>
    </cfRule>
  </conditionalFormatting>
  <conditionalFormatting sqref="H9:H47">
    <cfRule type="expression" dxfId="8" priority="9">
      <formula>AND(NOT($B9="Summe"),H9=0)</formula>
    </cfRule>
  </conditionalFormatting>
  <conditionalFormatting sqref="H9:H47">
    <cfRule type="expression" dxfId="7" priority="8">
      <formula>AND(NOT($B9="Summe"),H9=0)</formula>
    </cfRule>
  </conditionalFormatting>
  <conditionalFormatting sqref="I9:I47">
    <cfRule type="expression" dxfId="6" priority="7">
      <formula>AND(NOT($B9="Summe"),I9=0)</formula>
    </cfRule>
  </conditionalFormatting>
  <conditionalFormatting sqref="I9:I47">
    <cfRule type="expression" dxfId="5" priority="6">
      <formula>AND(NOT($B9="Summe"),I9=0)</formula>
    </cfRule>
  </conditionalFormatting>
  <conditionalFormatting sqref="I9:I47">
    <cfRule type="expression" dxfId="4" priority="5">
      <formula>AND(NOT($B9="Summe"),I9=0)</formula>
    </cfRule>
  </conditionalFormatting>
  <conditionalFormatting sqref="J9:J47">
    <cfRule type="expression" dxfId="3" priority="4">
      <formula>AND(NOT($B9="Summe"),J9=0)</formula>
    </cfRule>
  </conditionalFormatting>
  <conditionalFormatting sqref="K9:K47">
    <cfRule type="expression" dxfId="2" priority="3">
      <formula>AND(NOT($B9="Summe"),K9=0)</formula>
    </cfRule>
  </conditionalFormatting>
  <conditionalFormatting sqref="A9:A47">
    <cfRule type="expression" dxfId="1" priority="2">
      <formula>$B9="Summe"</formula>
    </cfRule>
  </conditionalFormatting>
  <conditionalFormatting sqref="B9:L47">
    <cfRule type="expression" dxfId="0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7FCD-7AAE-4327-96D2-FADFA48BECF9}">
  <sheetPr codeName="Tabelle13"/>
  <dimension ref="A1:B13"/>
  <sheetViews>
    <sheetView workbookViewId="0">
      <selection activeCell="A13" sqref="A13"/>
    </sheetView>
  </sheetViews>
  <sheetFormatPr baseColWidth="10" defaultRowHeight="14.25" x14ac:dyDescent="0.2"/>
  <sheetData>
    <row r="1" spans="1:2" x14ac:dyDescent="0.2">
      <c r="A1" t="s">
        <v>18</v>
      </c>
    </row>
    <row r="2" spans="1:2" x14ac:dyDescent="0.2">
      <c r="A2" s="1">
        <f>DATE(Januar!$F$2,1,1)</f>
        <v>44927</v>
      </c>
      <c r="B2" t="s">
        <v>19</v>
      </c>
    </row>
    <row r="3" spans="1:2" x14ac:dyDescent="0.2">
      <c r="A3" s="1">
        <f>A4-2</f>
        <v>45023</v>
      </c>
      <c r="B3" t="s">
        <v>20</v>
      </c>
    </row>
    <row r="4" spans="1:2" x14ac:dyDescent="0.2">
      <c r="A4" s="1">
        <f>7*ROUND((4&amp;-Januar!$F$2)/7+MOD(19*MOD(Januar!$F$2,19)-7,30)*0.14,)-6</f>
        <v>45025</v>
      </c>
      <c r="B4" t="s">
        <v>21</v>
      </c>
    </row>
    <row r="5" spans="1:2" x14ac:dyDescent="0.2">
      <c r="A5" s="1">
        <f>A4+1</f>
        <v>45026</v>
      </c>
      <c r="B5" t="s">
        <v>22</v>
      </c>
    </row>
    <row r="6" spans="1:2" x14ac:dyDescent="0.2">
      <c r="A6" s="1">
        <f>DATE(Januar!$F$2,5,1)</f>
        <v>45047</v>
      </c>
      <c r="B6" t="s">
        <v>23</v>
      </c>
    </row>
    <row r="7" spans="1:2" x14ac:dyDescent="0.2">
      <c r="A7" s="1">
        <f>A4+39</f>
        <v>45064</v>
      </c>
      <c r="B7" t="s">
        <v>24</v>
      </c>
    </row>
    <row r="8" spans="1:2" x14ac:dyDescent="0.2">
      <c r="A8" s="1">
        <f>A4+49</f>
        <v>45074</v>
      </c>
      <c r="B8" t="s">
        <v>25</v>
      </c>
    </row>
    <row r="9" spans="1:2" x14ac:dyDescent="0.2">
      <c r="A9" s="1">
        <f>A8+1</f>
        <v>45075</v>
      </c>
      <c r="B9" t="s">
        <v>26</v>
      </c>
    </row>
    <row r="10" spans="1:2" x14ac:dyDescent="0.2">
      <c r="A10" s="1">
        <f>DATE(Januar!$F$2,10,3)</f>
        <v>45202</v>
      </c>
      <c r="B10" s="2" t="s">
        <v>27</v>
      </c>
    </row>
    <row r="11" spans="1:2" x14ac:dyDescent="0.2">
      <c r="A11" s="1">
        <f>DATE(Januar!$F$2,11,1)</f>
        <v>45231</v>
      </c>
      <c r="B11" t="s">
        <v>28</v>
      </c>
    </row>
    <row r="12" spans="1:2" x14ac:dyDescent="0.2">
      <c r="A12" s="1">
        <f>DATE(Januar!$F$2,12,25)</f>
        <v>45285</v>
      </c>
      <c r="B12" t="s">
        <v>29</v>
      </c>
    </row>
    <row r="13" spans="1:2" x14ac:dyDescent="0.2">
      <c r="A13" s="1">
        <f>DATE(Januar!$F$2,12,26)</f>
        <v>45286</v>
      </c>
      <c r="B13" t="s">
        <v>30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8C34-10F5-4392-A672-42AE92528E8E}">
  <sheetPr codeName="Tabelle2"/>
  <dimension ref="A1:L49"/>
  <sheetViews>
    <sheetView topLeftCell="A13" workbookViewId="0">
      <selection activeCell="D35" sqref="D35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33</v>
      </c>
      <c r="B5" s="4"/>
      <c r="C5" s="4"/>
      <c r="E5" s="6">
        <f ca="1">Januar!E49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DATE(F2,2,1)</f>
        <v>44958</v>
      </c>
      <c r="B9" s="19">
        <f t="shared" ref="B9:B46" si="0">IF(AND(NOT(ISNUMBER(A9)),ISNUMBER(A8)),"Summe",A9)</f>
        <v>44958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8.25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IF($B9="","",IF($B9="Summe",SUM(OFFSET(I8,IF(DAY($A8)&lt;=7,-DAY($A8)+1,-WEEKDAY($A8,2)+1),0,IF(DAY($A8)&lt;=7,DAY($A8),WEEKDAY($A8,2)))),IF(NOT(ISERROR(VLOOKUP(A9,Feiertage!$A$2:$A$50,1,0))),Februar!D9,0)))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44959</v>
      </c>
      <c r="B10" s="19">
        <f t="shared" si="0"/>
        <v>44959</v>
      </c>
      <c r="C10" s="20">
        <f t="shared" ca="1" si="1"/>
        <v>8.25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IF($B10="","",IF($B10="Summe",SUM(OFFSET(I9,IF(DAY($A9)&lt;=7,-DAY($A9)+1,-WEEKDAY($A9,2)+1),0,IF(DAY($A9)&lt;=7,DAY($A9),WEEKDAY($A9,2)))),IF(NOT(ISERROR(VLOOKUP(A10,Feiertage!$A$2:$A$50,1,0))),Februar!D10,0)))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44960</v>
      </c>
      <c r="B11" s="19">
        <f t="shared" si="0"/>
        <v>44960</v>
      </c>
      <c r="C11" s="20">
        <f t="shared" ca="1" si="1"/>
        <v>6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IF($B11="","",IF($B11="Summe",SUM(OFFSET(I10,IF(DAY($A10)&lt;=7,-DAY($A10)+1,-WEEKDAY($A10,2)+1),0,IF(DAY($A10)&lt;=7,DAY($A10),WEEKDAY($A10,2)))),IF(NOT(ISERROR(VLOOKUP(A11,Feiertage!$A$2:$A$50,1,0))),Februar!D11,0)))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44961</v>
      </c>
      <c r="B12" s="19">
        <f t="shared" si="0"/>
        <v>44961</v>
      </c>
      <c r="C12" s="20">
        <f t="shared" ca="1" si="1"/>
        <v>0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IF($B12="","",IF($B12="Summe",SUM(OFFSET(I11,IF(DAY($A11)&lt;=7,-DAY($A11)+1,-WEEKDAY($A11,2)+1),0,IF(DAY($A11)&lt;=7,DAY($A11),WEEKDAY($A11,2)))),IF(NOT(ISERROR(VLOOKUP(A12,Feiertage!$A$2:$A$50,1,0))),Februar!D12,0)))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44962</v>
      </c>
      <c r="B13" s="19">
        <f t="shared" si="0"/>
        <v>44962</v>
      </c>
      <c r="C13" s="20">
        <f t="shared" ca="1" si="1"/>
        <v>0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IF($B13="","",IF($B13="Summe",SUM(OFFSET(I12,IF(DAY($A12)&lt;=7,-DAY($A12)+1,-WEEKDAY($A12,2)+1),0,IF(DAY($A12)&lt;=7,DAY($A12),WEEKDAY($A12,2)))),IF(NOT(ISERROR(VLOOKUP(A13,Feiertage!$A$2:$A$50,1,0))),Februar!D13,0)))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 t="str">
        <f t="shared" si="9"/>
        <v>KW 5</v>
      </c>
      <c r="B14" s="19" t="str">
        <f t="shared" si="0"/>
        <v>Summe</v>
      </c>
      <c r="C14" s="20">
        <f t="shared" ca="1" si="1"/>
        <v>22.5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IF($B14="","",IF($B14="Summe",SUM(OFFSET(I13,IF(DAY($A13)&lt;=7,-DAY($A13)+1,-WEEKDAY($A13,2)+1),0,IF(DAY($A13)&lt;=7,DAY($A13),WEEKDAY($A13,2)))),IF(NOT(ISERROR(VLOOKUP(A14,Feiertage!$A$2:$A$50,1,0))),Februar!D14,0)))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44963</v>
      </c>
      <c r="B15" s="19">
        <f t="shared" si="0"/>
        <v>44963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IF($B15="","",IF($B15="Summe",SUM(OFFSET(I14,IF(DAY($A14)&lt;=7,-DAY($A14)+1,-WEEKDAY($A14,2)+1),0,IF(DAY($A14)&lt;=7,DAY($A14),WEEKDAY($A14,2)))),IF(NOT(ISERROR(VLOOKUP(A15,Feiertage!$A$2:$A$50,1,0))),Februar!D15,0)))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44964</v>
      </c>
      <c r="B16" s="19">
        <f t="shared" si="0"/>
        <v>44964</v>
      </c>
      <c r="C16" s="20">
        <f t="shared" ca="1" si="1"/>
        <v>8.25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IF($B16="","",IF($B16="Summe",SUM(OFFSET(I15,IF(DAY($A15)&lt;=7,-DAY($A15)+1,-WEEKDAY($A15,2)+1),0,IF(DAY($A15)&lt;=7,DAY($A15),WEEKDAY($A15,2)))),IF(NOT(ISERROR(VLOOKUP(A16,Feiertage!$A$2:$A$50,1,0))),Februar!D16,0)))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44965</v>
      </c>
      <c r="B17" s="19">
        <f t="shared" si="0"/>
        <v>44965</v>
      </c>
      <c r="C17" s="20">
        <f t="shared" ca="1" si="1"/>
        <v>8.25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IF($B17="","",IF($B17="Summe",SUM(OFFSET(I16,IF(DAY($A16)&lt;=7,-DAY($A16)+1,-WEEKDAY($A16,2)+1),0,IF(DAY($A16)&lt;=7,DAY($A16),WEEKDAY($A16,2)))),IF(NOT(ISERROR(VLOOKUP(A17,Feiertage!$A$2:$A$50,1,0))),Februar!D17,0)))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44966</v>
      </c>
      <c r="B18" s="19">
        <f t="shared" si="0"/>
        <v>44966</v>
      </c>
      <c r="C18" s="20">
        <f t="shared" ca="1" si="1"/>
        <v>8.25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IF($B18="","",IF($B18="Summe",SUM(OFFSET(I17,IF(DAY($A17)&lt;=7,-DAY($A17)+1,-WEEKDAY($A17,2)+1),0,IF(DAY($A17)&lt;=7,DAY($A17),WEEKDAY($A17,2)))),IF(NOT(ISERROR(VLOOKUP(A18,Feiertage!$A$2:$A$50,1,0))),Februar!D18,0)))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44967</v>
      </c>
      <c r="B19" s="19">
        <f t="shared" si="0"/>
        <v>44967</v>
      </c>
      <c r="C19" s="20">
        <f t="shared" ca="1" si="1"/>
        <v>6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IF($B19="","",IF($B19="Summe",SUM(OFFSET(I18,IF(DAY($A18)&lt;=7,-DAY($A18)+1,-WEEKDAY($A18,2)+1),0,IF(DAY($A18)&lt;=7,DAY($A18),WEEKDAY($A18,2)))),IF(NOT(ISERROR(VLOOKUP(A19,Feiertage!$A$2:$A$50,1,0))),Februar!D19,0)))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44968</v>
      </c>
      <c r="B20" s="19">
        <f t="shared" si="0"/>
        <v>44968</v>
      </c>
      <c r="C20" s="20">
        <f t="shared" ca="1" si="1"/>
        <v>0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IF($B20="","",IF($B20="Summe",SUM(OFFSET(I19,IF(DAY($A19)&lt;=7,-DAY($A19)+1,-WEEKDAY($A19,2)+1),0,IF(DAY($A19)&lt;=7,DAY($A19),WEEKDAY($A19,2)))),IF(NOT(ISERROR(VLOOKUP(A20,Feiertage!$A$2:$A$50,1,0))),Februar!D20,0)))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44969</v>
      </c>
      <c r="B21" s="19">
        <f t="shared" si="0"/>
        <v>44969</v>
      </c>
      <c r="C21" s="20">
        <f t="shared" ca="1" si="1"/>
        <v>0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IF($B21="","",IF($B21="Summe",SUM(OFFSET(I20,IF(DAY($A20)&lt;=7,-DAY($A20)+1,-WEEKDAY($A20,2)+1),0,IF(DAY($A20)&lt;=7,DAY($A20),WEEKDAY($A20,2)))),IF(NOT(ISERROR(VLOOKUP(A21,Feiertage!$A$2:$A$50,1,0))),Februar!D21,0)))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 t="str">
        <f t="shared" si="9"/>
        <v>KW 6</v>
      </c>
      <c r="B22" s="19" t="str">
        <f t="shared" si="0"/>
        <v>Summe</v>
      </c>
      <c r="C22" s="20">
        <f t="shared" ca="1" si="1"/>
        <v>39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IF($B22="","",IF($B22="Summe",SUM(OFFSET(I21,IF(DAY($A21)&lt;=7,-DAY($A21)+1,-WEEKDAY($A21,2)+1),0,IF(DAY($A21)&lt;=7,DAY($A21),WEEKDAY($A21,2)))),IF(NOT(ISERROR(VLOOKUP(A22,Feiertage!$A$2:$A$50,1,0))),Februar!D22,0)))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44970</v>
      </c>
      <c r="B23" s="19">
        <f t="shared" si="0"/>
        <v>44970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IF($B23="","",IF($B23="Summe",SUM(OFFSET(I22,IF(DAY($A22)&lt;=7,-DAY($A22)+1,-WEEKDAY($A22,2)+1),0,IF(DAY($A22)&lt;=7,DAY($A22),WEEKDAY($A22,2)))),IF(NOT(ISERROR(VLOOKUP(A23,Feiertage!$A$2:$A$50,1,0))),Februar!D23,0)))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44971</v>
      </c>
      <c r="B24" s="19">
        <f t="shared" si="0"/>
        <v>44971</v>
      </c>
      <c r="C24" s="20">
        <f t="shared" ca="1" si="1"/>
        <v>8.25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IF($B24="","",IF($B24="Summe",SUM(OFFSET(I23,IF(DAY($A23)&lt;=7,-DAY($A23)+1,-WEEKDAY($A23,2)+1),0,IF(DAY($A23)&lt;=7,DAY($A23),WEEKDAY($A23,2)))),IF(NOT(ISERROR(VLOOKUP(A24,Feiertage!$A$2:$A$50,1,0))),Februar!D24,0)))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44972</v>
      </c>
      <c r="B25" s="19">
        <f t="shared" si="0"/>
        <v>44972</v>
      </c>
      <c r="C25" s="20">
        <f t="shared" ca="1" si="1"/>
        <v>8.25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IF($B25="","",IF($B25="Summe",SUM(OFFSET(I24,IF(DAY($A24)&lt;=7,-DAY($A24)+1,-WEEKDAY($A24,2)+1),0,IF(DAY($A24)&lt;=7,DAY($A24),WEEKDAY($A24,2)))),IF(NOT(ISERROR(VLOOKUP(A25,Feiertage!$A$2:$A$50,1,0))),Februar!D25,0)))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44973</v>
      </c>
      <c r="B26" s="19">
        <f t="shared" si="0"/>
        <v>44973</v>
      </c>
      <c r="C26" s="20">
        <f t="shared" ca="1" si="1"/>
        <v>8.25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IF($B26="","",IF($B26="Summe",SUM(OFFSET(I25,IF(DAY($A25)&lt;=7,-DAY($A25)+1,-WEEKDAY($A25,2)+1),0,IF(DAY($A25)&lt;=7,DAY($A25),WEEKDAY($A25,2)))),IF(NOT(ISERROR(VLOOKUP(A26,Feiertage!$A$2:$A$50,1,0))),Februar!D26,0)))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44974</v>
      </c>
      <c r="B27" s="19">
        <f t="shared" si="0"/>
        <v>44974</v>
      </c>
      <c r="C27" s="20">
        <f t="shared" ca="1" si="1"/>
        <v>6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IF($B27="","",IF($B27="Summe",SUM(OFFSET(I26,IF(DAY($A26)&lt;=7,-DAY($A26)+1,-WEEKDAY($A26,2)+1),0,IF(DAY($A26)&lt;=7,DAY($A26),WEEKDAY($A26,2)))),IF(NOT(ISERROR(VLOOKUP(A27,Feiertage!$A$2:$A$50,1,0))),Februar!D27,0)))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44975</v>
      </c>
      <c r="B28" s="19">
        <f t="shared" si="0"/>
        <v>44975</v>
      </c>
      <c r="C28" s="20">
        <f t="shared" ca="1" si="1"/>
        <v>0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IF($B28="","",IF($B28="Summe",SUM(OFFSET(I27,IF(DAY($A27)&lt;=7,-DAY($A27)+1,-WEEKDAY($A27,2)+1),0,IF(DAY($A27)&lt;=7,DAY($A27),WEEKDAY($A27,2)))),IF(NOT(ISERROR(VLOOKUP(A28,Feiertage!$A$2:$A$50,1,0))),Februar!D28,0)))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44976</v>
      </c>
      <c r="B29" s="19">
        <f t="shared" si="0"/>
        <v>44976</v>
      </c>
      <c r="C29" s="20">
        <f t="shared" ca="1" si="1"/>
        <v>0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IF($B29="","",IF($B29="Summe",SUM(OFFSET(I28,IF(DAY($A28)&lt;=7,-DAY($A28)+1,-WEEKDAY($A28,2)+1),0,IF(DAY($A28)&lt;=7,DAY($A28),WEEKDAY($A28,2)))),IF(NOT(ISERROR(VLOOKUP(A29,Feiertage!$A$2:$A$50,1,0))),Februar!D29,0)))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 t="str">
        <f t="shared" si="9"/>
        <v>KW 7</v>
      </c>
      <c r="B30" s="19" t="str">
        <f t="shared" si="0"/>
        <v>Summe</v>
      </c>
      <c r="C30" s="20">
        <f t="shared" ca="1" si="1"/>
        <v>39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IF($B30="","",IF($B30="Summe",SUM(OFFSET(I29,IF(DAY($A29)&lt;=7,-DAY($A29)+1,-WEEKDAY($A29,2)+1),0,IF(DAY($A29)&lt;=7,DAY($A29),WEEKDAY($A29,2)))),IF(NOT(ISERROR(VLOOKUP(A30,Feiertage!$A$2:$A$50,1,0))),Februar!D30,0)))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44977</v>
      </c>
      <c r="B31" s="19">
        <f t="shared" si="0"/>
        <v>44977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IF($B31="","",IF($B31="Summe",SUM(OFFSET(I30,IF(DAY($A30)&lt;=7,-DAY($A30)+1,-WEEKDAY($A30,2)+1),0,IF(DAY($A30)&lt;=7,DAY($A30),WEEKDAY($A30,2)))),IF(NOT(ISERROR(VLOOKUP(A31,Feiertage!$A$2:$A$50,1,0))),Februar!D31,0)))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44978</v>
      </c>
      <c r="B32" s="19">
        <f t="shared" si="0"/>
        <v>44978</v>
      </c>
      <c r="C32" s="20">
        <f t="shared" ca="1" si="1"/>
        <v>8.25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IF($B32="","",IF($B32="Summe",SUM(OFFSET(I31,IF(DAY($A31)&lt;=7,-DAY($A31)+1,-WEEKDAY($A31,2)+1),0,IF(DAY($A31)&lt;=7,DAY($A31),WEEKDAY($A31,2)))),IF(NOT(ISERROR(VLOOKUP(A32,Feiertage!$A$2:$A$50,1,0))),Februar!D32,0)))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44979</v>
      </c>
      <c r="B33" s="19">
        <f t="shared" si="0"/>
        <v>44979</v>
      </c>
      <c r="C33" s="20">
        <f t="shared" ca="1" si="1"/>
        <v>8.25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IF($B33="","",IF($B33="Summe",SUM(OFFSET(I32,IF(DAY($A32)&lt;=7,-DAY($A32)+1,-WEEKDAY($A32,2)+1),0,IF(DAY($A32)&lt;=7,DAY($A32),WEEKDAY($A32,2)))),IF(NOT(ISERROR(VLOOKUP(A33,Feiertage!$A$2:$A$50,1,0))),Februar!D33,0)))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44980</v>
      </c>
      <c r="B34" s="19">
        <f t="shared" si="0"/>
        <v>44980</v>
      </c>
      <c r="C34" s="20">
        <f t="shared" ca="1" si="1"/>
        <v>8.25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IF($B34="","",IF($B34="Summe",SUM(OFFSET(I33,IF(DAY($A33)&lt;=7,-DAY($A33)+1,-WEEKDAY($A33,2)+1),0,IF(DAY($A33)&lt;=7,DAY($A33),WEEKDAY($A33,2)))),IF(NOT(ISERROR(VLOOKUP(A34,Feiertage!$A$2:$A$50,1,0))),Februar!D34,0)))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44981</v>
      </c>
      <c r="B35" s="19">
        <f t="shared" si="0"/>
        <v>44981</v>
      </c>
      <c r="C35" s="20">
        <f t="shared" ca="1" si="1"/>
        <v>6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IF($B35="","",IF($B35="Summe",SUM(OFFSET(I34,IF(DAY($A34)&lt;=7,-DAY($A34)+1,-WEEKDAY($A34,2)+1),0,IF(DAY($A34)&lt;=7,DAY($A34),WEEKDAY($A34,2)))),IF(NOT(ISERROR(VLOOKUP(A35,Feiertage!$A$2:$A$50,1,0))),Februar!D35,0)))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44982</v>
      </c>
      <c r="B36" s="19">
        <f t="shared" si="0"/>
        <v>44982</v>
      </c>
      <c r="C36" s="20">
        <f t="shared" ca="1" si="1"/>
        <v>0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IF($B36="","",IF($B36="Summe",SUM(OFFSET(I35,IF(DAY($A35)&lt;=7,-DAY($A35)+1,-WEEKDAY($A35,2)+1),0,IF(DAY($A35)&lt;=7,DAY($A35),WEEKDAY($A35,2)))),IF(NOT(ISERROR(VLOOKUP(A36,Feiertage!$A$2:$A$50,1,0))),Februar!D36,0)))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44983</v>
      </c>
      <c r="B37" s="19">
        <f t="shared" si="0"/>
        <v>44983</v>
      </c>
      <c r="C37" s="20">
        <f t="shared" ca="1" si="1"/>
        <v>0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IF($B37="","",IF($B37="Summe",SUM(OFFSET(I36,IF(DAY($A36)&lt;=7,-DAY($A36)+1,-WEEKDAY($A36,2)+1),0,IF(DAY($A36)&lt;=7,DAY($A36),WEEKDAY($A36,2)))),IF(NOT(ISERROR(VLOOKUP(A37,Feiertage!$A$2:$A$50,1,0))),Februar!D37,0)))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 t="str">
        <f t="shared" si="9"/>
        <v>KW 8</v>
      </c>
      <c r="B38" s="19" t="str">
        <f t="shared" si="0"/>
        <v>Summe</v>
      </c>
      <c r="C38" s="20">
        <f t="shared" ca="1" si="1"/>
        <v>39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IF($B38="","",IF($B38="Summe",SUM(OFFSET(I37,IF(DAY($A37)&lt;=7,-DAY($A37)+1,-WEEKDAY($A37,2)+1),0,IF(DAY($A37)&lt;=7,DAY($A37),WEEKDAY($A37,2)))),IF(NOT(ISERROR(VLOOKUP(A38,Feiertage!$A$2:$A$50,1,0))),Februar!D38,0)))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44984</v>
      </c>
      <c r="B39" s="19">
        <f t="shared" si="0"/>
        <v>44984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IF($B39="","",IF($B39="Summe",SUM(OFFSET(I38,IF(DAY($A38)&lt;=7,-DAY($A38)+1,-WEEKDAY($A38,2)+1),0,IF(DAY($A38)&lt;=7,DAY($A38),WEEKDAY($A38,2)))),IF(NOT(ISERROR(VLOOKUP(A39,Feiertage!$A$2:$A$50,1,0))),Februar!D39,0)))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44985</v>
      </c>
      <c r="B40" s="19">
        <f t="shared" si="0"/>
        <v>44985</v>
      </c>
      <c r="C40" s="20">
        <f t="shared" ca="1" si="1"/>
        <v>8.25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IF($B40="","",IF($B40="Summe",SUM(OFFSET(I39,IF(DAY($A39)&lt;=7,-DAY($A39)+1,-WEEKDAY($A39,2)+1),0,IF(DAY($A39)&lt;=7,DAY($A39),WEEKDAY($A39,2)))),IF(NOT(ISERROR(VLOOKUP(A40,Feiertage!$A$2:$A$50,1,0))),Februar!D40,0)))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 t="str">
        <f t="shared" si="9"/>
        <v>KW 9</v>
      </c>
      <c r="B41" s="19" t="str">
        <f t="shared" si="0"/>
        <v>Summe</v>
      </c>
      <c r="C41" s="20">
        <f t="shared" ca="1" si="1"/>
        <v>16.5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IF($B41="","",IF($B41="Summe",SUM(OFFSET(I40,IF(DAY($A40)&lt;=7,-DAY($A40)+1,-WEEKDAY($A40,2)+1),0,IF(DAY($A40)&lt;=7,DAY($A40),WEEKDAY($A40,2)))),IF(NOT(ISERROR(VLOOKUP(A41,Feiertage!$A$2:$A$50,1,0))),Februar!D41,0)))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 t="str">
        <f t="shared" si="9"/>
        <v/>
      </c>
      <c r="B42" s="19" t="str">
        <f t="shared" si="0"/>
        <v/>
      </c>
      <c r="C42" s="20" t="str">
        <f t="shared" ca="1" si="1"/>
        <v/>
      </c>
      <c r="D42" s="20" t="str">
        <f t="shared" ca="1" si="2"/>
        <v/>
      </c>
      <c r="E42" s="20" t="str">
        <f t="shared" ca="1" si="3"/>
        <v/>
      </c>
      <c r="F42" s="20" t="str">
        <f t="shared" si="4"/>
        <v/>
      </c>
      <c r="G42" s="20" t="str">
        <f t="shared" ca="1" si="5"/>
        <v/>
      </c>
      <c r="H42" s="20" t="str">
        <f t="shared" ca="1" si="6"/>
        <v/>
      </c>
      <c r="I42" s="20" t="str">
        <f ca="1">IF($B42="","",IF($B42="Summe",SUM(OFFSET(I41,IF(DAY($A41)&lt;=7,-DAY($A41)+1,-WEEKDAY($A41,2)+1),0,IF(DAY($A41)&lt;=7,DAY($A41),WEEKDAY($A41,2)))),IF(NOT(ISERROR(VLOOKUP(A42,Feiertage!$A$2:$A$50,1,0))),Februar!D42,0)))</f>
        <v/>
      </c>
      <c r="J42" s="20" t="str">
        <f t="shared" ca="1" si="7"/>
        <v/>
      </c>
      <c r="K42" s="20" t="str">
        <f t="shared" ca="1" si="8"/>
        <v/>
      </c>
      <c r="L42" s="17"/>
    </row>
    <row r="43" spans="1:12" x14ac:dyDescent="0.2">
      <c r="A43" s="18" t="str">
        <f t="shared" si="9"/>
        <v/>
      </c>
      <c r="B43" s="19" t="str">
        <f t="shared" si="0"/>
        <v/>
      </c>
      <c r="C43" s="20" t="str">
        <f t="shared" ca="1" si="1"/>
        <v/>
      </c>
      <c r="D43" s="20" t="str">
        <f t="shared" ca="1" si="2"/>
        <v/>
      </c>
      <c r="E43" s="20" t="str">
        <f t="shared" ca="1" si="3"/>
        <v/>
      </c>
      <c r="F43" s="20" t="str">
        <f t="shared" si="4"/>
        <v/>
      </c>
      <c r="G43" s="20" t="str">
        <f t="shared" ca="1" si="5"/>
        <v/>
      </c>
      <c r="H43" s="20" t="str">
        <f t="shared" ca="1" si="6"/>
        <v/>
      </c>
      <c r="I43" s="20" t="str">
        <f ca="1">IF($B43="","",IF($B43="Summe",SUM(OFFSET(I42,IF(DAY($A42)&lt;=7,-DAY($A42)+1,-WEEKDAY($A42,2)+1),0,IF(DAY($A42)&lt;=7,DAY($A42),WEEKDAY($A42,2)))),IF(NOT(ISERROR(VLOOKUP(A43,Feiertage!$A$2:$A$50,1,0))),Februar!D43,0)))</f>
        <v/>
      </c>
      <c r="J43" s="20" t="str">
        <f t="shared" ca="1" si="7"/>
        <v/>
      </c>
      <c r="K43" s="20" t="str">
        <f t="shared" ca="1" si="8"/>
        <v/>
      </c>
      <c r="L43" s="17"/>
    </row>
    <row r="44" spans="1:12" x14ac:dyDescent="0.2">
      <c r="A44" s="18" t="str">
        <f t="shared" si="9"/>
        <v/>
      </c>
      <c r="B44" s="19" t="str">
        <f t="shared" si="0"/>
        <v/>
      </c>
      <c r="C44" s="20" t="str">
        <f t="shared" ca="1" si="1"/>
        <v/>
      </c>
      <c r="D44" s="20" t="str">
        <f t="shared" ca="1" si="2"/>
        <v/>
      </c>
      <c r="E44" s="20" t="str">
        <f t="shared" ca="1" si="3"/>
        <v/>
      </c>
      <c r="F44" s="20" t="str">
        <f t="shared" si="4"/>
        <v/>
      </c>
      <c r="G44" s="20" t="str">
        <f t="shared" ca="1" si="5"/>
        <v/>
      </c>
      <c r="H44" s="20" t="str">
        <f t="shared" ca="1" si="6"/>
        <v/>
      </c>
      <c r="I44" s="20" t="str">
        <f ca="1">IF($B44="","",IF($B44="Summe",SUM(OFFSET(I43,IF(DAY($A43)&lt;=7,-DAY($A43)+1,-WEEKDAY($A43,2)+1),0,IF(DAY($A43)&lt;=7,DAY($A43),WEEKDAY($A43,2)))),IF(NOT(ISERROR(VLOOKUP(A44,Feiertage!$A$2:$A$50,1,0))),Februar!D44,0)))</f>
        <v/>
      </c>
      <c r="J44" s="20" t="str">
        <f t="shared" ca="1" si="7"/>
        <v/>
      </c>
      <c r="K44" s="20" t="str">
        <f t="shared" ca="1" si="8"/>
        <v/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IF($B45="","",IF($B45="Summe",SUM(OFFSET(I44,IF(DAY($A44)&lt;=7,-DAY($A44)+1,-WEEKDAY($A44,2)+1),0,IF(DAY($A44)&lt;=7,DAY($A44),WEEKDAY($A44,2)))),IF(NOT(ISERROR(VLOOKUP(A45,Feiertage!$A$2:$A$50,1,0))),Februar!D45,0)))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IF($B46="","",IF($B46="Summe",SUM(OFFSET(I45,IF(DAY($A45)&lt;=7,-DAY($A45)+1,-WEEKDAY($A45,2)+1),0,IF(DAY($A45)&lt;=7,DAY($A45),WEEKDAY($A45,2)))),IF(NOT(ISERROR(VLOOKUP(A46,Feiertage!$A$2:$A$50,1,0))),Februar!D46,0)))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IF($B47="","",IF($B47="Summe",SUM(OFFSET(I46,IF(DAY($A46)&lt;=7,-DAY($A46)+1,-WEEKDAY($A46,2)+1),0,IF(DAY($A46)&lt;=7,DAY($A46),WEEKDAY($A46,2)))),IF(NOT(ISERROR(VLOOKUP(A47,Feiertage!$A$2:$A$50,1,0))),Februar!D47,0)))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156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163" priority="18">
      <formula>$B9="Summe"</formula>
    </cfRule>
  </conditionalFormatting>
  <conditionalFormatting sqref="C9:C47">
    <cfRule type="expression" dxfId="197" priority="17">
      <formula>AND(NOT($B9="Summe"),C9=0)</formula>
    </cfRule>
  </conditionalFormatting>
  <conditionalFormatting sqref="D9:D47">
    <cfRule type="expression" dxfId="162" priority="16">
      <formula>AND(NOT($B9="Summe"),D9=0)</formula>
    </cfRule>
  </conditionalFormatting>
  <conditionalFormatting sqref="E9:E47">
    <cfRule type="expression" dxfId="196" priority="15">
      <formula>AND(NOT($B9="Summe"),E9=0)</formula>
    </cfRule>
  </conditionalFormatting>
  <conditionalFormatting sqref="F9:F47">
    <cfRule type="expression" dxfId="195" priority="14">
      <formula>AND(NOT($B9="Summe"),F9=0)</formula>
    </cfRule>
  </conditionalFormatting>
  <conditionalFormatting sqref="G9:G47">
    <cfRule type="expression" dxfId="194" priority="13">
      <formula>AND(NOT($B9="Summe"),G9=0)</formula>
    </cfRule>
  </conditionalFormatting>
  <conditionalFormatting sqref="G9:G47">
    <cfRule type="expression" dxfId="193" priority="12">
      <formula>AND(NOT($B9="Summe"),G9=0)</formula>
    </cfRule>
  </conditionalFormatting>
  <conditionalFormatting sqref="G9:G47">
    <cfRule type="expression" dxfId="192" priority="11">
      <formula>AND(NOT($B9="Summe"),G9=0)</formula>
    </cfRule>
  </conditionalFormatting>
  <conditionalFormatting sqref="H9:H47">
    <cfRule type="expression" dxfId="191" priority="10">
      <formula>AND(NOT($B9="Summe"),H9=0)</formula>
    </cfRule>
  </conditionalFormatting>
  <conditionalFormatting sqref="H9:H47">
    <cfRule type="expression" dxfId="190" priority="9">
      <formula>AND(NOT($B9="Summe"),H9=0)</formula>
    </cfRule>
  </conditionalFormatting>
  <conditionalFormatting sqref="H9:H47">
    <cfRule type="expression" dxfId="189" priority="8">
      <formula>AND(NOT($B9="Summe"),H9=0)</formula>
    </cfRule>
  </conditionalFormatting>
  <conditionalFormatting sqref="I9:I47">
    <cfRule type="expression" dxfId="188" priority="7">
      <formula>AND(NOT($B9="Summe"),I9=0)</formula>
    </cfRule>
  </conditionalFormatting>
  <conditionalFormatting sqref="I9:I47">
    <cfRule type="expression" dxfId="187" priority="6">
      <formula>AND(NOT($B9="Summe"),I9=0)</formula>
    </cfRule>
  </conditionalFormatting>
  <conditionalFormatting sqref="I9:I47">
    <cfRule type="expression" dxfId="186" priority="5">
      <formula>AND(NOT($B9="Summe"),I9=0)</formula>
    </cfRule>
  </conditionalFormatting>
  <conditionalFormatting sqref="J9:J47">
    <cfRule type="expression" dxfId="185" priority="4">
      <formula>AND(NOT($B9="Summe"),J9=0)</formula>
    </cfRule>
  </conditionalFormatting>
  <conditionalFormatting sqref="K9:K47">
    <cfRule type="expression" dxfId="184" priority="3">
      <formula>AND(NOT($B9="Summe"),K9=0)</formula>
    </cfRule>
  </conditionalFormatting>
  <conditionalFormatting sqref="A9:A47">
    <cfRule type="expression" dxfId="183" priority="2">
      <formula>$B9="Summe"</formula>
    </cfRule>
  </conditionalFormatting>
  <conditionalFormatting sqref="B9:L47">
    <cfRule type="expression" dxfId="182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2226E-1965-4B09-9333-7D184DD7049E}">
  <sheetPr codeName="Tabelle3"/>
  <dimension ref="A1:L49"/>
  <sheetViews>
    <sheetView workbookViewId="0">
      <selection activeCell="D12" sqref="D12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54</v>
      </c>
      <c r="B5" s="4"/>
      <c r="C5" s="4"/>
      <c r="E5" s="6">
        <f ca="1">Februar!E49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DATE(F2,3,1)</f>
        <v>44986</v>
      </c>
      <c r="B9" s="19">
        <f t="shared" ref="B9:B46" si="0">IF(AND(NOT(ISNUMBER(A9)),ISNUMBER(A8)),"Summe",A9)</f>
        <v>44986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8.25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IF($B9="","",IF($B9="Summe",SUM(OFFSET(I8,IF(DAY($A8)&lt;=7,-DAY($A8)+1,-WEEKDAY($A8,2)+1),0,IF(DAY($A8)&lt;=7,DAY($A8),WEEKDAY($A8,2)))),IF(NOT(ISERROR(VLOOKUP(A9,Feiertage!$A$2:$A$50,1,0))),März!D9,0)))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44987</v>
      </c>
      <c r="B10" s="19">
        <f t="shared" si="0"/>
        <v>44987</v>
      </c>
      <c r="C10" s="20">
        <f t="shared" ca="1" si="1"/>
        <v>8.25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IF($B10="","",IF($B10="Summe",SUM(OFFSET(I9,IF(DAY($A9)&lt;=7,-DAY($A9)+1,-WEEKDAY($A9,2)+1),0,IF(DAY($A9)&lt;=7,DAY($A9),WEEKDAY($A9,2)))),IF(NOT(ISERROR(VLOOKUP(A10,Feiertage!$A$2:$A$50,1,0))),März!D10,0)))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44988</v>
      </c>
      <c r="B11" s="19">
        <f t="shared" si="0"/>
        <v>44988</v>
      </c>
      <c r="C11" s="20">
        <f t="shared" ca="1" si="1"/>
        <v>6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IF($B11="","",IF($B11="Summe",SUM(OFFSET(I10,IF(DAY($A10)&lt;=7,-DAY($A10)+1,-WEEKDAY($A10,2)+1),0,IF(DAY($A10)&lt;=7,DAY($A10),WEEKDAY($A10,2)))),IF(NOT(ISERROR(VLOOKUP(A11,Feiertage!$A$2:$A$50,1,0))),März!D11,0)))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44989</v>
      </c>
      <c r="B12" s="19">
        <f t="shared" si="0"/>
        <v>44989</v>
      </c>
      <c r="C12" s="20">
        <f t="shared" ca="1" si="1"/>
        <v>0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IF($B12="","",IF($B12="Summe",SUM(OFFSET(I11,IF(DAY($A11)&lt;=7,-DAY($A11)+1,-WEEKDAY($A11,2)+1),0,IF(DAY($A11)&lt;=7,DAY($A11),WEEKDAY($A11,2)))),IF(NOT(ISERROR(VLOOKUP(A12,Feiertage!$A$2:$A$50,1,0))),März!D12,0)))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44990</v>
      </c>
      <c r="B13" s="19">
        <f t="shared" si="0"/>
        <v>44990</v>
      </c>
      <c r="C13" s="20">
        <f t="shared" ca="1" si="1"/>
        <v>0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IF($B13="","",IF($B13="Summe",SUM(OFFSET(I12,IF(DAY($A12)&lt;=7,-DAY($A12)+1,-WEEKDAY($A12,2)+1),0,IF(DAY($A12)&lt;=7,DAY($A12),WEEKDAY($A12,2)))),IF(NOT(ISERROR(VLOOKUP(A13,Feiertage!$A$2:$A$50,1,0))),März!D13,0)))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 t="str">
        <f t="shared" si="9"/>
        <v>KW 9</v>
      </c>
      <c r="B14" s="19" t="str">
        <f t="shared" si="0"/>
        <v>Summe</v>
      </c>
      <c r="C14" s="20">
        <f t="shared" ca="1" si="1"/>
        <v>22.5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IF($B14="","",IF($B14="Summe",SUM(OFFSET(I13,IF(DAY($A13)&lt;=7,-DAY($A13)+1,-WEEKDAY($A13,2)+1),0,IF(DAY($A13)&lt;=7,DAY($A13),WEEKDAY($A13,2)))),IF(NOT(ISERROR(VLOOKUP(A14,Feiertage!$A$2:$A$50,1,0))),März!D14,0)))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44991</v>
      </c>
      <c r="B15" s="19">
        <f t="shared" si="0"/>
        <v>44991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IF($B15="","",IF($B15="Summe",SUM(OFFSET(I14,IF(DAY($A14)&lt;=7,-DAY($A14)+1,-WEEKDAY($A14,2)+1),0,IF(DAY($A14)&lt;=7,DAY($A14),WEEKDAY($A14,2)))),IF(NOT(ISERROR(VLOOKUP(A15,Feiertage!$A$2:$A$50,1,0))),März!D15,0)))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44992</v>
      </c>
      <c r="B16" s="19">
        <f t="shared" si="0"/>
        <v>44992</v>
      </c>
      <c r="C16" s="20">
        <f t="shared" ca="1" si="1"/>
        <v>8.25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IF($B16="","",IF($B16="Summe",SUM(OFFSET(I15,IF(DAY($A15)&lt;=7,-DAY($A15)+1,-WEEKDAY($A15,2)+1),0,IF(DAY($A15)&lt;=7,DAY($A15),WEEKDAY($A15,2)))),IF(NOT(ISERROR(VLOOKUP(A16,Feiertage!$A$2:$A$50,1,0))),März!D16,0)))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44993</v>
      </c>
      <c r="B17" s="19">
        <f t="shared" si="0"/>
        <v>44993</v>
      </c>
      <c r="C17" s="20">
        <f t="shared" ca="1" si="1"/>
        <v>8.25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IF($B17="","",IF($B17="Summe",SUM(OFFSET(I16,IF(DAY($A16)&lt;=7,-DAY($A16)+1,-WEEKDAY($A16,2)+1),0,IF(DAY($A16)&lt;=7,DAY($A16),WEEKDAY($A16,2)))),IF(NOT(ISERROR(VLOOKUP(A17,Feiertage!$A$2:$A$50,1,0))),März!D17,0)))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44994</v>
      </c>
      <c r="B18" s="19">
        <f t="shared" si="0"/>
        <v>44994</v>
      </c>
      <c r="C18" s="20">
        <f t="shared" ca="1" si="1"/>
        <v>8.25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IF($B18="","",IF($B18="Summe",SUM(OFFSET(I17,IF(DAY($A17)&lt;=7,-DAY($A17)+1,-WEEKDAY($A17,2)+1),0,IF(DAY($A17)&lt;=7,DAY($A17),WEEKDAY($A17,2)))),IF(NOT(ISERROR(VLOOKUP(A18,Feiertage!$A$2:$A$50,1,0))),März!D18,0)))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44995</v>
      </c>
      <c r="B19" s="19">
        <f t="shared" si="0"/>
        <v>44995</v>
      </c>
      <c r="C19" s="20">
        <f t="shared" ca="1" si="1"/>
        <v>6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IF($B19="","",IF($B19="Summe",SUM(OFFSET(I18,IF(DAY($A18)&lt;=7,-DAY($A18)+1,-WEEKDAY($A18,2)+1),0,IF(DAY($A18)&lt;=7,DAY($A18),WEEKDAY($A18,2)))),IF(NOT(ISERROR(VLOOKUP(A19,Feiertage!$A$2:$A$50,1,0))),März!D19,0)))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44996</v>
      </c>
      <c r="B20" s="19">
        <f t="shared" si="0"/>
        <v>44996</v>
      </c>
      <c r="C20" s="20">
        <f t="shared" ca="1" si="1"/>
        <v>0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IF($B20="","",IF($B20="Summe",SUM(OFFSET(I19,IF(DAY($A19)&lt;=7,-DAY($A19)+1,-WEEKDAY($A19,2)+1),0,IF(DAY($A19)&lt;=7,DAY($A19),WEEKDAY($A19,2)))),IF(NOT(ISERROR(VLOOKUP(A20,Feiertage!$A$2:$A$50,1,0))),März!D20,0)))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44997</v>
      </c>
      <c r="B21" s="19">
        <f t="shared" si="0"/>
        <v>44997</v>
      </c>
      <c r="C21" s="20">
        <f t="shared" ca="1" si="1"/>
        <v>0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IF($B21="","",IF($B21="Summe",SUM(OFFSET(I20,IF(DAY($A20)&lt;=7,-DAY($A20)+1,-WEEKDAY($A20,2)+1),0,IF(DAY($A20)&lt;=7,DAY($A20),WEEKDAY($A20,2)))),IF(NOT(ISERROR(VLOOKUP(A21,Feiertage!$A$2:$A$50,1,0))),März!D21,0)))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 t="str">
        <f t="shared" si="9"/>
        <v>KW 10</v>
      </c>
      <c r="B22" s="19" t="str">
        <f t="shared" si="0"/>
        <v>Summe</v>
      </c>
      <c r="C22" s="20">
        <f t="shared" ca="1" si="1"/>
        <v>39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IF($B22="","",IF($B22="Summe",SUM(OFFSET(I21,IF(DAY($A21)&lt;=7,-DAY($A21)+1,-WEEKDAY($A21,2)+1),0,IF(DAY($A21)&lt;=7,DAY($A21),WEEKDAY($A21,2)))),IF(NOT(ISERROR(VLOOKUP(A22,Feiertage!$A$2:$A$50,1,0))),März!D22,0)))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44998</v>
      </c>
      <c r="B23" s="19">
        <f t="shared" si="0"/>
        <v>44998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IF($B23="","",IF($B23="Summe",SUM(OFFSET(I22,IF(DAY($A22)&lt;=7,-DAY($A22)+1,-WEEKDAY($A22,2)+1),0,IF(DAY($A22)&lt;=7,DAY($A22),WEEKDAY($A22,2)))),IF(NOT(ISERROR(VLOOKUP(A23,Feiertage!$A$2:$A$50,1,0))),März!D23,0)))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44999</v>
      </c>
      <c r="B24" s="19">
        <f t="shared" si="0"/>
        <v>44999</v>
      </c>
      <c r="C24" s="20">
        <f t="shared" ca="1" si="1"/>
        <v>8.25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IF($B24="","",IF($B24="Summe",SUM(OFFSET(I23,IF(DAY($A23)&lt;=7,-DAY($A23)+1,-WEEKDAY($A23,2)+1),0,IF(DAY($A23)&lt;=7,DAY($A23),WEEKDAY($A23,2)))),IF(NOT(ISERROR(VLOOKUP(A24,Feiertage!$A$2:$A$50,1,0))),März!D24,0)))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45000</v>
      </c>
      <c r="B25" s="19">
        <f t="shared" si="0"/>
        <v>45000</v>
      </c>
      <c r="C25" s="20">
        <f t="shared" ca="1" si="1"/>
        <v>8.25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IF($B25="","",IF($B25="Summe",SUM(OFFSET(I24,IF(DAY($A24)&lt;=7,-DAY($A24)+1,-WEEKDAY($A24,2)+1),0,IF(DAY($A24)&lt;=7,DAY($A24),WEEKDAY($A24,2)))),IF(NOT(ISERROR(VLOOKUP(A25,Feiertage!$A$2:$A$50,1,0))),März!D25,0)))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45001</v>
      </c>
      <c r="B26" s="19">
        <f t="shared" si="0"/>
        <v>45001</v>
      </c>
      <c r="C26" s="20">
        <f t="shared" ca="1" si="1"/>
        <v>8.25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IF($B26="","",IF($B26="Summe",SUM(OFFSET(I25,IF(DAY($A25)&lt;=7,-DAY($A25)+1,-WEEKDAY($A25,2)+1),0,IF(DAY($A25)&lt;=7,DAY($A25),WEEKDAY($A25,2)))),IF(NOT(ISERROR(VLOOKUP(A26,Feiertage!$A$2:$A$50,1,0))),März!D26,0)))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45002</v>
      </c>
      <c r="B27" s="19">
        <f t="shared" si="0"/>
        <v>45002</v>
      </c>
      <c r="C27" s="20">
        <f t="shared" ca="1" si="1"/>
        <v>6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IF($B27="","",IF($B27="Summe",SUM(OFFSET(I26,IF(DAY($A26)&lt;=7,-DAY($A26)+1,-WEEKDAY($A26,2)+1),0,IF(DAY($A26)&lt;=7,DAY($A26),WEEKDAY($A26,2)))),IF(NOT(ISERROR(VLOOKUP(A27,Feiertage!$A$2:$A$50,1,0))),März!D27,0)))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45003</v>
      </c>
      <c r="B28" s="19">
        <f t="shared" si="0"/>
        <v>45003</v>
      </c>
      <c r="C28" s="20">
        <f t="shared" ca="1" si="1"/>
        <v>0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IF($B28="","",IF($B28="Summe",SUM(OFFSET(I27,IF(DAY($A27)&lt;=7,-DAY($A27)+1,-WEEKDAY($A27,2)+1),0,IF(DAY($A27)&lt;=7,DAY($A27),WEEKDAY($A27,2)))),IF(NOT(ISERROR(VLOOKUP(A28,Feiertage!$A$2:$A$50,1,0))),März!D28,0)))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45004</v>
      </c>
      <c r="B29" s="19">
        <f t="shared" si="0"/>
        <v>45004</v>
      </c>
      <c r="C29" s="20">
        <f t="shared" ca="1" si="1"/>
        <v>0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IF($B29="","",IF($B29="Summe",SUM(OFFSET(I28,IF(DAY($A28)&lt;=7,-DAY($A28)+1,-WEEKDAY($A28,2)+1),0,IF(DAY($A28)&lt;=7,DAY($A28),WEEKDAY($A28,2)))),IF(NOT(ISERROR(VLOOKUP(A29,Feiertage!$A$2:$A$50,1,0))),März!D29,0)))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 t="str">
        <f t="shared" si="9"/>
        <v>KW 11</v>
      </c>
      <c r="B30" s="19" t="str">
        <f t="shared" si="0"/>
        <v>Summe</v>
      </c>
      <c r="C30" s="20">
        <f t="shared" ca="1" si="1"/>
        <v>39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IF($B30="","",IF($B30="Summe",SUM(OFFSET(I29,IF(DAY($A29)&lt;=7,-DAY($A29)+1,-WEEKDAY($A29,2)+1),0,IF(DAY($A29)&lt;=7,DAY($A29),WEEKDAY($A29,2)))),IF(NOT(ISERROR(VLOOKUP(A30,Feiertage!$A$2:$A$50,1,0))),März!D30,0)))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45005</v>
      </c>
      <c r="B31" s="19">
        <f t="shared" si="0"/>
        <v>45005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IF($B31="","",IF($B31="Summe",SUM(OFFSET(I30,IF(DAY($A30)&lt;=7,-DAY($A30)+1,-WEEKDAY($A30,2)+1),0,IF(DAY($A30)&lt;=7,DAY($A30),WEEKDAY($A30,2)))),IF(NOT(ISERROR(VLOOKUP(A31,Feiertage!$A$2:$A$50,1,0))),März!D31,0)))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45006</v>
      </c>
      <c r="B32" s="19">
        <f t="shared" si="0"/>
        <v>45006</v>
      </c>
      <c r="C32" s="20">
        <f t="shared" ca="1" si="1"/>
        <v>8.25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IF($B32="","",IF($B32="Summe",SUM(OFFSET(I31,IF(DAY($A31)&lt;=7,-DAY($A31)+1,-WEEKDAY($A31,2)+1),0,IF(DAY($A31)&lt;=7,DAY($A31),WEEKDAY($A31,2)))),IF(NOT(ISERROR(VLOOKUP(A32,Feiertage!$A$2:$A$50,1,0))),März!D32,0)))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45007</v>
      </c>
      <c r="B33" s="19">
        <f t="shared" si="0"/>
        <v>45007</v>
      </c>
      <c r="C33" s="20">
        <f t="shared" ca="1" si="1"/>
        <v>8.25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IF($B33="","",IF($B33="Summe",SUM(OFFSET(I32,IF(DAY($A32)&lt;=7,-DAY($A32)+1,-WEEKDAY($A32,2)+1),0,IF(DAY($A32)&lt;=7,DAY($A32),WEEKDAY($A32,2)))),IF(NOT(ISERROR(VLOOKUP(A33,Feiertage!$A$2:$A$50,1,0))),März!D33,0)))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45008</v>
      </c>
      <c r="B34" s="19">
        <f t="shared" si="0"/>
        <v>45008</v>
      </c>
      <c r="C34" s="20">
        <f t="shared" ca="1" si="1"/>
        <v>8.25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IF($B34="","",IF($B34="Summe",SUM(OFFSET(I33,IF(DAY($A33)&lt;=7,-DAY($A33)+1,-WEEKDAY($A33,2)+1),0,IF(DAY($A33)&lt;=7,DAY($A33),WEEKDAY($A33,2)))),IF(NOT(ISERROR(VLOOKUP(A34,Feiertage!$A$2:$A$50,1,0))),März!D34,0)))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45009</v>
      </c>
      <c r="B35" s="19">
        <f t="shared" si="0"/>
        <v>45009</v>
      </c>
      <c r="C35" s="20">
        <f t="shared" ca="1" si="1"/>
        <v>6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IF($B35="","",IF($B35="Summe",SUM(OFFSET(I34,IF(DAY($A34)&lt;=7,-DAY($A34)+1,-WEEKDAY($A34,2)+1),0,IF(DAY($A34)&lt;=7,DAY($A34),WEEKDAY($A34,2)))),IF(NOT(ISERROR(VLOOKUP(A35,Feiertage!$A$2:$A$50,1,0))),März!D35,0)))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45010</v>
      </c>
      <c r="B36" s="19">
        <f t="shared" si="0"/>
        <v>45010</v>
      </c>
      <c r="C36" s="20">
        <f t="shared" ca="1" si="1"/>
        <v>0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IF($B36="","",IF($B36="Summe",SUM(OFFSET(I35,IF(DAY($A35)&lt;=7,-DAY($A35)+1,-WEEKDAY($A35,2)+1),0,IF(DAY($A35)&lt;=7,DAY($A35),WEEKDAY($A35,2)))),IF(NOT(ISERROR(VLOOKUP(A36,Feiertage!$A$2:$A$50,1,0))),März!D36,0)))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45011</v>
      </c>
      <c r="B37" s="19">
        <f t="shared" si="0"/>
        <v>45011</v>
      </c>
      <c r="C37" s="20">
        <f t="shared" ca="1" si="1"/>
        <v>0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IF($B37="","",IF($B37="Summe",SUM(OFFSET(I36,IF(DAY($A36)&lt;=7,-DAY($A36)+1,-WEEKDAY($A36,2)+1),0,IF(DAY($A36)&lt;=7,DAY($A36),WEEKDAY($A36,2)))),IF(NOT(ISERROR(VLOOKUP(A37,Feiertage!$A$2:$A$50,1,0))),März!D37,0)))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 t="str">
        <f t="shared" si="9"/>
        <v>KW 12</v>
      </c>
      <c r="B38" s="19" t="str">
        <f t="shared" si="0"/>
        <v>Summe</v>
      </c>
      <c r="C38" s="20">
        <f t="shared" ca="1" si="1"/>
        <v>39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IF($B38="","",IF($B38="Summe",SUM(OFFSET(I37,IF(DAY($A37)&lt;=7,-DAY($A37)+1,-WEEKDAY($A37,2)+1),0,IF(DAY($A37)&lt;=7,DAY($A37),WEEKDAY($A37,2)))),IF(NOT(ISERROR(VLOOKUP(A38,Feiertage!$A$2:$A$50,1,0))),März!D38,0)))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45012</v>
      </c>
      <c r="B39" s="19">
        <f t="shared" si="0"/>
        <v>45012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IF($B39="","",IF($B39="Summe",SUM(OFFSET(I38,IF(DAY($A38)&lt;=7,-DAY($A38)+1,-WEEKDAY($A38,2)+1),0,IF(DAY($A38)&lt;=7,DAY($A38),WEEKDAY($A38,2)))),IF(NOT(ISERROR(VLOOKUP(A39,Feiertage!$A$2:$A$50,1,0))),März!D39,0)))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45013</v>
      </c>
      <c r="B40" s="19">
        <f t="shared" si="0"/>
        <v>45013</v>
      </c>
      <c r="C40" s="20">
        <f t="shared" ca="1" si="1"/>
        <v>8.25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IF($B40="","",IF($B40="Summe",SUM(OFFSET(I39,IF(DAY($A39)&lt;=7,-DAY($A39)+1,-WEEKDAY($A39,2)+1),0,IF(DAY($A39)&lt;=7,DAY($A39),WEEKDAY($A39,2)))),IF(NOT(ISERROR(VLOOKUP(A40,Feiertage!$A$2:$A$50,1,0))),März!D40,0)))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45014</v>
      </c>
      <c r="B41" s="19">
        <f t="shared" si="0"/>
        <v>45014</v>
      </c>
      <c r="C41" s="20">
        <f t="shared" ca="1" si="1"/>
        <v>8.25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IF($B41="","",IF($B41="Summe",SUM(OFFSET(I40,IF(DAY($A40)&lt;=7,-DAY($A40)+1,-WEEKDAY($A40,2)+1),0,IF(DAY($A40)&lt;=7,DAY($A40),WEEKDAY($A40,2)))),IF(NOT(ISERROR(VLOOKUP(A41,Feiertage!$A$2:$A$50,1,0))),März!D41,0)))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45015</v>
      </c>
      <c r="B42" s="19">
        <f t="shared" si="0"/>
        <v>45015</v>
      </c>
      <c r="C42" s="20">
        <f t="shared" ca="1" si="1"/>
        <v>8.25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IF($B42="","",IF($B42="Summe",SUM(OFFSET(I41,IF(DAY($A41)&lt;=7,-DAY($A41)+1,-WEEKDAY($A41,2)+1),0,IF(DAY($A41)&lt;=7,DAY($A41),WEEKDAY($A41,2)))),IF(NOT(ISERROR(VLOOKUP(A42,Feiertage!$A$2:$A$50,1,0))),März!D42,0)))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>
        <f t="shared" si="9"/>
        <v>45016</v>
      </c>
      <c r="B43" s="19">
        <f t="shared" si="0"/>
        <v>45016</v>
      </c>
      <c r="C43" s="20">
        <f t="shared" ca="1" si="1"/>
        <v>6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IF($B43="","",IF($B43="Summe",SUM(OFFSET(I42,IF(DAY($A42)&lt;=7,-DAY($A42)+1,-WEEKDAY($A42,2)+1),0,IF(DAY($A42)&lt;=7,DAY($A42),WEEKDAY($A42,2)))),IF(NOT(ISERROR(VLOOKUP(A43,Feiertage!$A$2:$A$50,1,0))),März!D43,0)))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>KW 13</v>
      </c>
      <c r="B44" s="19" t="str">
        <f t="shared" si="0"/>
        <v>Summe</v>
      </c>
      <c r="C44" s="20">
        <f t="shared" ca="1" si="1"/>
        <v>39</v>
      </c>
      <c r="D44" s="20">
        <f t="shared" ca="1" si="2"/>
        <v>0</v>
      </c>
      <c r="E44" s="20">
        <f t="shared" ca="1" si="3"/>
        <v>0</v>
      </c>
      <c r="F44" s="20">
        <f t="shared" ca="1" si="4"/>
        <v>0</v>
      </c>
      <c r="G44" s="20">
        <f t="shared" ca="1" si="5"/>
        <v>0</v>
      </c>
      <c r="H44" s="20">
        <f t="shared" ca="1" si="6"/>
        <v>0</v>
      </c>
      <c r="I44" s="20">
        <f ca="1">IF($B44="","",IF($B44="Summe",SUM(OFFSET(I43,IF(DAY($A43)&lt;=7,-DAY($A43)+1,-WEEKDAY($A43,2)+1),0,IF(DAY($A43)&lt;=7,DAY($A43),WEEKDAY($A43,2)))),IF(NOT(ISERROR(VLOOKUP(A44,Feiertage!$A$2:$A$50,1,0))),März!D44,0)))</f>
        <v>0</v>
      </c>
      <c r="J44" s="20">
        <f t="shared" ca="1" si="7"/>
        <v>0</v>
      </c>
      <c r="K44" s="20">
        <f t="shared" ca="1" si="8"/>
        <v>0</v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IF($B45="","",IF($B45="Summe",SUM(OFFSET(I44,IF(DAY($A44)&lt;=7,-DAY($A44)+1,-WEEKDAY($A44,2)+1),0,IF(DAY($A44)&lt;=7,DAY($A44),WEEKDAY($A44,2)))),IF(NOT(ISERROR(VLOOKUP(A45,Feiertage!$A$2:$A$50,1,0))),März!D45,0)))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IF($B46="","",IF($B46="Summe",SUM(OFFSET(I45,IF(DAY($A45)&lt;=7,-DAY($A45)+1,-WEEKDAY($A45,2)+1),0,IF(DAY($A45)&lt;=7,DAY($A45),WEEKDAY($A45,2)))),IF(NOT(ISERROR(VLOOKUP(A46,Feiertage!$A$2:$A$50,1,0))),März!D46,0)))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IF($B47="","",IF($B47="Summe",SUM(OFFSET(I46,IF(DAY($A46)&lt;=7,-DAY($A46)+1,-WEEKDAY($A46,2)+1),0,IF(DAY($A46)&lt;=7,DAY($A46),WEEKDAY($A46,2)))),IF(NOT(ISERROR(VLOOKUP(A47,Feiertage!$A$2:$A$50,1,0))),März!D47,0)))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178.5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181" priority="18">
      <formula>$B9="Summe"</formula>
    </cfRule>
  </conditionalFormatting>
  <conditionalFormatting sqref="C9:C47">
    <cfRule type="expression" dxfId="180" priority="17">
      <formula>AND(NOT($B9="Summe"),C9=0)</formula>
    </cfRule>
  </conditionalFormatting>
  <conditionalFormatting sqref="D9:D47">
    <cfRule type="expression" dxfId="179" priority="16">
      <formula>AND(NOT($B9="Summe"),D9=0)</formula>
    </cfRule>
  </conditionalFormatting>
  <conditionalFormatting sqref="E9:E47">
    <cfRule type="expression" dxfId="178" priority="15">
      <formula>AND(NOT($B9="Summe"),E9=0)</formula>
    </cfRule>
  </conditionalFormatting>
  <conditionalFormatting sqref="F9:F47">
    <cfRule type="expression" dxfId="177" priority="14">
      <formula>AND(NOT($B9="Summe"),F9=0)</formula>
    </cfRule>
  </conditionalFormatting>
  <conditionalFormatting sqref="G9:G47">
    <cfRule type="expression" dxfId="176" priority="13">
      <formula>AND(NOT($B9="Summe"),G9=0)</formula>
    </cfRule>
  </conditionalFormatting>
  <conditionalFormatting sqref="G9:G47">
    <cfRule type="expression" dxfId="175" priority="12">
      <formula>AND(NOT($B9="Summe"),G9=0)</formula>
    </cfRule>
  </conditionalFormatting>
  <conditionalFormatting sqref="G9:G47">
    <cfRule type="expression" dxfId="174" priority="11">
      <formula>AND(NOT($B9="Summe"),G9=0)</formula>
    </cfRule>
  </conditionalFormatting>
  <conditionalFormatting sqref="H9:H47">
    <cfRule type="expression" dxfId="173" priority="10">
      <formula>AND(NOT($B9="Summe"),H9=0)</formula>
    </cfRule>
  </conditionalFormatting>
  <conditionalFormatting sqref="H9:H47">
    <cfRule type="expression" dxfId="172" priority="9">
      <formula>AND(NOT($B9="Summe"),H9=0)</formula>
    </cfRule>
  </conditionalFormatting>
  <conditionalFormatting sqref="H9:H47">
    <cfRule type="expression" dxfId="171" priority="8">
      <formula>AND(NOT($B9="Summe"),H9=0)</formula>
    </cfRule>
  </conditionalFormatting>
  <conditionalFormatting sqref="I9:I47">
    <cfRule type="expression" dxfId="170" priority="7">
      <formula>AND(NOT($B9="Summe"),I9=0)</formula>
    </cfRule>
  </conditionalFormatting>
  <conditionalFormatting sqref="I9:I47">
    <cfRule type="expression" dxfId="169" priority="6">
      <formula>AND(NOT($B9="Summe"),I9=0)</formula>
    </cfRule>
  </conditionalFormatting>
  <conditionalFormatting sqref="I9:I47">
    <cfRule type="expression" dxfId="168" priority="5">
      <formula>AND(NOT($B9="Summe"),I9=0)</formula>
    </cfRule>
  </conditionalFormatting>
  <conditionalFormatting sqref="J9:J47">
    <cfRule type="expression" dxfId="167" priority="4">
      <formula>AND(NOT($B9="Summe"),J9=0)</formula>
    </cfRule>
  </conditionalFormatting>
  <conditionalFormatting sqref="K9:K47">
    <cfRule type="expression" dxfId="166" priority="3">
      <formula>AND(NOT($B9="Summe"),K9=0)</formula>
    </cfRule>
  </conditionalFormatting>
  <conditionalFormatting sqref="A9:A47">
    <cfRule type="expression" dxfId="165" priority="2">
      <formula>$B9="Summe"</formula>
    </cfRule>
  </conditionalFormatting>
  <conditionalFormatting sqref="B9:L47">
    <cfRule type="expression" dxfId="164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1137A-1256-43C5-9508-EA47537823FD}">
  <sheetPr codeName="Tabelle4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53</v>
      </c>
      <c r="B5" s="4"/>
      <c r="C5" s="4"/>
      <c r="E5" s="6">
        <f ca="1">März!E49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DATE(F2,4,1)</f>
        <v>45017</v>
      </c>
      <c r="B9" s="19">
        <f t="shared" ref="B9:B46" si="0">IF(AND(NOT(ISNUMBER(A9)),ISNUMBER(A8)),"Summe",A9)</f>
        <v>45017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0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IF($B9="","",IF($B9="Summe",SUM(OFFSET(I8,IF(DAY($A8)&lt;=7,-DAY($A8)+1,-WEEKDAY($A8,2)+1),0,IF(DAY($A8)&lt;=7,DAY($A8),WEEKDAY($A8,2)))),IF(NOT(ISERROR(VLOOKUP(A9,Feiertage!$A$2:$A$50,1,0))),April!D9,0)))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45018</v>
      </c>
      <c r="B10" s="19">
        <f t="shared" si="0"/>
        <v>45018</v>
      </c>
      <c r="C10" s="20">
        <f t="shared" ca="1" si="1"/>
        <v>0</v>
      </c>
      <c r="D10" s="20">
        <f t="shared" ca="1" si="2"/>
        <v>0</v>
      </c>
      <c r="E10" s="20">
        <f t="shared" ca="1" si="3"/>
        <v>0</v>
      </c>
      <c r="F10" s="20">
        <f t="shared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IF($B10="","",IF($B10="Summe",SUM(OFFSET(I9,IF(DAY($A9)&lt;=7,-DAY($A9)+1,-WEEKDAY($A9,2)+1),0,IF(DAY($A9)&lt;=7,DAY($A9),WEEKDAY($A9,2)))),IF(NOT(ISERROR(VLOOKUP(A10,Feiertage!$A$2:$A$50,1,0))),April!D10,0)))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 t="str">
        <f t="shared" si="9"/>
        <v>KW 13</v>
      </c>
      <c r="B11" s="19" t="str">
        <f t="shared" si="0"/>
        <v>Summe</v>
      </c>
      <c r="C11" s="20">
        <f t="shared" ca="1" si="1"/>
        <v>0</v>
      </c>
      <c r="D11" s="20">
        <f t="shared" ca="1" si="2"/>
        <v>0</v>
      </c>
      <c r="E11" s="20">
        <f t="shared" ca="1" si="3"/>
        <v>0</v>
      </c>
      <c r="F11" s="20">
        <f t="shared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IF($B11="","",IF($B11="Summe",SUM(OFFSET(I10,IF(DAY($A10)&lt;=7,-DAY($A10)+1,-WEEKDAY($A10,2)+1),0,IF(DAY($A10)&lt;=7,DAY($A10),WEEKDAY($A10,2)))),IF(NOT(ISERROR(VLOOKUP(A11,Feiertage!$A$2:$A$50,1,0))),April!D11,0)))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45019</v>
      </c>
      <c r="B12" s="19">
        <f t="shared" si="0"/>
        <v>45019</v>
      </c>
      <c r="C12" s="20">
        <f t="shared" ca="1" si="1"/>
        <v>8.25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IF($B12="","",IF($B12="Summe",SUM(OFFSET(I11,IF(DAY($A11)&lt;=7,-DAY($A11)+1,-WEEKDAY($A11,2)+1),0,IF(DAY($A11)&lt;=7,DAY($A11),WEEKDAY($A11,2)))),IF(NOT(ISERROR(VLOOKUP(A12,Feiertage!$A$2:$A$50,1,0))),April!D12,0)))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45020</v>
      </c>
      <c r="B13" s="19">
        <f t="shared" si="0"/>
        <v>45020</v>
      </c>
      <c r="C13" s="20">
        <f t="shared" ca="1" si="1"/>
        <v>8.25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IF($B13="","",IF($B13="Summe",SUM(OFFSET(I12,IF(DAY($A12)&lt;=7,-DAY($A12)+1,-WEEKDAY($A12,2)+1),0,IF(DAY($A12)&lt;=7,DAY($A12),WEEKDAY($A12,2)))),IF(NOT(ISERROR(VLOOKUP(A13,Feiertage!$A$2:$A$50,1,0))),April!D13,0)))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45021</v>
      </c>
      <c r="B14" s="19">
        <f t="shared" si="0"/>
        <v>45021</v>
      </c>
      <c r="C14" s="20">
        <f t="shared" ca="1" si="1"/>
        <v>8.25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IF($B14="","",IF($B14="Summe",SUM(OFFSET(I13,IF(DAY($A13)&lt;=7,-DAY($A13)+1,-WEEKDAY($A13,2)+1),0,IF(DAY($A13)&lt;=7,DAY($A13),WEEKDAY($A13,2)))),IF(NOT(ISERROR(VLOOKUP(A14,Feiertage!$A$2:$A$50,1,0))),April!D14,0)))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45022</v>
      </c>
      <c r="B15" s="19">
        <f t="shared" si="0"/>
        <v>45022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IF($B15="","",IF($B15="Summe",SUM(OFFSET(I14,IF(DAY($A14)&lt;=7,-DAY($A14)+1,-WEEKDAY($A14,2)+1),0,IF(DAY($A14)&lt;=7,DAY($A14),WEEKDAY($A14,2)))),IF(NOT(ISERROR(VLOOKUP(A15,Feiertage!$A$2:$A$50,1,0))),April!D15,0)))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45023</v>
      </c>
      <c r="B16" s="19">
        <f t="shared" si="0"/>
        <v>45023</v>
      </c>
      <c r="C16" s="20">
        <f t="shared" ca="1" si="1"/>
        <v>6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IF($B16="","",IF($B16="Summe",SUM(OFFSET(I15,IF(DAY($A15)&lt;=7,-DAY($A15)+1,-WEEKDAY($A15,2)+1),0,IF(DAY($A15)&lt;=7,DAY($A15),WEEKDAY($A15,2)))),IF(NOT(ISERROR(VLOOKUP(A16,Feiertage!$A$2:$A$50,1,0))),April!D16,0)))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45024</v>
      </c>
      <c r="B17" s="19">
        <f t="shared" si="0"/>
        <v>45024</v>
      </c>
      <c r="C17" s="20">
        <f t="shared" ca="1" si="1"/>
        <v>0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IF($B17="","",IF($B17="Summe",SUM(OFFSET(I16,IF(DAY($A16)&lt;=7,-DAY($A16)+1,-WEEKDAY($A16,2)+1),0,IF(DAY($A16)&lt;=7,DAY($A16),WEEKDAY($A16,2)))),IF(NOT(ISERROR(VLOOKUP(A17,Feiertage!$A$2:$A$50,1,0))),April!D17,0)))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45025</v>
      </c>
      <c r="B18" s="19">
        <f t="shared" si="0"/>
        <v>45025</v>
      </c>
      <c r="C18" s="20">
        <f t="shared" ca="1" si="1"/>
        <v>0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IF($B18="","",IF($B18="Summe",SUM(OFFSET(I17,IF(DAY($A17)&lt;=7,-DAY($A17)+1,-WEEKDAY($A17,2)+1),0,IF(DAY($A17)&lt;=7,DAY($A17),WEEKDAY($A17,2)))),IF(NOT(ISERROR(VLOOKUP(A18,Feiertage!$A$2:$A$50,1,0))),April!D18,0)))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 t="str">
        <f t="shared" si="9"/>
        <v>KW 14</v>
      </c>
      <c r="B19" s="19" t="str">
        <f t="shared" si="0"/>
        <v>Summe</v>
      </c>
      <c r="C19" s="20">
        <f t="shared" ca="1" si="1"/>
        <v>39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IF($B19="","",IF($B19="Summe",SUM(OFFSET(I18,IF(DAY($A18)&lt;=7,-DAY($A18)+1,-WEEKDAY($A18,2)+1),0,IF(DAY($A18)&lt;=7,DAY($A18),WEEKDAY($A18,2)))),IF(NOT(ISERROR(VLOOKUP(A19,Feiertage!$A$2:$A$50,1,0))),April!D19,0)))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45026</v>
      </c>
      <c r="B20" s="19">
        <f t="shared" si="0"/>
        <v>45026</v>
      </c>
      <c r="C20" s="20">
        <f t="shared" ca="1" si="1"/>
        <v>8.25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IF($B20="","",IF($B20="Summe",SUM(OFFSET(I19,IF(DAY($A19)&lt;=7,-DAY($A19)+1,-WEEKDAY($A19,2)+1),0,IF(DAY($A19)&lt;=7,DAY($A19),WEEKDAY($A19,2)))),IF(NOT(ISERROR(VLOOKUP(A20,Feiertage!$A$2:$A$50,1,0))),April!D20,0)))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45027</v>
      </c>
      <c r="B21" s="19">
        <f t="shared" si="0"/>
        <v>45027</v>
      </c>
      <c r="C21" s="20">
        <f t="shared" ca="1" si="1"/>
        <v>8.25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IF($B21="","",IF($B21="Summe",SUM(OFFSET(I20,IF(DAY($A20)&lt;=7,-DAY($A20)+1,-WEEKDAY($A20,2)+1),0,IF(DAY($A20)&lt;=7,DAY($A20),WEEKDAY($A20,2)))),IF(NOT(ISERROR(VLOOKUP(A21,Feiertage!$A$2:$A$50,1,0))),April!D21,0)))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45028</v>
      </c>
      <c r="B22" s="19">
        <f t="shared" si="0"/>
        <v>45028</v>
      </c>
      <c r="C22" s="20">
        <f t="shared" ca="1" si="1"/>
        <v>8.25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IF($B22="","",IF($B22="Summe",SUM(OFFSET(I21,IF(DAY($A21)&lt;=7,-DAY($A21)+1,-WEEKDAY($A21,2)+1),0,IF(DAY($A21)&lt;=7,DAY($A21),WEEKDAY($A21,2)))),IF(NOT(ISERROR(VLOOKUP(A22,Feiertage!$A$2:$A$50,1,0))),April!D22,0)))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45029</v>
      </c>
      <c r="B23" s="19">
        <f t="shared" si="0"/>
        <v>45029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IF($B23="","",IF($B23="Summe",SUM(OFFSET(I22,IF(DAY($A22)&lt;=7,-DAY($A22)+1,-WEEKDAY($A22,2)+1),0,IF(DAY($A22)&lt;=7,DAY($A22),WEEKDAY($A22,2)))),IF(NOT(ISERROR(VLOOKUP(A23,Feiertage!$A$2:$A$50,1,0))),April!D23,0)))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45030</v>
      </c>
      <c r="B24" s="19">
        <f t="shared" si="0"/>
        <v>45030</v>
      </c>
      <c r="C24" s="20">
        <f t="shared" ca="1" si="1"/>
        <v>6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IF($B24="","",IF($B24="Summe",SUM(OFFSET(I23,IF(DAY($A23)&lt;=7,-DAY($A23)+1,-WEEKDAY($A23,2)+1),0,IF(DAY($A23)&lt;=7,DAY($A23),WEEKDAY($A23,2)))),IF(NOT(ISERROR(VLOOKUP(A24,Feiertage!$A$2:$A$50,1,0))),April!D24,0)))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45031</v>
      </c>
      <c r="B25" s="19">
        <f t="shared" si="0"/>
        <v>45031</v>
      </c>
      <c r="C25" s="20">
        <f t="shared" ca="1" si="1"/>
        <v>0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IF($B25="","",IF($B25="Summe",SUM(OFFSET(I24,IF(DAY($A24)&lt;=7,-DAY($A24)+1,-WEEKDAY($A24,2)+1),0,IF(DAY($A24)&lt;=7,DAY($A24),WEEKDAY($A24,2)))),IF(NOT(ISERROR(VLOOKUP(A25,Feiertage!$A$2:$A$50,1,0))),April!D25,0)))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45032</v>
      </c>
      <c r="B26" s="19">
        <f t="shared" si="0"/>
        <v>45032</v>
      </c>
      <c r="C26" s="20">
        <f t="shared" ca="1" si="1"/>
        <v>0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IF($B26="","",IF($B26="Summe",SUM(OFFSET(I25,IF(DAY($A25)&lt;=7,-DAY($A25)+1,-WEEKDAY($A25,2)+1),0,IF(DAY($A25)&lt;=7,DAY($A25),WEEKDAY($A25,2)))),IF(NOT(ISERROR(VLOOKUP(A26,Feiertage!$A$2:$A$50,1,0))),April!D26,0)))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 t="str">
        <f t="shared" si="9"/>
        <v>KW 15</v>
      </c>
      <c r="B27" s="19" t="str">
        <f t="shared" si="0"/>
        <v>Summe</v>
      </c>
      <c r="C27" s="20">
        <f t="shared" ca="1" si="1"/>
        <v>39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IF($B27="","",IF($B27="Summe",SUM(OFFSET(I26,IF(DAY($A26)&lt;=7,-DAY($A26)+1,-WEEKDAY($A26,2)+1),0,IF(DAY($A26)&lt;=7,DAY($A26),WEEKDAY($A26,2)))),IF(NOT(ISERROR(VLOOKUP(A27,Feiertage!$A$2:$A$50,1,0))),April!D27,0)))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45033</v>
      </c>
      <c r="B28" s="19">
        <f t="shared" si="0"/>
        <v>45033</v>
      </c>
      <c r="C28" s="20">
        <f t="shared" ca="1" si="1"/>
        <v>8.25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IF($B28="","",IF($B28="Summe",SUM(OFFSET(I27,IF(DAY($A27)&lt;=7,-DAY($A27)+1,-WEEKDAY($A27,2)+1),0,IF(DAY($A27)&lt;=7,DAY($A27),WEEKDAY($A27,2)))),IF(NOT(ISERROR(VLOOKUP(A28,Feiertage!$A$2:$A$50,1,0))),April!D28,0)))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45034</v>
      </c>
      <c r="B29" s="19">
        <f t="shared" si="0"/>
        <v>45034</v>
      </c>
      <c r="C29" s="20">
        <f t="shared" ca="1" si="1"/>
        <v>8.25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IF($B29="","",IF($B29="Summe",SUM(OFFSET(I28,IF(DAY($A28)&lt;=7,-DAY($A28)+1,-WEEKDAY($A28,2)+1),0,IF(DAY($A28)&lt;=7,DAY($A28),WEEKDAY($A28,2)))),IF(NOT(ISERROR(VLOOKUP(A29,Feiertage!$A$2:$A$50,1,0))),April!D29,0)))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45035</v>
      </c>
      <c r="B30" s="19">
        <f t="shared" si="0"/>
        <v>45035</v>
      </c>
      <c r="C30" s="20">
        <f t="shared" ca="1" si="1"/>
        <v>8.25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IF($B30="","",IF($B30="Summe",SUM(OFFSET(I29,IF(DAY($A29)&lt;=7,-DAY($A29)+1,-WEEKDAY($A29,2)+1),0,IF(DAY($A29)&lt;=7,DAY($A29),WEEKDAY($A29,2)))),IF(NOT(ISERROR(VLOOKUP(A30,Feiertage!$A$2:$A$50,1,0))),April!D30,0)))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45036</v>
      </c>
      <c r="B31" s="19">
        <f t="shared" si="0"/>
        <v>45036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IF($B31="","",IF($B31="Summe",SUM(OFFSET(I30,IF(DAY($A30)&lt;=7,-DAY($A30)+1,-WEEKDAY($A30,2)+1),0,IF(DAY($A30)&lt;=7,DAY($A30),WEEKDAY($A30,2)))),IF(NOT(ISERROR(VLOOKUP(A31,Feiertage!$A$2:$A$50,1,0))),April!D31,0)))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45037</v>
      </c>
      <c r="B32" s="19">
        <f t="shared" si="0"/>
        <v>45037</v>
      </c>
      <c r="C32" s="20">
        <f t="shared" ca="1" si="1"/>
        <v>6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IF($B32="","",IF($B32="Summe",SUM(OFFSET(I31,IF(DAY($A31)&lt;=7,-DAY($A31)+1,-WEEKDAY($A31,2)+1),0,IF(DAY($A31)&lt;=7,DAY($A31),WEEKDAY($A31,2)))),IF(NOT(ISERROR(VLOOKUP(A32,Feiertage!$A$2:$A$50,1,0))),April!D32,0)))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45038</v>
      </c>
      <c r="B33" s="19">
        <f t="shared" si="0"/>
        <v>45038</v>
      </c>
      <c r="C33" s="20">
        <f t="shared" ca="1" si="1"/>
        <v>0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IF($B33="","",IF($B33="Summe",SUM(OFFSET(I32,IF(DAY($A32)&lt;=7,-DAY($A32)+1,-WEEKDAY($A32,2)+1),0,IF(DAY($A32)&lt;=7,DAY($A32),WEEKDAY($A32,2)))),IF(NOT(ISERROR(VLOOKUP(A33,Feiertage!$A$2:$A$50,1,0))),April!D33,0)))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45039</v>
      </c>
      <c r="B34" s="19">
        <f t="shared" si="0"/>
        <v>45039</v>
      </c>
      <c r="C34" s="20">
        <f t="shared" ca="1" si="1"/>
        <v>0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IF($B34="","",IF($B34="Summe",SUM(OFFSET(I33,IF(DAY($A33)&lt;=7,-DAY($A33)+1,-WEEKDAY($A33,2)+1),0,IF(DAY($A33)&lt;=7,DAY($A33),WEEKDAY($A33,2)))),IF(NOT(ISERROR(VLOOKUP(A34,Feiertage!$A$2:$A$50,1,0))),April!D34,0)))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 t="str">
        <f t="shared" si="9"/>
        <v>KW 16</v>
      </c>
      <c r="B35" s="19" t="str">
        <f t="shared" si="0"/>
        <v>Summe</v>
      </c>
      <c r="C35" s="20">
        <f t="shared" ca="1" si="1"/>
        <v>39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IF($B35="","",IF($B35="Summe",SUM(OFFSET(I34,IF(DAY($A34)&lt;=7,-DAY($A34)+1,-WEEKDAY($A34,2)+1),0,IF(DAY($A34)&lt;=7,DAY($A34),WEEKDAY($A34,2)))),IF(NOT(ISERROR(VLOOKUP(A35,Feiertage!$A$2:$A$50,1,0))),April!D35,0)))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45040</v>
      </c>
      <c r="B36" s="19">
        <f t="shared" si="0"/>
        <v>45040</v>
      </c>
      <c r="C36" s="20">
        <f t="shared" ca="1" si="1"/>
        <v>8.25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IF($B36="","",IF($B36="Summe",SUM(OFFSET(I35,IF(DAY($A35)&lt;=7,-DAY($A35)+1,-WEEKDAY($A35,2)+1),0,IF(DAY($A35)&lt;=7,DAY($A35),WEEKDAY($A35,2)))),IF(NOT(ISERROR(VLOOKUP(A36,Feiertage!$A$2:$A$50,1,0))),April!D36,0)))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45041</v>
      </c>
      <c r="B37" s="19">
        <f t="shared" si="0"/>
        <v>45041</v>
      </c>
      <c r="C37" s="20">
        <f t="shared" ca="1" si="1"/>
        <v>8.25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IF($B37="","",IF($B37="Summe",SUM(OFFSET(I36,IF(DAY($A36)&lt;=7,-DAY($A36)+1,-WEEKDAY($A36,2)+1),0,IF(DAY($A36)&lt;=7,DAY($A36),WEEKDAY($A36,2)))),IF(NOT(ISERROR(VLOOKUP(A37,Feiertage!$A$2:$A$50,1,0))),April!D37,0)))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45042</v>
      </c>
      <c r="B38" s="19">
        <f t="shared" si="0"/>
        <v>45042</v>
      </c>
      <c r="C38" s="20">
        <f t="shared" ca="1" si="1"/>
        <v>8.25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IF($B38="","",IF($B38="Summe",SUM(OFFSET(I37,IF(DAY($A37)&lt;=7,-DAY($A37)+1,-WEEKDAY($A37,2)+1),0,IF(DAY($A37)&lt;=7,DAY($A37),WEEKDAY($A37,2)))),IF(NOT(ISERROR(VLOOKUP(A38,Feiertage!$A$2:$A$50,1,0))),April!D38,0)))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45043</v>
      </c>
      <c r="B39" s="19">
        <f t="shared" si="0"/>
        <v>45043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IF($B39="","",IF($B39="Summe",SUM(OFFSET(I38,IF(DAY($A38)&lt;=7,-DAY($A38)+1,-WEEKDAY($A38,2)+1),0,IF(DAY($A38)&lt;=7,DAY($A38),WEEKDAY($A38,2)))),IF(NOT(ISERROR(VLOOKUP(A39,Feiertage!$A$2:$A$50,1,0))),April!D39,0)))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45044</v>
      </c>
      <c r="B40" s="19">
        <f t="shared" si="0"/>
        <v>45044</v>
      </c>
      <c r="C40" s="20">
        <f t="shared" ca="1" si="1"/>
        <v>6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IF($B40="","",IF($B40="Summe",SUM(OFFSET(I39,IF(DAY($A39)&lt;=7,-DAY($A39)+1,-WEEKDAY($A39,2)+1),0,IF(DAY($A39)&lt;=7,DAY($A39),WEEKDAY($A39,2)))),IF(NOT(ISERROR(VLOOKUP(A40,Feiertage!$A$2:$A$50,1,0))),April!D40,0)))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45045</v>
      </c>
      <c r="B41" s="19">
        <f t="shared" si="0"/>
        <v>45045</v>
      </c>
      <c r="C41" s="20">
        <f t="shared" ca="1" si="1"/>
        <v>0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IF($B41="","",IF($B41="Summe",SUM(OFFSET(I40,IF(DAY($A40)&lt;=7,-DAY($A40)+1,-WEEKDAY($A40,2)+1),0,IF(DAY($A40)&lt;=7,DAY($A40),WEEKDAY($A40,2)))),IF(NOT(ISERROR(VLOOKUP(A41,Feiertage!$A$2:$A$50,1,0))),April!D41,0)))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45046</v>
      </c>
      <c r="B42" s="19">
        <f t="shared" si="0"/>
        <v>45046</v>
      </c>
      <c r="C42" s="20">
        <f t="shared" ca="1" si="1"/>
        <v>0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IF($B42="","",IF($B42="Summe",SUM(OFFSET(I41,IF(DAY($A41)&lt;=7,-DAY($A41)+1,-WEEKDAY($A41,2)+1),0,IF(DAY($A41)&lt;=7,DAY($A41),WEEKDAY($A41,2)))),IF(NOT(ISERROR(VLOOKUP(A42,Feiertage!$A$2:$A$50,1,0))),April!D42,0)))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 t="str">
        <f t="shared" si="9"/>
        <v>KW 17</v>
      </c>
      <c r="B43" s="19" t="str">
        <f t="shared" si="0"/>
        <v>Summe</v>
      </c>
      <c r="C43" s="20">
        <f t="shared" ca="1" si="1"/>
        <v>39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IF($B43="","",IF($B43="Summe",SUM(OFFSET(I42,IF(DAY($A42)&lt;=7,-DAY($A42)+1,-WEEKDAY($A42,2)+1),0,IF(DAY($A42)&lt;=7,DAY($A42),WEEKDAY($A42,2)))),IF(NOT(ISERROR(VLOOKUP(A43,Feiertage!$A$2:$A$50,1,0))),April!D43,0)))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/>
      </c>
      <c r="B44" s="19" t="str">
        <f t="shared" si="0"/>
        <v/>
      </c>
      <c r="C44" s="20" t="str">
        <f t="shared" ca="1" si="1"/>
        <v/>
      </c>
      <c r="D44" s="20" t="str">
        <f t="shared" ca="1" si="2"/>
        <v/>
      </c>
      <c r="E44" s="20" t="str">
        <f t="shared" ca="1" si="3"/>
        <v/>
      </c>
      <c r="F44" s="20" t="str">
        <f t="shared" si="4"/>
        <v/>
      </c>
      <c r="G44" s="20" t="str">
        <f t="shared" ca="1" si="5"/>
        <v/>
      </c>
      <c r="H44" s="20" t="str">
        <f t="shared" ca="1" si="6"/>
        <v/>
      </c>
      <c r="I44" s="20" t="str">
        <f ca="1">IF($B44="","",IF($B44="Summe",SUM(OFFSET(I43,IF(DAY($A43)&lt;=7,-DAY($A43)+1,-WEEKDAY($A43,2)+1),0,IF(DAY($A43)&lt;=7,DAY($A43),WEEKDAY($A43,2)))),IF(NOT(ISERROR(VLOOKUP(A44,Feiertage!$A$2:$A$50,1,0))),April!D44,0)))</f>
        <v/>
      </c>
      <c r="J44" s="20" t="str">
        <f t="shared" ca="1" si="7"/>
        <v/>
      </c>
      <c r="K44" s="20" t="str">
        <f t="shared" ca="1" si="8"/>
        <v/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IF($B45="","",IF($B45="Summe",SUM(OFFSET(I44,IF(DAY($A44)&lt;=7,-DAY($A44)+1,-WEEKDAY($A44,2)+1),0,IF(DAY($A44)&lt;=7,DAY($A44),WEEKDAY($A44,2)))),IF(NOT(ISERROR(VLOOKUP(A45,Feiertage!$A$2:$A$50,1,0))),April!D45,0)))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IF($B46="","",IF($B46="Summe",SUM(OFFSET(I45,IF(DAY($A45)&lt;=7,-DAY($A45)+1,-WEEKDAY($A45,2)+1),0,IF(DAY($A45)&lt;=7,DAY($A45),WEEKDAY($A45,2)))),IF(NOT(ISERROR(VLOOKUP(A46,Feiertage!$A$2:$A$50,1,0))),April!D46,0)))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IF($B47="","",IF($B47="Summe",SUM(OFFSET(I46,IF(DAY($A46)&lt;=7,-DAY($A46)+1,-WEEKDAY($A46,2)+1),0,IF(DAY($A46)&lt;=7,DAY($A46),WEEKDAY($A46,2)))),IF(NOT(ISERROR(VLOOKUP(A47,Feiertage!$A$2:$A$50,1,0))),April!D47,0)))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156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161" priority="18">
      <formula>$B9="Summe"</formula>
    </cfRule>
  </conditionalFormatting>
  <conditionalFormatting sqref="C9:C47">
    <cfRule type="expression" dxfId="160" priority="17">
      <formula>AND(NOT($B9="Summe"),C9=0)</formula>
    </cfRule>
  </conditionalFormatting>
  <conditionalFormatting sqref="D9:D47">
    <cfRule type="expression" dxfId="159" priority="16">
      <formula>AND(NOT($B9="Summe"),D9=0)</formula>
    </cfRule>
  </conditionalFormatting>
  <conditionalFormatting sqref="E9:E47">
    <cfRule type="expression" dxfId="158" priority="15">
      <formula>AND(NOT($B9="Summe"),E9=0)</formula>
    </cfRule>
  </conditionalFormatting>
  <conditionalFormatting sqref="F9:F47">
    <cfRule type="expression" dxfId="157" priority="14">
      <formula>AND(NOT($B9="Summe"),F9=0)</formula>
    </cfRule>
  </conditionalFormatting>
  <conditionalFormatting sqref="G9:G47">
    <cfRule type="expression" dxfId="156" priority="13">
      <formula>AND(NOT($B9="Summe"),G9=0)</formula>
    </cfRule>
  </conditionalFormatting>
  <conditionalFormatting sqref="G9:G47">
    <cfRule type="expression" dxfId="155" priority="12">
      <formula>AND(NOT($B9="Summe"),G9=0)</formula>
    </cfRule>
  </conditionalFormatting>
  <conditionalFormatting sqref="G9:G47">
    <cfRule type="expression" dxfId="154" priority="11">
      <formula>AND(NOT($B9="Summe"),G9=0)</formula>
    </cfRule>
  </conditionalFormatting>
  <conditionalFormatting sqref="H9:H47">
    <cfRule type="expression" dxfId="153" priority="10">
      <formula>AND(NOT($B9="Summe"),H9=0)</formula>
    </cfRule>
  </conditionalFormatting>
  <conditionalFormatting sqref="H9:H47">
    <cfRule type="expression" dxfId="152" priority="9">
      <formula>AND(NOT($B9="Summe"),H9=0)</formula>
    </cfRule>
  </conditionalFormatting>
  <conditionalFormatting sqref="H9:H47">
    <cfRule type="expression" dxfId="151" priority="8">
      <formula>AND(NOT($B9="Summe"),H9=0)</formula>
    </cfRule>
  </conditionalFormatting>
  <conditionalFormatting sqref="I9:I47">
    <cfRule type="expression" dxfId="150" priority="7">
      <formula>AND(NOT($B9="Summe"),I9=0)</formula>
    </cfRule>
  </conditionalFormatting>
  <conditionalFormatting sqref="I9:I47">
    <cfRule type="expression" dxfId="149" priority="6">
      <formula>AND(NOT($B9="Summe"),I9=0)</formula>
    </cfRule>
  </conditionalFormatting>
  <conditionalFormatting sqref="I9:I47">
    <cfRule type="expression" dxfId="148" priority="5">
      <formula>AND(NOT($B9="Summe"),I9=0)</formula>
    </cfRule>
  </conditionalFormatting>
  <conditionalFormatting sqref="J9:J47">
    <cfRule type="expression" dxfId="147" priority="4">
      <formula>AND(NOT($B9="Summe"),J9=0)</formula>
    </cfRule>
  </conditionalFormatting>
  <conditionalFormatting sqref="K9:K47">
    <cfRule type="expression" dxfId="146" priority="3">
      <formula>AND(NOT($B9="Summe"),K9=0)</formula>
    </cfRule>
  </conditionalFormatting>
  <conditionalFormatting sqref="A9:A47">
    <cfRule type="expression" dxfId="145" priority="2">
      <formula>$B9="Summe"</formula>
    </cfRule>
  </conditionalFormatting>
  <conditionalFormatting sqref="B9:L47">
    <cfRule type="expression" dxfId="144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1D777-3B61-4612-9EE5-F0F2BDDA14BB}">
  <sheetPr codeName="Tabelle5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52</v>
      </c>
      <c r="B5" s="4"/>
      <c r="C5" s="4"/>
      <c r="E5" s="6">
        <f ca="1">April!E49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DATE(F2,5,1)</f>
        <v>45047</v>
      </c>
      <c r="B9" s="19">
        <f t="shared" ref="B9:B46" si="0">IF(AND(NOT(ISNUMBER(A9)),ISNUMBER(A8)),"Summe",A9)</f>
        <v>45047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8.25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IF($B9="","",IF($B9="Summe",SUM(OFFSET(I8,IF(DAY($A8)&lt;=7,-DAY($A8)+1,-WEEKDAY($A8,2)+1),0,IF(DAY($A8)&lt;=7,DAY($A8),WEEKDAY($A8,2)))),IF(NOT(ISERROR(VLOOKUP(A9,Feiertage!$A$2:$A$50,1,0))),Mai!D9,0)))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45048</v>
      </c>
      <c r="B10" s="19">
        <f t="shared" si="0"/>
        <v>45048</v>
      </c>
      <c r="C10" s="20">
        <f t="shared" ca="1" si="1"/>
        <v>8.25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IF($B10="","",IF($B10="Summe",SUM(OFFSET(I9,IF(DAY($A9)&lt;=7,-DAY($A9)+1,-WEEKDAY($A9,2)+1),0,IF(DAY($A9)&lt;=7,DAY($A9),WEEKDAY($A9,2)))),IF(NOT(ISERROR(VLOOKUP(A10,Feiertage!$A$2:$A$50,1,0))),Mai!D10,0)))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45049</v>
      </c>
      <c r="B11" s="19">
        <f t="shared" si="0"/>
        <v>45049</v>
      </c>
      <c r="C11" s="20">
        <f t="shared" ca="1" si="1"/>
        <v>8.25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IF($B11="","",IF($B11="Summe",SUM(OFFSET(I10,IF(DAY($A10)&lt;=7,-DAY($A10)+1,-WEEKDAY($A10,2)+1),0,IF(DAY($A10)&lt;=7,DAY($A10),WEEKDAY($A10,2)))),IF(NOT(ISERROR(VLOOKUP(A11,Feiertage!$A$2:$A$50,1,0))),Mai!D11,0)))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45050</v>
      </c>
      <c r="B12" s="19">
        <f t="shared" si="0"/>
        <v>45050</v>
      </c>
      <c r="C12" s="20">
        <f t="shared" ca="1" si="1"/>
        <v>8.25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IF($B12="","",IF($B12="Summe",SUM(OFFSET(I11,IF(DAY($A11)&lt;=7,-DAY($A11)+1,-WEEKDAY($A11,2)+1),0,IF(DAY($A11)&lt;=7,DAY($A11),WEEKDAY($A11,2)))),IF(NOT(ISERROR(VLOOKUP(A12,Feiertage!$A$2:$A$50,1,0))),Mai!D12,0)))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45051</v>
      </c>
      <c r="B13" s="19">
        <f t="shared" si="0"/>
        <v>45051</v>
      </c>
      <c r="C13" s="20">
        <f t="shared" ca="1" si="1"/>
        <v>6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IF($B13="","",IF($B13="Summe",SUM(OFFSET(I12,IF(DAY($A12)&lt;=7,-DAY($A12)+1,-WEEKDAY($A12,2)+1),0,IF(DAY($A12)&lt;=7,DAY($A12),WEEKDAY($A12,2)))),IF(NOT(ISERROR(VLOOKUP(A13,Feiertage!$A$2:$A$50,1,0))),Mai!D13,0)))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45052</v>
      </c>
      <c r="B14" s="19">
        <f t="shared" si="0"/>
        <v>45052</v>
      </c>
      <c r="C14" s="20">
        <f t="shared" ca="1" si="1"/>
        <v>0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IF($B14="","",IF($B14="Summe",SUM(OFFSET(I13,IF(DAY($A13)&lt;=7,-DAY($A13)+1,-WEEKDAY($A13,2)+1),0,IF(DAY($A13)&lt;=7,DAY($A13),WEEKDAY($A13,2)))),IF(NOT(ISERROR(VLOOKUP(A14,Feiertage!$A$2:$A$50,1,0))),Mai!D14,0)))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45053</v>
      </c>
      <c r="B15" s="19">
        <f t="shared" si="0"/>
        <v>45053</v>
      </c>
      <c r="C15" s="20">
        <f t="shared" ca="1" si="1"/>
        <v>0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IF($B15="","",IF($B15="Summe",SUM(OFFSET(I14,IF(DAY($A14)&lt;=7,-DAY($A14)+1,-WEEKDAY($A14,2)+1),0,IF(DAY($A14)&lt;=7,DAY($A14),WEEKDAY($A14,2)))),IF(NOT(ISERROR(VLOOKUP(A15,Feiertage!$A$2:$A$50,1,0))),Mai!D15,0)))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 t="str">
        <f t="shared" si="9"/>
        <v>KW 18</v>
      </c>
      <c r="B16" s="19" t="str">
        <f t="shared" si="0"/>
        <v>Summe</v>
      </c>
      <c r="C16" s="20">
        <f t="shared" ca="1" si="1"/>
        <v>39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IF($B16="","",IF($B16="Summe",SUM(OFFSET(I15,IF(DAY($A15)&lt;=7,-DAY($A15)+1,-WEEKDAY($A15,2)+1),0,IF(DAY($A15)&lt;=7,DAY($A15),WEEKDAY($A15,2)))),IF(NOT(ISERROR(VLOOKUP(A16,Feiertage!$A$2:$A$50,1,0))),Mai!D16,0)))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45054</v>
      </c>
      <c r="B17" s="19">
        <f t="shared" si="0"/>
        <v>45054</v>
      </c>
      <c r="C17" s="20">
        <f t="shared" ca="1" si="1"/>
        <v>8.25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IF($B17="","",IF($B17="Summe",SUM(OFFSET(I16,IF(DAY($A16)&lt;=7,-DAY($A16)+1,-WEEKDAY($A16,2)+1),0,IF(DAY($A16)&lt;=7,DAY($A16),WEEKDAY($A16,2)))),IF(NOT(ISERROR(VLOOKUP(A17,Feiertage!$A$2:$A$50,1,0))),Mai!D17,0)))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45055</v>
      </c>
      <c r="B18" s="19">
        <f t="shared" si="0"/>
        <v>45055</v>
      </c>
      <c r="C18" s="20">
        <f t="shared" ca="1" si="1"/>
        <v>8.25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IF($B18="","",IF($B18="Summe",SUM(OFFSET(I17,IF(DAY($A17)&lt;=7,-DAY($A17)+1,-WEEKDAY($A17,2)+1),0,IF(DAY($A17)&lt;=7,DAY($A17),WEEKDAY($A17,2)))),IF(NOT(ISERROR(VLOOKUP(A18,Feiertage!$A$2:$A$50,1,0))),Mai!D18,0)))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45056</v>
      </c>
      <c r="B19" s="19">
        <f t="shared" si="0"/>
        <v>45056</v>
      </c>
      <c r="C19" s="20">
        <f t="shared" ca="1" si="1"/>
        <v>8.25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IF($B19="","",IF($B19="Summe",SUM(OFFSET(I18,IF(DAY($A18)&lt;=7,-DAY($A18)+1,-WEEKDAY($A18,2)+1),0,IF(DAY($A18)&lt;=7,DAY($A18),WEEKDAY($A18,2)))),IF(NOT(ISERROR(VLOOKUP(A19,Feiertage!$A$2:$A$50,1,0))),Mai!D19,0)))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45057</v>
      </c>
      <c r="B20" s="19">
        <f t="shared" si="0"/>
        <v>45057</v>
      </c>
      <c r="C20" s="20">
        <f t="shared" ca="1" si="1"/>
        <v>8.25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IF($B20="","",IF($B20="Summe",SUM(OFFSET(I19,IF(DAY($A19)&lt;=7,-DAY($A19)+1,-WEEKDAY($A19,2)+1),0,IF(DAY($A19)&lt;=7,DAY($A19),WEEKDAY($A19,2)))),IF(NOT(ISERROR(VLOOKUP(A20,Feiertage!$A$2:$A$50,1,0))),Mai!D20,0)))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45058</v>
      </c>
      <c r="B21" s="19">
        <f t="shared" si="0"/>
        <v>45058</v>
      </c>
      <c r="C21" s="20">
        <f t="shared" ca="1" si="1"/>
        <v>6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IF($B21="","",IF($B21="Summe",SUM(OFFSET(I20,IF(DAY($A20)&lt;=7,-DAY($A20)+1,-WEEKDAY($A20,2)+1),0,IF(DAY($A20)&lt;=7,DAY($A20),WEEKDAY($A20,2)))),IF(NOT(ISERROR(VLOOKUP(A21,Feiertage!$A$2:$A$50,1,0))),Mai!D21,0)))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45059</v>
      </c>
      <c r="B22" s="19">
        <f t="shared" si="0"/>
        <v>45059</v>
      </c>
      <c r="C22" s="20">
        <f t="shared" ca="1" si="1"/>
        <v>0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IF($B22="","",IF($B22="Summe",SUM(OFFSET(I21,IF(DAY($A21)&lt;=7,-DAY($A21)+1,-WEEKDAY($A21,2)+1),0,IF(DAY($A21)&lt;=7,DAY($A21),WEEKDAY($A21,2)))),IF(NOT(ISERROR(VLOOKUP(A22,Feiertage!$A$2:$A$50,1,0))),Mai!D22,0)))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45060</v>
      </c>
      <c r="B23" s="19">
        <f t="shared" si="0"/>
        <v>45060</v>
      </c>
      <c r="C23" s="20">
        <f t="shared" ca="1" si="1"/>
        <v>0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IF($B23="","",IF($B23="Summe",SUM(OFFSET(I22,IF(DAY($A22)&lt;=7,-DAY($A22)+1,-WEEKDAY($A22,2)+1),0,IF(DAY($A22)&lt;=7,DAY($A22),WEEKDAY($A22,2)))),IF(NOT(ISERROR(VLOOKUP(A23,Feiertage!$A$2:$A$50,1,0))),Mai!D23,0)))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 t="str">
        <f t="shared" si="9"/>
        <v>KW 19</v>
      </c>
      <c r="B24" s="19" t="str">
        <f t="shared" si="0"/>
        <v>Summe</v>
      </c>
      <c r="C24" s="20">
        <f t="shared" ca="1" si="1"/>
        <v>39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IF($B24="","",IF($B24="Summe",SUM(OFFSET(I23,IF(DAY($A23)&lt;=7,-DAY($A23)+1,-WEEKDAY($A23,2)+1),0,IF(DAY($A23)&lt;=7,DAY($A23),WEEKDAY($A23,2)))),IF(NOT(ISERROR(VLOOKUP(A24,Feiertage!$A$2:$A$50,1,0))),Mai!D24,0)))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45061</v>
      </c>
      <c r="B25" s="19">
        <f t="shared" si="0"/>
        <v>45061</v>
      </c>
      <c r="C25" s="20">
        <f t="shared" ca="1" si="1"/>
        <v>8.25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IF($B25="","",IF($B25="Summe",SUM(OFFSET(I24,IF(DAY($A24)&lt;=7,-DAY($A24)+1,-WEEKDAY($A24,2)+1),0,IF(DAY($A24)&lt;=7,DAY($A24),WEEKDAY($A24,2)))),IF(NOT(ISERROR(VLOOKUP(A25,Feiertage!$A$2:$A$50,1,0))),Mai!D25,0)))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45062</v>
      </c>
      <c r="B26" s="19">
        <f t="shared" si="0"/>
        <v>45062</v>
      </c>
      <c r="C26" s="20">
        <f t="shared" ca="1" si="1"/>
        <v>8.25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IF($B26="","",IF($B26="Summe",SUM(OFFSET(I25,IF(DAY($A25)&lt;=7,-DAY($A25)+1,-WEEKDAY($A25,2)+1),0,IF(DAY($A25)&lt;=7,DAY($A25),WEEKDAY($A25,2)))),IF(NOT(ISERROR(VLOOKUP(A26,Feiertage!$A$2:$A$50,1,0))),Mai!D26,0)))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45063</v>
      </c>
      <c r="B27" s="19">
        <f t="shared" si="0"/>
        <v>45063</v>
      </c>
      <c r="C27" s="20">
        <f t="shared" ca="1" si="1"/>
        <v>8.25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IF($B27="","",IF($B27="Summe",SUM(OFFSET(I26,IF(DAY($A26)&lt;=7,-DAY($A26)+1,-WEEKDAY($A26,2)+1),0,IF(DAY($A26)&lt;=7,DAY($A26),WEEKDAY($A26,2)))),IF(NOT(ISERROR(VLOOKUP(A27,Feiertage!$A$2:$A$50,1,0))),Mai!D27,0)))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45064</v>
      </c>
      <c r="B28" s="19">
        <f t="shared" si="0"/>
        <v>45064</v>
      </c>
      <c r="C28" s="20">
        <f t="shared" ca="1" si="1"/>
        <v>8.25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IF($B28="","",IF($B28="Summe",SUM(OFFSET(I27,IF(DAY($A27)&lt;=7,-DAY($A27)+1,-WEEKDAY($A27,2)+1),0,IF(DAY($A27)&lt;=7,DAY($A27),WEEKDAY($A27,2)))),IF(NOT(ISERROR(VLOOKUP(A28,Feiertage!$A$2:$A$50,1,0))),Mai!D28,0)))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45065</v>
      </c>
      <c r="B29" s="19">
        <f t="shared" si="0"/>
        <v>45065</v>
      </c>
      <c r="C29" s="20">
        <f t="shared" ca="1" si="1"/>
        <v>6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IF($B29="","",IF($B29="Summe",SUM(OFFSET(I28,IF(DAY($A28)&lt;=7,-DAY($A28)+1,-WEEKDAY($A28,2)+1),0,IF(DAY($A28)&lt;=7,DAY($A28),WEEKDAY($A28,2)))),IF(NOT(ISERROR(VLOOKUP(A29,Feiertage!$A$2:$A$50,1,0))),Mai!D29,0)))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45066</v>
      </c>
      <c r="B30" s="19">
        <f t="shared" si="0"/>
        <v>45066</v>
      </c>
      <c r="C30" s="20">
        <f t="shared" ca="1" si="1"/>
        <v>0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IF($B30="","",IF($B30="Summe",SUM(OFFSET(I29,IF(DAY($A29)&lt;=7,-DAY($A29)+1,-WEEKDAY($A29,2)+1),0,IF(DAY($A29)&lt;=7,DAY($A29),WEEKDAY($A29,2)))),IF(NOT(ISERROR(VLOOKUP(A30,Feiertage!$A$2:$A$50,1,0))),Mai!D30,0)))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45067</v>
      </c>
      <c r="B31" s="19">
        <f t="shared" si="0"/>
        <v>45067</v>
      </c>
      <c r="C31" s="20">
        <f t="shared" ca="1" si="1"/>
        <v>0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IF($B31="","",IF($B31="Summe",SUM(OFFSET(I30,IF(DAY($A30)&lt;=7,-DAY($A30)+1,-WEEKDAY($A30,2)+1),0,IF(DAY($A30)&lt;=7,DAY($A30),WEEKDAY($A30,2)))),IF(NOT(ISERROR(VLOOKUP(A31,Feiertage!$A$2:$A$50,1,0))),Mai!D31,0)))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 t="str">
        <f t="shared" si="9"/>
        <v>KW 20</v>
      </c>
      <c r="B32" s="19" t="str">
        <f t="shared" si="0"/>
        <v>Summe</v>
      </c>
      <c r="C32" s="20">
        <f t="shared" ca="1" si="1"/>
        <v>39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IF($B32="","",IF($B32="Summe",SUM(OFFSET(I31,IF(DAY($A31)&lt;=7,-DAY($A31)+1,-WEEKDAY($A31,2)+1),0,IF(DAY($A31)&lt;=7,DAY($A31),WEEKDAY($A31,2)))),IF(NOT(ISERROR(VLOOKUP(A32,Feiertage!$A$2:$A$50,1,0))),Mai!D32,0)))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45068</v>
      </c>
      <c r="B33" s="19">
        <f t="shared" si="0"/>
        <v>45068</v>
      </c>
      <c r="C33" s="20">
        <f t="shared" ca="1" si="1"/>
        <v>8.25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IF($B33="","",IF($B33="Summe",SUM(OFFSET(I32,IF(DAY($A32)&lt;=7,-DAY($A32)+1,-WEEKDAY($A32,2)+1),0,IF(DAY($A32)&lt;=7,DAY($A32),WEEKDAY($A32,2)))),IF(NOT(ISERROR(VLOOKUP(A33,Feiertage!$A$2:$A$50,1,0))),Mai!D33,0)))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45069</v>
      </c>
      <c r="B34" s="19">
        <f t="shared" si="0"/>
        <v>45069</v>
      </c>
      <c r="C34" s="20">
        <f t="shared" ca="1" si="1"/>
        <v>8.25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IF($B34="","",IF($B34="Summe",SUM(OFFSET(I33,IF(DAY($A33)&lt;=7,-DAY($A33)+1,-WEEKDAY($A33,2)+1),0,IF(DAY($A33)&lt;=7,DAY($A33),WEEKDAY($A33,2)))),IF(NOT(ISERROR(VLOOKUP(A34,Feiertage!$A$2:$A$50,1,0))),Mai!D34,0)))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45070</v>
      </c>
      <c r="B35" s="19">
        <f t="shared" si="0"/>
        <v>45070</v>
      </c>
      <c r="C35" s="20">
        <f t="shared" ca="1" si="1"/>
        <v>8.25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IF($B35="","",IF($B35="Summe",SUM(OFFSET(I34,IF(DAY($A34)&lt;=7,-DAY($A34)+1,-WEEKDAY($A34,2)+1),0,IF(DAY($A34)&lt;=7,DAY($A34),WEEKDAY($A34,2)))),IF(NOT(ISERROR(VLOOKUP(A35,Feiertage!$A$2:$A$50,1,0))),Mai!D35,0)))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45071</v>
      </c>
      <c r="B36" s="19">
        <f t="shared" si="0"/>
        <v>45071</v>
      </c>
      <c r="C36" s="20">
        <f t="shared" ca="1" si="1"/>
        <v>8.25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IF($B36="","",IF($B36="Summe",SUM(OFFSET(I35,IF(DAY($A35)&lt;=7,-DAY($A35)+1,-WEEKDAY($A35,2)+1),0,IF(DAY($A35)&lt;=7,DAY($A35),WEEKDAY($A35,2)))),IF(NOT(ISERROR(VLOOKUP(A36,Feiertage!$A$2:$A$50,1,0))),Mai!D36,0)))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45072</v>
      </c>
      <c r="B37" s="19">
        <f t="shared" si="0"/>
        <v>45072</v>
      </c>
      <c r="C37" s="20">
        <f t="shared" ca="1" si="1"/>
        <v>6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IF($B37="","",IF($B37="Summe",SUM(OFFSET(I36,IF(DAY($A36)&lt;=7,-DAY($A36)+1,-WEEKDAY($A36,2)+1),0,IF(DAY($A36)&lt;=7,DAY($A36),WEEKDAY($A36,2)))),IF(NOT(ISERROR(VLOOKUP(A37,Feiertage!$A$2:$A$50,1,0))),Mai!D37,0)))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45073</v>
      </c>
      <c r="B38" s="19">
        <f t="shared" si="0"/>
        <v>45073</v>
      </c>
      <c r="C38" s="20">
        <f t="shared" ca="1" si="1"/>
        <v>0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IF($B38="","",IF($B38="Summe",SUM(OFFSET(I37,IF(DAY($A37)&lt;=7,-DAY($A37)+1,-WEEKDAY($A37,2)+1),0,IF(DAY($A37)&lt;=7,DAY($A37),WEEKDAY($A37,2)))),IF(NOT(ISERROR(VLOOKUP(A38,Feiertage!$A$2:$A$50,1,0))),Mai!D38,0)))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45074</v>
      </c>
      <c r="B39" s="19">
        <f t="shared" si="0"/>
        <v>45074</v>
      </c>
      <c r="C39" s="20">
        <f t="shared" ca="1" si="1"/>
        <v>0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IF($B39="","",IF($B39="Summe",SUM(OFFSET(I38,IF(DAY($A38)&lt;=7,-DAY($A38)+1,-WEEKDAY($A38,2)+1),0,IF(DAY($A38)&lt;=7,DAY($A38),WEEKDAY($A38,2)))),IF(NOT(ISERROR(VLOOKUP(A39,Feiertage!$A$2:$A$50,1,0))),Mai!D39,0)))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 t="str">
        <f t="shared" si="9"/>
        <v>KW 21</v>
      </c>
      <c r="B40" s="19" t="str">
        <f t="shared" si="0"/>
        <v>Summe</v>
      </c>
      <c r="C40" s="20">
        <f t="shared" ca="1" si="1"/>
        <v>39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IF($B40="","",IF($B40="Summe",SUM(OFFSET(I39,IF(DAY($A39)&lt;=7,-DAY($A39)+1,-WEEKDAY($A39,2)+1),0,IF(DAY($A39)&lt;=7,DAY($A39),WEEKDAY($A39,2)))),IF(NOT(ISERROR(VLOOKUP(A40,Feiertage!$A$2:$A$50,1,0))),Mai!D40,0)))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45075</v>
      </c>
      <c r="B41" s="19">
        <f t="shared" si="0"/>
        <v>45075</v>
      </c>
      <c r="C41" s="20">
        <f t="shared" ca="1" si="1"/>
        <v>8.25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IF($B41="","",IF($B41="Summe",SUM(OFFSET(I40,IF(DAY($A40)&lt;=7,-DAY($A40)+1,-WEEKDAY($A40,2)+1),0,IF(DAY($A40)&lt;=7,DAY($A40),WEEKDAY($A40,2)))),IF(NOT(ISERROR(VLOOKUP(A41,Feiertage!$A$2:$A$50,1,0))),Mai!D41,0)))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45076</v>
      </c>
      <c r="B42" s="19">
        <f t="shared" si="0"/>
        <v>45076</v>
      </c>
      <c r="C42" s="20">
        <f t="shared" ca="1" si="1"/>
        <v>8.25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IF($B42="","",IF($B42="Summe",SUM(OFFSET(I41,IF(DAY($A41)&lt;=7,-DAY($A41)+1,-WEEKDAY($A41,2)+1),0,IF(DAY($A41)&lt;=7,DAY($A41),WEEKDAY($A41,2)))),IF(NOT(ISERROR(VLOOKUP(A42,Feiertage!$A$2:$A$50,1,0))),Mai!D42,0)))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>
        <f t="shared" si="9"/>
        <v>45077</v>
      </c>
      <c r="B43" s="19">
        <f t="shared" si="0"/>
        <v>45077</v>
      </c>
      <c r="C43" s="20">
        <f t="shared" ca="1" si="1"/>
        <v>8.25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IF($B43="","",IF($B43="Summe",SUM(OFFSET(I42,IF(DAY($A42)&lt;=7,-DAY($A42)+1,-WEEKDAY($A42,2)+1),0,IF(DAY($A42)&lt;=7,DAY($A42),WEEKDAY($A42,2)))),IF(NOT(ISERROR(VLOOKUP(A43,Feiertage!$A$2:$A$50,1,0))),Mai!D43,0)))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>KW 22</v>
      </c>
      <c r="B44" s="19" t="str">
        <f t="shared" si="0"/>
        <v>Summe</v>
      </c>
      <c r="C44" s="20">
        <f t="shared" ca="1" si="1"/>
        <v>24.75</v>
      </c>
      <c r="D44" s="20">
        <f t="shared" ca="1" si="2"/>
        <v>0</v>
      </c>
      <c r="E44" s="20">
        <f t="shared" ca="1" si="3"/>
        <v>0</v>
      </c>
      <c r="F44" s="20">
        <f t="shared" ca="1" si="4"/>
        <v>0</v>
      </c>
      <c r="G44" s="20">
        <f t="shared" ca="1" si="5"/>
        <v>0</v>
      </c>
      <c r="H44" s="20">
        <f t="shared" ca="1" si="6"/>
        <v>0</v>
      </c>
      <c r="I44" s="20">
        <f ca="1">IF($B44="","",IF($B44="Summe",SUM(OFFSET(I43,IF(DAY($A43)&lt;=7,-DAY($A43)+1,-WEEKDAY($A43,2)+1),0,IF(DAY($A43)&lt;=7,DAY($A43),WEEKDAY($A43,2)))),IF(NOT(ISERROR(VLOOKUP(A44,Feiertage!$A$2:$A$50,1,0))),Mai!D44,0)))</f>
        <v>0</v>
      </c>
      <c r="J44" s="20">
        <f t="shared" ca="1" si="7"/>
        <v>0</v>
      </c>
      <c r="K44" s="20">
        <f t="shared" ca="1" si="8"/>
        <v>0</v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IF($B45="","",IF($B45="Summe",SUM(OFFSET(I44,IF(DAY($A44)&lt;=7,-DAY($A44)+1,-WEEKDAY($A44,2)+1),0,IF(DAY($A44)&lt;=7,DAY($A44),WEEKDAY($A44,2)))),IF(NOT(ISERROR(VLOOKUP(A45,Feiertage!$A$2:$A$50,1,0))),Mai!D45,0)))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IF($B46="","",IF($B46="Summe",SUM(OFFSET(I45,IF(DAY($A45)&lt;=7,-DAY($A45)+1,-WEEKDAY($A45,2)+1),0,IF(DAY($A45)&lt;=7,DAY($A45),WEEKDAY($A45,2)))),IF(NOT(ISERROR(VLOOKUP(A46,Feiertage!$A$2:$A$50,1,0))),Mai!D46,0)))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IF($B47="","",IF($B47="Summe",SUM(OFFSET(I46,IF(DAY($A46)&lt;=7,-DAY($A46)+1,-WEEKDAY($A46,2)+1),0,IF(DAY($A46)&lt;=7,DAY($A46),WEEKDAY($A46,2)))),IF(NOT(ISERROR(VLOOKUP(A47,Feiertage!$A$2:$A$50,1,0))),Mai!D47,0)))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180.75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143" priority="18">
      <formula>$B9="Summe"</formula>
    </cfRule>
  </conditionalFormatting>
  <conditionalFormatting sqref="C9:C47">
    <cfRule type="expression" dxfId="142" priority="17">
      <formula>AND(NOT($B9="Summe"),C9=0)</formula>
    </cfRule>
  </conditionalFormatting>
  <conditionalFormatting sqref="D9:D47">
    <cfRule type="expression" dxfId="141" priority="16">
      <formula>AND(NOT($B9="Summe"),D9=0)</formula>
    </cfRule>
  </conditionalFormatting>
  <conditionalFormatting sqref="E9:E47">
    <cfRule type="expression" dxfId="140" priority="15">
      <formula>AND(NOT($B9="Summe"),E9=0)</formula>
    </cfRule>
  </conditionalFormatting>
  <conditionalFormatting sqref="F9:F47">
    <cfRule type="expression" dxfId="139" priority="14">
      <formula>AND(NOT($B9="Summe"),F9=0)</formula>
    </cfRule>
  </conditionalFormatting>
  <conditionalFormatting sqref="G9:G47">
    <cfRule type="expression" dxfId="138" priority="13">
      <formula>AND(NOT($B9="Summe"),G9=0)</formula>
    </cfRule>
  </conditionalFormatting>
  <conditionalFormatting sqref="G9:G47">
    <cfRule type="expression" dxfId="137" priority="12">
      <formula>AND(NOT($B9="Summe"),G9=0)</formula>
    </cfRule>
  </conditionalFormatting>
  <conditionalFormatting sqref="G9:G47">
    <cfRule type="expression" dxfId="136" priority="11">
      <formula>AND(NOT($B9="Summe"),G9=0)</formula>
    </cfRule>
  </conditionalFormatting>
  <conditionalFormatting sqref="H9:H47">
    <cfRule type="expression" dxfId="135" priority="10">
      <formula>AND(NOT($B9="Summe"),H9=0)</formula>
    </cfRule>
  </conditionalFormatting>
  <conditionalFormatting sqref="H9:H47">
    <cfRule type="expression" dxfId="134" priority="9">
      <formula>AND(NOT($B9="Summe"),H9=0)</formula>
    </cfRule>
  </conditionalFormatting>
  <conditionalFormatting sqref="H9:H47">
    <cfRule type="expression" dxfId="133" priority="8">
      <formula>AND(NOT($B9="Summe"),H9=0)</formula>
    </cfRule>
  </conditionalFormatting>
  <conditionalFormatting sqref="I9:I47">
    <cfRule type="expression" dxfId="132" priority="7">
      <formula>AND(NOT($B9="Summe"),I9=0)</formula>
    </cfRule>
  </conditionalFormatting>
  <conditionalFormatting sqref="I9:I47">
    <cfRule type="expression" dxfId="131" priority="6">
      <formula>AND(NOT($B9="Summe"),I9=0)</formula>
    </cfRule>
  </conditionalFormatting>
  <conditionalFormatting sqref="I9:I47">
    <cfRule type="expression" dxfId="130" priority="5">
      <formula>AND(NOT($B9="Summe"),I9=0)</formula>
    </cfRule>
  </conditionalFormatting>
  <conditionalFormatting sqref="J9:J47">
    <cfRule type="expression" dxfId="129" priority="4">
      <formula>AND(NOT($B9="Summe"),J9=0)</formula>
    </cfRule>
  </conditionalFormatting>
  <conditionalFormatting sqref="K9:K47">
    <cfRule type="expression" dxfId="128" priority="3">
      <formula>AND(NOT($B9="Summe"),K9=0)</formula>
    </cfRule>
  </conditionalFormatting>
  <conditionalFormatting sqref="A9:A47">
    <cfRule type="expression" dxfId="127" priority="2">
      <formula>$B9="Summe"</formula>
    </cfRule>
  </conditionalFormatting>
  <conditionalFormatting sqref="B9:L47">
    <cfRule type="expression" dxfId="126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51BA-EC2A-461A-B54F-5D8AF02D9338}">
  <sheetPr codeName="Tabelle6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51</v>
      </c>
      <c r="B5" s="4"/>
      <c r="C5" s="4"/>
      <c r="E5" s="6">
        <f ca="1">Mai!E49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DATE(F2,6,1)</f>
        <v>45078</v>
      </c>
      <c r="B9" s="19">
        <f t="shared" ref="B9:B46" si="0">IF(AND(NOT(ISNUMBER(A9)),ISNUMBER(A8)),"Summe",A9)</f>
        <v>45078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8.25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IF($B9="","",IF($B9="Summe",SUM(OFFSET(I8,IF(DAY($A8)&lt;=7,-DAY($A8)+1,-WEEKDAY($A8,2)+1),0,IF(DAY($A8)&lt;=7,DAY($A8),WEEKDAY($A8,2)))),IF(NOT(ISERROR(VLOOKUP(A9,Feiertage!$A$2:$A$50,1,0))),Juni!D9,0)))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45079</v>
      </c>
      <c r="B10" s="19">
        <f t="shared" si="0"/>
        <v>45079</v>
      </c>
      <c r="C10" s="20">
        <f t="shared" ca="1" si="1"/>
        <v>6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IF($B10="","",IF($B10="Summe",SUM(OFFSET(I9,IF(DAY($A9)&lt;=7,-DAY($A9)+1,-WEEKDAY($A9,2)+1),0,IF(DAY($A9)&lt;=7,DAY($A9),WEEKDAY($A9,2)))),IF(NOT(ISERROR(VLOOKUP(A10,Feiertage!$A$2:$A$50,1,0))),Juni!D10,0)))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45080</v>
      </c>
      <c r="B11" s="19">
        <f t="shared" si="0"/>
        <v>45080</v>
      </c>
      <c r="C11" s="20">
        <f t="shared" ca="1" si="1"/>
        <v>0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IF($B11="","",IF($B11="Summe",SUM(OFFSET(I10,IF(DAY($A10)&lt;=7,-DAY($A10)+1,-WEEKDAY($A10,2)+1),0,IF(DAY($A10)&lt;=7,DAY($A10),WEEKDAY($A10,2)))),IF(NOT(ISERROR(VLOOKUP(A11,Feiertage!$A$2:$A$50,1,0))),Juni!D11,0)))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45081</v>
      </c>
      <c r="B12" s="19">
        <f t="shared" si="0"/>
        <v>45081</v>
      </c>
      <c r="C12" s="20">
        <f t="shared" ca="1" si="1"/>
        <v>0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IF($B12="","",IF($B12="Summe",SUM(OFFSET(I11,IF(DAY($A11)&lt;=7,-DAY($A11)+1,-WEEKDAY($A11,2)+1),0,IF(DAY($A11)&lt;=7,DAY($A11),WEEKDAY($A11,2)))),IF(NOT(ISERROR(VLOOKUP(A12,Feiertage!$A$2:$A$50,1,0))),Juni!D12,0)))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 t="str">
        <f t="shared" si="9"/>
        <v>KW 22</v>
      </c>
      <c r="B13" s="19" t="str">
        <f t="shared" si="0"/>
        <v>Summe</v>
      </c>
      <c r="C13" s="20">
        <f t="shared" ca="1" si="1"/>
        <v>14.25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IF($B13="","",IF($B13="Summe",SUM(OFFSET(I12,IF(DAY($A12)&lt;=7,-DAY($A12)+1,-WEEKDAY($A12,2)+1),0,IF(DAY($A12)&lt;=7,DAY($A12),WEEKDAY($A12,2)))),IF(NOT(ISERROR(VLOOKUP(A13,Feiertage!$A$2:$A$50,1,0))),Juni!D13,0)))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45082</v>
      </c>
      <c r="B14" s="19">
        <f t="shared" si="0"/>
        <v>45082</v>
      </c>
      <c r="C14" s="20">
        <f t="shared" ca="1" si="1"/>
        <v>8.25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IF($B14="","",IF($B14="Summe",SUM(OFFSET(I13,IF(DAY($A13)&lt;=7,-DAY($A13)+1,-WEEKDAY($A13,2)+1),0,IF(DAY($A13)&lt;=7,DAY($A13),WEEKDAY($A13,2)))),IF(NOT(ISERROR(VLOOKUP(A14,Feiertage!$A$2:$A$50,1,0))),Juni!D14,0)))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45083</v>
      </c>
      <c r="B15" s="19">
        <f t="shared" si="0"/>
        <v>45083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IF($B15="","",IF($B15="Summe",SUM(OFFSET(I14,IF(DAY($A14)&lt;=7,-DAY($A14)+1,-WEEKDAY($A14,2)+1),0,IF(DAY($A14)&lt;=7,DAY($A14),WEEKDAY($A14,2)))),IF(NOT(ISERROR(VLOOKUP(A15,Feiertage!$A$2:$A$50,1,0))),Juni!D15,0)))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45084</v>
      </c>
      <c r="B16" s="19">
        <f t="shared" si="0"/>
        <v>45084</v>
      </c>
      <c r="C16" s="20">
        <f t="shared" ca="1" si="1"/>
        <v>8.25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IF($B16="","",IF($B16="Summe",SUM(OFFSET(I15,IF(DAY($A15)&lt;=7,-DAY($A15)+1,-WEEKDAY($A15,2)+1),0,IF(DAY($A15)&lt;=7,DAY($A15),WEEKDAY($A15,2)))),IF(NOT(ISERROR(VLOOKUP(A16,Feiertage!$A$2:$A$50,1,0))),Juni!D16,0)))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45085</v>
      </c>
      <c r="B17" s="19">
        <f t="shared" si="0"/>
        <v>45085</v>
      </c>
      <c r="C17" s="20">
        <f t="shared" ca="1" si="1"/>
        <v>8.25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IF($B17="","",IF($B17="Summe",SUM(OFFSET(I16,IF(DAY($A16)&lt;=7,-DAY($A16)+1,-WEEKDAY($A16,2)+1),0,IF(DAY($A16)&lt;=7,DAY($A16),WEEKDAY($A16,2)))),IF(NOT(ISERROR(VLOOKUP(A17,Feiertage!$A$2:$A$50,1,0))),Juni!D17,0)))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45086</v>
      </c>
      <c r="B18" s="19">
        <f t="shared" si="0"/>
        <v>45086</v>
      </c>
      <c r="C18" s="20">
        <f t="shared" ca="1" si="1"/>
        <v>6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IF($B18="","",IF($B18="Summe",SUM(OFFSET(I17,IF(DAY($A17)&lt;=7,-DAY($A17)+1,-WEEKDAY($A17,2)+1),0,IF(DAY($A17)&lt;=7,DAY($A17),WEEKDAY($A17,2)))),IF(NOT(ISERROR(VLOOKUP(A18,Feiertage!$A$2:$A$50,1,0))),Juni!D18,0)))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45087</v>
      </c>
      <c r="B19" s="19">
        <f t="shared" si="0"/>
        <v>45087</v>
      </c>
      <c r="C19" s="20">
        <f t="shared" ca="1" si="1"/>
        <v>0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IF($B19="","",IF($B19="Summe",SUM(OFFSET(I18,IF(DAY($A18)&lt;=7,-DAY($A18)+1,-WEEKDAY($A18,2)+1),0,IF(DAY($A18)&lt;=7,DAY($A18),WEEKDAY($A18,2)))),IF(NOT(ISERROR(VLOOKUP(A19,Feiertage!$A$2:$A$50,1,0))),Juni!D19,0)))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45088</v>
      </c>
      <c r="B20" s="19">
        <f t="shared" si="0"/>
        <v>45088</v>
      </c>
      <c r="C20" s="20">
        <f t="shared" ca="1" si="1"/>
        <v>0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IF($B20="","",IF($B20="Summe",SUM(OFFSET(I19,IF(DAY($A19)&lt;=7,-DAY($A19)+1,-WEEKDAY($A19,2)+1),0,IF(DAY($A19)&lt;=7,DAY($A19),WEEKDAY($A19,2)))),IF(NOT(ISERROR(VLOOKUP(A20,Feiertage!$A$2:$A$50,1,0))),Juni!D20,0)))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 t="str">
        <f t="shared" si="9"/>
        <v>KW 23</v>
      </c>
      <c r="B21" s="19" t="str">
        <f t="shared" si="0"/>
        <v>Summe</v>
      </c>
      <c r="C21" s="20">
        <f t="shared" ca="1" si="1"/>
        <v>39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IF($B21="","",IF($B21="Summe",SUM(OFFSET(I20,IF(DAY($A20)&lt;=7,-DAY($A20)+1,-WEEKDAY($A20,2)+1),0,IF(DAY($A20)&lt;=7,DAY($A20),WEEKDAY($A20,2)))),IF(NOT(ISERROR(VLOOKUP(A21,Feiertage!$A$2:$A$50,1,0))),Juni!D21,0)))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45089</v>
      </c>
      <c r="B22" s="19">
        <f t="shared" si="0"/>
        <v>45089</v>
      </c>
      <c r="C22" s="20">
        <f t="shared" ca="1" si="1"/>
        <v>8.25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IF($B22="","",IF($B22="Summe",SUM(OFFSET(I21,IF(DAY($A21)&lt;=7,-DAY($A21)+1,-WEEKDAY($A21,2)+1),0,IF(DAY($A21)&lt;=7,DAY($A21),WEEKDAY($A21,2)))),IF(NOT(ISERROR(VLOOKUP(A22,Feiertage!$A$2:$A$50,1,0))),Juni!D22,0)))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45090</v>
      </c>
      <c r="B23" s="19">
        <f t="shared" si="0"/>
        <v>45090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IF($B23="","",IF($B23="Summe",SUM(OFFSET(I22,IF(DAY($A22)&lt;=7,-DAY($A22)+1,-WEEKDAY($A22,2)+1),0,IF(DAY($A22)&lt;=7,DAY($A22),WEEKDAY($A22,2)))),IF(NOT(ISERROR(VLOOKUP(A23,Feiertage!$A$2:$A$50,1,0))),Juni!D23,0)))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45091</v>
      </c>
      <c r="B24" s="19">
        <f t="shared" si="0"/>
        <v>45091</v>
      </c>
      <c r="C24" s="20">
        <f t="shared" ca="1" si="1"/>
        <v>8.25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IF($B24="","",IF($B24="Summe",SUM(OFFSET(I23,IF(DAY($A23)&lt;=7,-DAY($A23)+1,-WEEKDAY($A23,2)+1),0,IF(DAY($A23)&lt;=7,DAY($A23),WEEKDAY($A23,2)))),IF(NOT(ISERROR(VLOOKUP(A24,Feiertage!$A$2:$A$50,1,0))),Juni!D24,0)))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45092</v>
      </c>
      <c r="B25" s="19">
        <f t="shared" si="0"/>
        <v>45092</v>
      </c>
      <c r="C25" s="20">
        <f t="shared" ca="1" si="1"/>
        <v>8.25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IF($B25="","",IF($B25="Summe",SUM(OFFSET(I24,IF(DAY($A24)&lt;=7,-DAY($A24)+1,-WEEKDAY($A24,2)+1),0,IF(DAY($A24)&lt;=7,DAY($A24),WEEKDAY($A24,2)))),IF(NOT(ISERROR(VLOOKUP(A25,Feiertage!$A$2:$A$50,1,0))),Juni!D25,0)))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45093</v>
      </c>
      <c r="B26" s="19">
        <f t="shared" si="0"/>
        <v>45093</v>
      </c>
      <c r="C26" s="20">
        <f t="shared" ca="1" si="1"/>
        <v>6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IF($B26="","",IF($B26="Summe",SUM(OFFSET(I25,IF(DAY($A25)&lt;=7,-DAY($A25)+1,-WEEKDAY($A25,2)+1),0,IF(DAY($A25)&lt;=7,DAY($A25),WEEKDAY($A25,2)))),IF(NOT(ISERROR(VLOOKUP(A26,Feiertage!$A$2:$A$50,1,0))),Juni!D26,0)))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45094</v>
      </c>
      <c r="B27" s="19">
        <f t="shared" si="0"/>
        <v>45094</v>
      </c>
      <c r="C27" s="20">
        <f t="shared" ca="1" si="1"/>
        <v>0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IF($B27="","",IF($B27="Summe",SUM(OFFSET(I26,IF(DAY($A26)&lt;=7,-DAY($A26)+1,-WEEKDAY($A26,2)+1),0,IF(DAY($A26)&lt;=7,DAY($A26),WEEKDAY($A26,2)))),IF(NOT(ISERROR(VLOOKUP(A27,Feiertage!$A$2:$A$50,1,0))),Juni!D27,0)))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45095</v>
      </c>
      <c r="B28" s="19">
        <f t="shared" si="0"/>
        <v>45095</v>
      </c>
      <c r="C28" s="20">
        <f t="shared" ca="1" si="1"/>
        <v>0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IF($B28="","",IF($B28="Summe",SUM(OFFSET(I27,IF(DAY($A27)&lt;=7,-DAY($A27)+1,-WEEKDAY($A27,2)+1),0,IF(DAY($A27)&lt;=7,DAY($A27),WEEKDAY($A27,2)))),IF(NOT(ISERROR(VLOOKUP(A28,Feiertage!$A$2:$A$50,1,0))),Juni!D28,0)))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 t="str">
        <f t="shared" si="9"/>
        <v>KW 24</v>
      </c>
      <c r="B29" s="19" t="str">
        <f t="shared" si="0"/>
        <v>Summe</v>
      </c>
      <c r="C29" s="20">
        <f t="shared" ca="1" si="1"/>
        <v>39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IF($B29="","",IF($B29="Summe",SUM(OFFSET(I28,IF(DAY($A28)&lt;=7,-DAY($A28)+1,-WEEKDAY($A28,2)+1),0,IF(DAY($A28)&lt;=7,DAY($A28),WEEKDAY($A28,2)))),IF(NOT(ISERROR(VLOOKUP(A29,Feiertage!$A$2:$A$50,1,0))),Juni!D29,0)))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45096</v>
      </c>
      <c r="B30" s="19">
        <f t="shared" si="0"/>
        <v>45096</v>
      </c>
      <c r="C30" s="20">
        <f t="shared" ca="1" si="1"/>
        <v>8.25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IF($B30="","",IF($B30="Summe",SUM(OFFSET(I29,IF(DAY($A29)&lt;=7,-DAY($A29)+1,-WEEKDAY($A29,2)+1),0,IF(DAY($A29)&lt;=7,DAY($A29),WEEKDAY($A29,2)))),IF(NOT(ISERROR(VLOOKUP(A30,Feiertage!$A$2:$A$50,1,0))),Juni!D30,0)))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45097</v>
      </c>
      <c r="B31" s="19">
        <f t="shared" si="0"/>
        <v>45097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IF($B31="","",IF($B31="Summe",SUM(OFFSET(I30,IF(DAY($A30)&lt;=7,-DAY($A30)+1,-WEEKDAY($A30,2)+1),0,IF(DAY($A30)&lt;=7,DAY($A30),WEEKDAY($A30,2)))),IF(NOT(ISERROR(VLOOKUP(A31,Feiertage!$A$2:$A$50,1,0))),Juni!D31,0)))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45098</v>
      </c>
      <c r="B32" s="19">
        <f t="shared" si="0"/>
        <v>45098</v>
      </c>
      <c r="C32" s="20">
        <f t="shared" ca="1" si="1"/>
        <v>8.25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IF($B32="","",IF($B32="Summe",SUM(OFFSET(I31,IF(DAY($A31)&lt;=7,-DAY($A31)+1,-WEEKDAY($A31,2)+1),0,IF(DAY($A31)&lt;=7,DAY($A31),WEEKDAY($A31,2)))),IF(NOT(ISERROR(VLOOKUP(A32,Feiertage!$A$2:$A$50,1,0))),Juni!D32,0)))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45099</v>
      </c>
      <c r="B33" s="19">
        <f t="shared" si="0"/>
        <v>45099</v>
      </c>
      <c r="C33" s="20">
        <f t="shared" ca="1" si="1"/>
        <v>8.25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IF($B33="","",IF($B33="Summe",SUM(OFFSET(I32,IF(DAY($A32)&lt;=7,-DAY($A32)+1,-WEEKDAY($A32,2)+1),0,IF(DAY($A32)&lt;=7,DAY($A32),WEEKDAY($A32,2)))),IF(NOT(ISERROR(VLOOKUP(A33,Feiertage!$A$2:$A$50,1,0))),Juni!D33,0)))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45100</v>
      </c>
      <c r="B34" s="19">
        <f t="shared" si="0"/>
        <v>45100</v>
      </c>
      <c r="C34" s="20">
        <f t="shared" ca="1" si="1"/>
        <v>6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IF($B34="","",IF($B34="Summe",SUM(OFFSET(I33,IF(DAY($A33)&lt;=7,-DAY($A33)+1,-WEEKDAY($A33,2)+1),0,IF(DAY($A33)&lt;=7,DAY($A33),WEEKDAY($A33,2)))),IF(NOT(ISERROR(VLOOKUP(A34,Feiertage!$A$2:$A$50,1,0))),Juni!D34,0)))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45101</v>
      </c>
      <c r="B35" s="19">
        <f t="shared" si="0"/>
        <v>45101</v>
      </c>
      <c r="C35" s="20">
        <f t="shared" ca="1" si="1"/>
        <v>0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IF($B35="","",IF($B35="Summe",SUM(OFFSET(I34,IF(DAY($A34)&lt;=7,-DAY($A34)+1,-WEEKDAY($A34,2)+1),0,IF(DAY($A34)&lt;=7,DAY($A34),WEEKDAY($A34,2)))),IF(NOT(ISERROR(VLOOKUP(A35,Feiertage!$A$2:$A$50,1,0))),Juni!D35,0)))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45102</v>
      </c>
      <c r="B36" s="19">
        <f t="shared" si="0"/>
        <v>45102</v>
      </c>
      <c r="C36" s="20">
        <f t="shared" ca="1" si="1"/>
        <v>0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IF($B36="","",IF($B36="Summe",SUM(OFFSET(I35,IF(DAY($A35)&lt;=7,-DAY($A35)+1,-WEEKDAY($A35,2)+1),0,IF(DAY($A35)&lt;=7,DAY($A35),WEEKDAY($A35,2)))),IF(NOT(ISERROR(VLOOKUP(A36,Feiertage!$A$2:$A$50,1,0))),Juni!D36,0)))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 t="str">
        <f t="shared" si="9"/>
        <v>KW 25</v>
      </c>
      <c r="B37" s="19" t="str">
        <f t="shared" si="0"/>
        <v>Summe</v>
      </c>
      <c r="C37" s="20">
        <f t="shared" ca="1" si="1"/>
        <v>39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IF($B37="","",IF($B37="Summe",SUM(OFFSET(I36,IF(DAY($A36)&lt;=7,-DAY($A36)+1,-WEEKDAY($A36,2)+1),0,IF(DAY($A36)&lt;=7,DAY($A36),WEEKDAY($A36,2)))),IF(NOT(ISERROR(VLOOKUP(A37,Feiertage!$A$2:$A$50,1,0))),Juni!D37,0)))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45103</v>
      </c>
      <c r="B38" s="19">
        <f t="shared" si="0"/>
        <v>45103</v>
      </c>
      <c r="C38" s="20">
        <f t="shared" ca="1" si="1"/>
        <v>8.25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IF($B38="","",IF($B38="Summe",SUM(OFFSET(I37,IF(DAY($A37)&lt;=7,-DAY($A37)+1,-WEEKDAY($A37,2)+1),0,IF(DAY($A37)&lt;=7,DAY($A37),WEEKDAY($A37,2)))),IF(NOT(ISERROR(VLOOKUP(A38,Feiertage!$A$2:$A$50,1,0))),Juni!D38,0)))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45104</v>
      </c>
      <c r="B39" s="19">
        <f t="shared" si="0"/>
        <v>45104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IF($B39="","",IF($B39="Summe",SUM(OFFSET(I38,IF(DAY($A38)&lt;=7,-DAY($A38)+1,-WEEKDAY($A38,2)+1),0,IF(DAY($A38)&lt;=7,DAY($A38),WEEKDAY($A38,2)))),IF(NOT(ISERROR(VLOOKUP(A39,Feiertage!$A$2:$A$50,1,0))),Juni!D39,0)))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45105</v>
      </c>
      <c r="B40" s="19">
        <f t="shared" si="0"/>
        <v>45105</v>
      </c>
      <c r="C40" s="20">
        <f t="shared" ca="1" si="1"/>
        <v>8.25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IF($B40="","",IF($B40="Summe",SUM(OFFSET(I39,IF(DAY($A39)&lt;=7,-DAY($A39)+1,-WEEKDAY($A39,2)+1),0,IF(DAY($A39)&lt;=7,DAY($A39),WEEKDAY($A39,2)))),IF(NOT(ISERROR(VLOOKUP(A40,Feiertage!$A$2:$A$50,1,0))),Juni!D40,0)))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45106</v>
      </c>
      <c r="B41" s="19">
        <f t="shared" si="0"/>
        <v>45106</v>
      </c>
      <c r="C41" s="20">
        <f t="shared" ca="1" si="1"/>
        <v>8.25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IF($B41="","",IF($B41="Summe",SUM(OFFSET(I40,IF(DAY($A40)&lt;=7,-DAY($A40)+1,-WEEKDAY($A40,2)+1),0,IF(DAY($A40)&lt;=7,DAY($A40),WEEKDAY($A40,2)))),IF(NOT(ISERROR(VLOOKUP(A41,Feiertage!$A$2:$A$50,1,0))),Juni!D41,0)))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45107</v>
      </c>
      <c r="B42" s="19">
        <f t="shared" si="0"/>
        <v>45107</v>
      </c>
      <c r="C42" s="20">
        <f t="shared" ca="1" si="1"/>
        <v>6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IF($B42="","",IF($B42="Summe",SUM(OFFSET(I41,IF(DAY($A41)&lt;=7,-DAY($A41)+1,-WEEKDAY($A41,2)+1),0,IF(DAY($A41)&lt;=7,DAY($A41),WEEKDAY($A41,2)))),IF(NOT(ISERROR(VLOOKUP(A42,Feiertage!$A$2:$A$50,1,0))),Juni!D42,0)))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 t="str">
        <f t="shared" si="9"/>
        <v>KW 26</v>
      </c>
      <c r="B43" s="19" t="str">
        <f t="shared" si="0"/>
        <v>Summe</v>
      </c>
      <c r="C43" s="20">
        <f t="shared" ca="1" si="1"/>
        <v>39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IF($B43="","",IF($B43="Summe",SUM(OFFSET(I42,IF(DAY($A42)&lt;=7,-DAY($A42)+1,-WEEKDAY($A42,2)+1),0,IF(DAY($A42)&lt;=7,DAY($A42),WEEKDAY($A42,2)))),IF(NOT(ISERROR(VLOOKUP(A43,Feiertage!$A$2:$A$50,1,0))),Juni!D43,0)))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/>
      </c>
      <c r="B44" s="19" t="str">
        <f t="shared" si="0"/>
        <v/>
      </c>
      <c r="C44" s="20" t="str">
        <f t="shared" ca="1" si="1"/>
        <v/>
      </c>
      <c r="D44" s="20" t="str">
        <f t="shared" ca="1" si="2"/>
        <v/>
      </c>
      <c r="E44" s="20" t="str">
        <f t="shared" ca="1" si="3"/>
        <v/>
      </c>
      <c r="F44" s="20" t="str">
        <f t="shared" si="4"/>
        <v/>
      </c>
      <c r="G44" s="20" t="str">
        <f t="shared" ca="1" si="5"/>
        <v/>
      </c>
      <c r="H44" s="20" t="str">
        <f t="shared" ca="1" si="6"/>
        <v/>
      </c>
      <c r="I44" s="20" t="str">
        <f ca="1">IF($B44="","",IF($B44="Summe",SUM(OFFSET(I43,IF(DAY($A43)&lt;=7,-DAY($A43)+1,-WEEKDAY($A43,2)+1),0,IF(DAY($A43)&lt;=7,DAY($A43),WEEKDAY($A43,2)))),IF(NOT(ISERROR(VLOOKUP(A44,Feiertage!$A$2:$A$50,1,0))),Juni!D44,0)))</f>
        <v/>
      </c>
      <c r="J44" s="20" t="str">
        <f t="shared" ca="1" si="7"/>
        <v/>
      </c>
      <c r="K44" s="20" t="str">
        <f t="shared" ca="1" si="8"/>
        <v/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IF($B45="","",IF($B45="Summe",SUM(OFFSET(I44,IF(DAY($A44)&lt;=7,-DAY($A44)+1,-WEEKDAY($A44,2)+1),0,IF(DAY($A44)&lt;=7,DAY($A44),WEEKDAY($A44,2)))),IF(NOT(ISERROR(VLOOKUP(A45,Feiertage!$A$2:$A$50,1,0))),Juni!D45,0)))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IF($B46="","",IF($B46="Summe",SUM(OFFSET(I45,IF(DAY($A45)&lt;=7,-DAY($A45)+1,-WEEKDAY($A45,2)+1),0,IF(DAY($A45)&lt;=7,DAY($A45),WEEKDAY($A45,2)))),IF(NOT(ISERROR(VLOOKUP(A46,Feiertage!$A$2:$A$50,1,0))),Juni!D46,0)))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IF($B47="","",IF($B47="Summe",SUM(OFFSET(I46,IF(DAY($A46)&lt;=7,-DAY($A46)+1,-WEEKDAY($A46,2)+1),0,IF(DAY($A46)&lt;=7,DAY($A46),WEEKDAY($A46,2)))),IF(NOT(ISERROR(VLOOKUP(A47,Feiertage!$A$2:$A$50,1,0))),Juni!D47,0)))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170.25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125" priority="18">
      <formula>$B9="Summe"</formula>
    </cfRule>
  </conditionalFormatting>
  <conditionalFormatting sqref="C9:C47">
    <cfRule type="expression" dxfId="124" priority="17">
      <formula>AND(NOT($B9="Summe"),C9=0)</formula>
    </cfRule>
  </conditionalFormatting>
  <conditionalFormatting sqref="D9:D47">
    <cfRule type="expression" dxfId="123" priority="16">
      <formula>AND(NOT($B9="Summe"),D9=0)</formula>
    </cfRule>
  </conditionalFormatting>
  <conditionalFormatting sqref="E9:E47">
    <cfRule type="expression" dxfId="122" priority="15">
      <formula>AND(NOT($B9="Summe"),E9=0)</formula>
    </cfRule>
  </conditionalFormatting>
  <conditionalFormatting sqref="F9:F47">
    <cfRule type="expression" dxfId="121" priority="14">
      <formula>AND(NOT($B9="Summe"),F9=0)</formula>
    </cfRule>
  </conditionalFormatting>
  <conditionalFormatting sqref="G9:G47">
    <cfRule type="expression" dxfId="120" priority="13">
      <formula>AND(NOT($B9="Summe"),G9=0)</formula>
    </cfRule>
  </conditionalFormatting>
  <conditionalFormatting sqref="G9:G47">
    <cfRule type="expression" dxfId="119" priority="12">
      <formula>AND(NOT($B9="Summe"),G9=0)</formula>
    </cfRule>
  </conditionalFormatting>
  <conditionalFormatting sqref="G9:G47">
    <cfRule type="expression" dxfId="118" priority="11">
      <formula>AND(NOT($B9="Summe"),G9=0)</formula>
    </cfRule>
  </conditionalFormatting>
  <conditionalFormatting sqref="H9:H47">
    <cfRule type="expression" dxfId="117" priority="10">
      <formula>AND(NOT($B9="Summe"),H9=0)</formula>
    </cfRule>
  </conditionalFormatting>
  <conditionalFormatting sqref="H9:H47">
    <cfRule type="expression" dxfId="116" priority="9">
      <formula>AND(NOT($B9="Summe"),H9=0)</formula>
    </cfRule>
  </conditionalFormatting>
  <conditionalFormatting sqref="H9:H47">
    <cfRule type="expression" dxfId="115" priority="8">
      <formula>AND(NOT($B9="Summe"),H9=0)</formula>
    </cfRule>
  </conditionalFormatting>
  <conditionalFormatting sqref="I9:I47">
    <cfRule type="expression" dxfId="114" priority="7">
      <formula>AND(NOT($B9="Summe"),I9=0)</formula>
    </cfRule>
  </conditionalFormatting>
  <conditionalFormatting sqref="I9:I47">
    <cfRule type="expression" dxfId="113" priority="6">
      <formula>AND(NOT($B9="Summe"),I9=0)</formula>
    </cfRule>
  </conditionalFormatting>
  <conditionalFormatting sqref="I9:I47">
    <cfRule type="expression" dxfId="112" priority="5">
      <formula>AND(NOT($B9="Summe"),I9=0)</formula>
    </cfRule>
  </conditionalFormatting>
  <conditionalFormatting sqref="J9:J47">
    <cfRule type="expression" dxfId="111" priority="4">
      <formula>AND(NOT($B9="Summe"),J9=0)</formula>
    </cfRule>
  </conditionalFormatting>
  <conditionalFormatting sqref="K9:K47">
    <cfRule type="expression" dxfId="110" priority="3">
      <formula>AND(NOT($B9="Summe"),K9=0)</formula>
    </cfRule>
  </conditionalFormatting>
  <conditionalFormatting sqref="A9:A47">
    <cfRule type="expression" dxfId="109" priority="2">
      <formula>$B9="Summe"</formula>
    </cfRule>
  </conditionalFormatting>
  <conditionalFormatting sqref="B9:L47">
    <cfRule type="expression" dxfId="108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708E-5CB4-4316-B849-4D5176BA5C15}">
  <sheetPr codeName="Tabelle7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50</v>
      </c>
      <c r="B5" s="4"/>
      <c r="C5" s="4"/>
      <c r="E5" s="6">
        <f ca="1">Juni!E49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DATE(F2,7,1)</f>
        <v>45108</v>
      </c>
      <c r="B9" s="19">
        <f t="shared" ref="B9:B46" si="0">IF(AND(NOT(ISNUMBER(A9)),ISNUMBER(A8)),"Summe",A9)</f>
        <v>45108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0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IF($B9="","",IF($B9="Summe",SUM(OFFSET(I8,IF(DAY($A8)&lt;=7,-DAY($A8)+1,-WEEKDAY($A8,2)+1),0,IF(DAY($A8)&lt;=7,DAY($A8),WEEKDAY($A8,2)))),IF(NOT(ISERROR(VLOOKUP(A9,Feiertage!$A$2:$A$50,1,0))),Juli!D9,0)))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45109</v>
      </c>
      <c r="B10" s="19">
        <f t="shared" si="0"/>
        <v>45109</v>
      </c>
      <c r="C10" s="20">
        <f t="shared" ca="1" si="1"/>
        <v>0</v>
      </c>
      <c r="D10" s="20">
        <f t="shared" ca="1" si="2"/>
        <v>0</v>
      </c>
      <c r="E10" s="20">
        <f t="shared" ca="1" si="3"/>
        <v>0</v>
      </c>
      <c r="F10" s="20">
        <f t="shared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IF($B10="","",IF($B10="Summe",SUM(OFFSET(I9,IF(DAY($A9)&lt;=7,-DAY($A9)+1,-WEEKDAY($A9,2)+1),0,IF(DAY($A9)&lt;=7,DAY($A9),WEEKDAY($A9,2)))),IF(NOT(ISERROR(VLOOKUP(A10,Feiertage!$A$2:$A$50,1,0))),Juli!D10,0)))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 t="str">
        <f t="shared" si="9"/>
        <v>KW 26</v>
      </c>
      <c r="B11" s="19" t="str">
        <f t="shared" si="0"/>
        <v>Summe</v>
      </c>
      <c r="C11" s="20">
        <f t="shared" ca="1" si="1"/>
        <v>0</v>
      </c>
      <c r="D11" s="20">
        <f t="shared" ca="1" si="2"/>
        <v>0</v>
      </c>
      <c r="E11" s="20">
        <f t="shared" ca="1" si="3"/>
        <v>0</v>
      </c>
      <c r="F11" s="20">
        <f t="shared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IF($B11="","",IF($B11="Summe",SUM(OFFSET(I10,IF(DAY($A10)&lt;=7,-DAY($A10)+1,-WEEKDAY($A10,2)+1),0,IF(DAY($A10)&lt;=7,DAY($A10),WEEKDAY($A10,2)))),IF(NOT(ISERROR(VLOOKUP(A11,Feiertage!$A$2:$A$50,1,0))),Juli!D11,0)))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45110</v>
      </c>
      <c r="B12" s="19">
        <f t="shared" si="0"/>
        <v>45110</v>
      </c>
      <c r="C12" s="20">
        <f t="shared" ca="1" si="1"/>
        <v>8.25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IF($B12="","",IF($B12="Summe",SUM(OFFSET(I11,IF(DAY($A11)&lt;=7,-DAY($A11)+1,-WEEKDAY($A11,2)+1),0,IF(DAY($A11)&lt;=7,DAY($A11),WEEKDAY($A11,2)))),IF(NOT(ISERROR(VLOOKUP(A12,Feiertage!$A$2:$A$50,1,0))),Juli!D12,0)))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45111</v>
      </c>
      <c r="B13" s="19">
        <f t="shared" si="0"/>
        <v>45111</v>
      </c>
      <c r="C13" s="20">
        <f t="shared" ca="1" si="1"/>
        <v>8.25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IF($B13="","",IF($B13="Summe",SUM(OFFSET(I12,IF(DAY($A12)&lt;=7,-DAY($A12)+1,-WEEKDAY($A12,2)+1),0,IF(DAY($A12)&lt;=7,DAY($A12),WEEKDAY($A12,2)))),IF(NOT(ISERROR(VLOOKUP(A13,Feiertage!$A$2:$A$50,1,0))),Juli!D13,0)))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45112</v>
      </c>
      <c r="B14" s="19">
        <f t="shared" si="0"/>
        <v>45112</v>
      </c>
      <c r="C14" s="20">
        <f t="shared" ca="1" si="1"/>
        <v>8.25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IF($B14="","",IF($B14="Summe",SUM(OFFSET(I13,IF(DAY($A13)&lt;=7,-DAY($A13)+1,-WEEKDAY($A13,2)+1),0,IF(DAY($A13)&lt;=7,DAY($A13),WEEKDAY($A13,2)))),IF(NOT(ISERROR(VLOOKUP(A14,Feiertage!$A$2:$A$50,1,0))),Juli!D14,0)))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45113</v>
      </c>
      <c r="B15" s="19">
        <f t="shared" si="0"/>
        <v>45113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IF($B15="","",IF($B15="Summe",SUM(OFFSET(I14,IF(DAY($A14)&lt;=7,-DAY($A14)+1,-WEEKDAY($A14,2)+1),0,IF(DAY($A14)&lt;=7,DAY($A14),WEEKDAY($A14,2)))),IF(NOT(ISERROR(VLOOKUP(A15,Feiertage!$A$2:$A$50,1,0))),Juli!D15,0)))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45114</v>
      </c>
      <c r="B16" s="19">
        <f t="shared" si="0"/>
        <v>45114</v>
      </c>
      <c r="C16" s="20">
        <f t="shared" ca="1" si="1"/>
        <v>6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IF($B16="","",IF($B16="Summe",SUM(OFFSET(I15,IF(DAY($A15)&lt;=7,-DAY($A15)+1,-WEEKDAY($A15,2)+1),0,IF(DAY($A15)&lt;=7,DAY($A15),WEEKDAY($A15,2)))),IF(NOT(ISERROR(VLOOKUP(A16,Feiertage!$A$2:$A$50,1,0))),Juli!D16,0)))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45115</v>
      </c>
      <c r="B17" s="19">
        <f t="shared" si="0"/>
        <v>45115</v>
      </c>
      <c r="C17" s="20">
        <f t="shared" ca="1" si="1"/>
        <v>0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IF($B17="","",IF($B17="Summe",SUM(OFFSET(I16,IF(DAY($A16)&lt;=7,-DAY($A16)+1,-WEEKDAY($A16,2)+1),0,IF(DAY($A16)&lt;=7,DAY($A16),WEEKDAY($A16,2)))),IF(NOT(ISERROR(VLOOKUP(A17,Feiertage!$A$2:$A$50,1,0))),Juli!D17,0)))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45116</v>
      </c>
      <c r="B18" s="19">
        <f t="shared" si="0"/>
        <v>45116</v>
      </c>
      <c r="C18" s="20">
        <f t="shared" ca="1" si="1"/>
        <v>0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IF($B18="","",IF($B18="Summe",SUM(OFFSET(I17,IF(DAY($A17)&lt;=7,-DAY($A17)+1,-WEEKDAY($A17,2)+1),0,IF(DAY($A17)&lt;=7,DAY($A17),WEEKDAY($A17,2)))),IF(NOT(ISERROR(VLOOKUP(A18,Feiertage!$A$2:$A$50,1,0))),Juli!D18,0)))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 t="str">
        <f t="shared" si="9"/>
        <v>KW 27</v>
      </c>
      <c r="B19" s="19" t="str">
        <f t="shared" si="0"/>
        <v>Summe</v>
      </c>
      <c r="C19" s="20">
        <f t="shared" ca="1" si="1"/>
        <v>39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IF($B19="","",IF($B19="Summe",SUM(OFFSET(I18,IF(DAY($A18)&lt;=7,-DAY($A18)+1,-WEEKDAY($A18,2)+1),0,IF(DAY($A18)&lt;=7,DAY($A18),WEEKDAY($A18,2)))),IF(NOT(ISERROR(VLOOKUP(A19,Feiertage!$A$2:$A$50,1,0))),Juli!D19,0)))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45117</v>
      </c>
      <c r="B20" s="19">
        <f t="shared" si="0"/>
        <v>45117</v>
      </c>
      <c r="C20" s="20">
        <f t="shared" ca="1" si="1"/>
        <v>8.25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IF($B20="","",IF($B20="Summe",SUM(OFFSET(I19,IF(DAY($A19)&lt;=7,-DAY($A19)+1,-WEEKDAY($A19,2)+1),0,IF(DAY($A19)&lt;=7,DAY($A19),WEEKDAY($A19,2)))),IF(NOT(ISERROR(VLOOKUP(A20,Feiertage!$A$2:$A$50,1,0))),Juli!D20,0)))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45118</v>
      </c>
      <c r="B21" s="19">
        <f t="shared" si="0"/>
        <v>45118</v>
      </c>
      <c r="C21" s="20">
        <f t="shared" ca="1" si="1"/>
        <v>8.25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IF($B21="","",IF($B21="Summe",SUM(OFFSET(I20,IF(DAY($A20)&lt;=7,-DAY($A20)+1,-WEEKDAY($A20,2)+1),0,IF(DAY($A20)&lt;=7,DAY($A20),WEEKDAY($A20,2)))),IF(NOT(ISERROR(VLOOKUP(A21,Feiertage!$A$2:$A$50,1,0))),Juli!D21,0)))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45119</v>
      </c>
      <c r="B22" s="19">
        <f t="shared" si="0"/>
        <v>45119</v>
      </c>
      <c r="C22" s="20">
        <f t="shared" ca="1" si="1"/>
        <v>8.25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IF($B22="","",IF($B22="Summe",SUM(OFFSET(I21,IF(DAY($A21)&lt;=7,-DAY($A21)+1,-WEEKDAY($A21,2)+1),0,IF(DAY($A21)&lt;=7,DAY($A21),WEEKDAY($A21,2)))),IF(NOT(ISERROR(VLOOKUP(A22,Feiertage!$A$2:$A$50,1,0))),Juli!D22,0)))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45120</v>
      </c>
      <c r="B23" s="19">
        <f t="shared" si="0"/>
        <v>45120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IF($B23="","",IF($B23="Summe",SUM(OFFSET(I22,IF(DAY($A22)&lt;=7,-DAY($A22)+1,-WEEKDAY($A22,2)+1),0,IF(DAY($A22)&lt;=7,DAY($A22),WEEKDAY($A22,2)))),IF(NOT(ISERROR(VLOOKUP(A23,Feiertage!$A$2:$A$50,1,0))),Juli!D23,0)))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45121</v>
      </c>
      <c r="B24" s="19">
        <f t="shared" si="0"/>
        <v>45121</v>
      </c>
      <c r="C24" s="20">
        <f t="shared" ca="1" si="1"/>
        <v>6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IF($B24="","",IF($B24="Summe",SUM(OFFSET(I23,IF(DAY($A23)&lt;=7,-DAY($A23)+1,-WEEKDAY($A23,2)+1),0,IF(DAY($A23)&lt;=7,DAY($A23),WEEKDAY($A23,2)))),IF(NOT(ISERROR(VLOOKUP(A24,Feiertage!$A$2:$A$50,1,0))),Juli!D24,0)))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45122</v>
      </c>
      <c r="B25" s="19">
        <f t="shared" si="0"/>
        <v>45122</v>
      </c>
      <c r="C25" s="20">
        <f t="shared" ca="1" si="1"/>
        <v>0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IF($B25="","",IF($B25="Summe",SUM(OFFSET(I24,IF(DAY($A24)&lt;=7,-DAY($A24)+1,-WEEKDAY($A24,2)+1),0,IF(DAY($A24)&lt;=7,DAY($A24),WEEKDAY($A24,2)))),IF(NOT(ISERROR(VLOOKUP(A25,Feiertage!$A$2:$A$50,1,0))),Juli!D25,0)))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45123</v>
      </c>
      <c r="B26" s="19">
        <f t="shared" si="0"/>
        <v>45123</v>
      </c>
      <c r="C26" s="20">
        <f t="shared" ca="1" si="1"/>
        <v>0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IF($B26="","",IF($B26="Summe",SUM(OFFSET(I25,IF(DAY($A25)&lt;=7,-DAY($A25)+1,-WEEKDAY($A25,2)+1),0,IF(DAY($A25)&lt;=7,DAY($A25),WEEKDAY($A25,2)))),IF(NOT(ISERROR(VLOOKUP(A26,Feiertage!$A$2:$A$50,1,0))),Juli!D26,0)))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 t="str">
        <f t="shared" si="9"/>
        <v>KW 28</v>
      </c>
      <c r="B27" s="19" t="str">
        <f t="shared" si="0"/>
        <v>Summe</v>
      </c>
      <c r="C27" s="20">
        <f t="shared" ca="1" si="1"/>
        <v>39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IF($B27="","",IF($B27="Summe",SUM(OFFSET(I26,IF(DAY($A26)&lt;=7,-DAY($A26)+1,-WEEKDAY($A26,2)+1),0,IF(DAY($A26)&lt;=7,DAY($A26),WEEKDAY($A26,2)))),IF(NOT(ISERROR(VLOOKUP(A27,Feiertage!$A$2:$A$50,1,0))),Juli!D27,0)))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45124</v>
      </c>
      <c r="B28" s="19">
        <f t="shared" si="0"/>
        <v>45124</v>
      </c>
      <c r="C28" s="20">
        <f t="shared" ca="1" si="1"/>
        <v>8.25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IF($B28="","",IF($B28="Summe",SUM(OFFSET(I27,IF(DAY($A27)&lt;=7,-DAY($A27)+1,-WEEKDAY($A27,2)+1),0,IF(DAY($A27)&lt;=7,DAY($A27),WEEKDAY($A27,2)))),IF(NOT(ISERROR(VLOOKUP(A28,Feiertage!$A$2:$A$50,1,0))),Juli!D28,0)))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45125</v>
      </c>
      <c r="B29" s="19">
        <f t="shared" si="0"/>
        <v>45125</v>
      </c>
      <c r="C29" s="20">
        <f t="shared" ca="1" si="1"/>
        <v>8.25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IF($B29="","",IF($B29="Summe",SUM(OFFSET(I28,IF(DAY($A28)&lt;=7,-DAY($A28)+1,-WEEKDAY($A28,2)+1),0,IF(DAY($A28)&lt;=7,DAY($A28),WEEKDAY($A28,2)))),IF(NOT(ISERROR(VLOOKUP(A29,Feiertage!$A$2:$A$50,1,0))),Juli!D29,0)))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45126</v>
      </c>
      <c r="B30" s="19">
        <f t="shared" si="0"/>
        <v>45126</v>
      </c>
      <c r="C30" s="20">
        <f t="shared" ca="1" si="1"/>
        <v>8.25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IF($B30="","",IF($B30="Summe",SUM(OFFSET(I29,IF(DAY($A29)&lt;=7,-DAY($A29)+1,-WEEKDAY($A29,2)+1),0,IF(DAY($A29)&lt;=7,DAY($A29),WEEKDAY($A29,2)))),IF(NOT(ISERROR(VLOOKUP(A30,Feiertage!$A$2:$A$50,1,0))),Juli!D30,0)))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45127</v>
      </c>
      <c r="B31" s="19">
        <f t="shared" si="0"/>
        <v>45127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IF($B31="","",IF($B31="Summe",SUM(OFFSET(I30,IF(DAY($A30)&lt;=7,-DAY($A30)+1,-WEEKDAY($A30,2)+1),0,IF(DAY($A30)&lt;=7,DAY($A30),WEEKDAY($A30,2)))),IF(NOT(ISERROR(VLOOKUP(A31,Feiertage!$A$2:$A$50,1,0))),Juli!D31,0)))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45128</v>
      </c>
      <c r="B32" s="19">
        <f t="shared" si="0"/>
        <v>45128</v>
      </c>
      <c r="C32" s="20">
        <f t="shared" ca="1" si="1"/>
        <v>6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IF($B32="","",IF($B32="Summe",SUM(OFFSET(I31,IF(DAY($A31)&lt;=7,-DAY($A31)+1,-WEEKDAY($A31,2)+1),0,IF(DAY($A31)&lt;=7,DAY($A31),WEEKDAY($A31,2)))),IF(NOT(ISERROR(VLOOKUP(A32,Feiertage!$A$2:$A$50,1,0))),Juli!D32,0)))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45129</v>
      </c>
      <c r="B33" s="19">
        <f t="shared" si="0"/>
        <v>45129</v>
      </c>
      <c r="C33" s="20">
        <f t="shared" ca="1" si="1"/>
        <v>0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IF($B33="","",IF($B33="Summe",SUM(OFFSET(I32,IF(DAY($A32)&lt;=7,-DAY($A32)+1,-WEEKDAY($A32,2)+1),0,IF(DAY($A32)&lt;=7,DAY($A32),WEEKDAY($A32,2)))),IF(NOT(ISERROR(VLOOKUP(A33,Feiertage!$A$2:$A$50,1,0))),Juli!D33,0)))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45130</v>
      </c>
      <c r="B34" s="19">
        <f t="shared" si="0"/>
        <v>45130</v>
      </c>
      <c r="C34" s="20">
        <f t="shared" ca="1" si="1"/>
        <v>0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IF($B34="","",IF($B34="Summe",SUM(OFFSET(I33,IF(DAY($A33)&lt;=7,-DAY($A33)+1,-WEEKDAY($A33,2)+1),0,IF(DAY($A33)&lt;=7,DAY($A33),WEEKDAY($A33,2)))),IF(NOT(ISERROR(VLOOKUP(A34,Feiertage!$A$2:$A$50,1,0))),Juli!D34,0)))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 t="str">
        <f t="shared" si="9"/>
        <v>KW 29</v>
      </c>
      <c r="B35" s="19" t="str">
        <f t="shared" si="0"/>
        <v>Summe</v>
      </c>
      <c r="C35" s="20">
        <f t="shared" ca="1" si="1"/>
        <v>39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IF($B35="","",IF($B35="Summe",SUM(OFFSET(I34,IF(DAY($A34)&lt;=7,-DAY($A34)+1,-WEEKDAY($A34,2)+1),0,IF(DAY($A34)&lt;=7,DAY($A34),WEEKDAY($A34,2)))),IF(NOT(ISERROR(VLOOKUP(A35,Feiertage!$A$2:$A$50,1,0))),Juli!D35,0)))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45131</v>
      </c>
      <c r="B36" s="19">
        <f t="shared" si="0"/>
        <v>45131</v>
      </c>
      <c r="C36" s="20">
        <f t="shared" ca="1" si="1"/>
        <v>8.25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IF($B36="","",IF($B36="Summe",SUM(OFFSET(I35,IF(DAY($A35)&lt;=7,-DAY($A35)+1,-WEEKDAY($A35,2)+1),0,IF(DAY($A35)&lt;=7,DAY($A35),WEEKDAY($A35,2)))),IF(NOT(ISERROR(VLOOKUP(A36,Feiertage!$A$2:$A$50,1,0))),Juli!D36,0)))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45132</v>
      </c>
      <c r="B37" s="19">
        <f t="shared" si="0"/>
        <v>45132</v>
      </c>
      <c r="C37" s="20">
        <f t="shared" ca="1" si="1"/>
        <v>8.25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IF($B37="","",IF($B37="Summe",SUM(OFFSET(I36,IF(DAY($A36)&lt;=7,-DAY($A36)+1,-WEEKDAY($A36,2)+1),0,IF(DAY($A36)&lt;=7,DAY($A36),WEEKDAY($A36,2)))),IF(NOT(ISERROR(VLOOKUP(A37,Feiertage!$A$2:$A$50,1,0))),Juli!D37,0)))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45133</v>
      </c>
      <c r="B38" s="19">
        <f t="shared" si="0"/>
        <v>45133</v>
      </c>
      <c r="C38" s="20">
        <f t="shared" ca="1" si="1"/>
        <v>8.25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IF($B38="","",IF($B38="Summe",SUM(OFFSET(I37,IF(DAY($A37)&lt;=7,-DAY($A37)+1,-WEEKDAY($A37,2)+1),0,IF(DAY($A37)&lt;=7,DAY($A37),WEEKDAY($A37,2)))),IF(NOT(ISERROR(VLOOKUP(A38,Feiertage!$A$2:$A$50,1,0))),Juli!D38,0)))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45134</v>
      </c>
      <c r="B39" s="19">
        <f t="shared" si="0"/>
        <v>45134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IF($B39="","",IF($B39="Summe",SUM(OFFSET(I38,IF(DAY($A38)&lt;=7,-DAY($A38)+1,-WEEKDAY($A38,2)+1),0,IF(DAY($A38)&lt;=7,DAY($A38),WEEKDAY($A38,2)))),IF(NOT(ISERROR(VLOOKUP(A39,Feiertage!$A$2:$A$50,1,0))),Juli!D39,0)))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45135</v>
      </c>
      <c r="B40" s="19">
        <f t="shared" si="0"/>
        <v>45135</v>
      </c>
      <c r="C40" s="20">
        <f t="shared" ca="1" si="1"/>
        <v>6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IF($B40="","",IF($B40="Summe",SUM(OFFSET(I39,IF(DAY($A39)&lt;=7,-DAY($A39)+1,-WEEKDAY($A39,2)+1),0,IF(DAY($A39)&lt;=7,DAY($A39),WEEKDAY($A39,2)))),IF(NOT(ISERROR(VLOOKUP(A40,Feiertage!$A$2:$A$50,1,0))),Juli!D40,0)))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45136</v>
      </c>
      <c r="B41" s="19">
        <f t="shared" si="0"/>
        <v>45136</v>
      </c>
      <c r="C41" s="20">
        <f t="shared" ca="1" si="1"/>
        <v>0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IF($B41="","",IF($B41="Summe",SUM(OFFSET(I40,IF(DAY($A40)&lt;=7,-DAY($A40)+1,-WEEKDAY($A40,2)+1),0,IF(DAY($A40)&lt;=7,DAY($A40),WEEKDAY($A40,2)))),IF(NOT(ISERROR(VLOOKUP(A41,Feiertage!$A$2:$A$50,1,0))),Juli!D41,0)))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45137</v>
      </c>
      <c r="B42" s="19">
        <f t="shared" si="0"/>
        <v>45137</v>
      </c>
      <c r="C42" s="20">
        <f t="shared" ca="1" si="1"/>
        <v>0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IF($B42="","",IF($B42="Summe",SUM(OFFSET(I41,IF(DAY($A41)&lt;=7,-DAY($A41)+1,-WEEKDAY($A41,2)+1),0,IF(DAY($A41)&lt;=7,DAY($A41),WEEKDAY($A41,2)))),IF(NOT(ISERROR(VLOOKUP(A42,Feiertage!$A$2:$A$50,1,0))),Juli!D42,0)))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 t="str">
        <f t="shared" si="9"/>
        <v>KW 30</v>
      </c>
      <c r="B43" s="19" t="str">
        <f t="shared" si="0"/>
        <v>Summe</v>
      </c>
      <c r="C43" s="20">
        <f t="shared" ca="1" si="1"/>
        <v>39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IF($B43="","",IF($B43="Summe",SUM(OFFSET(I42,IF(DAY($A42)&lt;=7,-DAY($A42)+1,-WEEKDAY($A42,2)+1),0,IF(DAY($A42)&lt;=7,DAY($A42),WEEKDAY($A42,2)))),IF(NOT(ISERROR(VLOOKUP(A43,Feiertage!$A$2:$A$50,1,0))),Juli!D43,0)))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>
        <f t="shared" si="9"/>
        <v>45138</v>
      </c>
      <c r="B44" s="19">
        <f t="shared" si="0"/>
        <v>45138</v>
      </c>
      <c r="C44" s="20">
        <f t="shared" ca="1" si="1"/>
        <v>8.25</v>
      </c>
      <c r="D44" s="20">
        <f t="shared" ca="1" si="2"/>
        <v>0</v>
      </c>
      <c r="E44" s="20">
        <f t="shared" ca="1" si="3"/>
        <v>0</v>
      </c>
      <c r="F44" s="20">
        <f t="shared" ca="1" si="4"/>
        <v>0</v>
      </c>
      <c r="G44" s="20">
        <f t="shared" ca="1" si="5"/>
        <v>0</v>
      </c>
      <c r="H44" s="20">
        <f t="shared" ca="1" si="6"/>
        <v>0</v>
      </c>
      <c r="I44" s="20">
        <f ca="1">IF($B44="","",IF($B44="Summe",SUM(OFFSET(I43,IF(DAY($A43)&lt;=7,-DAY($A43)+1,-WEEKDAY($A43,2)+1),0,IF(DAY($A43)&lt;=7,DAY($A43),WEEKDAY($A43,2)))),IF(NOT(ISERROR(VLOOKUP(A44,Feiertage!$A$2:$A$50,1,0))),Juli!D44,0)))</f>
        <v>0</v>
      </c>
      <c r="J44" s="20">
        <f t="shared" ca="1" si="7"/>
        <v>0</v>
      </c>
      <c r="K44" s="20">
        <f t="shared" ca="1" si="8"/>
        <v>0</v>
      </c>
      <c r="L44" s="17"/>
    </row>
    <row r="45" spans="1:12" x14ac:dyDescent="0.2">
      <c r="A45" s="18" t="str">
        <f t="shared" si="9"/>
        <v>KW 31</v>
      </c>
      <c r="B45" s="19" t="str">
        <f t="shared" si="0"/>
        <v>Summe</v>
      </c>
      <c r="C45" s="20">
        <f t="shared" ca="1" si="1"/>
        <v>8.25</v>
      </c>
      <c r="D45" s="20">
        <f t="shared" ca="1" si="2"/>
        <v>0</v>
      </c>
      <c r="E45" s="20">
        <f t="shared" ca="1" si="3"/>
        <v>0</v>
      </c>
      <c r="F45" s="20">
        <f t="shared" ca="1" si="4"/>
        <v>0</v>
      </c>
      <c r="G45" s="20">
        <f t="shared" ca="1" si="5"/>
        <v>0</v>
      </c>
      <c r="H45" s="20">
        <f t="shared" ca="1" si="6"/>
        <v>0</v>
      </c>
      <c r="I45" s="20">
        <f ca="1">IF($B45="","",IF($B45="Summe",SUM(OFFSET(I44,IF(DAY($A44)&lt;=7,-DAY($A44)+1,-WEEKDAY($A44,2)+1),0,IF(DAY($A44)&lt;=7,DAY($A44),WEEKDAY($A44,2)))),IF(NOT(ISERROR(VLOOKUP(A45,Feiertage!$A$2:$A$50,1,0))),Juli!D45,0)))</f>
        <v>0</v>
      </c>
      <c r="J45" s="20">
        <f t="shared" ca="1" si="7"/>
        <v>0</v>
      </c>
      <c r="K45" s="20">
        <f t="shared" ca="1" si="8"/>
        <v>0</v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IF($B46="","",IF($B46="Summe",SUM(OFFSET(I45,IF(DAY($A45)&lt;=7,-DAY($A45)+1,-WEEKDAY($A45,2)+1),0,IF(DAY($A45)&lt;=7,DAY($A45),WEEKDAY($A45,2)))),IF(NOT(ISERROR(VLOOKUP(A46,Feiertage!$A$2:$A$50,1,0))),Juli!D46,0)))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IF($B47="","",IF($B47="Summe",SUM(OFFSET(I46,IF(DAY($A46)&lt;=7,-DAY($A46)+1,-WEEKDAY($A46,2)+1),0,IF(DAY($A46)&lt;=7,DAY($A46),WEEKDAY($A46,2)))),IF(NOT(ISERROR(VLOOKUP(A47,Feiertage!$A$2:$A$50,1,0))),Juli!D47,0)))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164.25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107" priority="18">
      <formula>$B9="Summe"</formula>
    </cfRule>
  </conditionalFormatting>
  <conditionalFormatting sqref="C9:C47">
    <cfRule type="expression" dxfId="106" priority="17">
      <formula>AND(NOT($B9="Summe"),C9=0)</formula>
    </cfRule>
  </conditionalFormatting>
  <conditionalFormatting sqref="D9:D47">
    <cfRule type="expression" dxfId="105" priority="16">
      <formula>AND(NOT($B9="Summe"),D9=0)</formula>
    </cfRule>
  </conditionalFormatting>
  <conditionalFormatting sqref="E9:E47">
    <cfRule type="expression" dxfId="104" priority="15">
      <formula>AND(NOT($B9="Summe"),E9=0)</formula>
    </cfRule>
  </conditionalFormatting>
  <conditionalFormatting sqref="F9:F47">
    <cfRule type="expression" dxfId="103" priority="14">
      <formula>AND(NOT($B9="Summe"),F9=0)</formula>
    </cfRule>
  </conditionalFormatting>
  <conditionalFormatting sqref="G9:G47">
    <cfRule type="expression" dxfId="102" priority="13">
      <formula>AND(NOT($B9="Summe"),G9=0)</formula>
    </cfRule>
  </conditionalFormatting>
  <conditionalFormatting sqref="G9:G47">
    <cfRule type="expression" dxfId="101" priority="12">
      <formula>AND(NOT($B9="Summe"),G9=0)</formula>
    </cfRule>
  </conditionalFormatting>
  <conditionalFormatting sqref="G9:G47">
    <cfRule type="expression" dxfId="100" priority="11">
      <formula>AND(NOT($B9="Summe"),G9=0)</formula>
    </cfRule>
  </conditionalFormatting>
  <conditionalFormatting sqref="H9:H47">
    <cfRule type="expression" dxfId="99" priority="10">
      <formula>AND(NOT($B9="Summe"),H9=0)</formula>
    </cfRule>
  </conditionalFormatting>
  <conditionalFormatting sqref="H9:H47">
    <cfRule type="expression" dxfId="98" priority="9">
      <formula>AND(NOT($B9="Summe"),H9=0)</formula>
    </cfRule>
  </conditionalFormatting>
  <conditionalFormatting sqref="H9:H47">
    <cfRule type="expression" dxfId="97" priority="8">
      <formula>AND(NOT($B9="Summe"),H9=0)</formula>
    </cfRule>
  </conditionalFormatting>
  <conditionalFormatting sqref="I9:I47">
    <cfRule type="expression" dxfId="96" priority="7">
      <formula>AND(NOT($B9="Summe"),I9=0)</formula>
    </cfRule>
  </conditionalFormatting>
  <conditionalFormatting sqref="I9:I47">
    <cfRule type="expression" dxfId="95" priority="6">
      <formula>AND(NOT($B9="Summe"),I9=0)</formula>
    </cfRule>
  </conditionalFormatting>
  <conditionalFormatting sqref="I9:I47">
    <cfRule type="expression" dxfId="94" priority="5">
      <formula>AND(NOT($B9="Summe"),I9=0)</formula>
    </cfRule>
  </conditionalFormatting>
  <conditionalFormatting sqref="J9:J47">
    <cfRule type="expression" dxfId="93" priority="4">
      <formula>AND(NOT($B9="Summe"),J9=0)</formula>
    </cfRule>
  </conditionalFormatting>
  <conditionalFormatting sqref="K9:K47">
    <cfRule type="expression" dxfId="92" priority="3">
      <formula>AND(NOT($B9="Summe"),K9=0)</formula>
    </cfRule>
  </conditionalFormatting>
  <conditionalFormatting sqref="A9:A47">
    <cfRule type="expression" dxfId="91" priority="2">
      <formula>$B9="Summe"</formula>
    </cfRule>
  </conditionalFormatting>
  <conditionalFormatting sqref="B9:L47">
    <cfRule type="expression" dxfId="90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D6B5-80BC-4898-9C8D-E1B6D7F18487}">
  <sheetPr codeName="Tabelle8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49</v>
      </c>
      <c r="B5" s="4"/>
      <c r="C5" s="4"/>
      <c r="E5" s="6">
        <f ca="1">Juli!E49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DATE(F2,8,1)</f>
        <v>45139</v>
      </c>
      <c r="B9" s="19">
        <f t="shared" ref="B9:B46" si="0">IF(AND(NOT(ISNUMBER(A9)),ISNUMBER(A8)),"Summe",A9)</f>
        <v>45139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8.25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IF($B9="","",IF($B9="Summe",SUM(OFFSET(I8,IF(DAY($A8)&lt;=7,-DAY($A8)+1,-WEEKDAY($A8,2)+1),0,IF(DAY($A8)&lt;=7,DAY($A8),WEEKDAY($A8,2)))),IF(NOT(ISERROR(VLOOKUP(A9,Feiertage!$A$2:$A$50,1,0))),August!D9,0)))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45140</v>
      </c>
      <c r="B10" s="19">
        <f t="shared" si="0"/>
        <v>45140</v>
      </c>
      <c r="C10" s="20">
        <f t="shared" ca="1" si="1"/>
        <v>8.25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IF($B10="","",IF($B10="Summe",SUM(OFFSET(I9,IF(DAY($A9)&lt;=7,-DAY($A9)+1,-WEEKDAY($A9,2)+1),0,IF(DAY($A9)&lt;=7,DAY($A9),WEEKDAY($A9,2)))),IF(NOT(ISERROR(VLOOKUP(A10,Feiertage!$A$2:$A$50,1,0))),August!D10,0)))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45141</v>
      </c>
      <c r="B11" s="19">
        <f t="shared" si="0"/>
        <v>45141</v>
      </c>
      <c r="C11" s="20">
        <f t="shared" ca="1" si="1"/>
        <v>8.25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IF($B11="","",IF($B11="Summe",SUM(OFFSET(I10,IF(DAY($A10)&lt;=7,-DAY($A10)+1,-WEEKDAY($A10,2)+1),0,IF(DAY($A10)&lt;=7,DAY($A10),WEEKDAY($A10,2)))),IF(NOT(ISERROR(VLOOKUP(A11,Feiertage!$A$2:$A$50,1,0))),August!D11,0)))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>
        <f t="shared" si="9"/>
        <v>45142</v>
      </c>
      <c r="B12" s="19">
        <f t="shared" si="0"/>
        <v>45142</v>
      </c>
      <c r="C12" s="20">
        <f t="shared" ca="1" si="1"/>
        <v>6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IF($B12="","",IF($B12="Summe",SUM(OFFSET(I11,IF(DAY($A11)&lt;=7,-DAY($A11)+1,-WEEKDAY($A11,2)+1),0,IF(DAY($A11)&lt;=7,DAY($A11),WEEKDAY($A11,2)))),IF(NOT(ISERROR(VLOOKUP(A12,Feiertage!$A$2:$A$50,1,0))),August!D12,0)))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45143</v>
      </c>
      <c r="B13" s="19">
        <f t="shared" si="0"/>
        <v>45143</v>
      </c>
      <c r="C13" s="20">
        <f t="shared" ca="1" si="1"/>
        <v>0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IF($B13="","",IF($B13="Summe",SUM(OFFSET(I12,IF(DAY($A12)&lt;=7,-DAY($A12)+1,-WEEKDAY($A12,2)+1),0,IF(DAY($A12)&lt;=7,DAY($A12),WEEKDAY($A12,2)))),IF(NOT(ISERROR(VLOOKUP(A13,Feiertage!$A$2:$A$50,1,0))),August!D13,0)))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45144</v>
      </c>
      <c r="B14" s="19">
        <f t="shared" si="0"/>
        <v>45144</v>
      </c>
      <c r="C14" s="20">
        <f t="shared" ca="1" si="1"/>
        <v>0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IF($B14="","",IF($B14="Summe",SUM(OFFSET(I13,IF(DAY($A13)&lt;=7,-DAY($A13)+1,-WEEKDAY($A13,2)+1),0,IF(DAY($A13)&lt;=7,DAY($A13),WEEKDAY($A13,2)))),IF(NOT(ISERROR(VLOOKUP(A14,Feiertage!$A$2:$A$50,1,0))),August!D14,0)))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 t="str">
        <f t="shared" si="9"/>
        <v>KW 31</v>
      </c>
      <c r="B15" s="19" t="str">
        <f t="shared" si="0"/>
        <v>Summe</v>
      </c>
      <c r="C15" s="20">
        <f t="shared" ca="1" si="1"/>
        <v>30.75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IF($B15="","",IF($B15="Summe",SUM(OFFSET(I14,IF(DAY($A14)&lt;=7,-DAY($A14)+1,-WEEKDAY($A14,2)+1),0,IF(DAY($A14)&lt;=7,DAY($A14),WEEKDAY($A14,2)))),IF(NOT(ISERROR(VLOOKUP(A15,Feiertage!$A$2:$A$50,1,0))),August!D15,0)))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45145</v>
      </c>
      <c r="B16" s="19">
        <f t="shared" si="0"/>
        <v>45145</v>
      </c>
      <c r="C16" s="20">
        <f t="shared" ca="1" si="1"/>
        <v>8.25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IF($B16="","",IF($B16="Summe",SUM(OFFSET(I15,IF(DAY($A15)&lt;=7,-DAY($A15)+1,-WEEKDAY($A15,2)+1),0,IF(DAY($A15)&lt;=7,DAY($A15),WEEKDAY($A15,2)))),IF(NOT(ISERROR(VLOOKUP(A16,Feiertage!$A$2:$A$50,1,0))),August!D16,0)))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45146</v>
      </c>
      <c r="B17" s="19">
        <f t="shared" si="0"/>
        <v>45146</v>
      </c>
      <c r="C17" s="20">
        <f t="shared" ca="1" si="1"/>
        <v>8.25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IF($B17="","",IF($B17="Summe",SUM(OFFSET(I16,IF(DAY($A16)&lt;=7,-DAY($A16)+1,-WEEKDAY($A16,2)+1),0,IF(DAY($A16)&lt;=7,DAY($A16),WEEKDAY($A16,2)))),IF(NOT(ISERROR(VLOOKUP(A17,Feiertage!$A$2:$A$50,1,0))),August!D17,0)))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45147</v>
      </c>
      <c r="B18" s="19">
        <f t="shared" si="0"/>
        <v>45147</v>
      </c>
      <c r="C18" s="20">
        <f t="shared" ca="1" si="1"/>
        <v>8.25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IF($B18="","",IF($B18="Summe",SUM(OFFSET(I17,IF(DAY($A17)&lt;=7,-DAY($A17)+1,-WEEKDAY($A17,2)+1),0,IF(DAY($A17)&lt;=7,DAY($A17),WEEKDAY($A17,2)))),IF(NOT(ISERROR(VLOOKUP(A18,Feiertage!$A$2:$A$50,1,0))),August!D18,0)))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45148</v>
      </c>
      <c r="B19" s="19">
        <f t="shared" si="0"/>
        <v>45148</v>
      </c>
      <c r="C19" s="20">
        <f t="shared" ca="1" si="1"/>
        <v>8.25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IF($B19="","",IF($B19="Summe",SUM(OFFSET(I18,IF(DAY($A18)&lt;=7,-DAY($A18)+1,-WEEKDAY($A18,2)+1),0,IF(DAY($A18)&lt;=7,DAY($A18),WEEKDAY($A18,2)))),IF(NOT(ISERROR(VLOOKUP(A19,Feiertage!$A$2:$A$50,1,0))),August!D19,0)))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>
        <f t="shared" si="9"/>
        <v>45149</v>
      </c>
      <c r="B20" s="19">
        <f t="shared" si="0"/>
        <v>45149</v>
      </c>
      <c r="C20" s="20">
        <f t="shared" ca="1" si="1"/>
        <v>6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IF($B20="","",IF($B20="Summe",SUM(OFFSET(I19,IF(DAY($A19)&lt;=7,-DAY($A19)+1,-WEEKDAY($A19,2)+1),0,IF(DAY($A19)&lt;=7,DAY($A19),WEEKDAY($A19,2)))),IF(NOT(ISERROR(VLOOKUP(A20,Feiertage!$A$2:$A$50,1,0))),August!D20,0)))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45150</v>
      </c>
      <c r="B21" s="19">
        <f t="shared" si="0"/>
        <v>45150</v>
      </c>
      <c r="C21" s="20">
        <f t="shared" ca="1" si="1"/>
        <v>0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IF($B21="","",IF($B21="Summe",SUM(OFFSET(I20,IF(DAY($A20)&lt;=7,-DAY($A20)+1,-WEEKDAY($A20,2)+1),0,IF(DAY($A20)&lt;=7,DAY($A20),WEEKDAY($A20,2)))),IF(NOT(ISERROR(VLOOKUP(A21,Feiertage!$A$2:$A$50,1,0))),August!D21,0)))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45151</v>
      </c>
      <c r="B22" s="19">
        <f t="shared" si="0"/>
        <v>45151</v>
      </c>
      <c r="C22" s="20">
        <f t="shared" ca="1" si="1"/>
        <v>0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IF($B22="","",IF($B22="Summe",SUM(OFFSET(I21,IF(DAY($A21)&lt;=7,-DAY($A21)+1,-WEEKDAY($A21,2)+1),0,IF(DAY($A21)&lt;=7,DAY($A21),WEEKDAY($A21,2)))),IF(NOT(ISERROR(VLOOKUP(A22,Feiertage!$A$2:$A$50,1,0))),August!D22,0)))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 t="str">
        <f t="shared" si="9"/>
        <v>KW 32</v>
      </c>
      <c r="B23" s="19" t="str">
        <f t="shared" si="0"/>
        <v>Summe</v>
      </c>
      <c r="C23" s="20">
        <f t="shared" ca="1" si="1"/>
        <v>39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IF($B23="","",IF($B23="Summe",SUM(OFFSET(I22,IF(DAY($A22)&lt;=7,-DAY($A22)+1,-WEEKDAY($A22,2)+1),0,IF(DAY($A22)&lt;=7,DAY($A22),WEEKDAY($A22,2)))),IF(NOT(ISERROR(VLOOKUP(A23,Feiertage!$A$2:$A$50,1,0))),August!D23,0)))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45152</v>
      </c>
      <c r="B24" s="19">
        <f t="shared" si="0"/>
        <v>45152</v>
      </c>
      <c r="C24" s="20">
        <f t="shared" ca="1" si="1"/>
        <v>8.25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IF($B24="","",IF($B24="Summe",SUM(OFFSET(I23,IF(DAY($A23)&lt;=7,-DAY($A23)+1,-WEEKDAY($A23,2)+1),0,IF(DAY($A23)&lt;=7,DAY($A23),WEEKDAY($A23,2)))),IF(NOT(ISERROR(VLOOKUP(A24,Feiertage!$A$2:$A$50,1,0))),August!D24,0)))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45153</v>
      </c>
      <c r="B25" s="19">
        <f t="shared" si="0"/>
        <v>45153</v>
      </c>
      <c r="C25" s="20">
        <f t="shared" ca="1" si="1"/>
        <v>8.25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IF($B25="","",IF($B25="Summe",SUM(OFFSET(I24,IF(DAY($A24)&lt;=7,-DAY($A24)+1,-WEEKDAY($A24,2)+1),0,IF(DAY($A24)&lt;=7,DAY($A24),WEEKDAY($A24,2)))),IF(NOT(ISERROR(VLOOKUP(A25,Feiertage!$A$2:$A$50,1,0))),August!D25,0)))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45154</v>
      </c>
      <c r="B26" s="19">
        <f t="shared" si="0"/>
        <v>45154</v>
      </c>
      <c r="C26" s="20">
        <f t="shared" ca="1" si="1"/>
        <v>8.25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IF($B26="","",IF($B26="Summe",SUM(OFFSET(I25,IF(DAY($A25)&lt;=7,-DAY($A25)+1,-WEEKDAY($A25,2)+1),0,IF(DAY($A25)&lt;=7,DAY($A25),WEEKDAY($A25,2)))),IF(NOT(ISERROR(VLOOKUP(A26,Feiertage!$A$2:$A$50,1,0))),August!D26,0)))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45155</v>
      </c>
      <c r="B27" s="19">
        <f t="shared" si="0"/>
        <v>45155</v>
      </c>
      <c r="C27" s="20">
        <f t="shared" ca="1" si="1"/>
        <v>8.25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IF($B27="","",IF($B27="Summe",SUM(OFFSET(I26,IF(DAY($A26)&lt;=7,-DAY($A26)+1,-WEEKDAY($A26,2)+1),0,IF(DAY($A26)&lt;=7,DAY($A26),WEEKDAY($A26,2)))),IF(NOT(ISERROR(VLOOKUP(A27,Feiertage!$A$2:$A$50,1,0))),August!D27,0)))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>
        <f t="shared" si="9"/>
        <v>45156</v>
      </c>
      <c r="B28" s="19">
        <f t="shared" si="0"/>
        <v>45156</v>
      </c>
      <c r="C28" s="20">
        <f t="shared" ca="1" si="1"/>
        <v>6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IF($B28="","",IF($B28="Summe",SUM(OFFSET(I27,IF(DAY($A27)&lt;=7,-DAY($A27)+1,-WEEKDAY($A27,2)+1),0,IF(DAY($A27)&lt;=7,DAY($A27),WEEKDAY($A27,2)))),IF(NOT(ISERROR(VLOOKUP(A28,Feiertage!$A$2:$A$50,1,0))),August!D28,0)))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45157</v>
      </c>
      <c r="B29" s="19">
        <f t="shared" si="0"/>
        <v>45157</v>
      </c>
      <c r="C29" s="20">
        <f t="shared" ca="1" si="1"/>
        <v>0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IF($B29="","",IF($B29="Summe",SUM(OFFSET(I28,IF(DAY($A28)&lt;=7,-DAY($A28)+1,-WEEKDAY($A28,2)+1),0,IF(DAY($A28)&lt;=7,DAY($A28),WEEKDAY($A28,2)))),IF(NOT(ISERROR(VLOOKUP(A29,Feiertage!$A$2:$A$50,1,0))),August!D29,0)))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45158</v>
      </c>
      <c r="B30" s="19">
        <f t="shared" si="0"/>
        <v>45158</v>
      </c>
      <c r="C30" s="20">
        <f t="shared" ca="1" si="1"/>
        <v>0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IF($B30="","",IF($B30="Summe",SUM(OFFSET(I29,IF(DAY($A29)&lt;=7,-DAY($A29)+1,-WEEKDAY($A29,2)+1),0,IF(DAY($A29)&lt;=7,DAY($A29),WEEKDAY($A29,2)))),IF(NOT(ISERROR(VLOOKUP(A30,Feiertage!$A$2:$A$50,1,0))),August!D30,0)))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 t="str">
        <f t="shared" si="9"/>
        <v>KW 33</v>
      </c>
      <c r="B31" s="19" t="str">
        <f t="shared" si="0"/>
        <v>Summe</v>
      </c>
      <c r="C31" s="20">
        <f t="shared" ca="1" si="1"/>
        <v>39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IF($B31="","",IF($B31="Summe",SUM(OFFSET(I30,IF(DAY($A30)&lt;=7,-DAY($A30)+1,-WEEKDAY($A30,2)+1),0,IF(DAY($A30)&lt;=7,DAY($A30),WEEKDAY($A30,2)))),IF(NOT(ISERROR(VLOOKUP(A31,Feiertage!$A$2:$A$50,1,0))),August!D31,0)))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45159</v>
      </c>
      <c r="B32" s="19">
        <f t="shared" si="0"/>
        <v>45159</v>
      </c>
      <c r="C32" s="20">
        <f t="shared" ca="1" si="1"/>
        <v>8.25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IF($B32="","",IF($B32="Summe",SUM(OFFSET(I31,IF(DAY($A31)&lt;=7,-DAY($A31)+1,-WEEKDAY($A31,2)+1),0,IF(DAY($A31)&lt;=7,DAY($A31),WEEKDAY($A31,2)))),IF(NOT(ISERROR(VLOOKUP(A32,Feiertage!$A$2:$A$50,1,0))),August!D32,0)))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45160</v>
      </c>
      <c r="B33" s="19">
        <f t="shared" si="0"/>
        <v>45160</v>
      </c>
      <c r="C33" s="20">
        <f t="shared" ca="1" si="1"/>
        <v>8.25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IF($B33="","",IF($B33="Summe",SUM(OFFSET(I32,IF(DAY($A32)&lt;=7,-DAY($A32)+1,-WEEKDAY($A32,2)+1),0,IF(DAY($A32)&lt;=7,DAY($A32),WEEKDAY($A32,2)))),IF(NOT(ISERROR(VLOOKUP(A33,Feiertage!$A$2:$A$50,1,0))),August!D33,0)))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45161</v>
      </c>
      <c r="B34" s="19">
        <f t="shared" si="0"/>
        <v>45161</v>
      </c>
      <c r="C34" s="20">
        <f t="shared" ca="1" si="1"/>
        <v>8.25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IF($B34="","",IF($B34="Summe",SUM(OFFSET(I33,IF(DAY($A33)&lt;=7,-DAY($A33)+1,-WEEKDAY($A33,2)+1),0,IF(DAY($A33)&lt;=7,DAY($A33),WEEKDAY($A33,2)))),IF(NOT(ISERROR(VLOOKUP(A34,Feiertage!$A$2:$A$50,1,0))),August!D34,0)))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45162</v>
      </c>
      <c r="B35" s="19">
        <f t="shared" si="0"/>
        <v>45162</v>
      </c>
      <c r="C35" s="20">
        <f t="shared" ca="1" si="1"/>
        <v>8.25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IF($B35="","",IF($B35="Summe",SUM(OFFSET(I34,IF(DAY($A34)&lt;=7,-DAY($A34)+1,-WEEKDAY($A34,2)+1),0,IF(DAY($A34)&lt;=7,DAY($A34),WEEKDAY($A34,2)))),IF(NOT(ISERROR(VLOOKUP(A35,Feiertage!$A$2:$A$50,1,0))),August!D35,0)))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>
        <f t="shared" si="9"/>
        <v>45163</v>
      </c>
      <c r="B36" s="19">
        <f t="shared" si="0"/>
        <v>45163</v>
      </c>
      <c r="C36" s="20">
        <f t="shared" ca="1" si="1"/>
        <v>6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IF($B36="","",IF($B36="Summe",SUM(OFFSET(I35,IF(DAY($A35)&lt;=7,-DAY($A35)+1,-WEEKDAY($A35,2)+1),0,IF(DAY($A35)&lt;=7,DAY($A35),WEEKDAY($A35,2)))),IF(NOT(ISERROR(VLOOKUP(A36,Feiertage!$A$2:$A$50,1,0))),August!D36,0)))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45164</v>
      </c>
      <c r="B37" s="19">
        <f t="shared" si="0"/>
        <v>45164</v>
      </c>
      <c r="C37" s="20">
        <f t="shared" ca="1" si="1"/>
        <v>0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IF($B37="","",IF($B37="Summe",SUM(OFFSET(I36,IF(DAY($A36)&lt;=7,-DAY($A36)+1,-WEEKDAY($A36,2)+1),0,IF(DAY($A36)&lt;=7,DAY($A36),WEEKDAY($A36,2)))),IF(NOT(ISERROR(VLOOKUP(A37,Feiertage!$A$2:$A$50,1,0))),August!D37,0)))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45165</v>
      </c>
      <c r="B38" s="19">
        <f t="shared" si="0"/>
        <v>45165</v>
      </c>
      <c r="C38" s="20">
        <f t="shared" ca="1" si="1"/>
        <v>0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IF($B38="","",IF($B38="Summe",SUM(OFFSET(I37,IF(DAY($A37)&lt;=7,-DAY($A37)+1,-WEEKDAY($A37,2)+1),0,IF(DAY($A37)&lt;=7,DAY($A37),WEEKDAY($A37,2)))),IF(NOT(ISERROR(VLOOKUP(A38,Feiertage!$A$2:$A$50,1,0))),August!D38,0)))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 t="str">
        <f t="shared" si="9"/>
        <v>KW 34</v>
      </c>
      <c r="B39" s="19" t="str">
        <f t="shared" si="0"/>
        <v>Summe</v>
      </c>
      <c r="C39" s="20">
        <f t="shared" ca="1" si="1"/>
        <v>39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IF($B39="","",IF($B39="Summe",SUM(OFFSET(I38,IF(DAY($A38)&lt;=7,-DAY($A38)+1,-WEEKDAY($A38,2)+1),0,IF(DAY($A38)&lt;=7,DAY($A38),WEEKDAY($A38,2)))),IF(NOT(ISERROR(VLOOKUP(A39,Feiertage!$A$2:$A$50,1,0))),August!D39,0)))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45166</v>
      </c>
      <c r="B40" s="19">
        <f t="shared" si="0"/>
        <v>45166</v>
      </c>
      <c r="C40" s="20">
        <f t="shared" ca="1" si="1"/>
        <v>8.25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IF($B40="","",IF($B40="Summe",SUM(OFFSET(I39,IF(DAY($A39)&lt;=7,-DAY($A39)+1,-WEEKDAY($A39,2)+1),0,IF(DAY($A39)&lt;=7,DAY($A39),WEEKDAY($A39,2)))),IF(NOT(ISERROR(VLOOKUP(A40,Feiertage!$A$2:$A$50,1,0))),August!D40,0)))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45167</v>
      </c>
      <c r="B41" s="19">
        <f t="shared" si="0"/>
        <v>45167</v>
      </c>
      <c r="C41" s="20">
        <f t="shared" ca="1" si="1"/>
        <v>8.25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IF($B41="","",IF($B41="Summe",SUM(OFFSET(I40,IF(DAY($A40)&lt;=7,-DAY($A40)+1,-WEEKDAY($A40,2)+1),0,IF(DAY($A40)&lt;=7,DAY($A40),WEEKDAY($A40,2)))),IF(NOT(ISERROR(VLOOKUP(A41,Feiertage!$A$2:$A$50,1,0))),August!D41,0)))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45168</v>
      </c>
      <c r="B42" s="19">
        <f t="shared" si="0"/>
        <v>45168</v>
      </c>
      <c r="C42" s="20">
        <f t="shared" ca="1" si="1"/>
        <v>8.25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IF($B42="","",IF($B42="Summe",SUM(OFFSET(I41,IF(DAY($A41)&lt;=7,-DAY($A41)+1,-WEEKDAY($A41,2)+1),0,IF(DAY($A41)&lt;=7,DAY($A41),WEEKDAY($A41,2)))),IF(NOT(ISERROR(VLOOKUP(A42,Feiertage!$A$2:$A$50,1,0))),August!D42,0)))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>
        <f t="shared" si="9"/>
        <v>45169</v>
      </c>
      <c r="B43" s="19">
        <f t="shared" si="0"/>
        <v>45169</v>
      </c>
      <c r="C43" s="20">
        <f t="shared" ca="1" si="1"/>
        <v>8.25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IF($B43="","",IF($B43="Summe",SUM(OFFSET(I42,IF(DAY($A42)&lt;=7,-DAY($A42)+1,-WEEKDAY($A42,2)+1),0,IF(DAY($A42)&lt;=7,DAY($A42),WEEKDAY($A42,2)))),IF(NOT(ISERROR(VLOOKUP(A43,Feiertage!$A$2:$A$50,1,0))),August!D43,0)))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>KW 35</v>
      </c>
      <c r="B44" s="19" t="str">
        <f t="shared" si="0"/>
        <v>Summe</v>
      </c>
      <c r="C44" s="20">
        <f t="shared" ca="1" si="1"/>
        <v>33</v>
      </c>
      <c r="D44" s="20">
        <f t="shared" ca="1" si="2"/>
        <v>0</v>
      </c>
      <c r="E44" s="20">
        <f t="shared" ca="1" si="3"/>
        <v>0</v>
      </c>
      <c r="F44" s="20">
        <f t="shared" ca="1" si="4"/>
        <v>0</v>
      </c>
      <c r="G44" s="20">
        <f t="shared" ca="1" si="5"/>
        <v>0</v>
      </c>
      <c r="H44" s="20">
        <f t="shared" ca="1" si="6"/>
        <v>0</v>
      </c>
      <c r="I44" s="20">
        <f ca="1">IF($B44="","",IF($B44="Summe",SUM(OFFSET(I43,IF(DAY($A43)&lt;=7,-DAY($A43)+1,-WEEKDAY($A43,2)+1),0,IF(DAY($A43)&lt;=7,DAY($A43),WEEKDAY($A43,2)))),IF(NOT(ISERROR(VLOOKUP(A44,Feiertage!$A$2:$A$50,1,0))),August!D44,0)))</f>
        <v>0</v>
      </c>
      <c r="J44" s="20">
        <f t="shared" ca="1" si="7"/>
        <v>0</v>
      </c>
      <c r="K44" s="20">
        <f t="shared" ca="1" si="8"/>
        <v>0</v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IF($B45="","",IF($B45="Summe",SUM(OFFSET(I44,IF(DAY($A44)&lt;=7,-DAY($A44)+1,-WEEKDAY($A44,2)+1),0,IF(DAY($A44)&lt;=7,DAY($A44),WEEKDAY($A44,2)))),IF(NOT(ISERROR(VLOOKUP(A45,Feiertage!$A$2:$A$50,1,0))),August!D45,0)))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IF($B46="","",IF($B46="Summe",SUM(OFFSET(I45,IF(DAY($A45)&lt;=7,-DAY($A45)+1,-WEEKDAY($A45,2)+1),0,IF(DAY($A45)&lt;=7,DAY($A45),WEEKDAY($A45,2)))),IF(NOT(ISERROR(VLOOKUP(A46,Feiertage!$A$2:$A$50,1,0))),August!D46,0)))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IF($B47="","",IF($B47="Summe",SUM(OFFSET(I46,IF(DAY($A46)&lt;=7,-DAY($A46)+1,-WEEKDAY($A46,2)+1),0,IF(DAY($A46)&lt;=7,DAY($A46),WEEKDAY($A46,2)))),IF(NOT(ISERROR(VLOOKUP(A47,Feiertage!$A$2:$A$50,1,0))),August!D47,0)))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180.75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89" priority="18">
      <formula>$B9="Summe"</formula>
    </cfRule>
  </conditionalFormatting>
  <conditionalFormatting sqref="C9:C47">
    <cfRule type="expression" dxfId="88" priority="17">
      <formula>AND(NOT($B9="Summe"),C9=0)</formula>
    </cfRule>
  </conditionalFormatting>
  <conditionalFormatting sqref="D9:D47">
    <cfRule type="expression" dxfId="87" priority="16">
      <formula>AND(NOT($B9="Summe"),D9=0)</formula>
    </cfRule>
  </conditionalFormatting>
  <conditionalFormatting sqref="E9:E47">
    <cfRule type="expression" dxfId="86" priority="15">
      <formula>AND(NOT($B9="Summe"),E9=0)</formula>
    </cfRule>
  </conditionalFormatting>
  <conditionalFormatting sqref="F9:F47">
    <cfRule type="expression" dxfId="85" priority="14">
      <formula>AND(NOT($B9="Summe"),F9=0)</formula>
    </cfRule>
  </conditionalFormatting>
  <conditionalFormatting sqref="G9:G47">
    <cfRule type="expression" dxfId="84" priority="13">
      <formula>AND(NOT($B9="Summe"),G9=0)</formula>
    </cfRule>
  </conditionalFormatting>
  <conditionalFormatting sqref="G9:G47">
    <cfRule type="expression" dxfId="83" priority="12">
      <formula>AND(NOT($B9="Summe"),G9=0)</formula>
    </cfRule>
  </conditionalFormatting>
  <conditionalFormatting sqref="G9:G47">
    <cfRule type="expression" dxfId="82" priority="11">
      <formula>AND(NOT($B9="Summe"),G9=0)</formula>
    </cfRule>
  </conditionalFormatting>
  <conditionalFormatting sqref="H9:H47">
    <cfRule type="expression" dxfId="81" priority="10">
      <formula>AND(NOT($B9="Summe"),H9=0)</formula>
    </cfRule>
  </conditionalFormatting>
  <conditionalFormatting sqref="H9:H47">
    <cfRule type="expression" dxfId="80" priority="9">
      <formula>AND(NOT($B9="Summe"),H9=0)</formula>
    </cfRule>
  </conditionalFormatting>
  <conditionalFormatting sqref="H9:H47">
    <cfRule type="expression" dxfId="79" priority="8">
      <formula>AND(NOT($B9="Summe"),H9=0)</formula>
    </cfRule>
  </conditionalFormatting>
  <conditionalFormatting sqref="I9:I47">
    <cfRule type="expression" dxfId="78" priority="7">
      <formula>AND(NOT($B9="Summe"),I9=0)</formula>
    </cfRule>
  </conditionalFormatting>
  <conditionalFormatting sqref="I9:I47">
    <cfRule type="expression" dxfId="77" priority="6">
      <formula>AND(NOT($B9="Summe"),I9=0)</formula>
    </cfRule>
  </conditionalFormatting>
  <conditionalFormatting sqref="I9:I47">
    <cfRule type="expression" dxfId="76" priority="5">
      <formula>AND(NOT($B9="Summe"),I9=0)</formula>
    </cfRule>
  </conditionalFormatting>
  <conditionalFormatting sqref="J9:J47">
    <cfRule type="expression" dxfId="75" priority="4">
      <formula>AND(NOT($B9="Summe"),J9=0)</formula>
    </cfRule>
  </conditionalFormatting>
  <conditionalFormatting sqref="K9:K47">
    <cfRule type="expression" dxfId="74" priority="3">
      <formula>AND(NOT($B9="Summe"),K9=0)</formula>
    </cfRule>
  </conditionalFormatting>
  <conditionalFormatting sqref="A9:A47">
    <cfRule type="expression" dxfId="73" priority="2">
      <formula>$B9="Summe"</formula>
    </cfRule>
  </conditionalFormatting>
  <conditionalFormatting sqref="B9:L47">
    <cfRule type="expression" dxfId="72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BD8F-906E-4938-9C10-47FAA9887257}">
  <sheetPr codeName="Tabelle9"/>
  <dimension ref="A1:L49"/>
  <sheetViews>
    <sheetView workbookViewId="0">
      <selection activeCell="F3" sqref="F3"/>
    </sheetView>
  </sheetViews>
  <sheetFormatPr baseColWidth="10" defaultRowHeight="14.25" x14ac:dyDescent="0.2"/>
  <cols>
    <col min="1" max="16384" width="11" style="5"/>
  </cols>
  <sheetData>
    <row r="1" spans="1:12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6" t="s">
        <v>1</v>
      </c>
      <c r="B2" s="7"/>
      <c r="C2" s="4"/>
      <c r="D2" s="4"/>
      <c r="E2" s="8" t="s">
        <v>2</v>
      </c>
      <c r="F2" s="6">
        <f>Januar!F2</f>
        <v>2023</v>
      </c>
      <c r="G2" s="4"/>
      <c r="H2" s="4"/>
      <c r="I2" s="4"/>
      <c r="J2" s="4"/>
      <c r="K2" s="4"/>
      <c r="L2" s="4"/>
    </row>
    <row r="4" spans="1:12" ht="15.75" x14ac:dyDescent="0.25">
      <c r="A4" s="9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28" t="s">
        <v>48</v>
      </c>
      <c r="B5" s="4"/>
      <c r="C5" s="4"/>
      <c r="E5" s="6">
        <f ca="1">August!E49</f>
        <v>133</v>
      </c>
      <c r="F5" s="4"/>
      <c r="G5" s="4"/>
      <c r="H5" s="4"/>
      <c r="I5" s="4"/>
      <c r="J5" s="4"/>
      <c r="K5" s="4"/>
      <c r="L5" s="4"/>
    </row>
    <row r="7" spans="1:12" x14ac:dyDescent="0.2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10</v>
      </c>
      <c r="K7" s="10" t="s">
        <v>13</v>
      </c>
      <c r="L7" s="11" t="s">
        <v>14</v>
      </c>
    </row>
    <row r="8" spans="1:12" x14ac:dyDescent="0.2">
      <c r="A8" s="12"/>
      <c r="B8" s="12"/>
      <c r="C8" s="13"/>
      <c r="D8" s="13"/>
      <c r="E8" s="14"/>
      <c r="F8" s="13"/>
      <c r="G8" s="13"/>
      <c r="H8" s="13"/>
      <c r="I8" s="13"/>
      <c r="J8" s="15" t="s">
        <v>15</v>
      </c>
      <c r="K8" s="16" t="s">
        <v>16</v>
      </c>
      <c r="L8" s="17"/>
    </row>
    <row r="9" spans="1:12" x14ac:dyDescent="0.2">
      <c r="A9" s="18">
        <f>DATE(F2,9,1)</f>
        <v>45170</v>
      </c>
      <c r="B9" s="19">
        <f t="shared" ref="B9:B46" si="0">IF(AND(NOT(ISNUMBER(A9)),ISNUMBER(A8)),"Summe",A9)</f>
        <v>45170</v>
      </c>
      <c r="C9" s="20">
        <f t="shared" ref="C9:C47" ca="1" si="1">IF($B9="","",IF($B9="Summe",SUM(OFFSET(C8,IF(DAY($A8)&lt;=7,-DAY($A8)+1,-WEEKDAY($A8,2)+1),0,IF(DAY($A8)&lt;=7,DAY($A8),WEEKDAY($A8,2)))),CHOOSE(WEEKDAY(A9,2),8.25,8.25,8.25,8.25,6,0,0)))</f>
        <v>6</v>
      </c>
      <c r="D9" s="20">
        <f t="shared" ref="D9:D47" ca="1" si="2">IF($B9="","",IF($B9="Summe",SUM(OFFSET(D8,IF(DAY($A8)&lt;=7,-DAY($A8)+1,-WEEKDAY($A8,2)+1),0,IF(DAY($A8)&lt;=7,DAY($A8),WEEKDAY($A8,2)))),0))</f>
        <v>0</v>
      </c>
      <c r="E9" s="20">
        <f t="shared" ref="E9:E46" ca="1" si="3">IF($B9="","",IF($B9="Summe",SUM(OFFSET(E8,IF(DAY($A8)&lt;=7,-DAY($A8)+1,-WEEKDAY($A8,2)+1),0,IF(DAY($A8)&lt;=7,DAY($A8),WEEKDAY($A8,2)))),IF(AND(D9=0,A9&gt;TODAY()),0,D9-C9)))</f>
        <v>0</v>
      </c>
      <c r="F9" s="20">
        <f t="shared" ref="F9:F47" ca="1" si="4">IF($B9="","",IF($B9="Summe",F8,IF(WEEKDAY(B9,2)=1,D9,IF(WEEKDAY(B9,2)&lt;=5,F8+D9,F8))))</f>
        <v>0</v>
      </c>
      <c r="G9" s="20">
        <f t="shared" ref="G9:G47" ca="1" si="5">IF($B9="","",IF($B9="Summe",SUM(OFFSET(G8,IF(DAY($A8)&lt;=7,-DAY($A8)+1,-WEEKDAY($A8,2)+1),0,IF(DAY($A8)&lt;=7,DAY($A8),WEEKDAY($A8,2)))),IF(WEEKDAY($B9,2)=6,D9,0)))</f>
        <v>0</v>
      </c>
      <c r="H9" s="20">
        <f t="shared" ref="H9:H47" ca="1" si="6">IF($B9="","",IF($B9="Summe",SUM(OFFSET(H8,IF(DAY($A8)&lt;=7,-DAY($A8)+1,-WEEKDAY($A8,2)+1),0,IF(DAY($A8)&lt;=7,DAY($A8),WEEKDAY($A8,2)))),IF(WEEKDAY($B9,2)=7,E9,0)))</f>
        <v>0</v>
      </c>
      <c r="I9" s="20">
        <f ca="1">IF($B9="","",IF($B9="Summe",SUM(OFFSET(I8,IF(DAY($A8)&lt;=7,-DAY($A8)+1,-WEEKDAY($A8,2)+1),0,IF(DAY($A8)&lt;=7,DAY($A8),WEEKDAY($A8,2)))),IF(NOT(ISERROR(VLOOKUP(A9,Feiertage!$A$2:$A$50,1,0))),September!D9,0)))</f>
        <v>0</v>
      </c>
      <c r="J9" s="20">
        <f t="shared" ref="J9:J47" ca="1" si="7">IF($B9="","",IF($B9="Summe",SUM(OFFSET(J8,IF(DAY($A8)&lt;=7,-DAY($A8)+1,-WEEKDAY($A8,2)+1),0,IF(DAY($A8)&lt;=7,DAY($A8),WEEKDAY($A8,2)))),0))</f>
        <v>0</v>
      </c>
      <c r="K9" s="20">
        <f t="shared" ref="K9:K47" ca="1" si="8">IF($B9="","",IF($B9="Summe",SUM(OFFSET(K8,IF(DAY($A8)&lt;=7,-DAY($A8)+1,-WEEKDAY($A8,2)+1),0,IF(DAY($A8)&lt;=7,DAY($A8),WEEKDAY($A8,2)))),0))</f>
        <v>0</v>
      </c>
      <c r="L9" s="17"/>
    </row>
    <row r="10" spans="1:12" x14ac:dyDescent="0.2">
      <c r="A10" s="18">
        <f t="shared" ref="A9:A46" si="9">IF(ISNUMBER(A9),IF(WEEKDAY(A9,2)=7,"KW "&amp;WEEKNUM(A9,21),IF(MONTH(A9+1)=MONTH($A$9),A9+1,"KW "&amp;WEEKNUM(A9,21))),IF(ISNUMBER(A8),IF(MONTH(A8+1)=MONTH($A$9),A8+1,""),""))</f>
        <v>45171</v>
      </c>
      <c r="B10" s="19">
        <f t="shared" si="0"/>
        <v>45171</v>
      </c>
      <c r="C10" s="20">
        <f t="shared" ca="1" si="1"/>
        <v>0</v>
      </c>
      <c r="D10" s="20">
        <f t="shared" ca="1" si="2"/>
        <v>0</v>
      </c>
      <c r="E10" s="20">
        <f t="shared" ca="1" si="3"/>
        <v>0</v>
      </c>
      <c r="F10" s="20">
        <f t="shared" ca="1" si="4"/>
        <v>0</v>
      </c>
      <c r="G10" s="20">
        <f t="shared" ca="1" si="5"/>
        <v>0</v>
      </c>
      <c r="H10" s="20">
        <f t="shared" ca="1" si="6"/>
        <v>0</v>
      </c>
      <c r="I10" s="20">
        <f ca="1">IF($B10="","",IF($B10="Summe",SUM(OFFSET(I9,IF(DAY($A9)&lt;=7,-DAY($A9)+1,-WEEKDAY($A9,2)+1),0,IF(DAY($A9)&lt;=7,DAY($A9),WEEKDAY($A9,2)))),IF(NOT(ISERROR(VLOOKUP(A10,Feiertage!$A$2:$A$50,1,0))),September!D10,0)))</f>
        <v>0</v>
      </c>
      <c r="J10" s="20">
        <f t="shared" ca="1" si="7"/>
        <v>0</v>
      </c>
      <c r="K10" s="20">
        <f t="shared" ca="1" si="8"/>
        <v>0</v>
      </c>
      <c r="L10" s="17"/>
    </row>
    <row r="11" spans="1:12" x14ac:dyDescent="0.2">
      <c r="A11" s="18">
        <f t="shared" si="9"/>
        <v>45172</v>
      </c>
      <c r="B11" s="19">
        <f t="shared" si="0"/>
        <v>45172</v>
      </c>
      <c r="C11" s="20">
        <f t="shared" ca="1" si="1"/>
        <v>0</v>
      </c>
      <c r="D11" s="20">
        <f t="shared" ca="1" si="2"/>
        <v>0</v>
      </c>
      <c r="E11" s="20">
        <f t="shared" ca="1" si="3"/>
        <v>0</v>
      </c>
      <c r="F11" s="20">
        <f t="shared" ca="1" si="4"/>
        <v>0</v>
      </c>
      <c r="G11" s="20">
        <f t="shared" ca="1" si="5"/>
        <v>0</v>
      </c>
      <c r="H11" s="20">
        <f t="shared" ca="1" si="6"/>
        <v>0</v>
      </c>
      <c r="I11" s="20">
        <f ca="1">IF($B11="","",IF($B11="Summe",SUM(OFFSET(I10,IF(DAY($A10)&lt;=7,-DAY($A10)+1,-WEEKDAY($A10,2)+1),0,IF(DAY($A10)&lt;=7,DAY($A10),WEEKDAY($A10,2)))),IF(NOT(ISERROR(VLOOKUP(A11,Feiertage!$A$2:$A$50,1,0))),September!D11,0)))</f>
        <v>0</v>
      </c>
      <c r="J11" s="20">
        <f t="shared" ca="1" si="7"/>
        <v>0</v>
      </c>
      <c r="K11" s="20">
        <f t="shared" ca="1" si="8"/>
        <v>0</v>
      </c>
      <c r="L11" s="17"/>
    </row>
    <row r="12" spans="1:12" x14ac:dyDescent="0.2">
      <c r="A12" s="18" t="str">
        <f t="shared" si="9"/>
        <v>KW 35</v>
      </c>
      <c r="B12" s="19" t="str">
        <f t="shared" si="0"/>
        <v>Summe</v>
      </c>
      <c r="C12" s="20">
        <f t="shared" ca="1" si="1"/>
        <v>6</v>
      </c>
      <c r="D12" s="20">
        <f t="shared" ca="1" si="2"/>
        <v>0</v>
      </c>
      <c r="E12" s="20">
        <f t="shared" ca="1" si="3"/>
        <v>0</v>
      </c>
      <c r="F12" s="20">
        <f t="shared" ca="1" si="4"/>
        <v>0</v>
      </c>
      <c r="G12" s="20">
        <f t="shared" ca="1" si="5"/>
        <v>0</v>
      </c>
      <c r="H12" s="20">
        <f t="shared" ca="1" si="6"/>
        <v>0</v>
      </c>
      <c r="I12" s="20">
        <f ca="1">IF($B12="","",IF($B12="Summe",SUM(OFFSET(I11,IF(DAY($A11)&lt;=7,-DAY($A11)+1,-WEEKDAY($A11,2)+1),0,IF(DAY($A11)&lt;=7,DAY($A11),WEEKDAY($A11,2)))),IF(NOT(ISERROR(VLOOKUP(A12,Feiertage!$A$2:$A$50,1,0))),September!D12,0)))</f>
        <v>0</v>
      </c>
      <c r="J12" s="20">
        <f t="shared" ca="1" si="7"/>
        <v>0</v>
      </c>
      <c r="K12" s="20">
        <f t="shared" ca="1" si="8"/>
        <v>0</v>
      </c>
      <c r="L12" s="17"/>
    </row>
    <row r="13" spans="1:12" x14ac:dyDescent="0.2">
      <c r="A13" s="18">
        <f t="shared" si="9"/>
        <v>45173</v>
      </c>
      <c r="B13" s="19">
        <f t="shared" si="0"/>
        <v>45173</v>
      </c>
      <c r="C13" s="20">
        <f t="shared" ca="1" si="1"/>
        <v>8.25</v>
      </c>
      <c r="D13" s="20">
        <f t="shared" ca="1" si="2"/>
        <v>0</v>
      </c>
      <c r="E13" s="20">
        <f t="shared" ca="1" si="3"/>
        <v>0</v>
      </c>
      <c r="F13" s="20">
        <f t="shared" ca="1" si="4"/>
        <v>0</v>
      </c>
      <c r="G13" s="20">
        <f t="shared" ca="1" si="5"/>
        <v>0</v>
      </c>
      <c r="H13" s="20">
        <f t="shared" ca="1" si="6"/>
        <v>0</v>
      </c>
      <c r="I13" s="20">
        <f ca="1">IF($B13="","",IF($B13="Summe",SUM(OFFSET(I12,IF(DAY($A12)&lt;=7,-DAY($A12)+1,-WEEKDAY($A12,2)+1),0,IF(DAY($A12)&lt;=7,DAY($A12),WEEKDAY($A12,2)))),IF(NOT(ISERROR(VLOOKUP(A13,Feiertage!$A$2:$A$50,1,0))),September!D13,0)))</f>
        <v>0</v>
      </c>
      <c r="J13" s="20">
        <f t="shared" ca="1" si="7"/>
        <v>0</v>
      </c>
      <c r="K13" s="20">
        <f t="shared" ca="1" si="8"/>
        <v>0</v>
      </c>
      <c r="L13" s="17"/>
    </row>
    <row r="14" spans="1:12" x14ac:dyDescent="0.2">
      <c r="A14" s="18">
        <f t="shared" si="9"/>
        <v>45174</v>
      </c>
      <c r="B14" s="19">
        <f t="shared" si="0"/>
        <v>45174</v>
      </c>
      <c r="C14" s="20">
        <f t="shared" ca="1" si="1"/>
        <v>8.25</v>
      </c>
      <c r="D14" s="20">
        <f t="shared" ca="1" si="2"/>
        <v>0</v>
      </c>
      <c r="E14" s="20">
        <f t="shared" ca="1" si="3"/>
        <v>0</v>
      </c>
      <c r="F14" s="20">
        <f t="shared" ca="1" si="4"/>
        <v>0</v>
      </c>
      <c r="G14" s="20">
        <f t="shared" ca="1" si="5"/>
        <v>0</v>
      </c>
      <c r="H14" s="20">
        <f t="shared" ca="1" si="6"/>
        <v>0</v>
      </c>
      <c r="I14" s="20">
        <f ca="1">IF($B14="","",IF($B14="Summe",SUM(OFFSET(I13,IF(DAY($A13)&lt;=7,-DAY($A13)+1,-WEEKDAY($A13,2)+1),0,IF(DAY($A13)&lt;=7,DAY($A13),WEEKDAY($A13,2)))),IF(NOT(ISERROR(VLOOKUP(A14,Feiertage!$A$2:$A$50,1,0))),September!D14,0)))</f>
        <v>0</v>
      </c>
      <c r="J14" s="20">
        <f t="shared" ca="1" si="7"/>
        <v>0</v>
      </c>
      <c r="K14" s="20">
        <f t="shared" ca="1" si="8"/>
        <v>0</v>
      </c>
      <c r="L14" s="17"/>
    </row>
    <row r="15" spans="1:12" x14ac:dyDescent="0.2">
      <c r="A15" s="18">
        <f t="shared" si="9"/>
        <v>45175</v>
      </c>
      <c r="B15" s="19">
        <f t="shared" si="0"/>
        <v>45175</v>
      </c>
      <c r="C15" s="20">
        <f t="shared" ca="1" si="1"/>
        <v>8.25</v>
      </c>
      <c r="D15" s="20">
        <f t="shared" ca="1" si="2"/>
        <v>0</v>
      </c>
      <c r="E15" s="20">
        <f t="shared" ca="1" si="3"/>
        <v>0</v>
      </c>
      <c r="F15" s="20">
        <f t="shared" ca="1" si="4"/>
        <v>0</v>
      </c>
      <c r="G15" s="20">
        <f t="shared" ca="1" si="5"/>
        <v>0</v>
      </c>
      <c r="H15" s="20">
        <f t="shared" ca="1" si="6"/>
        <v>0</v>
      </c>
      <c r="I15" s="20">
        <f ca="1">IF($B15="","",IF($B15="Summe",SUM(OFFSET(I14,IF(DAY($A14)&lt;=7,-DAY($A14)+1,-WEEKDAY($A14,2)+1),0,IF(DAY($A14)&lt;=7,DAY($A14),WEEKDAY($A14,2)))),IF(NOT(ISERROR(VLOOKUP(A15,Feiertage!$A$2:$A$50,1,0))),September!D15,0)))</f>
        <v>0</v>
      </c>
      <c r="J15" s="20">
        <f t="shared" ca="1" si="7"/>
        <v>0</v>
      </c>
      <c r="K15" s="20">
        <f t="shared" ca="1" si="8"/>
        <v>0</v>
      </c>
      <c r="L15" s="17"/>
    </row>
    <row r="16" spans="1:12" x14ac:dyDescent="0.2">
      <c r="A16" s="18">
        <f t="shared" si="9"/>
        <v>45176</v>
      </c>
      <c r="B16" s="19">
        <f t="shared" si="0"/>
        <v>45176</v>
      </c>
      <c r="C16" s="20">
        <f t="shared" ca="1" si="1"/>
        <v>8.25</v>
      </c>
      <c r="D16" s="20">
        <f t="shared" ca="1" si="2"/>
        <v>0</v>
      </c>
      <c r="E16" s="20">
        <f t="shared" ca="1" si="3"/>
        <v>0</v>
      </c>
      <c r="F16" s="20">
        <f t="shared" ca="1" si="4"/>
        <v>0</v>
      </c>
      <c r="G16" s="20">
        <f t="shared" ca="1" si="5"/>
        <v>0</v>
      </c>
      <c r="H16" s="20">
        <f t="shared" ca="1" si="6"/>
        <v>0</v>
      </c>
      <c r="I16" s="20">
        <f ca="1">IF($B16="","",IF($B16="Summe",SUM(OFFSET(I15,IF(DAY($A15)&lt;=7,-DAY($A15)+1,-WEEKDAY($A15,2)+1),0,IF(DAY($A15)&lt;=7,DAY($A15),WEEKDAY($A15,2)))),IF(NOT(ISERROR(VLOOKUP(A16,Feiertage!$A$2:$A$50,1,0))),September!D16,0)))</f>
        <v>0</v>
      </c>
      <c r="J16" s="20">
        <f t="shared" ca="1" si="7"/>
        <v>0</v>
      </c>
      <c r="K16" s="20">
        <f t="shared" ca="1" si="8"/>
        <v>0</v>
      </c>
      <c r="L16" s="17"/>
    </row>
    <row r="17" spans="1:12" x14ac:dyDescent="0.2">
      <c r="A17" s="18">
        <f t="shared" si="9"/>
        <v>45177</v>
      </c>
      <c r="B17" s="19">
        <f t="shared" si="0"/>
        <v>45177</v>
      </c>
      <c r="C17" s="20">
        <f t="shared" ca="1" si="1"/>
        <v>6</v>
      </c>
      <c r="D17" s="20">
        <f t="shared" ca="1" si="2"/>
        <v>0</v>
      </c>
      <c r="E17" s="20">
        <f t="shared" ca="1" si="3"/>
        <v>0</v>
      </c>
      <c r="F17" s="20">
        <f t="shared" ca="1" si="4"/>
        <v>0</v>
      </c>
      <c r="G17" s="20">
        <f t="shared" ca="1" si="5"/>
        <v>0</v>
      </c>
      <c r="H17" s="20">
        <f t="shared" ca="1" si="6"/>
        <v>0</v>
      </c>
      <c r="I17" s="20">
        <f ca="1">IF($B17="","",IF($B17="Summe",SUM(OFFSET(I16,IF(DAY($A16)&lt;=7,-DAY($A16)+1,-WEEKDAY($A16,2)+1),0,IF(DAY($A16)&lt;=7,DAY($A16),WEEKDAY($A16,2)))),IF(NOT(ISERROR(VLOOKUP(A17,Feiertage!$A$2:$A$50,1,0))),September!D17,0)))</f>
        <v>0</v>
      </c>
      <c r="J17" s="20">
        <f t="shared" ca="1" si="7"/>
        <v>0</v>
      </c>
      <c r="K17" s="20">
        <f t="shared" ca="1" si="8"/>
        <v>0</v>
      </c>
      <c r="L17" s="17"/>
    </row>
    <row r="18" spans="1:12" x14ac:dyDescent="0.2">
      <c r="A18" s="18">
        <f t="shared" si="9"/>
        <v>45178</v>
      </c>
      <c r="B18" s="19">
        <f t="shared" si="0"/>
        <v>45178</v>
      </c>
      <c r="C18" s="20">
        <f t="shared" ca="1" si="1"/>
        <v>0</v>
      </c>
      <c r="D18" s="20">
        <f t="shared" ca="1" si="2"/>
        <v>0</v>
      </c>
      <c r="E18" s="20">
        <f t="shared" ca="1" si="3"/>
        <v>0</v>
      </c>
      <c r="F18" s="20">
        <f t="shared" ca="1" si="4"/>
        <v>0</v>
      </c>
      <c r="G18" s="20">
        <f t="shared" ca="1" si="5"/>
        <v>0</v>
      </c>
      <c r="H18" s="20">
        <f t="shared" ca="1" si="6"/>
        <v>0</v>
      </c>
      <c r="I18" s="20">
        <f ca="1">IF($B18="","",IF($B18="Summe",SUM(OFFSET(I17,IF(DAY($A17)&lt;=7,-DAY($A17)+1,-WEEKDAY($A17,2)+1),0,IF(DAY($A17)&lt;=7,DAY($A17),WEEKDAY($A17,2)))),IF(NOT(ISERROR(VLOOKUP(A18,Feiertage!$A$2:$A$50,1,0))),September!D18,0)))</f>
        <v>0</v>
      </c>
      <c r="J18" s="20">
        <f t="shared" ca="1" si="7"/>
        <v>0</v>
      </c>
      <c r="K18" s="20">
        <f t="shared" ca="1" si="8"/>
        <v>0</v>
      </c>
      <c r="L18" s="17"/>
    </row>
    <row r="19" spans="1:12" x14ac:dyDescent="0.2">
      <c r="A19" s="18">
        <f t="shared" si="9"/>
        <v>45179</v>
      </c>
      <c r="B19" s="19">
        <f t="shared" si="0"/>
        <v>45179</v>
      </c>
      <c r="C19" s="20">
        <f t="shared" ca="1" si="1"/>
        <v>0</v>
      </c>
      <c r="D19" s="20">
        <f t="shared" ca="1" si="2"/>
        <v>0</v>
      </c>
      <c r="E19" s="20">
        <f t="shared" ca="1" si="3"/>
        <v>0</v>
      </c>
      <c r="F19" s="20">
        <f t="shared" ca="1" si="4"/>
        <v>0</v>
      </c>
      <c r="G19" s="20">
        <f t="shared" ca="1" si="5"/>
        <v>0</v>
      </c>
      <c r="H19" s="20">
        <f t="shared" ca="1" si="6"/>
        <v>0</v>
      </c>
      <c r="I19" s="20">
        <f ca="1">IF($B19="","",IF($B19="Summe",SUM(OFFSET(I18,IF(DAY($A18)&lt;=7,-DAY($A18)+1,-WEEKDAY($A18,2)+1),0,IF(DAY($A18)&lt;=7,DAY($A18),WEEKDAY($A18,2)))),IF(NOT(ISERROR(VLOOKUP(A19,Feiertage!$A$2:$A$50,1,0))),September!D19,0)))</f>
        <v>0</v>
      </c>
      <c r="J19" s="20">
        <f t="shared" ca="1" si="7"/>
        <v>0</v>
      </c>
      <c r="K19" s="20">
        <f t="shared" ca="1" si="8"/>
        <v>0</v>
      </c>
      <c r="L19" s="17"/>
    </row>
    <row r="20" spans="1:12" x14ac:dyDescent="0.2">
      <c r="A20" s="18" t="str">
        <f t="shared" si="9"/>
        <v>KW 36</v>
      </c>
      <c r="B20" s="19" t="str">
        <f t="shared" si="0"/>
        <v>Summe</v>
      </c>
      <c r="C20" s="20">
        <f t="shared" ca="1" si="1"/>
        <v>39</v>
      </c>
      <c r="D20" s="20">
        <f t="shared" ca="1" si="2"/>
        <v>0</v>
      </c>
      <c r="E20" s="20">
        <f t="shared" ca="1" si="3"/>
        <v>0</v>
      </c>
      <c r="F20" s="20">
        <f t="shared" ca="1" si="4"/>
        <v>0</v>
      </c>
      <c r="G20" s="20">
        <f t="shared" ca="1" si="5"/>
        <v>0</v>
      </c>
      <c r="H20" s="20">
        <f t="shared" ca="1" si="6"/>
        <v>0</v>
      </c>
      <c r="I20" s="20">
        <f ca="1">IF($B20="","",IF($B20="Summe",SUM(OFFSET(I19,IF(DAY($A19)&lt;=7,-DAY($A19)+1,-WEEKDAY($A19,2)+1),0,IF(DAY($A19)&lt;=7,DAY($A19),WEEKDAY($A19,2)))),IF(NOT(ISERROR(VLOOKUP(A20,Feiertage!$A$2:$A$50,1,0))),September!D20,0)))</f>
        <v>0</v>
      </c>
      <c r="J20" s="20">
        <f t="shared" ca="1" si="7"/>
        <v>0</v>
      </c>
      <c r="K20" s="20">
        <f t="shared" ca="1" si="8"/>
        <v>0</v>
      </c>
      <c r="L20" s="17"/>
    </row>
    <row r="21" spans="1:12" x14ac:dyDescent="0.2">
      <c r="A21" s="18">
        <f t="shared" si="9"/>
        <v>45180</v>
      </c>
      <c r="B21" s="19">
        <f t="shared" si="0"/>
        <v>45180</v>
      </c>
      <c r="C21" s="20">
        <f t="shared" ca="1" si="1"/>
        <v>8.25</v>
      </c>
      <c r="D21" s="20">
        <f t="shared" ca="1" si="2"/>
        <v>0</v>
      </c>
      <c r="E21" s="20">
        <f t="shared" ca="1" si="3"/>
        <v>0</v>
      </c>
      <c r="F21" s="20">
        <f t="shared" ca="1" si="4"/>
        <v>0</v>
      </c>
      <c r="G21" s="20">
        <f t="shared" ca="1" si="5"/>
        <v>0</v>
      </c>
      <c r="H21" s="20">
        <f t="shared" ca="1" si="6"/>
        <v>0</v>
      </c>
      <c r="I21" s="20">
        <f ca="1">IF($B21="","",IF($B21="Summe",SUM(OFFSET(I20,IF(DAY($A20)&lt;=7,-DAY($A20)+1,-WEEKDAY($A20,2)+1),0,IF(DAY($A20)&lt;=7,DAY($A20),WEEKDAY($A20,2)))),IF(NOT(ISERROR(VLOOKUP(A21,Feiertage!$A$2:$A$50,1,0))),September!D21,0)))</f>
        <v>0</v>
      </c>
      <c r="J21" s="20">
        <f t="shared" ca="1" si="7"/>
        <v>0</v>
      </c>
      <c r="K21" s="20">
        <f t="shared" ca="1" si="8"/>
        <v>0</v>
      </c>
      <c r="L21" s="17"/>
    </row>
    <row r="22" spans="1:12" x14ac:dyDescent="0.2">
      <c r="A22" s="18">
        <f t="shared" si="9"/>
        <v>45181</v>
      </c>
      <c r="B22" s="19">
        <f t="shared" si="0"/>
        <v>45181</v>
      </c>
      <c r="C22" s="20">
        <f t="shared" ca="1" si="1"/>
        <v>8.25</v>
      </c>
      <c r="D22" s="20">
        <f t="shared" ca="1" si="2"/>
        <v>0</v>
      </c>
      <c r="E22" s="20">
        <f t="shared" ca="1" si="3"/>
        <v>0</v>
      </c>
      <c r="F22" s="20">
        <f t="shared" ca="1" si="4"/>
        <v>0</v>
      </c>
      <c r="G22" s="20">
        <f t="shared" ca="1" si="5"/>
        <v>0</v>
      </c>
      <c r="H22" s="20">
        <f t="shared" ca="1" si="6"/>
        <v>0</v>
      </c>
      <c r="I22" s="20">
        <f ca="1">IF($B22="","",IF($B22="Summe",SUM(OFFSET(I21,IF(DAY($A21)&lt;=7,-DAY($A21)+1,-WEEKDAY($A21,2)+1),0,IF(DAY($A21)&lt;=7,DAY($A21),WEEKDAY($A21,2)))),IF(NOT(ISERROR(VLOOKUP(A22,Feiertage!$A$2:$A$50,1,0))),September!D22,0)))</f>
        <v>0</v>
      </c>
      <c r="J22" s="20">
        <f t="shared" ca="1" si="7"/>
        <v>0</v>
      </c>
      <c r="K22" s="20">
        <f t="shared" ca="1" si="8"/>
        <v>0</v>
      </c>
      <c r="L22" s="17"/>
    </row>
    <row r="23" spans="1:12" x14ac:dyDescent="0.2">
      <c r="A23" s="18">
        <f t="shared" si="9"/>
        <v>45182</v>
      </c>
      <c r="B23" s="19">
        <f t="shared" si="0"/>
        <v>45182</v>
      </c>
      <c r="C23" s="20">
        <f t="shared" ca="1" si="1"/>
        <v>8.25</v>
      </c>
      <c r="D23" s="20">
        <f t="shared" ca="1" si="2"/>
        <v>0</v>
      </c>
      <c r="E23" s="20">
        <f t="shared" ca="1" si="3"/>
        <v>0</v>
      </c>
      <c r="F23" s="20">
        <f t="shared" ca="1" si="4"/>
        <v>0</v>
      </c>
      <c r="G23" s="20">
        <f t="shared" ca="1" si="5"/>
        <v>0</v>
      </c>
      <c r="H23" s="20">
        <f t="shared" ca="1" si="6"/>
        <v>0</v>
      </c>
      <c r="I23" s="20">
        <f ca="1">IF($B23="","",IF($B23="Summe",SUM(OFFSET(I22,IF(DAY($A22)&lt;=7,-DAY($A22)+1,-WEEKDAY($A22,2)+1),0,IF(DAY($A22)&lt;=7,DAY($A22),WEEKDAY($A22,2)))),IF(NOT(ISERROR(VLOOKUP(A23,Feiertage!$A$2:$A$50,1,0))),September!D23,0)))</f>
        <v>0</v>
      </c>
      <c r="J23" s="20">
        <f t="shared" ca="1" si="7"/>
        <v>0</v>
      </c>
      <c r="K23" s="20">
        <f t="shared" ca="1" si="8"/>
        <v>0</v>
      </c>
      <c r="L23" s="17"/>
    </row>
    <row r="24" spans="1:12" x14ac:dyDescent="0.2">
      <c r="A24" s="18">
        <f t="shared" si="9"/>
        <v>45183</v>
      </c>
      <c r="B24" s="19">
        <f t="shared" si="0"/>
        <v>45183</v>
      </c>
      <c r="C24" s="20">
        <f t="shared" ca="1" si="1"/>
        <v>8.25</v>
      </c>
      <c r="D24" s="20">
        <f t="shared" ca="1" si="2"/>
        <v>0</v>
      </c>
      <c r="E24" s="20">
        <f t="shared" ca="1" si="3"/>
        <v>0</v>
      </c>
      <c r="F24" s="20">
        <f t="shared" ca="1" si="4"/>
        <v>0</v>
      </c>
      <c r="G24" s="20">
        <f t="shared" ca="1" si="5"/>
        <v>0</v>
      </c>
      <c r="H24" s="20">
        <f t="shared" ca="1" si="6"/>
        <v>0</v>
      </c>
      <c r="I24" s="20">
        <f ca="1">IF($B24="","",IF($B24="Summe",SUM(OFFSET(I23,IF(DAY($A23)&lt;=7,-DAY($A23)+1,-WEEKDAY($A23,2)+1),0,IF(DAY($A23)&lt;=7,DAY($A23),WEEKDAY($A23,2)))),IF(NOT(ISERROR(VLOOKUP(A24,Feiertage!$A$2:$A$50,1,0))),September!D24,0)))</f>
        <v>0</v>
      </c>
      <c r="J24" s="20">
        <f t="shared" ca="1" si="7"/>
        <v>0</v>
      </c>
      <c r="K24" s="20">
        <f t="shared" ca="1" si="8"/>
        <v>0</v>
      </c>
      <c r="L24" s="17"/>
    </row>
    <row r="25" spans="1:12" x14ac:dyDescent="0.2">
      <c r="A25" s="18">
        <f t="shared" si="9"/>
        <v>45184</v>
      </c>
      <c r="B25" s="19">
        <f t="shared" si="0"/>
        <v>45184</v>
      </c>
      <c r="C25" s="20">
        <f t="shared" ca="1" si="1"/>
        <v>6</v>
      </c>
      <c r="D25" s="20">
        <f t="shared" ca="1" si="2"/>
        <v>0</v>
      </c>
      <c r="E25" s="20">
        <f t="shared" ca="1" si="3"/>
        <v>0</v>
      </c>
      <c r="F25" s="20">
        <f t="shared" ca="1" si="4"/>
        <v>0</v>
      </c>
      <c r="G25" s="20">
        <f t="shared" ca="1" si="5"/>
        <v>0</v>
      </c>
      <c r="H25" s="20">
        <f t="shared" ca="1" si="6"/>
        <v>0</v>
      </c>
      <c r="I25" s="20">
        <f ca="1">IF($B25="","",IF($B25="Summe",SUM(OFFSET(I24,IF(DAY($A24)&lt;=7,-DAY($A24)+1,-WEEKDAY($A24,2)+1),0,IF(DAY($A24)&lt;=7,DAY($A24),WEEKDAY($A24,2)))),IF(NOT(ISERROR(VLOOKUP(A25,Feiertage!$A$2:$A$50,1,0))),September!D25,0)))</f>
        <v>0</v>
      </c>
      <c r="J25" s="20">
        <f t="shared" ca="1" si="7"/>
        <v>0</v>
      </c>
      <c r="K25" s="20">
        <f t="shared" ca="1" si="8"/>
        <v>0</v>
      </c>
      <c r="L25" s="17"/>
    </row>
    <row r="26" spans="1:12" x14ac:dyDescent="0.2">
      <c r="A26" s="18">
        <f t="shared" si="9"/>
        <v>45185</v>
      </c>
      <c r="B26" s="19">
        <f t="shared" si="0"/>
        <v>45185</v>
      </c>
      <c r="C26" s="20">
        <f t="shared" ca="1" si="1"/>
        <v>0</v>
      </c>
      <c r="D26" s="20">
        <f t="shared" ca="1" si="2"/>
        <v>0</v>
      </c>
      <c r="E26" s="20">
        <f t="shared" ca="1" si="3"/>
        <v>0</v>
      </c>
      <c r="F26" s="20">
        <f t="shared" ca="1" si="4"/>
        <v>0</v>
      </c>
      <c r="G26" s="20">
        <f t="shared" ca="1" si="5"/>
        <v>0</v>
      </c>
      <c r="H26" s="20">
        <f t="shared" ca="1" si="6"/>
        <v>0</v>
      </c>
      <c r="I26" s="20">
        <f ca="1">IF($B26="","",IF($B26="Summe",SUM(OFFSET(I25,IF(DAY($A25)&lt;=7,-DAY($A25)+1,-WEEKDAY($A25,2)+1),0,IF(DAY($A25)&lt;=7,DAY($A25),WEEKDAY($A25,2)))),IF(NOT(ISERROR(VLOOKUP(A26,Feiertage!$A$2:$A$50,1,0))),September!D26,0)))</f>
        <v>0</v>
      </c>
      <c r="J26" s="20">
        <f t="shared" ca="1" si="7"/>
        <v>0</v>
      </c>
      <c r="K26" s="20">
        <f t="shared" ca="1" si="8"/>
        <v>0</v>
      </c>
      <c r="L26" s="17"/>
    </row>
    <row r="27" spans="1:12" x14ac:dyDescent="0.2">
      <c r="A27" s="18">
        <f t="shared" si="9"/>
        <v>45186</v>
      </c>
      <c r="B27" s="19">
        <f t="shared" si="0"/>
        <v>45186</v>
      </c>
      <c r="C27" s="20">
        <f t="shared" ca="1" si="1"/>
        <v>0</v>
      </c>
      <c r="D27" s="20">
        <f t="shared" ca="1" si="2"/>
        <v>0</v>
      </c>
      <c r="E27" s="20">
        <f t="shared" ca="1" si="3"/>
        <v>0</v>
      </c>
      <c r="F27" s="20">
        <f t="shared" ca="1" si="4"/>
        <v>0</v>
      </c>
      <c r="G27" s="20">
        <f t="shared" ca="1" si="5"/>
        <v>0</v>
      </c>
      <c r="H27" s="20">
        <f t="shared" ca="1" si="6"/>
        <v>0</v>
      </c>
      <c r="I27" s="20">
        <f ca="1">IF($B27="","",IF($B27="Summe",SUM(OFFSET(I26,IF(DAY($A26)&lt;=7,-DAY($A26)+1,-WEEKDAY($A26,2)+1),0,IF(DAY($A26)&lt;=7,DAY($A26),WEEKDAY($A26,2)))),IF(NOT(ISERROR(VLOOKUP(A27,Feiertage!$A$2:$A$50,1,0))),September!D27,0)))</f>
        <v>0</v>
      </c>
      <c r="J27" s="20">
        <f t="shared" ca="1" si="7"/>
        <v>0</v>
      </c>
      <c r="K27" s="20">
        <f t="shared" ca="1" si="8"/>
        <v>0</v>
      </c>
      <c r="L27" s="17"/>
    </row>
    <row r="28" spans="1:12" x14ac:dyDescent="0.2">
      <c r="A28" s="18" t="str">
        <f t="shared" si="9"/>
        <v>KW 37</v>
      </c>
      <c r="B28" s="19" t="str">
        <f t="shared" si="0"/>
        <v>Summe</v>
      </c>
      <c r="C28" s="20">
        <f t="shared" ca="1" si="1"/>
        <v>39</v>
      </c>
      <c r="D28" s="20">
        <f t="shared" ca="1" si="2"/>
        <v>0</v>
      </c>
      <c r="E28" s="20">
        <f t="shared" ca="1" si="3"/>
        <v>0</v>
      </c>
      <c r="F28" s="20">
        <f t="shared" ca="1" si="4"/>
        <v>0</v>
      </c>
      <c r="G28" s="20">
        <f t="shared" ca="1" si="5"/>
        <v>0</v>
      </c>
      <c r="H28" s="20">
        <f t="shared" ca="1" si="6"/>
        <v>0</v>
      </c>
      <c r="I28" s="20">
        <f ca="1">IF($B28="","",IF($B28="Summe",SUM(OFFSET(I27,IF(DAY($A27)&lt;=7,-DAY($A27)+1,-WEEKDAY($A27,2)+1),0,IF(DAY($A27)&lt;=7,DAY($A27),WEEKDAY($A27,2)))),IF(NOT(ISERROR(VLOOKUP(A28,Feiertage!$A$2:$A$50,1,0))),September!D28,0)))</f>
        <v>0</v>
      </c>
      <c r="J28" s="20">
        <f t="shared" ca="1" si="7"/>
        <v>0</v>
      </c>
      <c r="K28" s="20">
        <f t="shared" ca="1" si="8"/>
        <v>0</v>
      </c>
      <c r="L28" s="17"/>
    </row>
    <row r="29" spans="1:12" x14ac:dyDescent="0.2">
      <c r="A29" s="18">
        <f t="shared" si="9"/>
        <v>45187</v>
      </c>
      <c r="B29" s="19">
        <f t="shared" si="0"/>
        <v>45187</v>
      </c>
      <c r="C29" s="20">
        <f t="shared" ca="1" si="1"/>
        <v>8.25</v>
      </c>
      <c r="D29" s="20">
        <f t="shared" ca="1" si="2"/>
        <v>0</v>
      </c>
      <c r="E29" s="20">
        <f t="shared" ca="1" si="3"/>
        <v>0</v>
      </c>
      <c r="F29" s="20">
        <f t="shared" ca="1" si="4"/>
        <v>0</v>
      </c>
      <c r="G29" s="20">
        <f t="shared" ca="1" si="5"/>
        <v>0</v>
      </c>
      <c r="H29" s="20">
        <f t="shared" ca="1" si="6"/>
        <v>0</v>
      </c>
      <c r="I29" s="20">
        <f ca="1">IF($B29="","",IF($B29="Summe",SUM(OFFSET(I28,IF(DAY($A28)&lt;=7,-DAY($A28)+1,-WEEKDAY($A28,2)+1),0,IF(DAY($A28)&lt;=7,DAY($A28),WEEKDAY($A28,2)))),IF(NOT(ISERROR(VLOOKUP(A29,Feiertage!$A$2:$A$50,1,0))),September!D29,0)))</f>
        <v>0</v>
      </c>
      <c r="J29" s="20">
        <f t="shared" ca="1" si="7"/>
        <v>0</v>
      </c>
      <c r="K29" s="20">
        <f t="shared" ca="1" si="8"/>
        <v>0</v>
      </c>
      <c r="L29" s="17"/>
    </row>
    <row r="30" spans="1:12" x14ac:dyDescent="0.2">
      <c r="A30" s="18">
        <f t="shared" si="9"/>
        <v>45188</v>
      </c>
      <c r="B30" s="19">
        <f t="shared" si="0"/>
        <v>45188</v>
      </c>
      <c r="C30" s="20">
        <f t="shared" ca="1" si="1"/>
        <v>8.25</v>
      </c>
      <c r="D30" s="20">
        <f t="shared" ca="1" si="2"/>
        <v>0</v>
      </c>
      <c r="E30" s="20">
        <f t="shared" ca="1" si="3"/>
        <v>0</v>
      </c>
      <c r="F30" s="20">
        <f t="shared" ca="1" si="4"/>
        <v>0</v>
      </c>
      <c r="G30" s="20">
        <f t="shared" ca="1" si="5"/>
        <v>0</v>
      </c>
      <c r="H30" s="20">
        <f t="shared" ca="1" si="6"/>
        <v>0</v>
      </c>
      <c r="I30" s="20">
        <f ca="1">IF($B30="","",IF($B30="Summe",SUM(OFFSET(I29,IF(DAY($A29)&lt;=7,-DAY($A29)+1,-WEEKDAY($A29,2)+1),0,IF(DAY($A29)&lt;=7,DAY($A29),WEEKDAY($A29,2)))),IF(NOT(ISERROR(VLOOKUP(A30,Feiertage!$A$2:$A$50,1,0))),September!D30,0)))</f>
        <v>0</v>
      </c>
      <c r="J30" s="20">
        <f t="shared" ca="1" si="7"/>
        <v>0</v>
      </c>
      <c r="K30" s="20">
        <f t="shared" ca="1" si="8"/>
        <v>0</v>
      </c>
      <c r="L30" s="17"/>
    </row>
    <row r="31" spans="1:12" x14ac:dyDescent="0.2">
      <c r="A31" s="18">
        <f t="shared" si="9"/>
        <v>45189</v>
      </c>
      <c r="B31" s="19">
        <f t="shared" si="0"/>
        <v>45189</v>
      </c>
      <c r="C31" s="20">
        <f t="shared" ca="1" si="1"/>
        <v>8.25</v>
      </c>
      <c r="D31" s="20">
        <f t="shared" ca="1" si="2"/>
        <v>0</v>
      </c>
      <c r="E31" s="20">
        <f t="shared" ca="1" si="3"/>
        <v>0</v>
      </c>
      <c r="F31" s="20">
        <f t="shared" ca="1" si="4"/>
        <v>0</v>
      </c>
      <c r="G31" s="20">
        <f t="shared" ca="1" si="5"/>
        <v>0</v>
      </c>
      <c r="H31" s="20">
        <f t="shared" ca="1" si="6"/>
        <v>0</v>
      </c>
      <c r="I31" s="20">
        <f ca="1">IF($B31="","",IF($B31="Summe",SUM(OFFSET(I30,IF(DAY($A30)&lt;=7,-DAY($A30)+1,-WEEKDAY($A30,2)+1),0,IF(DAY($A30)&lt;=7,DAY($A30),WEEKDAY($A30,2)))),IF(NOT(ISERROR(VLOOKUP(A31,Feiertage!$A$2:$A$50,1,0))),September!D31,0)))</f>
        <v>0</v>
      </c>
      <c r="J31" s="20">
        <f t="shared" ca="1" si="7"/>
        <v>0</v>
      </c>
      <c r="K31" s="20">
        <f t="shared" ca="1" si="8"/>
        <v>0</v>
      </c>
      <c r="L31" s="17"/>
    </row>
    <row r="32" spans="1:12" x14ac:dyDescent="0.2">
      <c r="A32" s="18">
        <f t="shared" si="9"/>
        <v>45190</v>
      </c>
      <c r="B32" s="19">
        <f t="shared" si="0"/>
        <v>45190</v>
      </c>
      <c r="C32" s="20">
        <f t="shared" ca="1" si="1"/>
        <v>8.25</v>
      </c>
      <c r="D32" s="20">
        <f t="shared" ca="1" si="2"/>
        <v>0</v>
      </c>
      <c r="E32" s="20">
        <f t="shared" ca="1" si="3"/>
        <v>0</v>
      </c>
      <c r="F32" s="20">
        <f t="shared" ca="1" si="4"/>
        <v>0</v>
      </c>
      <c r="G32" s="20">
        <f t="shared" ca="1" si="5"/>
        <v>0</v>
      </c>
      <c r="H32" s="20">
        <f t="shared" ca="1" si="6"/>
        <v>0</v>
      </c>
      <c r="I32" s="20">
        <f ca="1">IF($B32="","",IF($B32="Summe",SUM(OFFSET(I31,IF(DAY($A31)&lt;=7,-DAY($A31)+1,-WEEKDAY($A31,2)+1),0,IF(DAY($A31)&lt;=7,DAY($A31),WEEKDAY($A31,2)))),IF(NOT(ISERROR(VLOOKUP(A32,Feiertage!$A$2:$A$50,1,0))),September!D32,0)))</f>
        <v>0</v>
      </c>
      <c r="J32" s="20">
        <f t="shared" ca="1" si="7"/>
        <v>0</v>
      </c>
      <c r="K32" s="20">
        <f t="shared" ca="1" si="8"/>
        <v>0</v>
      </c>
      <c r="L32" s="17"/>
    </row>
    <row r="33" spans="1:12" x14ac:dyDescent="0.2">
      <c r="A33" s="18">
        <f t="shared" si="9"/>
        <v>45191</v>
      </c>
      <c r="B33" s="19">
        <f t="shared" si="0"/>
        <v>45191</v>
      </c>
      <c r="C33" s="20">
        <f t="shared" ca="1" si="1"/>
        <v>6</v>
      </c>
      <c r="D33" s="20">
        <f t="shared" ca="1" si="2"/>
        <v>0</v>
      </c>
      <c r="E33" s="20">
        <f t="shared" ca="1" si="3"/>
        <v>0</v>
      </c>
      <c r="F33" s="20">
        <f t="shared" ca="1" si="4"/>
        <v>0</v>
      </c>
      <c r="G33" s="20">
        <f t="shared" ca="1" si="5"/>
        <v>0</v>
      </c>
      <c r="H33" s="20">
        <f t="shared" ca="1" si="6"/>
        <v>0</v>
      </c>
      <c r="I33" s="20">
        <f ca="1">IF($B33="","",IF($B33="Summe",SUM(OFFSET(I32,IF(DAY($A32)&lt;=7,-DAY($A32)+1,-WEEKDAY($A32,2)+1),0,IF(DAY($A32)&lt;=7,DAY($A32),WEEKDAY($A32,2)))),IF(NOT(ISERROR(VLOOKUP(A33,Feiertage!$A$2:$A$50,1,0))),September!D33,0)))</f>
        <v>0</v>
      </c>
      <c r="J33" s="20">
        <f t="shared" ca="1" si="7"/>
        <v>0</v>
      </c>
      <c r="K33" s="20">
        <f t="shared" ca="1" si="8"/>
        <v>0</v>
      </c>
      <c r="L33" s="17"/>
    </row>
    <row r="34" spans="1:12" x14ac:dyDescent="0.2">
      <c r="A34" s="18">
        <f t="shared" si="9"/>
        <v>45192</v>
      </c>
      <c r="B34" s="19">
        <f t="shared" si="0"/>
        <v>45192</v>
      </c>
      <c r="C34" s="20">
        <f t="shared" ca="1" si="1"/>
        <v>0</v>
      </c>
      <c r="D34" s="20">
        <f t="shared" ca="1" si="2"/>
        <v>0</v>
      </c>
      <c r="E34" s="20">
        <f t="shared" ca="1" si="3"/>
        <v>0</v>
      </c>
      <c r="F34" s="20">
        <f t="shared" ca="1" si="4"/>
        <v>0</v>
      </c>
      <c r="G34" s="20">
        <f t="shared" ca="1" si="5"/>
        <v>0</v>
      </c>
      <c r="H34" s="20">
        <f t="shared" ca="1" si="6"/>
        <v>0</v>
      </c>
      <c r="I34" s="20">
        <f ca="1">IF($B34="","",IF($B34="Summe",SUM(OFFSET(I33,IF(DAY($A33)&lt;=7,-DAY($A33)+1,-WEEKDAY($A33,2)+1),0,IF(DAY($A33)&lt;=7,DAY($A33),WEEKDAY($A33,2)))),IF(NOT(ISERROR(VLOOKUP(A34,Feiertage!$A$2:$A$50,1,0))),September!D34,0)))</f>
        <v>0</v>
      </c>
      <c r="J34" s="20">
        <f t="shared" ca="1" si="7"/>
        <v>0</v>
      </c>
      <c r="K34" s="20">
        <f t="shared" ca="1" si="8"/>
        <v>0</v>
      </c>
      <c r="L34" s="17"/>
    </row>
    <row r="35" spans="1:12" x14ac:dyDescent="0.2">
      <c r="A35" s="18">
        <f t="shared" si="9"/>
        <v>45193</v>
      </c>
      <c r="B35" s="19">
        <f t="shared" si="0"/>
        <v>45193</v>
      </c>
      <c r="C35" s="20">
        <f t="shared" ca="1" si="1"/>
        <v>0</v>
      </c>
      <c r="D35" s="20">
        <f t="shared" ca="1" si="2"/>
        <v>0</v>
      </c>
      <c r="E35" s="20">
        <f t="shared" ca="1" si="3"/>
        <v>0</v>
      </c>
      <c r="F35" s="20">
        <f t="shared" ca="1" si="4"/>
        <v>0</v>
      </c>
      <c r="G35" s="20">
        <f t="shared" ca="1" si="5"/>
        <v>0</v>
      </c>
      <c r="H35" s="20">
        <f t="shared" ca="1" si="6"/>
        <v>0</v>
      </c>
      <c r="I35" s="20">
        <f ca="1">IF($B35="","",IF($B35="Summe",SUM(OFFSET(I34,IF(DAY($A34)&lt;=7,-DAY($A34)+1,-WEEKDAY($A34,2)+1),0,IF(DAY($A34)&lt;=7,DAY($A34),WEEKDAY($A34,2)))),IF(NOT(ISERROR(VLOOKUP(A35,Feiertage!$A$2:$A$50,1,0))),September!D35,0)))</f>
        <v>0</v>
      </c>
      <c r="J35" s="20">
        <f t="shared" ca="1" si="7"/>
        <v>0</v>
      </c>
      <c r="K35" s="20">
        <f t="shared" ca="1" si="8"/>
        <v>0</v>
      </c>
      <c r="L35" s="17"/>
    </row>
    <row r="36" spans="1:12" x14ac:dyDescent="0.2">
      <c r="A36" s="18" t="str">
        <f t="shared" si="9"/>
        <v>KW 38</v>
      </c>
      <c r="B36" s="19" t="str">
        <f t="shared" si="0"/>
        <v>Summe</v>
      </c>
      <c r="C36" s="20">
        <f t="shared" ca="1" si="1"/>
        <v>39</v>
      </c>
      <c r="D36" s="20">
        <f t="shared" ca="1" si="2"/>
        <v>0</v>
      </c>
      <c r="E36" s="20">
        <f t="shared" ca="1" si="3"/>
        <v>0</v>
      </c>
      <c r="F36" s="20">
        <f t="shared" ca="1" si="4"/>
        <v>0</v>
      </c>
      <c r="G36" s="20">
        <f t="shared" ca="1" si="5"/>
        <v>0</v>
      </c>
      <c r="H36" s="20">
        <f t="shared" ca="1" si="6"/>
        <v>0</v>
      </c>
      <c r="I36" s="20">
        <f ca="1">IF($B36="","",IF($B36="Summe",SUM(OFFSET(I35,IF(DAY($A35)&lt;=7,-DAY($A35)+1,-WEEKDAY($A35,2)+1),0,IF(DAY($A35)&lt;=7,DAY($A35),WEEKDAY($A35,2)))),IF(NOT(ISERROR(VLOOKUP(A36,Feiertage!$A$2:$A$50,1,0))),September!D36,0)))</f>
        <v>0</v>
      </c>
      <c r="J36" s="20">
        <f t="shared" ca="1" si="7"/>
        <v>0</v>
      </c>
      <c r="K36" s="20">
        <f t="shared" ca="1" si="8"/>
        <v>0</v>
      </c>
      <c r="L36" s="17"/>
    </row>
    <row r="37" spans="1:12" x14ac:dyDescent="0.2">
      <c r="A37" s="18">
        <f t="shared" si="9"/>
        <v>45194</v>
      </c>
      <c r="B37" s="19">
        <f t="shared" si="0"/>
        <v>45194</v>
      </c>
      <c r="C37" s="20">
        <f t="shared" ca="1" si="1"/>
        <v>8.25</v>
      </c>
      <c r="D37" s="20">
        <f t="shared" ca="1" si="2"/>
        <v>0</v>
      </c>
      <c r="E37" s="20">
        <f t="shared" ca="1" si="3"/>
        <v>0</v>
      </c>
      <c r="F37" s="20">
        <f t="shared" ca="1" si="4"/>
        <v>0</v>
      </c>
      <c r="G37" s="20">
        <f t="shared" ca="1" si="5"/>
        <v>0</v>
      </c>
      <c r="H37" s="20">
        <f t="shared" ca="1" si="6"/>
        <v>0</v>
      </c>
      <c r="I37" s="20">
        <f ca="1">IF($B37="","",IF($B37="Summe",SUM(OFFSET(I36,IF(DAY($A36)&lt;=7,-DAY($A36)+1,-WEEKDAY($A36,2)+1),0,IF(DAY($A36)&lt;=7,DAY($A36),WEEKDAY($A36,2)))),IF(NOT(ISERROR(VLOOKUP(A37,Feiertage!$A$2:$A$50,1,0))),September!D37,0)))</f>
        <v>0</v>
      </c>
      <c r="J37" s="20">
        <f t="shared" ca="1" si="7"/>
        <v>0</v>
      </c>
      <c r="K37" s="20">
        <f t="shared" ca="1" si="8"/>
        <v>0</v>
      </c>
      <c r="L37" s="17"/>
    </row>
    <row r="38" spans="1:12" x14ac:dyDescent="0.2">
      <c r="A38" s="18">
        <f t="shared" si="9"/>
        <v>45195</v>
      </c>
      <c r="B38" s="19">
        <f t="shared" si="0"/>
        <v>45195</v>
      </c>
      <c r="C38" s="20">
        <f t="shared" ca="1" si="1"/>
        <v>8.25</v>
      </c>
      <c r="D38" s="20">
        <f t="shared" ca="1" si="2"/>
        <v>0</v>
      </c>
      <c r="E38" s="20">
        <f t="shared" ca="1" si="3"/>
        <v>0</v>
      </c>
      <c r="F38" s="20">
        <f t="shared" ca="1" si="4"/>
        <v>0</v>
      </c>
      <c r="G38" s="20">
        <f t="shared" ca="1" si="5"/>
        <v>0</v>
      </c>
      <c r="H38" s="20">
        <f t="shared" ca="1" si="6"/>
        <v>0</v>
      </c>
      <c r="I38" s="20">
        <f ca="1">IF($B38="","",IF($B38="Summe",SUM(OFFSET(I37,IF(DAY($A37)&lt;=7,-DAY($A37)+1,-WEEKDAY($A37,2)+1),0,IF(DAY($A37)&lt;=7,DAY($A37),WEEKDAY($A37,2)))),IF(NOT(ISERROR(VLOOKUP(A38,Feiertage!$A$2:$A$50,1,0))),September!D38,0)))</f>
        <v>0</v>
      </c>
      <c r="J38" s="20">
        <f t="shared" ca="1" si="7"/>
        <v>0</v>
      </c>
      <c r="K38" s="20">
        <f t="shared" ca="1" si="8"/>
        <v>0</v>
      </c>
      <c r="L38" s="17"/>
    </row>
    <row r="39" spans="1:12" x14ac:dyDescent="0.2">
      <c r="A39" s="18">
        <f t="shared" si="9"/>
        <v>45196</v>
      </c>
      <c r="B39" s="19">
        <f t="shared" si="0"/>
        <v>45196</v>
      </c>
      <c r="C39" s="20">
        <f t="shared" ca="1" si="1"/>
        <v>8.25</v>
      </c>
      <c r="D39" s="20">
        <f t="shared" ca="1" si="2"/>
        <v>0</v>
      </c>
      <c r="E39" s="20">
        <f t="shared" ca="1" si="3"/>
        <v>0</v>
      </c>
      <c r="F39" s="20">
        <f t="shared" ca="1" si="4"/>
        <v>0</v>
      </c>
      <c r="G39" s="20">
        <f t="shared" ca="1" si="5"/>
        <v>0</v>
      </c>
      <c r="H39" s="20">
        <f t="shared" ca="1" si="6"/>
        <v>0</v>
      </c>
      <c r="I39" s="20">
        <f ca="1">IF($B39="","",IF($B39="Summe",SUM(OFFSET(I38,IF(DAY($A38)&lt;=7,-DAY($A38)+1,-WEEKDAY($A38,2)+1),0,IF(DAY($A38)&lt;=7,DAY($A38),WEEKDAY($A38,2)))),IF(NOT(ISERROR(VLOOKUP(A39,Feiertage!$A$2:$A$50,1,0))),September!D39,0)))</f>
        <v>0</v>
      </c>
      <c r="J39" s="20">
        <f t="shared" ca="1" si="7"/>
        <v>0</v>
      </c>
      <c r="K39" s="20">
        <f t="shared" ca="1" si="8"/>
        <v>0</v>
      </c>
      <c r="L39" s="17"/>
    </row>
    <row r="40" spans="1:12" x14ac:dyDescent="0.2">
      <c r="A40" s="18">
        <f t="shared" si="9"/>
        <v>45197</v>
      </c>
      <c r="B40" s="19">
        <f t="shared" si="0"/>
        <v>45197</v>
      </c>
      <c r="C40" s="20">
        <f t="shared" ca="1" si="1"/>
        <v>8.25</v>
      </c>
      <c r="D40" s="20">
        <f t="shared" ca="1" si="2"/>
        <v>0</v>
      </c>
      <c r="E40" s="20">
        <f t="shared" ca="1" si="3"/>
        <v>0</v>
      </c>
      <c r="F40" s="20">
        <f t="shared" ca="1" si="4"/>
        <v>0</v>
      </c>
      <c r="G40" s="20">
        <f t="shared" ca="1" si="5"/>
        <v>0</v>
      </c>
      <c r="H40" s="20">
        <f t="shared" ca="1" si="6"/>
        <v>0</v>
      </c>
      <c r="I40" s="20">
        <f ca="1">IF($B40="","",IF($B40="Summe",SUM(OFFSET(I39,IF(DAY($A39)&lt;=7,-DAY($A39)+1,-WEEKDAY($A39,2)+1),0,IF(DAY($A39)&lt;=7,DAY($A39),WEEKDAY($A39,2)))),IF(NOT(ISERROR(VLOOKUP(A40,Feiertage!$A$2:$A$50,1,0))),September!D40,0)))</f>
        <v>0</v>
      </c>
      <c r="J40" s="20">
        <f t="shared" ca="1" si="7"/>
        <v>0</v>
      </c>
      <c r="K40" s="20">
        <f t="shared" ca="1" si="8"/>
        <v>0</v>
      </c>
      <c r="L40" s="17"/>
    </row>
    <row r="41" spans="1:12" x14ac:dyDescent="0.2">
      <c r="A41" s="18">
        <f t="shared" si="9"/>
        <v>45198</v>
      </c>
      <c r="B41" s="19">
        <f t="shared" si="0"/>
        <v>45198</v>
      </c>
      <c r="C41" s="20">
        <f t="shared" ca="1" si="1"/>
        <v>6</v>
      </c>
      <c r="D41" s="20">
        <f t="shared" ca="1" si="2"/>
        <v>0</v>
      </c>
      <c r="E41" s="20">
        <f t="shared" ca="1" si="3"/>
        <v>0</v>
      </c>
      <c r="F41" s="20">
        <f t="shared" ca="1" si="4"/>
        <v>0</v>
      </c>
      <c r="G41" s="20">
        <f t="shared" ca="1" si="5"/>
        <v>0</v>
      </c>
      <c r="H41" s="20">
        <f t="shared" ca="1" si="6"/>
        <v>0</v>
      </c>
      <c r="I41" s="20">
        <f ca="1">IF($B41="","",IF($B41="Summe",SUM(OFFSET(I40,IF(DAY($A40)&lt;=7,-DAY($A40)+1,-WEEKDAY($A40,2)+1),0,IF(DAY($A40)&lt;=7,DAY($A40),WEEKDAY($A40,2)))),IF(NOT(ISERROR(VLOOKUP(A41,Feiertage!$A$2:$A$50,1,0))),September!D41,0)))</f>
        <v>0</v>
      </c>
      <c r="J41" s="20">
        <f t="shared" ca="1" si="7"/>
        <v>0</v>
      </c>
      <c r="K41" s="20">
        <f t="shared" ca="1" si="8"/>
        <v>0</v>
      </c>
      <c r="L41" s="17"/>
    </row>
    <row r="42" spans="1:12" x14ac:dyDescent="0.2">
      <c r="A42" s="18">
        <f t="shared" si="9"/>
        <v>45199</v>
      </c>
      <c r="B42" s="19">
        <f t="shared" si="0"/>
        <v>45199</v>
      </c>
      <c r="C42" s="20">
        <f t="shared" ca="1" si="1"/>
        <v>0</v>
      </c>
      <c r="D42" s="20">
        <f t="shared" ca="1" si="2"/>
        <v>0</v>
      </c>
      <c r="E42" s="20">
        <f t="shared" ca="1" si="3"/>
        <v>0</v>
      </c>
      <c r="F42" s="20">
        <f t="shared" ca="1" si="4"/>
        <v>0</v>
      </c>
      <c r="G42" s="20">
        <f t="shared" ca="1" si="5"/>
        <v>0</v>
      </c>
      <c r="H42" s="20">
        <f t="shared" ca="1" si="6"/>
        <v>0</v>
      </c>
      <c r="I42" s="20">
        <f ca="1">IF($B42="","",IF($B42="Summe",SUM(OFFSET(I41,IF(DAY($A41)&lt;=7,-DAY($A41)+1,-WEEKDAY($A41,2)+1),0,IF(DAY($A41)&lt;=7,DAY($A41),WEEKDAY($A41,2)))),IF(NOT(ISERROR(VLOOKUP(A42,Feiertage!$A$2:$A$50,1,0))),September!D42,0)))</f>
        <v>0</v>
      </c>
      <c r="J42" s="20">
        <f t="shared" ca="1" si="7"/>
        <v>0</v>
      </c>
      <c r="K42" s="20">
        <f t="shared" ca="1" si="8"/>
        <v>0</v>
      </c>
      <c r="L42" s="17"/>
    </row>
    <row r="43" spans="1:12" x14ac:dyDescent="0.2">
      <c r="A43" s="18" t="str">
        <f t="shared" si="9"/>
        <v>KW 39</v>
      </c>
      <c r="B43" s="19" t="str">
        <f t="shared" si="0"/>
        <v>Summe</v>
      </c>
      <c r="C43" s="20">
        <f t="shared" ca="1" si="1"/>
        <v>39</v>
      </c>
      <c r="D43" s="20">
        <f t="shared" ca="1" si="2"/>
        <v>0</v>
      </c>
      <c r="E43" s="20">
        <f t="shared" ca="1" si="3"/>
        <v>0</v>
      </c>
      <c r="F43" s="20">
        <f t="shared" ca="1" si="4"/>
        <v>0</v>
      </c>
      <c r="G43" s="20">
        <f t="shared" ca="1" si="5"/>
        <v>0</v>
      </c>
      <c r="H43" s="20">
        <f t="shared" ca="1" si="6"/>
        <v>0</v>
      </c>
      <c r="I43" s="20">
        <f ca="1">IF($B43="","",IF($B43="Summe",SUM(OFFSET(I42,IF(DAY($A42)&lt;=7,-DAY($A42)+1,-WEEKDAY($A42,2)+1),0,IF(DAY($A42)&lt;=7,DAY($A42),WEEKDAY($A42,2)))),IF(NOT(ISERROR(VLOOKUP(A43,Feiertage!$A$2:$A$50,1,0))),September!D43,0)))</f>
        <v>0</v>
      </c>
      <c r="J43" s="20">
        <f t="shared" ca="1" si="7"/>
        <v>0</v>
      </c>
      <c r="K43" s="20">
        <f t="shared" ca="1" si="8"/>
        <v>0</v>
      </c>
      <c r="L43" s="17"/>
    </row>
    <row r="44" spans="1:12" x14ac:dyDescent="0.2">
      <c r="A44" s="18" t="str">
        <f t="shared" si="9"/>
        <v/>
      </c>
      <c r="B44" s="19" t="str">
        <f t="shared" si="0"/>
        <v/>
      </c>
      <c r="C44" s="20" t="str">
        <f t="shared" ca="1" si="1"/>
        <v/>
      </c>
      <c r="D44" s="20" t="str">
        <f t="shared" ca="1" si="2"/>
        <v/>
      </c>
      <c r="E44" s="20" t="str">
        <f t="shared" ca="1" si="3"/>
        <v/>
      </c>
      <c r="F44" s="20" t="str">
        <f t="shared" si="4"/>
        <v/>
      </c>
      <c r="G44" s="20" t="str">
        <f t="shared" ca="1" si="5"/>
        <v/>
      </c>
      <c r="H44" s="20" t="str">
        <f t="shared" ca="1" si="6"/>
        <v/>
      </c>
      <c r="I44" s="20" t="str">
        <f ca="1">IF($B44="","",IF($B44="Summe",SUM(OFFSET(I43,IF(DAY($A43)&lt;=7,-DAY($A43)+1,-WEEKDAY($A43,2)+1),0,IF(DAY($A43)&lt;=7,DAY($A43),WEEKDAY($A43,2)))),IF(NOT(ISERROR(VLOOKUP(A44,Feiertage!$A$2:$A$50,1,0))),September!D44,0)))</f>
        <v/>
      </c>
      <c r="J44" s="20" t="str">
        <f t="shared" ca="1" si="7"/>
        <v/>
      </c>
      <c r="K44" s="20" t="str">
        <f t="shared" ca="1" si="8"/>
        <v/>
      </c>
      <c r="L44" s="17"/>
    </row>
    <row r="45" spans="1:12" x14ac:dyDescent="0.2">
      <c r="A45" s="18" t="str">
        <f t="shared" si="9"/>
        <v/>
      </c>
      <c r="B45" s="19" t="str">
        <f t="shared" si="0"/>
        <v/>
      </c>
      <c r="C45" s="20" t="str">
        <f t="shared" ca="1" si="1"/>
        <v/>
      </c>
      <c r="D45" s="20" t="str">
        <f t="shared" ca="1" si="2"/>
        <v/>
      </c>
      <c r="E45" s="20" t="str">
        <f t="shared" ca="1" si="3"/>
        <v/>
      </c>
      <c r="F45" s="20" t="str">
        <f t="shared" si="4"/>
        <v/>
      </c>
      <c r="G45" s="20" t="str">
        <f t="shared" ca="1" si="5"/>
        <v/>
      </c>
      <c r="H45" s="20" t="str">
        <f t="shared" ca="1" si="6"/>
        <v/>
      </c>
      <c r="I45" s="20" t="str">
        <f ca="1">IF($B45="","",IF($B45="Summe",SUM(OFFSET(I44,IF(DAY($A44)&lt;=7,-DAY($A44)+1,-WEEKDAY($A44,2)+1),0,IF(DAY($A44)&lt;=7,DAY($A44),WEEKDAY($A44,2)))),IF(NOT(ISERROR(VLOOKUP(A45,Feiertage!$A$2:$A$50,1,0))),September!D45,0)))</f>
        <v/>
      </c>
      <c r="J45" s="20" t="str">
        <f t="shared" ca="1" si="7"/>
        <v/>
      </c>
      <c r="K45" s="20" t="str">
        <f t="shared" ca="1" si="8"/>
        <v/>
      </c>
      <c r="L45" s="17"/>
    </row>
    <row r="46" spans="1:12" x14ac:dyDescent="0.2">
      <c r="A46" s="18" t="str">
        <f t="shared" si="9"/>
        <v/>
      </c>
      <c r="B46" s="19" t="str">
        <f t="shared" si="0"/>
        <v/>
      </c>
      <c r="C46" s="20" t="str">
        <f t="shared" ca="1" si="1"/>
        <v/>
      </c>
      <c r="D46" s="20" t="str">
        <f t="shared" ca="1" si="2"/>
        <v/>
      </c>
      <c r="E46" s="20" t="str">
        <f t="shared" ca="1" si="3"/>
        <v/>
      </c>
      <c r="F46" s="20" t="str">
        <f t="shared" si="4"/>
        <v/>
      </c>
      <c r="G46" s="20" t="str">
        <f t="shared" ca="1" si="5"/>
        <v/>
      </c>
      <c r="H46" s="20" t="str">
        <f t="shared" ca="1" si="6"/>
        <v/>
      </c>
      <c r="I46" s="20" t="str">
        <f ca="1">IF($B46="","",IF($B46="Summe",SUM(OFFSET(I45,IF(DAY($A45)&lt;=7,-DAY($A45)+1,-WEEKDAY($A45,2)+1),0,IF(DAY($A45)&lt;=7,DAY($A45),WEEKDAY($A45,2)))),IF(NOT(ISERROR(VLOOKUP(A46,Feiertage!$A$2:$A$50,1,0))),September!D46,0)))</f>
        <v/>
      </c>
      <c r="J46" s="20" t="str">
        <f t="shared" ca="1" si="7"/>
        <v/>
      </c>
      <c r="K46" s="20" t="str">
        <f t="shared" ca="1" si="8"/>
        <v/>
      </c>
      <c r="L46" s="17"/>
    </row>
    <row r="47" spans="1:12" ht="15" thickBot="1" x14ac:dyDescent="0.25">
      <c r="A47" s="18" t="str">
        <f t="shared" ref="A11:A47" si="10">IF(ISNUMBER(A46),IF(WEEKDAY(A46,2)=7,"KW "&amp;WEEKNUM(A46,21),IF(MONTH(A46+1)=MONTH($A$9),A46+1,"KW "&amp;WEEKNUM(A46,21))),IF(ISNUMBER(A45),IF(MONTH(A45+1)=MONTH($A$9),A45+1,""),""))</f>
        <v/>
      </c>
      <c r="B47" s="19" t="str">
        <f>IF(AND(NOT(ISNUMBER(A47)),ISNUMBER(A46)),"Summe",A47)</f>
        <v/>
      </c>
      <c r="C47" s="20" t="str">
        <f ca="1">IF($B47="","",IF($B47="Summe",SUM(OFFSET(C46,IF(DAY($A46)&lt;=7,-DAY($A46)+1,-WEEKDAY($A46,2)+1),0,IF(DAY($A46)&lt;=7,DAY($A46),WEEKDAY($A46,2)))),CHOOSE(WEEKDAY(A47,2),8.25,8.25,8.25,8.25,6,0,0)))</f>
        <v/>
      </c>
      <c r="D47" s="20" t="str">
        <f t="shared" ref="D10:D47" ca="1" si="11">IF($B47="","",IF($B47="Summe",SUM(OFFSET(D46,IF(DAY($A46)&lt;=7,-DAY($A46)+1,-WEEKDAY($A46,2)+1),0,IF(DAY($A46)&lt;=7,DAY($A46),WEEKDAY($A46,2)))),0))</f>
        <v/>
      </c>
      <c r="E47" s="20" t="str">
        <f ca="1">IF($B47="","",IF($B47="Summe",SUM(OFFSET(E46,IF(DAY($A46)&lt;=7,-DAY($A46)+1,-WEEKDAY($A46,2)+1),0,IF(DAY($A46)&lt;=7,DAY($A46),WEEKDAY($A46,2)))),IF(AND(D47=0,A47&gt;TODAY()),0,D47-C47)))</f>
        <v/>
      </c>
      <c r="F47" s="20" t="str">
        <f>IF($B47="","",IF($B47="Summe",F46,IF(WEEKDAY(B47,2)=1,D47,IF(WEEKDAY(B47,2)&lt;=5,F46+D47,F46))))</f>
        <v/>
      </c>
      <c r="G47" s="20" t="str">
        <f ca="1">IF($B47="","",IF($B47="Summe",SUM(OFFSET(G46,IF(DAY($A46)&lt;=7,-DAY($A46)+1,-WEEKDAY($A46,2)+1),0,IF(DAY($A46)&lt;=7,DAY($A46),WEEKDAY($A46,2)))),IF(WEEKDAY($B47,2)=6,D47,0)))</f>
        <v/>
      </c>
      <c r="H47" s="20" t="str">
        <f ca="1">IF($B47="","",IF($B47="Summe",SUM(OFFSET(H46,IF(DAY($A46)&lt;=7,-DAY($A46)+1,-WEEKDAY($A46,2)+1),0,IF(DAY($A46)&lt;=7,DAY($A46),WEEKDAY($A46,2)))),IF(WEEKDAY($B47,2)=7,E47,0)))</f>
        <v/>
      </c>
      <c r="I47" s="20" t="str">
        <f ca="1">IF($B47="","",IF($B47="Summe",SUM(OFFSET(I46,IF(DAY($A46)&lt;=7,-DAY($A46)+1,-WEEKDAY($A46,2)+1),0,IF(DAY($A46)&lt;=7,DAY($A46),WEEKDAY($A46,2)))),IF(NOT(ISERROR(VLOOKUP(A47,Feiertage!$A$2:$A$50,1,0))),September!D47,0)))</f>
        <v/>
      </c>
      <c r="J47" s="20" t="str">
        <f ca="1">IF($B47="","",IF($B47="Summe",SUM(OFFSET(J46,IF(DAY($A46)&lt;=7,-DAY($A46)+1,-WEEKDAY($A46,2)+1),0,IF(DAY($A46)&lt;=7,DAY($A46),WEEKDAY($A46,2)))),0))</f>
        <v/>
      </c>
      <c r="K47" s="20" t="str">
        <f ca="1">IF($B47="","",IF($B47="Summe",SUM(OFFSET(K46,IF(DAY($A46)&lt;=7,-DAY($A46)+1,-WEEKDAY($A46,2)+1),0,IF(DAY($A46)&lt;=7,DAY($A46),WEEKDAY($A46,2)))),0))</f>
        <v/>
      </c>
      <c r="L47" s="17"/>
    </row>
    <row r="48" spans="1:12" ht="15" thickBot="1" x14ac:dyDescent="0.25">
      <c r="A48" s="21" t="s">
        <v>17</v>
      </c>
      <c r="B48" s="22"/>
      <c r="C48" s="23">
        <f ca="1">SUMIF($B8:$B46,"Summe",C8:C46)</f>
        <v>162</v>
      </c>
      <c r="D48" s="23">
        <f ca="1">SUMIF($B8:$B46,"Summe",D8:D46)</f>
        <v>0</v>
      </c>
      <c r="E48" s="23">
        <f ca="1">SUMIF($B8:$B46,"Summe",E8:E46)</f>
        <v>0</v>
      </c>
      <c r="F48" s="23">
        <f ca="1">SUMIF($B8:$B46,"Summe",F8:F46)</f>
        <v>0</v>
      </c>
      <c r="G48" s="23">
        <f ca="1">SUMIF($B8:$B46,"Summe",G8:G46)</f>
        <v>0</v>
      </c>
      <c r="H48" s="23">
        <f ca="1">SUMIF($B8:$B46,"Summe",H8:H46)</f>
        <v>0</v>
      </c>
      <c r="I48" s="23">
        <f ca="1">SUMIF($B8:$B46,"Summe",I8:I46)</f>
        <v>0</v>
      </c>
      <c r="J48" s="23">
        <f ca="1">SUMIF($B8:$B46,"Summe",J8:J46)</f>
        <v>0</v>
      </c>
      <c r="K48" s="23">
        <f ca="1">SUMIF($B8:$B46,"Summe",K8:K46)</f>
        <v>0</v>
      </c>
      <c r="L48" s="23"/>
    </row>
    <row r="49" spans="1:11" x14ac:dyDescent="0.2">
      <c r="A49" s="24"/>
      <c r="B49" s="25" t="s">
        <v>32</v>
      </c>
      <c r="C49" s="26">
        <v>180.75</v>
      </c>
      <c r="D49" s="25" t="s">
        <v>31</v>
      </c>
      <c r="E49" s="26">
        <f ca="1">E5+E48</f>
        <v>133</v>
      </c>
      <c r="F49" s="27"/>
      <c r="G49" s="27"/>
      <c r="H49" s="27"/>
      <c r="I49" s="27"/>
      <c r="J49" s="27"/>
      <c r="K49" s="27"/>
    </row>
  </sheetData>
  <conditionalFormatting sqref="A9:L46 D9:D47">
    <cfRule type="expression" dxfId="71" priority="18">
      <formula>$B9="Summe"</formula>
    </cfRule>
  </conditionalFormatting>
  <conditionalFormatting sqref="C9:C47">
    <cfRule type="expression" dxfId="70" priority="17">
      <formula>AND(NOT($B9="Summe"),C9=0)</formula>
    </cfRule>
  </conditionalFormatting>
  <conditionalFormatting sqref="D9:D47">
    <cfRule type="expression" dxfId="69" priority="16">
      <formula>AND(NOT($B9="Summe"),D9=0)</formula>
    </cfRule>
  </conditionalFormatting>
  <conditionalFormatting sqref="E9:E47">
    <cfRule type="expression" dxfId="68" priority="15">
      <formula>AND(NOT($B9="Summe"),E9=0)</formula>
    </cfRule>
  </conditionalFormatting>
  <conditionalFormatting sqref="F9:F47">
    <cfRule type="expression" dxfId="67" priority="14">
      <formula>AND(NOT($B9="Summe"),F9=0)</formula>
    </cfRule>
  </conditionalFormatting>
  <conditionalFormatting sqref="G9:G47">
    <cfRule type="expression" dxfId="66" priority="13">
      <formula>AND(NOT($B9="Summe"),G9=0)</formula>
    </cfRule>
  </conditionalFormatting>
  <conditionalFormatting sqref="G9:G47">
    <cfRule type="expression" dxfId="65" priority="12">
      <formula>AND(NOT($B9="Summe"),G9=0)</formula>
    </cfRule>
  </conditionalFormatting>
  <conditionalFormatting sqref="G9:G47">
    <cfRule type="expression" dxfId="64" priority="11">
      <formula>AND(NOT($B9="Summe"),G9=0)</formula>
    </cfRule>
  </conditionalFormatting>
  <conditionalFormatting sqref="H9:H47">
    <cfRule type="expression" dxfId="63" priority="10">
      <formula>AND(NOT($B9="Summe"),H9=0)</formula>
    </cfRule>
  </conditionalFormatting>
  <conditionalFormatting sqref="H9:H47">
    <cfRule type="expression" dxfId="62" priority="9">
      <formula>AND(NOT($B9="Summe"),H9=0)</formula>
    </cfRule>
  </conditionalFormatting>
  <conditionalFormatting sqref="H9:H47">
    <cfRule type="expression" dxfId="61" priority="8">
      <formula>AND(NOT($B9="Summe"),H9=0)</formula>
    </cfRule>
  </conditionalFormatting>
  <conditionalFormatting sqref="I9:I47">
    <cfRule type="expression" dxfId="60" priority="7">
      <formula>AND(NOT($B9="Summe"),I9=0)</formula>
    </cfRule>
  </conditionalFormatting>
  <conditionalFormatting sqref="I9:I47">
    <cfRule type="expression" dxfId="59" priority="6">
      <formula>AND(NOT($B9="Summe"),I9=0)</formula>
    </cfRule>
  </conditionalFormatting>
  <conditionalFormatting sqref="I9:I47">
    <cfRule type="expression" dxfId="58" priority="5">
      <formula>AND(NOT($B9="Summe"),I9=0)</formula>
    </cfRule>
  </conditionalFormatting>
  <conditionalFormatting sqref="J9:J47">
    <cfRule type="expression" dxfId="57" priority="4">
      <formula>AND(NOT($B9="Summe"),J9=0)</formula>
    </cfRule>
  </conditionalFormatting>
  <conditionalFormatting sqref="K9:K47">
    <cfRule type="expression" dxfId="56" priority="3">
      <formula>AND(NOT($B9="Summe"),K9=0)</formula>
    </cfRule>
  </conditionalFormatting>
  <conditionalFormatting sqref="A9:A47">
    <cfRule type="expression" dxfId="55" priority="2">
      <formula>$B9="Summe"</formula>
    </cfRule>
  </conditionalFormatting>
  <conditionalFormatting sqref="B9:L47">
    <cfRule type="expression" dxfId="54" priority="1">
      <formula>$B9="Summe"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Feiertage</vt:lpstr>
      <vt:lpstr>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nostr</dc:creator>
  <cp:lastModifiedBy>nostr</cp:lastModifiedBy>
  <dcterms:created xsi:type="dcterms:W3CDTF">2022-11-18T20:29:47Z</dcterms:created>
  <dcterms:modified xsi:type="dcterms:W3CDTF">2022-11-19T00:29:03Z</dcterms:modified>
</cp:coreProperties>
</file>