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8800" windowHeight="11700"/>
  </bookViews>
  <sheets>
    <sheet name="Erläuterungen" sheetId="7" r:id="rId1"/>
    <sheet name="Übersicht" sheetId="2" r:id="rId2"/>
    <sheet name="Meine Kollegen" sheetId="1" r:id="rId3"/>
    <sheet name="Ausleitung" sheetId="4" r:id="rId4"/>
    <sheet name="Personaldaten" sheetId="3" r:id="rId5"/>
  </sheets>
  <externalReferences>
    <externalReference r:id="rId6"/>
  </externalReferences>
  <definedNames>
    <definedName name="_xlnm._FilterDatabase" localSheetId="3" hidden="1">Ausleitung!$A$2:$U$44</definedName>
    <definedName name="_xlnm._FilterDatabase" localSheetId="1" hidden="1">Übersicht!$B$3:$C$4</definedName>
    <definedName name="Kollegen">Personaldaten!$J$3:$J$22</definedName>
    <definedName name="Urlaubskalender">Übersicht!$Q$1:$CV$28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4" i="3" l="1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3" i="3"/>
  <c r="BA9" i="2" l="1"/>
  <c r="BB9" i="2"/>
  <c r="BC9" i="2"/>
  <c r="BD9" i="2"/>
  <c r="BE9" i="2"/>
  <c r="BF9" i="2"/>
  <c r="BG9" i="2"/>
  <c r="BH9" i="2"/>
  <c r="BI9" i="2"/>
  <c r="BJ9" i="2"/>
  <c r="BK9" i="2"/>
  <c r="BL9" i="2"/>
  <c r="BM9" i="2"/>
  <c r="BN9" i="2"/>
  <c r="BO9" i="2"/>
  <c r="BP9" i="2"/>
  <c r="BQ9" i="2"/>
  <c r="BR9" i="2"/>
  <c r="BS9" i="2"/>
  <c r="BT9" i="2"/>
  <c r="BU9" i="2"/>
  <c r="BV9" i="2"/>
  <c r="BW9" i="2"/>
  <c r="BX9" i="2"/>
  <c r="BY9" i="2"/>
  <c r="BZ9" i="2"/>
  <c r="CA9" i="2"/>
  <c r="CB9" i="2"/>
  <c r="CC9" i="2"/>
  <c r="CD9" i="2"/>
  <c r="CE9" i="2"/>
  <c r="CF9" i="2"/>
  <c r="CG9" i="2"/>
  <c r="CH9" i="2"/>
  <c r="CI9" i="2"/>
  <c r="CJ9" i="2"/>
  <c r="CK9" i="2"/>
  <c r="CL9" i="2"/>
  <c r="CM9" i="2"/>
  <c r="CN9" i="2"/>
  <c r="CO9" i="2"/>
  <c r="CP9" i="2"/>
  <c r="CQ9" i="2"/>
  <c r="CR9" i="2"/>
  <c r="CS9" i="2"/>
  <c r="CT9" i="2"/>
  <c r="CU9" i="2"/>
  <c r="CV9" i="2"/>
  <c r="CW9" i="2"/>
  <c r="CX9" i="2"/>
  <c r="CY9" i="2"/>
  <c r="CZ9" i="2"/>
  <c r="DA9" i="2"/>
  <c r="DB9" i="2"/>
  <c r="DC9" i="2"/>
  <c r="DD9" i="2"/>
  <c r="DE9" i="2"/>
  <c r="DF9" i="2"/>
  <c r="DG9" i="2"/>
  <c r="DH9" i="2"/>
  <c r="DI9" i="2"/>
  <c r="DJ9" i="2"/>
  <c r="DK9" i="2"/>
  <c r="DL9" i="2"/>
  <c r="DM9" i="2"/>
  <c r="DN9" i="2"/>
  <c r="DO9" i="2"/>
  <c r="DP9" i="2"/>
  <c r="DQ9" i="2"/>
  <c r="DR9" i="2"/>
  <c r="DS9" i="2"/>
  <c r="DT9" i="2"/>
  <c r="DU9" i="2"/>
  <c r="DV9" i="2"/>
  <c r="DW9" i="2"/>
  <c r="DX9" i="2"/>
  <c r="DY9" i="2"/>
  <c r="DZ9" i="2"/>
  <c r="EA9" i="2"/>
  <c r="EB9" i="2"/>
  <c r="EC9" i="2"/>
  <c r="ED9" i="2"/>
  <c r="EE9" i="2"/>
  <c r="EF9" i="2"/>
  <c r="EG9" i="2"/>
  <c r="EH9" i="2"/>
  <c r="EI9" i="2"/>
  <c r="EJ9" i="2"/>
  <c r="EK9" i="2"/>
  <c r="EL9" i="2"/>
  <c r="EM9" i="2"/>
  <c r="EN9" i="2"/>
  <c r="EO9" i="2"/>
  <c r="EP9" i="2"/>
  <c r="EQ9" i="2"/>
  <c r="ER9" i="2"/>
  <c r="ES9" i="2"/>
  <c r="ET9" i="2"/>
  <c r="EU9" i="2"/>
  <c r="EV9" i="2"/>
  <c r="EW9" i="2"/>
  <c r="EX9" i="2"/>
  <c r="EY9" i="2"/>
  <c r="EZ9" i="2"/>
  <c r="FA9" i="2"/>
  <c r="FB9" i="2"/>
  <c r="FC9" i="2"/>
  <c r="FD9" i="2"/>
  <c r="FE9" i="2"/>
  <c r="FF9" i="2"/>
  <c r="FG9" i="2"/>
  <c r="FH9" i="2"/>
  <c r="FI9" i="2"/>
  <c r="FJ9" i="2"/>
  <c r="FK9" i="2"/>
  <c r="FL9" i="2"/>
  <c r="FM9" i="2"/>
  <c r="FN9" i="2"/>
  <c r="FO9" i="2"/>
  <c r="FP9" i="2"/>
  <c r="FQ9" i="2"/>
  <c r="FR9" i="2"/>
  <c r="FS9" i="2"/>
  <c r="FT9" i="2"/>
  <c r="FU9" i="2"/>
  <c r="FV9" i="2"/>
  <c r="FW9" i="2"/>
  <c r="FX9" i="2"/>
  <c r="FY9" i="2"/>
  <c r="FZ9" i="2"/>
  <c r="GA9" i="2"/>
  <c r="GB9" i="2"/>
  <c r="GC9" i="2"/>
  <c r="GD9" i="2"/>
  <c r="GE9" i="2"/>
  <c r="GF9" i="2"/>
  <c r="GG9" i="2"/>
  <c r="GH9" i="2"/>
  <c r="GI9" i="2"/>
  <c r="GJ9" i="2"/>
  <c r="GK9" i="2"/>
  <c r="GL9" i="2"/>
  <c r="GM9" i="2"/>
  <c r="GN9" i="2"/>
  <c r="GO9" i="2"/>
  <c r="GP9" i="2"/>
  <c r="GQ9" i="2"/>
  <c r="GR9" i="2"/>
  <c r="GS9" i="2"/>
  <c r="GT9" i="2"/>
  <c r="GU9" i="2"/>
  <c r="GV9" i="2"/>
  <c r="GW9" i="2"/>
  <c r="GX9" i="2"/>
  <c r="GY9" i="2"/>
  <c r="GZ9" i="2"/>
  <c r="HA9" i="2"/>
  <c r="HB9" i="2"/>
  <c r="HC9" i="2"/>
  <c r="HD9" i="2"/>
  <c r="HE9" i="2"/>
  <c r="HF9" i="2"/>
  <c r="HG9" i="2"/>
  <c r="HH9" i="2"/>
  <c r="HI9" i="2"/>
  <c r="HJ9" i="2"/>
  <c r="HK9" i="2"/>
  <c r="HL9" i="2"/>
  <c r="HM9" i="2"/>
  <c r="HN9" i="2"/>
  <c r="HO9" i="2"/>
  <c r="HP9" i="2"/>
  <c r="HQ9" i="2"/>
  <c r="HR9" i="2"/>
  <c r="HS9" i="2"/>
  <c r="HT9" i="2"/>
  <c r="HU9" i="2"/>
  <c r="HV9" i="2"/>
  <c r="HW9" i="2"/>
  <c r="HX9" i="2"/>
  <c r="HY9" i="2"/>
  <c r="HZ9" i="2"/>
  <c r="IA9" i="2"/>
  <c r="IB9" i="2"/>
  <c r="IC9" i="2"/>
  <c r="ID9" i="2"/>
  <c r="IE9" i="2"/>
  <c r="IF9" i="2"/>
  <c r="IG9" i="2"/>
  <c r="IH9" i="2"/>
  <c r="II9" i="2"/>
  <c r="IJ9" i="2"/>
  <c r="IK9" i="2"/>
  <c r="IL9" i="2"/>
  <c r="IM9" i="2"/>
  <c r="IN9" i="2"/>
  <c r="IO9" i="2"/>
  <c r="IP9" i="2"/>
  <c r="IQ9" i="2"/>
  <c r="IR9" i="2"/>
  <c r="IS9" i="2"/>
  <c r="IT9" i="2"/>
  <c r="IU9" i="2"/>
  <c r="IV9" i="2"/>
  <c r="IW9" i="2"/>
  <c r="IX9" i="2"/>
  <c r="IY9" i="2"/>
  <c r="IZ9" i="2"/>
  <c r="JA9" i="2"/>
  <c r="JB9" i="2"/>
  <c r="JC9" i="2"/>
  <c r="JD9" i="2"/>
  <c r="JE9" i="2"/>
  <c r="JF9" i="2"/>
  <c r="JG9" i="2"/>
  <c r="JH9" i="2"/>
  <c r="JI9" i="2"/>
  <c r="JJ9" i="2"/>
  <c r="JK9" i="2"/>
  <c r="JL9" i="2"/>
  <c r="JM9" i="2"/>
  <c r="JN9" i="2"/>
  <c r="JO9" i="2"/>
  <c r="JP9" i="2"/>
  <c r="JQ9" i="2"/>
  <c r="JR9" i="2"/>
  <c r="JS9" i="2"/>
  <c r="JT9" i="2"/>
  <c r="JU9" i="2"/>
  <c r="JV9" i="2"/>
  <c r="JW9" i="2"/>
  <c r="JX9" i="2"/>
  <c r="JY9" i="2"/>
  <c r="JZ9" i="2"/>
  <c r="KA9" i="2"/>
  <c r="KB9" i="2"/>
  <c r="KC9" i="2"/>
  <c r="KD9" i="2"/>
  <c r="KE9" i="2"/>
  <c r="KF9" i="2"/>
  <c r="KG9" i="2"/>
  <c r="KH9" i="2"/>
  <c r="KI9" i="2"/>
  <c r="KJ9" i="2"/>
  <c r="KK9" i="2"/>
  <c r="KL9" i="2"/>
  <c r="KM9" i="2"/>
  <c r="KN9" i="2"/>
  <c r="KO9" i="2"/>
  <c r="KP9" i="2"/>
  <c r="KQ9" i="2"/>
  <c r="KR9" i="2"/>
  <c r="KS9" i="2"/>
  <c r="KT9" i="2"/>
  <c r="KU9" i="2"/>
  <c r="KV9" i="2"/>
  <c r="KW9" i="2"/>
  <c r="KX9" i="2"/>
  <c r="KY9" i="2"/>
  <c r="KZ9" i="2"/>
  <c r="LA9" i="2"/>
  <c r="LB9" i="2"/>
  <c r="LC9" i="2"/>
  <c r="LD9" i="2"/>
  <c r="LE9" i="2"/>
  <c r="LF9" i="2"/>
  <c r="LG9" i="2"/>
  <c r="LH9" i="2"/>
  <c r="LI9" i="2"/>
  <c r="LJ9" i="2"/>
  <c r="LK9" i="2"/>
  <c r="LL9" i="2"/>
  <c r="LM9" i="2"/>
  <c r="LN9" i="2"/>
  <c r="LO9" i="2"/>
  <c r="LP9" i="2"/>
  <c r="LQ9" i="2"/>
  <c r="LR9" i="2"/>
  <c r="LS9" i="2"/>
  <c r="LT9" i="2"/>
  <c r="LU9" i="2"/>
  <c r="LV9" i="2"/>
  <c r="LW9" i="2"/>
  <c r="LX9" i="2"/>
  <c r="LY9" i="2"/>
  <c r="LZ9" i="2"/>
  <c r="MA9" i="2"/>
  <c r="MB9" i="2"/>
  <c r="MC9" i="2"/>
  <c r="MD9" i="2"/>
  <c r="ME9" i="2"/>
  <c r="MF9" i="2"/>
  <c r="MG9" i="2"/>
  <c r="MH9" i="2"/>
  <c r="MI9" i="2"/>
  <c r="MJ9" i="2"/>
  <c r="MK9" i="2"/>
  <c r="ML9" i="2"/>
  <c r="MM9" i="2"/>
  <c r="MN9" i="2"/>
  <c r="MO9" i="2"/>
  <c r="MP9" i="2"/>
  <c r="MQ9" i="2"/>
  <c r="MR9" i="2"/>
  <c r="MS9" i="2"/>
  <c r="MT9" i="2"/>
  <c r="MU9" i="2"/>
  <c r="MV9" i="2"/>
  <c r="MW9" i="2"/>
  <c r="MX9" i="2"/>
  <c r="MY9" i="2"/>
  <c r="MZ9" i="2"/>
  <c r="NA9" i="2"/>
  <c r="NB9" i="2"/>
  <c r="NC9" i="2"/>
  <c r="ND9" i="2"/>
  <c r="NE9" i="2"/>
  <c r="NF9" i="2"/>
  <c r="NG9" i="2"/>
  <c r="NH9" i="2"/>
  <c r="NI9" i="2"/>
  <c r="NJ9" i="2"/>
  <c r="NK9" i="2"/>
  <c r="NL9" i="2"/>
  <c r="NM9" i="2"/>
  <c r="NN9" i="2"/>
  <c r="NO9" i="2"/>
  <c r="NP9" i="2"/>
  <c r="NQ9" i="2"/>
  <c r="NR9" i="2"/>
  <c r="BA10" i="2"/>
  <c r="BB10" i="2"/>
  <c r="BC10" i="2"/>
  <c r="BD10" i="2"/>
  <c r="BE10" i="2"/>
  <c r="BF10" i="2"/>
  <c r="BG10" i="2"/>
  <c r="BH10" i="2"/>
  <c r="BI10" i="2"/>
  <c r="BJ10" i="2"/>
  <c r="BK10" i="2"/>
  <c r="BL10" i="2"/>
  <c r="BM10" i="2"/>
  <c r="BN10" i="2"/>
  <c r="BO10" i="2"/>
  <c r="BP10" i="2"/>
  <c r="BQ10" i="2"/>
  <c r="BR10" i="2"/>
  <c r="BS10" i="2"/>
  <c r="BT10" i="2"/>
  <c r="BU10" i="2"/>
  <c r="BV10" i="2"/>
  <c r="BW10" i="2"/>
  <c r="BX10" i="2"/>
  <c r="BY10" i="2"/>
  <c r="BZ10" i="2"/>
  <c r="CA10" i="2"/>
  <c r="CB10" i="2"/>
  <c r="CC10" i="2"/>
  <c r="CD10" i="2"/>
  <c r="CE10" i="2"/>
  <c r="CF10" i="2"/>
  <c r="CG10" i="2"/>
  <c r="CH10" i="2"/>
  <c r="CI10" i="2"/>
  <c r="CJ10" i="2"/>
  <c r="CK10" i="2"/>
  <c r="CL10" i="2"/>
  <c r="CM10" i="2"/>
  <c r="CN10" i="2"/>
  <c r="CO10" i="2"/>
  <c r="CP10" i="2"/>
  <c r="CQ10" i="2"/>
  <c r="CR10" i="2"/>
  <c r="CS10" i="2"/>
  <c r="CT10" i="2"/>
  <c r="CU10" i="2"/>
  <c r="CV10" i="2"/>
  <c r="CW10" i="2"/>
  <c r="CX10" i="2"/>
  <c r="CY10" i="2"/>
  <c r="CZ10" i="2"/>
  <c r="DA10" i="2"/>
  <c r="DB10" i="2"/>
  <c r="DC10" i="2"/>
  <c r="DD10" i="2"/>
  <c r="DE10" i="2"/>
  <c r="DF10" i="2"/>
  <c r="DG10" i="2"/>
  <c r="DH10" i="2"/>
  <c r="DI10" i="2"/>
  <c r="DJ10" i="2"/>
  <c r="DK10" i="2"/>
  <c r="DL10" i="2"/>
  <c r="DM10" i="2"/>
  <c r="DN10" i="2"/>
  <c r="DO10" i="2"/>
  <c r="DP10" i="2"/>
  <c r="DQ10" i="2"/>
  <c r="DR10" i="2"/>
  <c r="DS10" i="2"/>
  <c r="DT10" i="2"/>
  <c r="DU10" i="2"/>
  <c r="DV10" i="2"/>
  <c r="DW10" i="2"/>
  <c r="DX10" i="2"/>
  <c r="DY10" i="2"/>
  <c r="DZ10" i="2"/>
  <c r="EA10" i="2"/>
  <c r="EB10" i="2"/>
  <c r="EC10" i="2"/>
  <c r="ED10" i="2"/>
  <c r="EE10" i="2"/>
  <c r="EF10" i="2"/>
  <c r="EG10" i="2"/>
  <c r="EH10" i="2"/>
  <c r="EI10" i="2"/>
  <c r="EJ10" i="2"/>
  <c r="EK10" i="2"/>
  <c r="EL10" i="2"/>
  <c r="EM10" i="2"/>
  <c r="EN10" i="2"/>
  <c r="EO10" i="2"/>
  <c r="EP10" i="2"/>
  <c r="EQ10" i="2"/>
  <c r="ER10" i="2"/>
  <c r="ES10" i="2"/>
  <c r="ET10" i="2"/>
  <c r="EU10" i="2"/>
  <c r="EV10" i="2"/>
  <c r="EW10" i="2"/>
  <c r="EX10" i="2"/>
  <c r="EY10" i="2"/>
  <c r="EZ10" i="2"/>
  <c r="FA10" i="2"/>
  <c r="FB10" i="2"/>
  <c r="FC10" i="2"/>
  <c r="FD10" i="2"/>
  <c r="FE10" i="2"/>
  <c r="FF10" i="2"/>
  <c r="FG10" i="2"/>
  <c r="FH10" i="2"/>
  <c r="FI10" i="2"/>
  <c r="FJ10" i="2"/>
  <c r="FK10" i="2"/>
  <c r="FL10" i="2"/>
  <c r="FM10" i="2"/>
  <c r="FN10" i="2"/>
  <c r="FO10" i="2"/>
  <c r="FP10" i="2"/>
  <c r="FQ10" i="2"/>
  <c r="FR10" i="2"/>
  <c r="FS10" i="2"/>
  <c r="FT10" i="2"/>
  <c r="FU10" i="2"/>
  <c r="FV10" i="2"/>
  <c r="FW10" i="2"/>
  <c r="FX10" i="2"/>
  <c r="FY10" i="2"/>
  <c r="FZ10" i="2"/>
  <c r="GA10" i="2"/>
  <c r="GB10" i="2"/>
  <c r="GC10" i="2"/>
  <c r="GD10" i="2"/>
  <c r="GE10" i="2"/>
  <c r="GF10" i="2"/>
  <c r="GG10" i="2"/>
  <c r="GH10" i="2"/>
  <c r="GI10" i="2"/>
  <c r="GJ10" i="2"/>
  <c r="GK10" i="2"/>
  <c r="GL10" i="2"/>
  <c r="GM10" i="2"/>
  <c r="GN10" i="2"/>
  <c r="GO10" i="2"/>
  <c r="GP10" i="2"/>
  <c r="GQ10" i="2"/>
  <c r="GR10" i="2"/>
  <c r="GS10" i="2"/>
  <c r="GT10" i="2"/>
  <c r="GU10" i="2"/>
  <c r="GV10" i="2"/>
  <c r="GW10" i="2"/>
  <c r="GX10" i="2"/>
  <c r="GY10" i="2"/>
  <c r="GZ10" i="2"/>
  <c r="HA10" i="2"/>
  <c r="HB10" i="2"/>
  <c r="HC10" i="2"/>
  <c r="HD10" i="2"/>
  <c r="HE10" i="2"/>
  <c r="HF10" i="2"/>
  <c r="HG10" i="2"/>
  <c r="HH10" i="2"/>
  <c r="HI10" i="2"/>
  <c r="HJ10" i="2"/>
  <c r="HK10" i="2"/>
  <c r="HL10" i="2"/>
  <c r="HM10" i="2"/>
  <c r="HN10" i="2"/>
  <c r="HO10" i="2"/>
  <c r="HP10" i="2"/>
  <c r="HQ10" i="2"/>
  <c r="HR10" i="2"/>
  <c r="HS10" i="2"/>
  <c r="HT10" i="2"/>
  <c r="HU10" i="2"/>
  <c r="HV10" i="2"/>
  <c r="HW10" i="2"/>
  <c r="HX10" i="2"/>
  <c r="HY10" i="2"/>
  <c r="HZ10" i="2"/>
  <c r="IA10" i="2"/>
  <c r="IB10" i="2"/>
  <c r="IC10" i="2"/>
  <c r="ID10" i="2"/>
  <c r="IE10" i="2"/>
  <c r="IF10" i="2"/>
  <c r="IG10" i="2"/>
  <c r="IH10" i="2"/>
  <c r="II10" i="2"/>
  <c r="IJ10" i="2"/>
  <c r="IK10" i="2"/>
  <c r="IL10" i="2"/>
  <c r="IM10" i="2"/>
  <c r="IN10" i="2"/>
  <c r="IO10" i="2"/>
  <c r="IP10" i="2"/>
  <c r="IQ10" i="2"/>
  <c r="IR10" i="2"/>
  <c r="IS10" i="2"/>
  <c r="IT10" i="2"/>
  <c r="IU10" i="2"/>
  <c r="IV10" i="2"/>
  <c r="IW10" i="2"/>
  <c r="IX10" i="2"/>
  <c r="IY10" i="2"/>
  <c r="IZ10" i="2"/>
  <c r="JA10" i="2"/>
  <c r="JB10" i="2"/>
  <c r="JC10" i="2"/>
  <c r="JD10" i="2"/>
  <c r="JE10" i="2"/>
  <c r="JF10" i="2"/>
  <c r="JG10" i="2"/>
  <c r="JH10" i="2"/>
  <c r="JI10" i="2"/>
  <c r="JJ10" i="2"/>
  <c r="JK10" i="2"/>
  <c r="JL10" i="2"/>
  <c r="JM10" i="2"/>
  <c r="JN10" i="2"/>
  <c r="JO10" i="2"/>
  <c r="JP10" i="2"/>
  <c r="JQ10" i="2"/>
  <c r="JR10" i="2"/>
  <c r="JS10" i="2"/>
  <c r="JT10" i="2"/>
  <c r="JU10" i="2"/>
  <c r="JV10" i="2"/>
  <c r="JW10" i="2"/>
  <c r="JX10" i="2"/>
  <c r="JY10" i="2"/>
  <c r="JZ10" i="2"/>
  <c r="KA10" i="2"/>
  <c r="KB10" i="2"/>
  <c r="KC10" i="2"/>
  <c r="KD10" i="2"/>
  <c r="KE10" i="2"/>
  <c r="KF10" i="2"/>
  <c r="KG10" i="2"/>
  <c r="KH10" i="2"/>
  <c r="KI10" i="2"/>
  <c r="KJ10" i="2"/>
  <c r="KK10" i="2"/>
  <c r="KL10" i="2"/>
  <c r="KM10" i="2"/>
  <c r="KN10" i="2"/>
  <c r="KO10" i="2"/>
  <c r="KP10" i="2"/>
  <c r="KQ10" i="2"/>
  <c r="KR10" i="2"/>
  <c r="KS10" i="2"/>
  <c r="KT10" i="2"/>
  <c r="KU10" i="2"/>
  <c r="KV10" i="2"/>
  <c r="KW10" i="2"/>
  <c r="KX10" i="2"/>
  <c r="KY10" i="2"/>
  <c r="KZ10" i="2"/>
  <c r="LA10" i="2"/>
  <c r="LB10" i="2"/>
  <c r="LC10" i="2"/>
  <c r="LD10" i="2"/>
  <c r="LE10" i="2"/>
  <c r="LF10" i="2"/>
  <c r="LG10" i="2"/>
  <c r="LH10" i="2"/>
  <c r="LI10" i="2"/>
  <c r="LJ10" i="2"/>
  <c r="LK10" i="2"/>
  <c r="LL10" i="2"/>
  <c r="LM10" i="2"/>
  <c r="LN10" i="2"/>
  <c r="LO10" i="2"/>
  <c r="LP10" i="2"/>
  <c r="LQ10" i="2"/>
  <c r="LR10" i="2"/>
  <c r="LS10" i="2"/>
  <c r="LT10" i="2"/>
  <c r="LU10" i="2"/>
  <c r="LV10" i="2"/>
  <c r="LW10" i="2"/>
  <c r="LX10" i="2"/>
  <c r="LY10" i="2"/>
  <c r="LZ10" i="2"/>
  <c r="MA10" i="2"/>
  <c r="MB10" i="2"/>
  <c r="MC10" i="2"/>
  <c r="MD10" i="2"/>
  <c r="ME10" i="2"/>
  <c r="MF10" i="2"/>
  <c r="MG10" i="2"/>
  <c r="MH10" i="2"/>
  <c r="MI10" i="2"/>
  <c r="MJ10" i="2"/>
  <c r="MK10" i="2"/>
  <c r="ML10" i="2"/>
  <c r="MM10" i="2"/>
  <c r="MN10" i="2"/>
  <c r="MO10" i="2"/>
  <c r="MP10" i="2"/>
  <c r="MQ10" i="2"/>
  <c r="MR10" i="2"/>
  <c r="MS10" i="2"/>
  <c r="MT10" i="2"/>
  <c r="MU10" i="2"/>
  <c r="MV10" i="2"/>
  <c r="MW10" i="2"/>
  <c r="MX10" i="2"/>
  <c r="MY10" i="2"/>
  <c r="MZ10" i="2"/>
  <c r="NA10" i="2"/>
  <c r="NB10" i="2"/>
  <c r="NC10" i="2"/>
  <c r="ND10" i="2"/>
  <c r="NE10" i="2"/>
  <c r="NF10" i="2"/>
  <c r="NG10" i="2"/>
  <c r="NH10" i="2"/>
  <c r="NI10" i="2"/>
  <c r="NJ10" i="2"/>
  <c r="NK10" i="2"/>
  <c r="NL10" i="2"/>
  <c r="NM10" i="2"/>
  <c r="NN10" i="2"/>
  <c r="NO10" i="2"/>
  <c r="NP10" i="2"/>
  <c r="NQ10" i="2"/>
  <c r="NR10" i="2"/>
  <c r="T9" i="2"/>
  <c r="U9" i="2"/>
  <c r="V9" i="2"/>
  <c r="W9" i="2"/>
  <c r="X9" i="2"/>
  <c r="Y9" i="2"/>
  <c r="Z9" i="2"/>
  <c r="AA9" i="2"/>
  <c r="AB9" i="2"/>
  <c r="AC9" i="2"/>
  <c r="AD9" i="2"/>
  <c r="AE9" i="2"/>
  <c r="AF9" i="2"/>
  <c r="AG9" i="2"/>
  <c r="AH9" i="2"/>
  <c r="AI9" i="2"/>
  <c r="AJ9" i="2"/>
  <c r="AK9" i="2"/>
  <c r="AL9" i="2"/>
  <c r="AM9" i="2"/>
  <c r="AN9" i="2"/>
  <c r="AO9" i="2"/>
  <c r="AP9" i="2"/>
  <c r="AQ9" i="2"/>
  <c r="AR9" i="2"/>
  <c r="AS9" i="2"/>
  <c r="AT9" i="2"/>
  <c r="AU9" i="2"/>
  <c r="AV9" i="2"/>
  <c r="AW9" i="2"/>
  <c r="AX9" i="2"/>
  <c r="AY9" i="2"/>
  <c r="AZ9" i="2"/>
  <c r="T10" i="2"/>
  <c r="U10" i="2"/>
  <c r="V10" i="2"/>
  <c r="W10" i="2"/>
  <c r="X10" i="2"/>
  <c r="Y10" i="2"/>
  <c r="Z10" i="2"/>
  <c r="AA10" i="2"/>
  <c r="AB10" i="2"/>
  <c r="AC10" i="2"/>
  <c r="AD10" i="2"/>
  <c r="AE10" i="2"/>
  <c r="AF10" i="2"/>
  <c r="AG10" i="2"/>
  <c r="AH10" i="2"/>
  <c r="AI10" i="2"/>
  <c r="AJ10" i="2"/>
  <c r="AK10" i="2"/>
  <c r="AL10" i="2"/>
  <c r="AM10" i="2"/>
  <c r="AN10" i="2"/>
  <c r="AO10" i="2"/>
  <c r="AP10" i="2"/>
  <c r="AQ10" i="2"/>
  <c r="AR10" i="2"/>
  <c r="AS10" i="2"/>
  <c r="AT10" i="2"/>
  <c r="AU10" i="2"/>
  <c r="AV10" i="2"/>
  <c r="AW10" i="2"/>
  <c r="AX10" i="2"/>
  <c r="AY10" i="2"/>
  <c r="AZ10" i="2"/>
  <c r="S10" i="2"/>
  <c r="S9" i="2"/>
  <c r="U11" i="4"/>
  <c r="U10" i="4"/>
  <c r="U9" i="4"/>
  <c r="U8" i="4"/>
  <c r="U7" i="4"/>
  <c r="U6" i="4"/>
  <c r="U5" i="4"/>
  <c r="U4" i="4"/>
  <c r="U3" i="4"/>
  <c r="G1" i="4"/>
  <c r="J3" i="3"/>
  <c r="C9" i="2" s="1"/>
  <c r="G9" i="2" s="1"/>
  <c r="G4" i="3"/>
  <c r="J4" i="3"/>
  <c r="C10" i="2" s="1"/>
  <c r="G10" i="2" s="1"/>
  <c r="J5" i="3"/>
  <c r="C11" i="2" s="1"/>
  <c r="J6" i="3"/>
  <c r="J7" i="3"/>
  <c r="C13" i="2" s="1"/>
  <c r="O13" i="2" s="1"/>
  <c r="L13" i="2" s="1"/>
  <c r="J8" i="3"/>
  <c r="J9" i="3"/>
  <c r="C15" i="2" s="1"/>
  <c r="J10" i="3"/>
  <c r="C16" i="2" s="1"/>
  <c r="J11" i="3"/>
  <c r="J12" i="3"/>
  <c r="C18" i="2" s="1"/>
  <c r="J13" i="3"/>
  <c r="C19" i="2" s="1"/>
  <c r="J14" i="3"/>
  <c r="C20" i="2" s="1"/>
  <c r="J15" i="3"/>
  <c r="C21" i="2" s="1"/>
  <c r="J16" i="3"/>
  <c r="C22" i="2" s="1"/>
  <c r="G22" i="2" s="1"/>
  <c r="J17" i="3"/>
  <c r="C23" i="2" s="1"/>
  <c r="G23" i="2" s="1"/>
  <c r="J18" i="3"/>
  <c r="J19" i="3"/>
  <c r="J20" i="3"/>
  <c r="J21" i="3"/>
  <c r="J22" i="3"/>
  <c r="NR30" i="2"/>
  <c r="NQ30" i="2"/>
  <c r="NP30" i="2"/>
  <c r="NO30" i="2"/>
  <c r="NN30" i="2"/>
  <c r="NM30" i="2"/>
  <c r="NL30" i="2"/>
  <c r="NK30" i="2"/>
  <c r="NJ30" i="2"/>
  <c r="NI30" i="2"/>
  <c r="NH30" i="2"/>
  <c r="NG30" i="2"/>
  <c r="NF30" i="2"/>
  <c r="NE30" i="2"/>
  <c r="ND30" i="2"/>
  <c r="NC30" i="2"/>
  <c r="NB30" i="2"/>
  <c r="NA30" i="2"/>
  <c r="MZ30" i="2"/>
  <c r="MY30" i="2"/>
  <c r="MX30" i="2"/>
  <c r="MW30" i="2"/>
  <c r="MV30" i="2"/>
  <c r="MU30" i="2"/>
  <c r="MT30" i="2"/>
  <c r="MS30" i="2"/>
  <c r="MR30" i="2"/>
  <c r="MQ30" i="2"/>
  <c r="MP30" i="2"/>
  <c r="MO30" i="2"/>
  <c r="MN30" i="2"/>
  <c r="MM30" i="2"/>
  <c r="ML30" i="2"/>
  <c r="MK30" i="2"/>
  <c r="MJ30" i="2"/>
  <c r="MI30" i="2"/>
  <c r="MH30" i="2"/>
  <c r="MG30" i="2"/>
  <c r="MF30" i="2"/>
  <c r="ME30" i="2"/>
  <c r="MD30" i="2"/>
  <c r="MC30" i="2"/>
  <c r="MB30" i="2"/>
  <c r="MA30" i="2"/>
  <c r="LZ30" i="2"/>
  <c r="LY30" i="2"/>
  <c r="LX30" i="2"/>
  <c r="LW30" i="2"/>
  <c r="LV30" i="2"/>
  <c r="LU30" i="2"/>
  <c r="LT30" i="2"/>
  <c r="LS30" i="2"/>
  <c r="LR30" i="2"/>
  <c r="LQ30" i="2"/>
  <c r="LP30" i="2"/>
  <c r="LO30" i="2"/>
  <c r="LN30" i="2"/>
  <c r="LM30" i="2"/>
  <c r="LL30" i="2"/>
  <c r="LK30" i="2"/>
  <c r="LJ30" i="2"/>
  <c r="LI30" i="2"/>
  <c r="LH30" i="2"/>
  <c r="LG30" i="2"/>
  <c r="LF30" i="2"/>
  <c r="LE30" i="2"/>
  <c r="LD30" i="2"/>
  <c r="LC30" i="2"/>
  <c r="LB30" i="2"/>
  <c r="LA30" i="2"/>
  <c r="KZ30" i="2"/>
  <c r="KY30" i="2"/>
  <c r="KX30" i="2"/>
  <c r="KW30" i="2"/>
  <c r="KV30" i="2"/>
  <c r="KU30" i="2"/>
  <c r="KT30" i="2"/>
  <c r="KS30" i="2"/>
  <c r="KR30" i="2"/>
  <c r="KQ30" i="2"/>
  <c r="KP30" i="2"/>
  <c r="KO30" i="2"/>
  <c r="KN30" i="2"/>
  <c r="KM30" i="2"/>
  <c r="KL30" i="2"/>
  <c r="KK30" i="2"/>
  <c r="KJ30" i="2"/>
  <c r="KI30" i="2"/>
  <c r="KH30" i="2"/>
  <c r="KG30" i="2"/>
  <c r="KF30" i="2"/>
  <c r="KE30" i="2"/>
  <c r="KD30" i="2"/>
  <c r="KC30" i="2"/>
  <c r="KB30" i="2"/>
  <c r="KA30" i="2"/>
  <c r="JZ30" i="2"/>
  <c r="JY30" i="2"/>
  <c r="JX30" i="2"/>
  <c r="JW30" i="2"/>
  <c r="JV30" i="2"/>
  <c r="JU30" i="2"/>
  <c r="JT30" i="2"/>
  <c r="JS30" i="2"/>
  <c r="JR30" i="2"/>
  <c r="JQ30" i="2"/>
  <c r="JP30" i="2"/>
  <c r="JO30" i="2"/>
  <c r="JN30" i="2"/>
  <c r="JM30" i="2"/>
  <c r="JL30" i="2"/>
  <c r="JK30" i="2"/>
  <c r="JJ30" i="2"/>
  <c r="JI30" i="2"/>
  <c r="JH30" i="2"/>
  <c r="JG30" i="2"/>
  <c r="JF30" i="2"/>
  <c r="JE30" i="2"/>
  <c r="JD30" i="2"/>
  <c r="JC30" i="2"/>
  <c r="JB30" i="2"/>
  <c r="JA30" i="2"/>
  <c r="IZ30" i="2"/>
  <c r="IY30" i="2"/>
  <c r="IX30" i="2"/>
  <c r="IW30" i="2"/>
  <c r="IV30" i="2"/>
  <c r="IU30" i="2"/>
  <c r="IT30" i="2"/>
  <c r="IS30" i="2"/>
  <c r="IR30" i="2"/>
  <c r="IQ30" i="2"/>
  <c r="IP30" i="2"/>
  <c r="IO30" i="2"/>
  <c r="IN30" i="2"/>
  <c r="IM30" i="2"/>
  <c r="IL30" i="2"/>
  <c r="IK30" i="2"/>
  <c r="IJ30" i="2"/>
  <c r="II30" i="2"/>
  <c r="IH30" i="2"/>
  <c r="IG30" i="2"/>
  <c r="IF30" i="2"/>
  <c r="IE30" i="2"/>
  <c r="ID30" i="2"/>
  <c r="IC30" i="2"/>
  <c r="IB30" i="2"/>
  <c r="IA30" i="2"/>
  <c r="HZ30" i="2"/>
  <c r="HY30" i="2"/>
  <c r="HX30" i="2"/>
  <c r="HW30" i="2"/>
  <c r="HV30" i="2"/>
  <c r="HU30" i="2"/>
  <c r="HT30" i="2"/>
  <c r="HS30" i="2"/>
  <c r="HR30" i="2"/>
  <c r="HQ30" i="2"/>
  <c r="HP30" i="2"/>
  <c r="HO30" i="2"/>
  <c r="HN30" i="2"/>
  <c r="HM30" i="2"/>
  <c r="HL30" i="2"/>
  <c r="HK30" i="2"/>
  <c r="HJ30" i="2"/>
  <c r="HI30" i="2"/>
  <c r="HH30" i="2"/>
  <c r="HG30" i="2"/>
  <c r="HF30" i="2"/>
  <c r="HE30" i="2"/>
  <c r="HD30" i="2"/>
  <c r="HC30" i="2"/>
  <c r="HB30" i="2"/>
  <c r="HA30" i="2"/>
  <c r="GZ30" i="2"/>
  <c r="GY30" i="2"/>
  <c r="GX30" i="2"/>
  <c r="GW30" i="2"/>
  <c r="GV30" i="2"/>
  <c r="GU30" i="2"/>
  <c r="GT30" i="2"/>
  <c r="GS30" i="2"/>
  <c r="GR30" i="2"/>
  <c r="GQ30" i="2"/>
  <c r="GP30" i="2"/>
  <c r="GO30" i="2"/>
  <c r="GN30" i="2"/>
  <c r="GM30" i="2"/>
  <c r="GL30" i="2"/>
  <c r="GK30" i="2"/>
  <c r="GJ30" i="2"/>
  <c r="GI30" i="2"/>
  <c r="GH30" i="2"/>
  <c r="GG30" i="2"/>
  <c r="GF30" i="2"/>
  <c r="GE30" i="2"/>
  <c r="GD30" i="2"/>
  <c r="GC30" i="2"/>
  <c r="GB30" i="2"/>
  <c r="GA30" i="2"/>
  <c r="FZ30" i="2"/>
  <c r="FY30" i="2"/>
  <c r="FX30" i="2"/>
  <c r="FW30" i="2"/>
  <c r="FV30" i="2"/>
  <c r="FU30" i="2"/>
  <c r="FT30" i="2"/>
  <c r="FS30" i="2"/>
  <c r="FR30" i="2"/>
  <c r="FQ30" i="2"/>
  <c r="FP30" i="2"/>
  <c r="FO30" i="2"/>
  <c r="FN30" i="2"/>
  <c r="FM30" i="2"/>
  <c r="FL30" i="2"/>
  <c r="FK30" i="2"/>
  <c r="FJ30" i="2"/>
  <c r="FI30" i="2"/>
  <c r="FH30" i="2"/>
  <c r="FG30" i="2"/>
  <c r="FF30" i="2"/>
  <c r="FE30" i="2"/>
  <c r="FD30" i="2"/>
  <c r="FC30" i="2"/>
  <c r="FB30" i="2"/>
  <c r="FA30" i="2"/>
  <c r="EZ30" i="2"/>
  <c r="EY30" i="2"/>
  <c r="EX30" i="2"/>
  <c r="EW30" i="2"/>
  <c r="EV30" i="2"/>
  <c r="EU30" i="2"/>
  <c r="ET30" i="2"/>
  <c r="ES30" i="2"/>
  <c r="ER30" i="2"/>
  <c r="EQ30" i="2"/>
  <c r="EP30" i="2"/>
  <c r="EO30" i="2"/>
  <c r="EN30" i="2"/>
  <c r="EM30" i="2"/>
  <c r="EL30" i="2"/>
  <c r="EK30" i="2"/>
  <c r="EJ30" i="2"/>
  <c r="EI30" i="2"/>
  <c r="EH30" i="2"/>
  <c r="EG30" i="2"/>
  <c r="EF30" i="2"/>
  <c r="EE30" i="2"/>
  <c r="ED30" i="2"/>
  <c r="EC30" i="2"/>
  <c r="EB30" i="2"/>
  <c r="EA30" i="2"/>
  <c r="DZ30" i="2"/>
  <c r="DY30" i="2"/>
  <c r="DX30" i="2"/>
  <c r="DW30" i="2"/>
  <c r="DV30" i="2"/>
  <c r="DU30" i="2"/>
  <c r="DT30" i="2"/>
  <c r="DS30" i="2"/>
  <c r="DR30" i="2"/>
  <c r="DQ30" i="2"/>
  <c r="DP30" i="2"/>
  <c r="DO30" i="2"/>
  <c r="DN30" i="2"/>
  <c r="DM30" i="2"/>
  <c r="DL30" i="2"/>
  <c r="DK30" i="2"/>
  <c r="DJ30" i="2"/>
  <c r="DI30" i="2"/>
  <c r="DH30" i="2"/>
  <c r="DG30" i="2"/>
  <c r="DF30" i="2"/>
  <c r="DE30" i="2"/>
  <c r="DD30" i="2"/>
  <c r="DC30" i="2"/>
  <c r="DB30" i="2"/>
  <c r="DA30" i="2"/>
  <c r="CZ30" i="2"/>
  <c r="CY30" i="2"/>
  <c r="CX30" i="2"/>
  <c r="CW30" i="2"/>
  <c r="CV30" i="2"/>
  <c r="CU30" i="2"/>
  <c r="CT30" i="2"/>
  <c r="CS30" i="2"/>
  <c r="CR30" i="2"/>
  <c r="CQ30" i="2"/>
  <c r="CP30" i="2"/>
  <c r="CO30" i="2"/>
  <c r="CN30" i="2"/>
  <c r="CM30" i="2"/>
  <c r="CL30" i="2"/>
  <c r="CK30" i="2"/>
  <c r="CJ30" i="2"/>
  <c r="CI30" i="2"/>
  <c r="CH30" i="2"/>
  <c r="CG30" i="2"/>
  <c r="CF30" i="2"/>
  <c r="CE30" i="2"/>
  <c r="CD30" i="2"/>
  <c r="CC30" i="2"/>
  <c r="CB30" i="2"/>
  <c r="CA30" i="2"/>
  <c r="BZ30" i="2"/>
  <c r="BY30" i="2"/>
  <c r="BX30" i="2"/>
  <c r="BW30" i="2"/>
  <c r="BV30" i="2"/>
  <c r="BU30" i="2"/>
  <c r="BT30" i="2"/>
  <c r="BS30" i="2"/>
  <c r="BR30" i="2"/>
  <c r="BQ30" i="2"/>
  <c r="BP30" i="2"/>
  <c r="BO30" i="2"/>
  <c r="BN30" i="2"/>
  <c r="BM30" i="2"/>
  <c r="BL30" i="2"/>
  <c r="BK30" i="2"/>
  <c r="BJ30" i="2"/>
  <c r="BI30" i="2"/>
  <c r="BH30" i="2"/>
  <c r="BG30" i="2"/>
  <c r="BF30" i="2"/>
  <c r="BE30" i="2"/>
  <c r="BD30" i="2"/>
  <c r="BC30" i="2"/>
  <c r="BB30" i="2"/>
  <c r="BA30" i="2"/>
  <c r="AZ30" i="2"/>
  <c r="AY30" i="2"/>
  <c r="AX30" i="2"/>
  <c r="AW30" i="2"/>
  <c r="AV30" i="2"/>
  <c r="AU30" i="2"/>
  <c r="AT30" i="2"/>
  <c r="AS30" i="2"/>
  <c r="AR30" i="2"/>
  <c r="AQ30" i="2"/>
  <c r="AP30" i="2"/>
  <c r="AO30" i="2"/>
  <c r="AN30" i="2"/>
  <c r="AM30" i="2"/>
  <c r="AL30" i="2"/>
  <c r="AK30" i="2"/>
  <c r="AJ30" i="2"/>
  <c r="AI30" i="2"/>
  <c r="AH30" i="2"/>
  <c r="AG30" i="2"/>
  <c r="AF30" i="2"/>
  <c r="AE30" i="2"/>
  <c r="AD30" i="2"/>
  <c r="AC30" i="2"/>
  <c r="AB30" i="2"/>
  <c r="AA30" i="2"/>
  <c r="Z30" i="2"/>
  <c r="Y30" i="2"/>
  <c r="X30" i="2"/>
  <c r="W30" i="2"/>
  <c r="V30" i="2"/>
  <c r="U30" i="2"/>
  <c r="T30" i="2"/>
  <c r="S30" i="2"/>
  <c r="R30" i="2"/>
  <c r="Q30" i="2"/>
  <c r="K28" i="2"/>
  <c r="F28" i="2"/>
  <c r="C28" i="2"/>
  <c r="M28" i="2" s="1"/>
  <c r="K27" i="2"/>
  <c r="F27" i="2"/>
  <c r="C27" i="2"/>
  <c r="H27" i="2" s="1"/>
  <c r="K26" i="2"/>
  <c r="F26" i="2"/>
  <c r="C26" i="2"/>
  <c r="J26" i="2" s="1"/>
  <c r="K25" i="2"/>
  <c r="F25" i="2"/>
  <c r="C25" i="2"/>
  <c r="M25" i="2" s="1"/>
  <c r="F24" i="2"/>
  <c r="C24" i="2"/>
  <c r="F23" i="2"/>
  <c r="F22" i="2"/>
  <c r="F21" i="2"/>
  <c r="F20" i="2"/>
  <c r="F19" i="2"/>
  <c r="F18" i="2"/>
  <c r="F17" i="2"/>
  <c r="C17" i="2"/>
  <c r="F16" i="2"/>
  <c r="F15" i="2"/>
  <c r="F14" i="2"/>
  <c r="C14" i="2"/>
  <c r="K13" i="2"/>
  <c r="F13" i="2"/>
  <c r="F12" i="2"/>
  <c r="C12" i="2"/>
  <c r="F11" i="2"/>
  <c r="F10" i="2"/>
  <c r="F9" i="2"/>
  <c r="Q8" i="2"/>
  <c r="Q7" i="2" s="1"/>
  <c r="O3" i="2"/>
  <c r="N3" i="2"/>
  <c r="M3" i="2"/>
  <c r="L3" i="2"/>
  <c r="K3" i="2"/>
  <c r="J3" i="2"/>
  <c r="G3" i="2"/>
  <c r="F3" i="2"/>
  <c r="AN29" i="1"/>
  <c r="AO29" i="1" s="1"/>
  <c r="AP29" i="1" s="1"/>
  <c r="AQ29" i="1" s="1"/>
  <c r="AR29" i="1" s="1"/>
  <c r="AS29" i="1" s="1"/>
  <c r="AF23" i="1"/>
  <c r="AE23" i="1"/>
  <c r="AD23" i="1"/>
  <c r="AC23" i="1"/>
  <c r="AB23" i="1"/>
  <c r="AA23" i="1"/>
  <c r="Z23" i="1"/>
  <c r="X23" i="1"/>
  <c r="W23" i="1"/>
  <c r="V23" i="1"/>
  <c r="U23" i="1"/>
  <c r="T23" i="1"/>
  <c r="S23" i="1"/>
  <c r="R23" i="1"/>
  <c r="P23" i="1"/>
  <c r="O23" i="1"/>
  <c r="N23" i="1"/>
  <c r="M23" i="1"/>
  <c r="L23" i="1"/>
  <c r="K23" i="1"/>
  <c r="J23" i="1"/>
  <c r="H23" i="1"/>
  <c r="G23" i="1"/>
  <c r="F23" i="1"/>
  <c r="E23" i="1"/>
  <c r="D23" i="1"/>
  <c r="C23" i="1"/>
  <c r="B23" i="1"/>
  <c r="AF14" i="1"/>
  <c r="AE14" i="1"/>
  <c r="AD14" i="1"/>
  <c r="AC14" i="1"/>
  <c r="AB14" i="1"/>
  <c r="AA14" i="1"/>
  <c r="Z14" i="1"/>
  <c r="X14" i="1"/>
  <c r="W14" i="1"/>
  <c r="V14" i="1"/>
  <c r="U14" i="1"/>
  <c r="T14" i="1"/>
  <c r="S14" i="1"/>
  <c r="R14" i="1"/>
  <c r="P14" i="1"/>
  <c r="O14" i="1"/>
  <c r="N14" i="1"/>
  <c r="M14" i="1"/>
  <c r="L14" i="1"/>
  <c r="K14" i="1"/>
  <c r="J14" i="1"/>
  <c r="H14" i="1"/>
  <c r="G14" i="1"/>
  <c r="F14" i="1"/>
  <c r="E14" i="1"/>
  <c r="D14" i="1"/>
  <c r="C14" i="1"/>
  <c r="B14" i="1"/>
  <c r="B6" i="1"/>
  <c r="C6" i="1" s="1"/>
  <c r="D6" i="1" s="1"/>
  <c r="E6" i="1" s="1"/>
  <c r="F6" i="1" s="1"/>
  <c r="G6" i="1" s="1"/>
  <c r="H6" i="1" s="1"/>
  <c r="B7" i="1" s="1"/>
  <c r="AF5" i="1"/>
  <c r="AE5" i="1"/>
  <c r="AD5" i="1"/>
  <c r="AC5" i="1"/>
  <c r="AB5" i="1"/>
  <c r="AA5" i="1"/>
  <c r="Z5" i="1"/>
  <c r="X5" i="1"/>
  <c r="W5" i="1"/>
  <c r="V5" i="1"/>
  <c r="U5" i="1"/>
  <c r="T5" i="1"/>
  <c r="S5" i="1"/>
  <c r="R5" i="1"/>
  <c r="P5" i="1"/>
  <c r="O5" i="1"/>
  <c r="N5" i="1"/>
  <c r="M5" i="1"/>
  <c r="L5" i="1"/>
  <c r="K5" i="1"/>
  <c r="J5" i="1"/>
  <c r="H5" i="1"/>
  <c r="G5" i="1"/>
  <c r="F5" i="1"/>
  <c r="E5" i="1"/>
  <c r="D5" i="1"/>
  <c r="C5" i="1"/>
  <c r="B5" i="1"/>
  <c r="J4" i="1"/>
  <c r="R4" i="1" s="1"/>
  <c r="K16" i="2" l="1"/>
  <c r="K18" i="2"/>
  <c r="U1" i="4"/>
  <c r="G17" i="2"/>
  <c r="G21" i="2"/>
  <c r="J25" i="2"/>
  <c r="O25" i="2"/>
  <c r="K20" i="2"/>
  <c r="J17" i="2"/>
  <c r="K22" i="2"/>
  <c r="J19" i="2"/>
  <c r="R8" i="2"/>
  <c r="K14" i="2"/>
  <c r="K19" i="2"/>
  <c r="O20" i="2"/>
  <c r="K24" i="2"/>
  <c r="Q3" i="2"/>
  <c r="J16" i="2"/>
  <c r="O18" i="2"/>
  <c r="L18" i="2" s="1"/>
  <c r="G24" i="2"/>
  <c r="G16" i="2"/>
  <c r="H26" i="2"/>
  <c r="H21" i="2"/>
  <c r="L26" i="2"/>
  <c r="H22" i="2"/>
  <c r="I22" i="2" s="1"/>
  <c r="N23" i="2"/>
  <c r="G18" i="2"/>
  <c r="L25" i="2"/>
  <c r="J28" i="2"/>
  <c r="N13" i="2"/>
  <c r="G15" i="2"/>
  <c r="H15" i="2" s="1"/>
  <c r="N15" i="2"/>
  <c r="J21" i="2"/>
  <c r="O22" i="2"/>
  <c r="L22" i="2" s="1"/>
  <c r="J23" i="2"/>
  <c r="N25" i="2"/>
  <c r="O26" i="2"/>
  <c r="O15" i="2"/>
  <c r="L15" i="2" s="1"/>
  <c r="N28" i="2"/>
  <c r="H13" i="2"/>
  <c r="M13" i="2"/>
  <c r="G13" i="2"/>
  <c r="N17" i="2"/>
  <c r="O24" i="2"/>
  <c r="L24" i="2" s="1"/>
  <c r="G25" i="2"/>
  <c r="I25" i="2" s="1"/>
  <c r="H18" i="2"/>
  <c r="H10" i="2"/>
  <c r="J13" i="2"/>
  <c r="H25" i="2"/>
  <c r="G26" i="2"/>
  <c r="I26" i="2" s="1"/>
  <c r="L27" i="2"/>
  <c r="K9" i="2"/>
  <c r="O9" i="2"/>
  <c r="N9" i="2"/>
  <c r="K10" i="2"/>
  <c r="I10" i="2" s="1"/>
  <c r="O10" i="2"/>
  <c r="M10" i="2" s="1"/>
  <c r="H9" i="2"/>
  <c r="J9" i="2"/>
  <c r="J11" i="2"/>
  <c r="N11" i="2"/>
  <c r="K11" i="2"/>
  <c r="O11" i="2"/>
  <c r="L11" i="2" s="1"/>
  <c r="K12" i="2"/>
  <c r="N12" i="2"/>
  <c r="N10" i="2"/>
  <c r="J10" i="2"/>
  <c r="M24" i="2"/>
  <c r="N14" i="2"/>
  <c r="O17" i="2"/>
  <c r="L17" i="2" s="1"/>
  <c r="J18" i="2"/>
  <c r="K21" i="2"/>
  <c r="O23" i="2"/>
  <c r="L23" i="2" s="1"/>
  <c r="G12" i="2"/>
  <c r="H12" i="2" s="1"/>
  <c r="O12" i="2"/>
  <c r="L12" i="2" s="1"/>
  <c r="G14" i="2"/>
  <c r="O14" i="2"/>
  <c r="M14" i="2" s="1"/>
  <c r="J15" i="2"/>
  <c r="H17" i="2"/>
  <c r="N19" i="2"/>
  <c r="H23" i="2"/>
  <c r="I23" i="2" s="1"/>
  <c r="M26" i="2"/>
  <c r="J27" i="2"/>
  <c r="G28" i="2"/>
  <c r="I28" i="2" s="1"/>
  <c r="O28" i="2"/>
  <c r="K15" i="2"/>
  <c r="N16" i="2"/>
  <c r="G19" i="2"/>
  <c r="H19" i="2" s="1"/>
  <c r="O19" i="2"/>
  <c r="M19" i="2" s="1"/>
  <c r="J20" i="2"/>
  <c r="N22" i="2"/>
  <c r="N24" i="2"/>
  <c r="N26" i="2"/>
  <c r="H28" i="2"/>
  <c r="O16" i="2"/>
  <c r="L16" i="2" s="1"/>
  <c r="N21" i="2"/>
  <c r="G11" i="2"/>
  <c r="J12" i="2"/>
  <c r="J14" i="2"/>
  <c r="H16" i="2"/>
  <c r="K17" i="2"/>
  <c r="N18" i="2"/>
  <c r="L20" i="2"/>
  <c r="O21" i="2"/>
  <c r="L21" i="2" s="1"/>
  <c r="K23" i="2"/>
  <c r="H24" i="2"/>
  <c r="M27" i="2"/>
  <c r="M20" i="2"/>
  <c r="N27" i="2"/>
  <c r="N20" i="2"/>
  <c r="J22" i="2"/>
  <c r="J24" i="2"/>
  <c r="G27" i="2"/>
  <c r="I27" i="2" s="1"/>
  <c r="O27" i="2"/>
  <c r="L28" i="2"/>
  <c r="G20" i="2"/>
  <c r="H20" i="2" s="1"/>
  <c r="Z4" i="1"/>
  <c r="R6" i="1"/>
  <c r="S6" i="1" s="1"/>
  <c r="T6" i="1" s="1"/>
  <c r="U6" i="1" s="1"/>
  <c r="V6" i="1" s="1"/>
  <c r="W6" i="1" s="1"/>
  <c r="X6" i="1" s="1"/>
  <c r="R7" i="1" s="1"/>
  <c r="S7" i="1" s="1"/>
  <c r="T7" i="1" s="1"/>
  <c r="U7" i="1" s="1"/>
  <c r="V7" i="1" s="1"/>
  <c r="W7" i="1" s="1"/>
  <c r="X7" i="1" s="1"/>
  <c r="R8" i="1" s="1"/>
  <c r="S8" i="1" s="1"/>
  <c r="T8" i="1" s="1"/>
  <c r="U8" i="1" s="1"/>
  <c r="V8" i="1" s="1"/>
  <c r="W8" i="1" s="1"/>
  <c r="X8" i="1" s="1"/>
  <c r="R9" i="1" s="1"/>
  <c r="S9" i="1" s="1"/>
  <c r="T9" i="1" s="1"/>
  <c r="U9" i="1" s="1"/>
  <c r="V9" i="1" s="1"/>
  <c r="W9" i="1" s="1"/>
  <c r="X9" i="1" s="1"/>
  <c r="R10" i="1" s="1"/>
  <c r="S10" i="1" s="1"/>
  <c r="T10" i="1" s="1"/>
  <c r="U10" i="1" s="1"/>
  <c r="V10" i="1" s="1"/>
  <c r="W10" i="1" s="1"/>
  <c r="X10" i="1" s="1"/>
  <c r="R11" i="1" s="1"/>
  <c r="S11" i="1" s="1"/>
  <c r="T11" i="1" s="1"/>
  <c r="U11" i="1" s="1"/>
  <c r="V11" i="1" s="1"/>
  <c r="W11" i="1" s="1"/>
  <c r="X11" i="1" s="1"/>
  <c r="C7" i="1"/>
  <c r="D7" i="1" s="1"/>
  <c r="E7" i="1" s="1"/>
  <c r="F7" i="1" s="1"/>
  <c r="G7" i="1" s="1"/>
  <c r="H7" i="1" s="1"/>
  <c r="B8" i="1" s="1"/>
  <c r="C8" i="1" s="1"/>
  <c r="D8" i="1" s="1"/>
  <c r="E8" i="1" s="1"/>
  <c r="F8" i="1" s="1"/>
  <c r="G8" i="1" s="1"/>
  <c r="H8" i="1" s="1"/>
  <c r="B9" i="1" s="1"/>
  <c r="C9" i="1" s="1"/>
  <c r="D9" i="1" s="1"/>
  <c r="E9" i="1" s="1"/>
  <c r="F9" i="1" s="1"/>
  <c r="G9" i="1" s="1"/>
  <c r="H9" i="1" s="1"/>
  <c r="B10" i="1" s="1"/>
  <c r="C10" i="1" s="1"/>
  <c r="D10" i="1" s="1"/>
  <c r="E10" i="1" s="1"/>
  <c r="F10" i="1" s="1"/>
  <c r="G10" i="1" s="1"/>
  <c r="H10" i="1" s="1"/>
  <c r="B11" i="1" s="1"/>
  <c r="C11" i="1" s="1"/>
  <c r="D11" i="1" s="1"/>
  <c r="E11" i="1" s="1"/>
  <c r="F11" i="1" s="1"/>
  <c r="G11" i="1" s="1"/>
  <c r="H11" i="1" s="1"/>
  <c r="J6" i="1"/>
  <c r="K6" i="1" s="1"/>
  <c r="L6" i="1" s="1"/>
  <c r="M6" i="1" s="1"/>
  <c r="N6" i="1" s="1"/>
  <c r="O6" i="1" s="1"/>
  <c r="P6" i="1" s="1"/>
  <c r="J7" i="1" s="1"/>
  <c r="K7" i="1" s="1"/>
  <c r="L7" i="1" s="1"/>
  <c r="M7" i="1" s="1"/>
  <c r="N7" i="1" s="1"/>
  <c r="O7" i="1" s="1"/>
  <c r="P7" i="1" s="1"/>
  <c r="J8" i="1" s="1"/>
  <c r="K8" i="1" s="1"/>
  <c r="L8" i="1" s="1"/>
  <c r="M8" i="1" s="1"/>
  <c r="N8" i="1" s="1"/>
  <c r="O8" i="1" s="1"/>
  <c r="P8" i="1" s="1"/>
  <c r="J9" i="1" s="1"/>
  <c r="K9" i="1" s="1"/>
  <c r="L9" i="1" s="1"/>
  <c r="M9" i="1" s="1"/>
  <c r="N9" i="1" s="1"/>
  <c r="O9" i="1" s="1"/>
  <c r="P9" i="1" s="1"/>
  <c r="J10" i="1" s="1"/>
  <c r="K10" i="1" s="1"/>
  <c r="L10" i="1" s="1"/>
  <c r="M10" i="1" s="1"/>
  <c r="N10" i="1" s="1"/>
  <c r="O10" i="1" s="1"/>
  <c r="P10" i="1" s="1"/>
  <c r="J11" i="1" s="1"/>
  <c r="K11" i="1" s="1"/>
  <c r="L11" i="1" s="1"/>
  <c r="M11" i="1" s="1"/>
  <c r="N11" i="1" s="1"/>
  <c r="O11" i="1" s="1"/>
  <c r="P11" i="1" s="1"/>
  <c r="I24" i="2" l="1"/>
  <c r="I21" i="2"/>
  <c r="I16" i="2"/>
  <c r="I9" i="2"/>
  <c r="I18" i="2"/>
  <c r="M18" i="2"/>
  <c r="L14" i="2"/>
  <c r="I17" i="2"/>
  <c r="S8" i="2"/>
  <c r="R3" i="2"/>
  <c r="R7" i="2"/>
  <c r="M22" i="2"/>
  <c r="L10" i="2"/>
  <c r="M15" i="2"/>
  <c r="M16" i="2"/>
  <c r="I13" i="2"/>
  <c r="I15" i="2"/>
  <c r="M21" i="2"/>
  <c r="M12" i="2"/>
  <c r="H14" i="2"/>
  <c r="I14" i="2" s="1"/>
  <c r="I12" i="2"/>
  <c r="H11" i="2"/>
  <c r="I11" i="2" s="1"/>
  <c r="L19" i="2"/>
  <c r="M11" i="2"/>
  <c r="M23" i="2"/>
  <c r="M9" i="2"/>
  <c r="L9" i="2"/>
  <c r="I20" i="2"/>
  <c r="I19" i="2"/>
  <c r="M17" i="2"/>
  <c r="Z6" i="1"/>
  <c r="AA6" i="1" s="1"/>
  <c r="AB6" i="1" s="1"/>
  <c r="AC6" i="1" s="1"/>
  <c r="AD6" i="1" s="1"/>
  <c r="AE6" i="1" s="1"/>
  <c r="AF6" i="1" s="1"/>
  <c r="Z7" i="1" s="1"/>
  <c r="AA7" i="1" s="1"/>
  <c r="AB7" i="1" s="1"/>
  <c r="AC7" i="1" s="1"/>
  <c r="AD7" i="1" s="1"/>
  <c r="AE7" i="1" s="1"/>
  <c r="AF7" i="1" s="1"/>
  <c r="Z8" i="1" s="1"/>
  <c r="AA8" i="1" s="1"/>
  <c r="AB8" i="1" s="1"/>
  <c r="AC8" i="1" s="1"/>
  <c r="AD8" i="1" s="1"/>
  <c r="AE8" i="1" s="1"/>
  <c r="AF8" i="1" s="1"/>
  <c r="Z9" i="1" s="1"/>
  <c r="AA9" i="1" s="1"/>
  <c r="AB9" i="1" s="1"/>
  <c r="AC9" i="1" s="1"/>
  <c r="AD9" i="1" s="1"/>
  <c r="AE9" i="1" s="1"/>
  <c r="AF9" i="1" s="1"/>
  <c r="Z10" i="1" s="1"/>
  <c r="AA10" i="1" s="1"/>
  <c r="AB10" i="1" s="1"/>
  <c r="AC10" i="1" s="1"/>
  <c r="AD10" i="1" s="1"/>
  <c r="AE10" i="1" s="1"/>
  <c r="AF10" i="1" s="1"/>
  <c r="Z11" i="1" s="1"/>
  <c r="AA11" i="1" s="1"/>
  <c r="AB11" i="1" s="1"/>
  <c r="AC11" i="1" s="1"/>
  <c r="AD11" i="1" s="1"/>
  <c r="AE11" i="1" s="1"/>
  <c r="AF11" i="1" s="1"/>
  <c r="B13" i="1"/>
  <c r="T8" i="2" l="1"/>
  <c r="S3" i="2"/>
  <c r="S7" i="2"/>
  <c r="J13" i="1"/>
  <c r="B15" i="1"/>
  <c r="C15" i="1" s="1"/>
  <c r="D15" i="1" s="1"/>
  <c r="E15" i="1" s="1"/>
  <c r="F15" i="1" s="1"/>
  <c r="G15" i="1" s="1"/>
  <c r="H15" i="1" s="1"/>
  <c r="B16" i="1" s="1"/>
  <c r="C16" i="1" s="1"/>
  <c r="D16" i="1" s="1"/>
  <c r="E16" i="1" s="1"/>
  <c r="F16" i="1" s="1"/>
  <c r="G16" i="1" s="1"/>
  <c r="H16" i="1" s="1"/>
  <c r="B17" i="1" s="1"/>
  <c r="C17" i="1" s="1"/>
  <c r="D17" i="1" s="1"/>
  <c r="E17" i="1" s="1"/>
  <c r="F17" i="1" s="1"/>
  <c r="G17" i="1" s="1"/>
  <c r="H17" i="1" s="1"/>
  <c r="B18" i="1" s="1"/>
  <c r="C18" i="1" s="1"/>
  <c r="D18" i="1" s="1"/>
  <c r="E18" i="1" s="1"/>
  <c r="F18" i="1" s="1"/>
  <c r="G18" i="1" s="1"/>
  <c r="H18" i="1" s="1"/>
  <c r="B19" i="1" s="1"/>
  <c r="C19" i="1" s="1"/>
  <c r="D19" i="1" s="1"/>
  <c r="E19" i="1" s="1"/>
  <c r="F19" i="1" s="1"/>
  <c r="G19" i="1" s="1"/>
  <c r="H19" i="1" s="1"/>
  <c r="B20" i="1" s="1"/>
  <c r="C20" i="1" s="1"/>
  <c r="D20" i="1" s="1"/>
  <c r="E20" i="1" s="1"/>
  <c r="F20" i="1" s="1"/>
  <c r="G20" i="1" s="1"/>
  <c r="H20" i="1" s="1"/>
  <c r="U8" i="2" l="1"/>
  <c r="T7" i="2"/>
  <c r="T3" i="2"/>
  <c r="R13" i="1"/>
  <c r="J15" i="1"/>
  <c r="K15" i="1" s="1"/>
  <c r="L15" i="1" s="1"/>
  <c r="M15" i="1" s="1"/>
  <c r="N15" i="1" s="1"/>
  <c r="O15" i="1" s="1"/>
  <c r="P15" i="1" s="1"/>
  <c r="J16" i="1" s="1"/>
  <c r="K16" i="1" s="1"/>
  <c r="L16" i="1" s="1"/>
  <c r="M16" i="1" s="1"/>
  <c r="N16" i="1" s="1"/>
  <c r="O16" i="1" s="1"/>
  <c r="P16" i="1" s="1"/>
  <c r="J17" i="1" s="1"/>
  <c r="K17" i="1" s="1"/>
  <c r="L17" i="1" s="1"/>
  <c r="M17" i="1" s="1"/>
  <c r="N17" i="1" s="1"/>
  <c r="O17" i="1" s="1"/>
  <c r="P17" i="1" s="1"/>
  <c r="J18" i="1" s="1"/>
  <c r="K18" i="1" s="1"/>
  <c r="L18" i="1" s="1"/>
  <c r="M18" i="1" s="1"/>
  <c r="N18" i="1" s="1"/>
  <c r="O18" i="1" s="1"/>
  <c r="P18" i="1" s="1"/>
  <c r="J19" i="1" s="1"/>
  <c r="K19" i="1" s="1"/>
  <c r="L19" i="1" s="1"/>
  <c r="M19" i="1" s="1"/>
  <c r="N19" i="1" s="1"/>
  <c r="O19" i="1" s="1"/>
  <c r="P19" i="1" s="1"/>
  <c r="J20" i="1" s="1"/>
  <c r="K20" i="1" s="1"/>
  <c r="L20" i="1" s="1"/>
  <c r="M20" i="1" s="1"/>
  <c r="N20" i="1" s="1"/>
  <c r="O20" i="1" s="1"/>
  <c r="P20" i="1" s="1"/>
  <c r="U7" i="2" l="1"/>
  <c r="V8" i="2"/>
  <c r="U3" i="2"/>
  <c r="Z13" i="1"/>
  <c r="R15" i="1"/>
  <c r="S15" i="1" s="1"/>
  <c r="T15" i="1" s="1"/>
  <c r="U15" i="1" s="1"/>
  <c r="V15" i="1" s="1"/>
  <c r="W15" i="1" s="1"/>
  <c r="X15" i="1" s="1"/>
  <c r="R16" i="1" s="1"/>
  <c r="S16" i="1" s="1"/>
  <c r="T16" i="1" s="1"/>
  <c r="U16" i="1" s="1"/>
  <c r="V16" i="1" s="1"/>
  <c r="W16" i="1" s="1"/>
  <c r="X16" i="1" s="1"/>
  <c r="R17" i="1" s="1"/>
  <c r="S17" i="1" s="1"/>
  <c r="T17" i="1" s="1"/>
  <c r="U17" i="1" s="1"/>
  <c r="V17" i="1" s="1"/>
  <c r="W17" i="1" s="1"/>
  <c r="X17" i="1" s="1"/>
  <c r="R18" i="1" s="1"/>
  <c r="S18" i="1" s="1"/>
  <c r="T18" i="1" s="1"/>
  <c r="U18" i="1" s="1"/>
  <c r="V18" i="1" s="1"/>
  <c r="W18" i="1" s="1"/>
  <c r="X18" i="1" s="1"/>
  <c r="R19" i="1" s="1"/>
  <c r="S19" i="1" s="1"/>
  <c r="T19" i="1" s="1"/>
  <c r="U19" i="1" s="1"/>
  <c r="V19" i="1" s="1"/>
  <c r="W19" i="1" s="1"/>
  <c r="X19" i="1" s="1"/>
  <c r="W8" i="2" l="1"/>
  <c r="V7" i="2"/>
  <c r="V3" i="2"/>
  <c r="Z15" i="1"/>
  <c r="AA15" i="1" s="1"/>
  <c r="AB15" i="1" s="1"/>
  <c r="AC15" i="1" s="1"/>
  <c r="AD15" i="1" s="1"/>
  <c r="AE15" i="1" s="1"/>
  <c r="AF15" i="1" s="1"/>
  <c r="Z16" i="1" s="1"/>
  <c r="AA16" i="1" s="1"/>
  <c r="AB16" i="1" s="1"/>
  <c r="AC16" i="1" s="1"/>
  <c r="AD16" i="1" s="1"/>
  <c r="AE16" i="1" s="1"/>
  <c r="AF16" i="1" s="1"/>
  <c r="Z17" i="1" s="1"/>
  <c r="AA17" i="1" s="1"/>
  <c r="AB17" i="1" s="1"/>
  <c r="AC17" i="1" s="1"/>
  <c r="AD17" i="1" s="1"/>
  <c r="AE17" i="1" s="1"/>
  <c r="AF17" i="1" s="1"/>
  <c r="Z18" i="1" s="1"/>
  <c r="AA18" i="1" s="1"/>
  <c r="AB18" i="1" s="1"/>
  <c r="AC18" i="1" s="1"/>
  <c r="AD18" i="1" s="1"/>
  <c r="AE18" i="1" s="1"/>
  <c r="AF18" i="1" s="1"/>
  <c r="Z19" i="1" s="1"/>
  <c r="AA19" i="1" s="1"/>
  <c r="AB19" i="1" s="1"/>
  <c r="AC19" i="1" s="1"/>
  <c r="AD19" i="1" s="1"/>
  <c r="AE19" i="1" s="1"/>
  <c r="AF19" i="1" s="1"/>
  <c r="B22" i="1"/>
  <c r="W7" i="2" l="1"/>
  <c r="X8" i="2"/>
  <c r="W3" i="2"/>
  <c r="J22" i="1"/>
  <c r="B24" i="1"/>
  <c r="C24" i="1" s="1"/>
  <c r="D24" i="1" s="1"/>
  <c r="E24" i="1" s="1"/>
  <c r="F24" i="1" s="1"/>
  <c r="G24" i="1" s="1"/>
  <c r="H24" i="1" s="1"/>
  <c r="B25" i="1" s="1"/>
  <c r="C25" i="1" s="1"/>
  <c r="D25" i="1" s="1"/>
  <c r="E25" i="1" s="1"/>
  <c r="F25" i="1" s="1"/>
  <c r="G25" i="1" s="1"/>
  <c r="H25" i="1" s="1"/>
  <c r="B26" i="1" s="1"/>
  <c r="C26" i="1" s="1"/>
  <c r="D26" i="1" s="1"/>
  <c r="E26" i="1" s="1"/>
  <c r="F26" i="1" s="1"/>
  <c r="G26" i="1" s="1"/>
  <c r="H26" i="1" s="1"/>
  <c r="B27" i="1" s="1"/>
  <c r="C27" i="1" s="1"/>
  <c r="D27" i="1" s="1"/>
  <c r="E27" i="1" s="1"/>
  <c r="F27" i="1" s="1"/>
  <c r="G27" i="1" s="1"/>
  <c r="H27" i="1" s="1"/>
  <c r="B28" i="1" s="1"/>
  <c r="C28" i="1" s="1"/>
  <c r="D28" i="1" s="1"/>
  <c r="E28" i="1" s="1"/>
  <c r="F28" i="1" s="1"/>
  <c r="G28" i="1" s="1"/>
  <c r="H28" i="1" s="1"/>
  <c r="B29" i="1" s="1"/>
  <c r="C29" i="1" s="1"/>
  <c r="D29" i="1" s="1"/>
  <c r="E29" i="1" s="1"/>
  <c r="F29" i="1" s="1"/>
  <c r="G29" i="1" s="1"/>
  <c r="H29" i="1" s="1"/>
  <c r="Y8" i="2" l="1"/>
  <c r="X3" i="2"/>
  <c r="X7" i="2"/>
  <c r="R22" i="1"/>
  <c r="J24" i="1"/>
  <c r="K24" i="1" s="1"/>
  <c r="L24" i="1" s="1"/>
  <c r="M24" i="1" s="1"/>
  <c r="N24" i="1" s="1"/>
  <c r="O24" i="1" s="1"/>
  <c r="P24" i="1" s="1"/>
  <c r="J25" i="1" s="1"/>
  <c r="K25" i="1" s="1"/>
  <c r="L25" i="1" s="1"/>
  <c r="M25" i="1" s="1"/>
  <c r="N25" i="1" s="1"/>
  <c r="O25" i="1" s="1"/>
  <c r="P25" i="1" s="1"/>
  <c r="J26" i="1" s="1"/>
  <c r="K26" i="1" s="1"/>
  <c r="L26" i="1" s="1"/>
  <c r="M26" i="1" s="1"/>
  <c r="N26" i="1" s="1"/>
  <c r="O26" i="1" s="1"/>
  <c r="P26" i="1" s="1"/>
  <c r="J27" i="1" s="1"/>
  <c r="K27" i="1" s="1"/>
  <c r="L27" i="1" s="1"/>
  <c r="M27" i="1" s="1"/>
  <c r="N27" i="1" s="1"/>
  <c r="O27" i="1" s="1"/>
  <c r="P27" i="1" s="1"/>
  <c r="J28" i="1" s="1"/>
  <c r="K28" i="1" s="1"/>
  <c r="L28" i="1" s="1"/>
  <c r="M28" i="1" s="1"/>
  <c r="N28" i="1" s="1"/>
  <c r="O28" i="1" s="1"/>
  <c r="P28" i="1" s="1"/>
  <c r="J29" i="1" s="1"/>
  <c r="K29" i="1" s="1"/>
  <c r="L29" i="1" s="1"/>
  <c r="M29" i="1" s="1"/>
  <c r="N29" i="1" s="1"/>
  <c r="O29" i="1" s="1"/>
  <c r="P29" i="1" s="1"/>
  <c r="Y7" i="2" l="1"/>
  <c r="Z8" i="2"/>
  <c r="Y3" i="2"/>
  <c r="Z22" i="1"/>
  <c r="Z24" i="1" s="1"/>
  <c r="AA24" i="1" s="1"/>
  <c r="AB24" i="1" s="1"/>
  <c r="AC24" i="1" s="1"/>
  <c r="AD24" i="1" s="1"/>
  <c r="AE24" i="1" s="1"/>
  <c r="AF24" i="1" s="1"/>
  <c r="Z25" i="1" s="1"/>
  <c r="AA25" i="1" s="1"/>
  <c r="AB25" i="1" s="1"/>
  <c r="AC25" i="1" s="1"/>
  <c r="AD25" i="1" s="1"/>
  <c r="AE25" i="1" s="1"/>
  <c r="AF25" i="1" s="1"/>
  <c r="Z26" i="1" s="1"/>
  <c r="AA26" i="1" s="1"/>
  <c r="AB26" i="1" s="1"/>
  <c r="AC26" i="1" s="1"/>
  <c r="AD26" i="1" s="1"/>
  <c r="AE26" i="1" s="1"/>
  <c r="AF26" i="1" s="1"/>
  <c r="Z27" i="1" s="1"/>
  <c r="AA27" i="1" s="1"/>
  <c r="AB27" i="1" s="1"/>
  <c r="AC27" i="1" s="1"/>
  <c r="AD27" i="1" s="1"/>
  <c r="AE27" i="1" s="1"/>
  <c r="AF27" i="1" s="1"/>
  <c r="Z28" i="1" s="1"/>
  <c r="AA28" i="1" s="1"/>
  <c r="AB28" i="1" s="1"/>
  <c r="AC28" i="1" s="1"/>
  <c r="AD28" i="1" s="1"/>
  <c r="AE28" i="1" s="1"/>
  <c r="AF28" i="1" s="1"/>
  <c r="R24" i="1"/>
  <c r="S24" i="1" s="1"/>
  <c r="T24" i="1" s="1"/>
  <c r="U24" i="1" s="1"/>
  <c r="V24" i="1" s="1"/>
  <c r="W24" i="1" s="1"/>
  <c r="X24" i="1" s="1"/>
  <c r="R25" i="1" s="1"/>
  <c r="S25" i="1" s="1"/>
  <c r="T25" i="1" s="1"/>
  <c r="U25" i="1" s="1"/>
  <c r="V25" i="1" s="1"/>
  <c r="W25" i="1" s="1"/>
  <c r="X25" i="1" s="1"/>
  <c r="R26" i="1" s="1"/>
  <c r="S26" i="1" s="1"/>
  <c r="T26" i="1" s="1"/>
  <c r="U26" i="1" s="1"/>
  <c r="V26" i="1" s="1"/>
  <c r="W26" i="1" s="1"/>
  <c r="X26" i="1" s="1"/>
  <c r="R27" i="1" s="1"/>
  <c r="S27" i="1" s="1"/>
  <c r="T27" i="1" s="1"/>
  <c r="U27" i="1" s="1"/>
  <c r="V27" i="1" s="1"/>
  <c r="W27" i="1" s="1"/>
  <c r="X27" i="1" s="1"/>
  <c r="R28" i="1" s="1"/>
  <c r="S28" i="1" s="1"/>
  <c r="T28" i="1" s="1"/>
  <c r="U28" i="1" s="1"/>
  <c r="V28" i="1" s="1"/>
  <c r="W28" i="1" s="1"/>
  <c r="X28" i="1" s="1"/>
  <c r="AA8" i="2" l="1"/>
  <c r="Z3" i="2"/>
  <c r="Z7" i="2"/>
  <c r="AB8" i="2" l="1"/>
  <c r="AA7" i="2"/>
  <c r="AA3" i="2"/>
  <c r="AC8" i="2" l="1"/>
  <c r="AB7" i="2"/>
  <c r="AB3" i="2"/>
  <c r="AH5" i="1" a="1"/>
  <c r="AH5" i="1" s="1"/>
  <c r="AD8" i="2" l="1"/>
  <c r="AC7" i="2"/>
  <c r="AC3" i="2"/>
  <c r="AD7" i="2" l="1"/>
  <c r="AE8" i="2"/>
  <c r="AD3" i="2"/>
  <c r="AE3" i="2" l="1"/>
  <c r="AE7" i="2"/>
  <c r="AF8" i="2"/>
  <c r="AF3" i="2" l="1"/>
  <c r="AG8" i="2"/>
  <c r="AF7" i="2"/>
  <c r="AG3" i="2" l="1"/>
  <c r="AG7" i="2"/>
  <c r="AH8" i="2"/>
  <c r="AI8" i="2" l="1"/>
  <c r="AH3" i="2"/>
  <c r="AH7" i="2"/>
  <c r="AI7" i="2" l="1"/>
  <c r="AJ8" i="2"/>
  <c r="AI3" i="2"/>
  <c r="AJ3" i="2" l="1"/>
  <c r="AJ7" i="2"/>
  <c r="AK8" i="2"/>
  <c r="AK7" i="2" l="1"/>
  <c r="AL8" i="2"/>
  <c r="AK3" i="2"/>
  <c r="AM8" i="2" l="1"/>
  <c r="AL7" i="2"/>
  <c r="AL3" i="2"/>
  <c r="AM3" i="2" l="1"/>
  <c r="AM7" i="2"/>
  <c r="AN8" i="2"/>
  <c r="AO8" i="2" l="1"/>
  <c r="AN7" i="2"/>
  <c r="AN3" i="2"/>
  <c r="AP8" i="2" l="1"/>
  <c r="AO7" i="2"/>
  <c r="AO3" i="2"/>
  <c r="AP3" i="2" l="1"/>
  <c r="AQ8" i="2"/>
  <c r="AP7" i="2"/>
  <c r="AR8" i="2" l="1"/>
  <c r="AQ7" i="2"/>
  <c r="AQ3" i="2"/>
  <c r="AS8" i="2" l="1"/>
  <c r="AR7" i="2"/>
  <c r="AR3" i="2"/>
  <c r="AS7" i="2" l="1"/>
  <c r="AT8" i="2"/>
  <c r="AS3" i="2"/>
  <c r="AT7" i="2" l="1"/>
  <c r="AT3" i="2"/>
  <c r="AU8" i="2"/>
  <c r="AV8" i="2" l="1"/>
  <c r="AU7" i="2"/>
  <c r="AU3" i="2"/>
  <c r="AW8" i="2" l="1"/>
  <c r="AV7" i="2"/>
  <c r="AV3" i="2"/>
  <c r="AW7" i="2" l="1"/>
  <c r="AW3" i="2"/>
  <c r="AX8" i="2"/>
  <c r="AY8" i="2" l="1"/>
  <c r="AX3" i="2"/>
  <c r="AX7" i="2"/>
  <c r="AY7" i="2" l="1"/>
  <c r="AZ8" i="2"/>
  <c r="AY3" i="2"/>
  <c r="BA8" i="2" l="1"/>
  <c r="AZ3" i="2"/>
  <c r="AZ7" i="2"/>
  <c r="BA7" i="2" l="1"/>
  <c r="BB8" i="2"/>
  <c r="BA3" i="2"/>
  <c r="BB7" i="2" l="1"/>
  <c r="BB3" i="2"/>
  <c r="BC8" i="2"/>
  <c r="BD8" i="2" l="1"/>
  <c r="BC7" i="2"/>
  <c r="BC3" i="2"/>
  <c r="BE8" i="2" l="1"/>
  <c r="BD7" i="2"/>
  <c r="BD3" i="2"/>
  <c r="BF8" i="2" l="1"/>
  <c r="BE7" i="2"/>
  <c r="BE3" i="2"/>
  <c r="BG8" i="2" l="1"/>
  <c r="BF3" i="2"/>
  <c r="BF7" i="2"/>
  <c r="BG3" i="2" l="1"/>
  <c r="BG7" i="2"/>
  <c r="BH8" i="2"/>
  <c r="BH7" i="2" l="1"/>
  <c r="BI8" i="2"/>
  <c r="BH3" i="2"/>
  <c r="BI7" i="2" l="1"/>
  <c r="BJ8" i="2"/>
  <c r="BI3" i="2"/>
  <c r="BJ7" i="2" l="1"/>
  <c r="BK8" i="2"/>
  <c r="BJ3" i="2"/>
  <c r="BL8" i="2" l="1"/>
  <c r="BK7" i="2"/>
  <c r="BK3" i="2"/>
  <c r="BM8" i="2" l="1"/>
  <c r="BL3" i="2"/>
  <c r="BL7" i="2"/>
  <c r="BN8" i="2" l="1"/>
  <c r="BM7" i="2"/>
  <c r="BM3" i="2"/>
  <c r="BO8" i="2" l="1"/>
  <c r="BN7" i="2"/>
  <c r="BN3" i="2"/>
  <c r="BP8" i="2" l="1"/>
  <c r="BO7" i="2"/>
  <c r="BO3" i="2"/>
  <c r="BP3" i="2" l="1"/>
  <c r="BQ8" i="2"/>
  <c r="BP7" i="2"/>
  <c r="BQ7" i="2" l="1"/>
  <c r="BR8" i="2"/>
  <c r="BQ3" i="2"/>
  <c r="BR7" i="2" l="1"/>
  <c r="BR3" i="2"/>
  <c r="BS8" i="2"/>
  <c r="BT8" i="2" l="1"/>
  <c r="BS7" i="2"/>
  <c r="BS3" i="2"/>
  <c r="BT3" i="2" l="1"/>
  <c r="BU8" i="2"/>
  <c r="BT7" i="2"/>
  <c r="BV8" i="2" l="1"/>
  <c r="BU7" i="2"/>
  <c r="BU3" i="2"/>
  <c r="BW8" i="2" l="1"/>
  <c r="BV7" i="2"/>
  <c r="BV3" i="2"/>
  <c r="BX8" i="2" l="1"/>
  <c r="BW3" i="2"/>
  <c r="BW7" i="2"/>
  <c r="BY8" i="2" l="1"/>
  <c r="BX7" i="2"/>
  <c r="BX3" i="2"/>
  <c r="BY7" i="2" l="1"/>
  <c r="BZ8" i="2"/>
  <c r="BY3" i="2"/>
  <c r="BZ7" i="2" l="1"/>
  <c r="CA8" i="2"/>
  <c r="BZ3" i="2"/>
  <c r="CB8" i="2" l="1"/>
  <c r="CA3" i="2"/>
  <c r="CA7" i="2"/>
  <c r="CB7" i="2" l="1"/>
  <c r="CC8" i="2"/>
  <c r="CB3" i="2"/>
  <c r="CD8" i="2" l="1"/>
  <c r="CC3" i="2"/>
  <c r="CC7" i="2"/>
  <c r="CD3" i="2" l="1"/>
  <c r="CD7" i="2"/>
  <c r="CE8" i="2"/>
  <c r="CE7" i="2" l="1"/>
  <c r="CF8" i="2"/>
  <c r="CE3" i="2"/>
  <c r="CG8" i="2" l="1"/>
  <c r="CF3" i="2"/>
  <c r="CF7" i="2"/>
  <c r="CG7" i="2" l="1"/>
  <c r="CH8" i="2"/>
  <c r="CG3" i="2"/>
  <c r="CI8" i="2" l="1"/>
  <c r="CH3" i="2"/>
  <c r="CH7" i="2"/>
  <c r="CI7" i="2" l="1"/>
  <c r="CJ8" i="2"/>
  <c r="CI3" i="2"/>
  <c r="CK8" i="2" l="1"/>
  <c r="CJ3" i="2"/>
  <c r="CJ7" i="2"/>
  <c r="CL8" i="2" l="1"/>
  <c r="CK3" i="2"/>
  <c r="CK7" i="2"/>
  <c r="CM8" i="2" l="1"/>
  <c r="CL7" i="2"/>
  <c r="CL3" i="2"/>
  <c r="CM7" i="2" l="1"/>
  <c r="CM3" i="2"/>
  <c r="CN8" i="2"/>
  <c r="CN7" i="2" l="1"/>
  <c r="CO8" i="2"/>
  <c r="CN3" i="2"/>
  <c r="CP8" i="2" l="1"/>
  <c r="CO7" i="2"/>
  <c r="CO3" i="2"/>
  <c r="CP7" i="2" l="1"/>
  <c r="CQ8" i="2"/>
  <c r="CP3" i="2"/>
  <c r="CR8" i="2" l="1"/>
  <c r="CQ3" i="2"/>
  <c r="CQ7" i="2"/>
  <c r="CS8" i="2" l="1"/>
  <c r="CR3" i="2"/>
  <c r="CR7" i="2"/>
  <c r="CT8" i="2" l="1"/>
  <c r="CS3" i="2"/>
  <c r="CS7" i="2"/>
  <c r="CU8" i="2" l="1"/>
  <c r="CT7" i="2"/>
  <c r="CT3" i="2"/>
  <c r="CV8" i="2" l="1"/>
  <c r="CU3" i="2"/>
  <c r="CU7" i="2"/>
  <c r="CW8" i="2" l="1"/>
  <c r="CV3" i="2"/>
  <c r="CV7" i="2"/>
  <c r="CW7" i="2" l="1"/>
  <c r="CW3" i="2"/>
  <c r="CX8" i="2"/>
  <c r="CY8" i="2" l="1"/>
  <c r="CX3" i="2"/>
  <c r="CX7" i="2"/>
  <c r="CY7" i="2" l="1"/>
  <c r="CZ8" i="2"/>
  <c r="CY3" i="2"/>
  <c r="CZ7" i="2" l="1"/>
  <c r="CZ3" i="2"/>
  <c r="DA8" i="2"/>
  <c r="DB8" i="2" l="1"/>
  <c r="DA7" i="2"/>
  <c r="DA3" i="2"/>
  <c r="DC8" i="2" l="1"/>
  <c r="DB3" i="2"/>
  <c r="DB7" i="2"/>
  <c r="DC3" i="2" l="1"/>
  <c r="DC7" i="2"/>
  <c r="DD8" i="2"/>
  <c r="DD7" i="2" l="1"/>
  <c r="DD3" i="2"/>
  <c r="DE8" i="2"/>
  <c r="DE7" i="2" l="1"/>
  <c r="DF8" i="2"/>
  <c r="DE3" i="2"/>
  <c r="DF7" i="2" l="1"/>
  <c r="DG8" i="2"/>
  <c r="DF3" i="2"/>
  <c r="DH8" i="2" l="1"/>
  <c r="DG7" i="2"/>
  <c r="DG3" i="2"/>
  <c r="DI8" i="2" l="1"/>
  <c r="DH7" i="2"/>
  <c r="DH3" i="2"/>
  <c r="DJ8" i="2" l="1"/>
  <c r="DI3" i="2"/>
  <c r="DI7" i="2"/>
  <c r="DK8" i="2" l="1"/>
  <c r="DJ7" i="2"/>
  <c r="DJ3" i="2"/>
  <c r="DK7" i="2" l="1"/>
  <c r="DK3" i="2"/>
  <c r="DL8" i="2"/>
  <c r="DM8" i="2" l="1"/>
  <c r="DL3" i="2"/>
  <c r="DL7" i="2"/>
  <c r="DN8" i="2" l="1"/>
  <c r="DM7" i="2"/>
  <c r="DM3" i="2"/>
  <c r="DN3" i="2" l="1"/>
  <c r="DN7" i="2"/>
  <c r="DO8" i="2"/>
  <c r="DP8" i="2" l="1"/>
  <c r="DO3" i="2"/>
  <c r="DO7" i="2"/>
  <c r="DQ8" i="2" l="1"/>
  <c r="DP7" i="2"/>
  <c r="DP3" i="2"/>
  <c r="DQ7" i="2" l="1"/>
  <c r="DR8" i="2"/>
  <c r="DQ3" i="2"/>
  <c r="DS8" i="2" l="1"/>
  <c r="DR7" i="2"/>
  <c r="DR3" i="2"/>
  <c r="DT8" i="2" l="1"/>
  <c r="DS7" i="2"/>
  <c r="DS3" i="2"/>
  <c r="DU8" i="2" l="1"/>
  <c r="DT3" i="2"/>
  <c r="DT7" i="2"/>
  <c r="DU7" i="2" l="1"/>
  <c r="DV8" i="2"/>
  <c r="DU3" i="2"/>
  <c r="DW8" i="2" l="1"/>
  <c r="DV7" i="2"/>
  <c r="DV3" i="2"/>
  <c r="DX8" i="2" l="1"/>
  <c r="DW7" i="2"/>
  <c r="DW3" i="2"/>
  <c r="DX3" i="2" l="1"/>
  <c r="DX7" i="2"/>
  <c r="DY8" i="2"/>
  <c r="DZ8" i="2" l="1"/>
  <c r="DY7" i="2"/>
  <c r="DY3" i="2"/>
  <c r="EA8" i="2" l="1"/>
  <c r="DZ3" i="2"/>
  <c r="DZ7" i="2"/>
  <c r="EB8" i="2" l="1"/>
  <c r="EA3" i="2"/>
  <c r="EA7" i="2"/>
  <c r="EB7" i="2" l="1"/>
  <c r="EB3" i="2"/>
  <c r="EC8" i="2"/>
  <c r="EC7" i="2" l="1"/>
  <c r="ED8" i="2"/>
  <c r="EC3" i="2"/>
  <c r="ED7" i="2" l="1"/>
  <c r="ED3" i="2"/>
  <c r="EE8" i="2"/>
  <c r="EF8" i="2" l="1"/>
  <c r="EE7" i="2"/>
  <c r="EE3" i="2"/>
  <c r="EF3" i="2" l="1"/>
  <c r="EF7" i="2"/>
  <c r="EG8" i="2"/>
  <c r="EG7" i="2" l="1"/>
  <c r="EH8" i="2"/>
  <c r="EG3" i="2"/>
  <c r="EI8" i="2" l="1"/>
  <c r="EH7" i="2"/>
  <c r="EH3" i="2"/>
  <c r="EJ8" i="2" l="1"/>
  <c r="EI7" i="2"/>
  <c r="EI3" i="2"/>
  <c r="EJ3" i="2" l="1"/>
  <c r="EK8" i="2"/>
  <c r="EJ7" i="2"/>
  <c r="EK7" i="2" l="1"/>
  <c r="EL8" i="2"/>
  <c r="EK3" i="2"/>
  <c r="EL7" i="2" l="1"/>
  <c r="EL3" i="2"/>
  <c r="EM8" i="2"/>
  <c r="EM7" i="2" l="1"/>
  <c r="EN8" i="2"/>
  <c r="EM3" i="2"/>
  <c r="EN3" i="2" l="1"/>
  <c r="EO8" i="2"/>
  <c r="EN7" i="2"/>
  <c r="EP8" i="2" l="1"/>
  <c r="EO7" i="2"/>
  <c r="EO3" i="2"/>
  <c r="EQ8" i="2" l="1"/>
  <c r="EP7" i="2"/>
  <c r="EP3" i="2"/>
  <c r="ER8" i="2" l="1"/>
  <c r="EQ7" i="2"/>
  <c r="EQ3" i="2"/>
  <c r="ES8" i="2" l="1"/>
  <c r="ER3" i="2"/>
  <c r="ER7" i="2"/>
  <c r="ES7" i="2" l="1"/>
  <c r="ET8" i="2"/>
  <c r="ES3" i="2"/>
  <c r="ET7" i="2" l="1"/>
  <c r="ET3" i="2"/>
  <c r="EU8" i="2"/>
  <c r="EV8" i="2" l="1"/>
  <c r="EU7" i="2"/>
  <c r="EU3" i="2"/>
  <c r="EW8" i="2" l="1"/>
  <c r="EV3" i="2"/>
  <c r="EV7" i="2"/>
  <c r="EW7" i="2" l="1"/>
  <c r="EX8" i="2"/>
  <c r="EW3" i="2"/>
  <c r="EY8" i="2" l="1"/>
  <c r="EX3" i="2"/>
  <c r="EX7" i="2"/>
  <c r="EY3" i="2" l="1"/>
  <c r="EY7" i="2"/>
  <c r="EZ8" i="2"/>
  <c r="EZ7" i="2" l="1"/>
  <c r="EZ3" i="2"/>
  <c r="FA8" i="2"/>
  <c r="FB8" i="2" l="1"/>
  <c r="FA7" i="2"/>
  <c r="FA3" i="2"/>
  <c r="FC8" i="2" l="1"/>
  <c r="FB3" i="2"/>
  <c r="FB7" i="2"/>
  <c r="FC7" i="2" l="1"/>
  <c r="FD8" i="2"/>
  <c r="FC3" i="2"/>
  <c r="FE8" i="2" l="1"/>
  <c r="FD3" i="2"/>
  <c r="FD7" i="2"/>
  <c r="FE7" i="2" l="1"/>
  <c r="FF8" i="2"/>
  <c r="FE3" i="2"/>
  <c r="FG8" i="2" l="1"/>
  <c r="FF3" i="2"/>
  <c r="FF7" i="2"/>
  <c r="FG7" i="2" l="1"/>
  <c r="FG3" i="2"/>
  <c r="FH8" i="2"/>
  <c r="FH3" i="2" l="1"/>
  <c r="FI8" i="2"/>
  <c r="FH7" i="2"/>
  <c r="FI7" i="2" l="1"/>
  <c r="FJ8" i="2"/>
  <c r="FI3" i="2"/>
  <c r="FK8" i="2" l="1"/>
  <c r="FJ7" i="2"/>
  <c r="FJ3" i="2"/>
  <c r="FL8" i="2" l="1"/>
  <c r="FK7" i="2"/>
  <c r="FK3" i="2"/>
  <c r="FM8" i="2" l="1"/>
  <c r="FL7" i="2"/>
  <c r="FL3" i="2"/>
  <c r="FM7" i="2" l="1"/>
  <c r="FN8" i="2"/>
  <c r="FM3" i="2"/>
  <c r="FO8" i="2" l="1"/>
  <c r="FN7" i="2"/>
  <c r="FN3" i="2"/>
  <c r="FO7" i="2" l="1"/>
  <c r="FO3" i="2"/>
  <c r="FP8" i="2"/>
  <c r="FQ8" i="2" l="1"/>
  <c r="FP7" i="2"/>
  <c r="FP3" i="2"/>
  <c r="FQ7" i="2" l="1"/>
  <c r="FQ3" i="2"/>
  <c r="FR8" i="2"/>
  <c r="FS8" i="2" l="1"/>
  <c r="FR3" i="2"/>
  <c r="FR7" i="2"/>
  <c r="FT8" i="2" l="1"/>
  <c r="FS7" i="2"/>
  <c r="FS3" i="2"/>
  <c r="FT3" i="2" l="1"/>
  <c r="FT7" i="2"/>
  <c r="FU8" i="2"/>
  <c r="FV8" i="2" l="1"/>
  <c r="FU3" i="2"/>
  <c r="FU7" i="2"/>
  <c r="FW8" i="2" l="1"/>
  <c r="FV3" i="2"/>
  <c r="FV7" i="2"/>
  <c r="FX8" i="2" l="1"/>
  <c r="FW3" i="2"/>
  <c r="FW7" i="2"/>
  <c r="FX3" i="2" l="1"/>
  <c r="FX7" i="2"/>
  <c r="FY8" i="2"/>
  <c r="FY7" i="2" l="1"/>
  <c r="FZ8" i="2"/>
  <c r="FY3" i="2"/>
  <c r="FZ7" i="2" l="1"/>
  <c r="FZ3" i="2"/>
  <c r="GA8" i="2"/>
  <c r="GA7" i="2" l="1"/>
  <c r="GB8" i="2"/>
  <c r="GA3" i="2"/>
  <c r="GC8" i="2" l="1"/>
  <c r="GB7" i="2"/>
  <c r="GB3" i="2"/>
  <c r="GC7" i="2" l="1"/>
  <c r="GD8" i="2"/>
  <c r="GC3" i="2"/>
  <c r="GE8" i="2" l="1"/>
  <c r="GD7" i="2"/>
  <c r="GD3" i="2"/>
  <c r="GE7" i="2" l="1"/>
  <c r="GE3" i="2"/>
  <c r="GF8" i="2"/>
  <c r="GF3" i="2" l="1"/>
  <c r="GG8" i="2"/>
  <c r="GF7" i="2"/>
  <c r="GG7" i="2" l="1"/>
  <c r="GH8" i="2"/>
  <c r="GG3" i="2"/>
  <c r="GH3" i="2" l="1"/>
  <c r="GH7" i="2"/>
  <c r="GI8" i="2"/>
  <c r="GJ8" i="2" l="1"/>
  <c r="GI7" i="2"/>
  <c r="GI3" i="2"/>
  <c r="GK8" i="2" l="1"/>
  <c r="GJ3" i="2"/>
  <c r="GJ7" i="2"/>
  <c r="GL8" i="2" l="1"/>
  <c r="GK7" i="2"/>
  <c r="GK3" i="2"/>
  <c r="GM8" i="2" l="1"/>
  <c r="GL7" i="2"/>
  <c r="GL3" i="2"/>
  <c r="GM7" i="2" l="1"/>
  <c r="GN8" i="2"/>
  <c r="GM3" i="2"/>
  <c r="GO8" i="2" l="1"/>
  <c r="GN3" i="2"/>
  <c r="GN7" i="2"/>
  <c r="GO7" i="2" l="1"/>
  <c r="GP8" i="2"/>
  <c r="GO3" i="2"/>
  <c r="GP7" i="2" l="1"/>
  <c r="GP3" i="2"/>
  <c r="GQ8" i="2"/>
  <c r="GR8" i="2" l="1"/>
  <c r="GQ7" i="2"/>
  <c r="GQ3" i="2"/>
  <c r="GR3" i="2" l="1"/>
  <c r="GR7" i="2"/>
  <c r="GS8" i="2"/>
  <c r="GS7" i="2" l="1"/>
  <c r="GT8" i="2"/>
  <c r="GS3" i="2"/>
  <c r="GU8" i="2" l="1"/>
  <c r="GT7" i="2"/>
  <c r="GT3" i="2"/>
  <c r="GV8" i="2" l="1"/>
  <c r="GU3" i="2"/>
  <c r="GU7" i="2"/>
  <c r="GV3" i="2" l="1"/>
  <c r="GV7" i="2"/>
  <c r="GW8" i="2"/>
  <c r="GW7" i="2" l="1"/>
  <c r="GX8" i="2"/>
  <c r="GW3" i="2"/>
  <c r="GX7" i="2" l="1"/>
  <c r="GY8" i="2"/>
  <c r="GX3" i="2"/>
  <c r="GZ8" i="2" l="1"/>
  <c r="GY7" i="2"/>
  <c r="GY3" i="2"/>
  <c r="HA8" i="2" l="1"/>
  <c r="GZ3" i="2"/>
  <c r="GZ7" i="2"/>
  <c r="HB8" i="2" l="1"/>
  <c r="HA3" i="2"/>
  <c r="HA7" i="2"/>
  <c r="HC8" i="2" l="1"/>
  <c r="HB7" i="2"/>
  <c r="HB3" i="2"/>
  <c r="HC7" i="2" l="1"/>
  <c r="HC3" i="2"/>
  <c r="HD8" i="2"/>
  <c r="HE8" i="2" l="1"/>
  <c r="HD3" i="2"/>
  <c r="HD7" i="2"/>
  <c r="HE7" i="2" l="1"/>
  <c r="HE3" i="2"/>
  <c r="HF8" i="2"/>
  <c r="HF7" i="2" l="1"/>
  <c r="HG8" i="2"/>
  <c r="HF3" i="2"/>
  <c r="HG3" i="2" l="1"/>
  <c r="HH8" i="2"/>
  <c r="HG7" i="2"/>
  <c r="HH7" i="2" l="1"/>
  <c r="HH3" i="2"/>
  <c r="HI8" i="2"/>
  <c r="HI7" i="2" l="1"/>
  <c r="HI3" i="2"/>
  <c r="HJ8" i="2"/>
  <c r="HK8" i="2" l="1"/>
  <c r="HJ7" i="2"/>
  <c r="HJ3" i="2"/>
  <c r="HL8" i="2" l="1"/>
  <c r="HK7" i="2"/>
  <c r="HK3" i="2"/>
  <c r="HM8" i="2" l="1"/>
  <c r="HL3" i="2"/>
  <c r="HL7" i="2"/>
  <c r="HN8" i="2" l="1"/>
  <c r="HM7" i="2"/>
  <c r="HM3" i="2"/>
  <c r="HN7" i="2" l="1"/>
  <c r="HN3" i="2"/>
  <c r="HO8" i="2"/>
  <c r="HO3" i="2" l="1"/>
  <c r="HP8" i="2"/>
  <c r="HO7" i="2"/>
  <c r="HP3" i="2" l="1"/>
  <c r="HP7" i="2"/>
  <c r="HQ8" i="2"/>
  <c r="HQ7" i="2" l="1"/>
  <c r="HQ3" i="2"/>
  <c r="HR8" i="2"/>
  <c r="HS8" i="2" l="1"/>
  <c r="HR3" i="2"/>
  <c r="HR7" i="2"/>
  <c r="HS3" i="2" l="1"/>
  <c r="HS7" i="2"/>
  <c r="HT8" i="2"/>
  <c r="HT7" i="2" l="1"/>
  <c r="HU8" i="2"/>
  <c r="HT3" i="2"/>
  <c r="HU3" i="2" l="1"/>
  <c r="HV8" i="2"/>
  <c r="HU7" i="2"/>
  <c r="HW8" i="2" l="1"/>
  <c r="HV7" i="2"/>
  <c r="HV3" i="2"/>
  <c r="HW7" i="2" l="1"/>
  <c r="HX8" i="2"/>
  <c r="HW3" i="2"/>
  <c r="HX7" i="2" l="1"/>
  <c r="HY8" i="2"/>
  <c r="HX3" i="2"/>
  <c r="HY7" i="2" l="1"/>
  <c r="HY3" i="2"/>
  <c r="HZ8" i="2"/>
  <c r="IA8" i="2" l="1"/>
  <c r="HZ7" i="2"/>
  <c r="HZ3" i="2"/>
  <c r="IB8" i="2" l="1"/>
  <c r="IA3" i="2"/>
  <c r="IA7" i="2"/>
  <c r="IC8" i="2" l="1"/>
  <c r="IB7" i="2"/>
  <c r="IB3" i="2"/>
  <c r="IC7" i="2" l="1"/>
  <c r="ID8" i="2"/>
  <c r="IC3" i="2"/>
  <c r="ID3" i="2" l="1"/>
  <c r="IE8" i="2"/>
  <c r="ID7" i="2"/>
  <c r="IF8" i="2" l="1"/>
  <c r="IE7" i="2"/>
  <c r="IE3" i="2"/>
  <c r="IF7" i="2" l="1"/>
  <c r="IF3" i="2"/>
  <c r="IG8" i="2"/>
  <c r="IG3" i="2" l="1"/>
  <c r="IG7" i="2"/>
  <c r="IH8" i="2"/>
  <c r="II8" i="2" l="1"/>
  <c r="IH7" i="2"/>
  <c r="IH3" i="2"/>
  <c r="II7" i="2" l="1"/>
  <c r="IJ8" i="2"/>
  <c r="II3" i="2"/>
  <c r="IK8" i="2" l="1"/>
  <c r="IJ3" i="2"/>
  <c r="IJ7" i="2"/>
  <c r="IK7" i="2" l="1"/>
  <c r="IK3" i="2"/>
  <c r="IL8" i="2"/>
  <c r="IM8" i="2" l="1"/>
  <c r="IL7" i="2"/>
  <c r="IL3" i="2"/>
  <c r="IM7" i="2" l="1"/>
  <c r="IN8" i="2"/>
  <c r="IM3" i="2"/>
  <c r="IO8" i="2" l="1"/>
  <c r="IN7" i="2"/>
  <c r="IN3" i="2"/>
  <c r="IO7" i="2" l="1"/>
  <c r="IO3" i="2"/>
  <c r="IP8" i="2"/>
  <c r="IQ8" i="2" l="1"/>
  <c r="IP7" i="2"/>
  <c r="IP3" i="2"/>
  <c r="IQ7" i="2" l="1"/>
  <c r="IR8" i="2"/>
  <c r="IQ3" i="2"/>
  <c r="IS8" i="2" l="1"/>
  <c r="IR7" i="2"/>
  <c r="IR3" i="2"/>
  <c r="IS7" i="2" l="1"/>
  <c r="IT8" i="2"/>
  <c r="IS3" i="2"/>
  <c r="IT3" i="2" l="1"/>
  <c r="IT7" i="2"/>
  <c r="IU8" i="2"/>
  <c r="IV8" i="2" l="1"/>
  <c r="IU7" i="2"/>
  <c r="IU3" i="2"/>
  <c r="IV3" i="2" l="1"/>
  <c r="IW8" i="2"/>
  <c r="IV7" i="2"/>
  <c r="IW7" i="2" l="1"/>
  <c r="IX8" i="2"/>
  <c r="IW3" i="2"/>
  <c r="IY8" i="2" l="1"/>
  <c r="IX3" i="2"/>
  <c r="IX7" i="2"/>
  <c r="IY7" i="2" l="1"/>
  <c r="IY3" i="2"/>
  <c r="IZ8" i="2"/>
  <c r="JA8" i="2" l="1"/>
  <c r="IZ7" i="2"/>
  <c r="IZ3" i="2"/>
  <c r="JB8" i="2" l="1"/>
  <c r="JA3" i="2"/>
  <c r="JA7" i="2"/>
  <c r="JC8" i="2" l="1"/>
  <c r="JB7" i="2"/>
  <c r="JB3" i="2"/>
  <c r="JC7" i="2" l="1"/>
  <c r="JD8" i="2"/>
  <c r="JC3" i="2"/>
  <c r="JD7" i="2" l="1"/>
  <c r="JD3" i="2"/>
  <c r="JE8" i="2"/>
  <c r="JE7" i="2" l="1"/>
  <c r="JE3" i="2"/>
  <c r="JF8" i="2"/>
  <c r="JG8" i="2" l="1"/>
  <c r="JF3" i="2"/>
  <c r="JF7" i="2"/>
  <c r="JH8" i="2" l="1"/>
  <c r="JG3" i="2"/>
  <c r="JG7" i="2"/>
  <c r="JH7" i="2" l="1"/>
  <c r="JI8" i="2"/>
  <c r="JH3" i="2"/>
  <c r="JI7" i="2" l="1"/>
  <c r="JJ8" i="2"/>
  <c r="JI3" i="2"/>
  <c r="JJ3" i="2" l="1"/>
  <c r="JK8" i="2"/>
  <c r="JJ7" i="2"/>
  <c r="JK7" i="2" l="1"/>
  <c r="JL8" i="2"/>
  <c r="JK3" i="2"/>
  <c r="JM8" i="2" l="1"/>
  <c r="JL7" i="2"/>
  <c r="JL3" i="2"/>
  <c r="JM7" i="2" l="1"/>
  <c r="JM3" i="2"/>
  <c r="JN8" i="2"/>
  <c r="JO8" i="2" l="1"/>
  <c r="JN7" i="2"/>
  <c r="JN3" i="2"/>
  <c r="JO3" i="2" l="1"/>
  <c r="JP8" i="2"/>
  <c r="JO7" i="2"/>
  <c r="JQ8" i="2" l="1"/>
  <c r="JP7" i="2"/>
  <c r="JP3" i="2"/>
  <c r="JQ7" i="2" l="1"/>
  <c r="JR8" i="2"/>
  <c r="JQ3" i="2"/>
  <c r="JR7" i="2" l="1"/>
  <c r="JR3" i="2"/>
  <c r="JS8" i="2"/>
  <c r="JT8" i="2" l="1"/>
  <c r="JS7" i="2"/>
  <c r="JS3" i="2"/>
  <c r="JU8" i="2" l="1"/>
  <c r="JT7" i="2"/>
  <c r="JT3" i="2"/>
  <c r="JU7" i="2" l="1"/>
  <c r="JU3" i="2"/>
  <c r="JV8" i="2"/>
  <c r="JW8" i="2" l="1"/>
  <c r="JV7" i="2"/>
  <c r="JV3" i="2"/>
  <c r="JX8" i="2" l="1"/>
  <c r="JW7" i="2"/>
  <c r="JW3" i="2"/>
  <c r="JX7" i="2" l="1"/>
  <c r="JX3" i="2"/>
  <c r="JY8" i="2"/>
  <c r="JZ8" i="2" l="1"/>
  <c r="JY7" i="2"/>
  <c r="JY3" i="2"/>
  <c r="JZ7" i="2" l="1"/>
  <c r="JZ3" i="2"/>
  <c r="KA8" i="2"/>
  <c r="KB8" i="2" l="1"/>
  <c r="KA3" i="2"/>
  <c r="KA7" i="2"/>
  <c r="KB7" i="2" l="1"/>
  <c r="KB3" i="2"/>
  <c r="KC8" i="2"/>
  <c r="KC7" i="2" l="1"/>
  <c r="KC3" i="2"/>
  <c r="KD8" i="2"/>
  <c r="KE8" i="2" l="1"/>
  <c r="KD3" i="2"/>
  <c r="KD7" i="2"/>
  <c r="KF8" i="2" l="1"/>
  <c r="KE3" i="2"/>
  <c r="KE7" i="2"/>
  <c r="KF7" i="2" l="1"/>
  <c r="KG8" i="2"/>
  <c r="KF3" i="2"/>
  <c r="KH8" i="2" l="1"/>
  <c r="KG3" i="2"/>
  <c r="KG7" i="2"/>
  <c r="KI8" i="2" l="1"/>
  <c r="KH7" i="2"/>
  <c r="KH3" i="2"/>
  <c r="KI7" i="2" l="1"/>
  <c r="KI3" i="2"/>
  <c r="KJ8" i="2"/>
  <c r="KJ7" i="2" l="1"/>
  <c r="KJ3" i="2"/>
  <c r="KK8" i="2"/>
  <c r="KK7" i="2" l="1"/>
  <c r="KK3" i="2"/>
  <c r="KL8" i="2"/>
  <c r="KM8" i="2" l="1"/>
  <c r="KL3" i="2"/>
  <c r="KL7" i="2"/>
  <c r="KM7" i="2" l="1"/>
  <c r="KN8" i="2"/>
  <c r="KM3" i="2"/>
  <c r="KN7" i="2" l="1"/>
  <c r="KO8" i="2"/>
  <c r="KN3" i="2"/>
  <c r="KO7" i="2" l="1"/>
  <c r="KP8" i="2"/>
  <c r="KO3" i="2"/>
  <c r="KQ8" i="2" l="1"/>
  <c r="KP3" i="2"/>
  <c r="KP7" i="2"/>
  <c r="KR8" i="2" l="1"/>
  <c r="KQ7" i="2"/>
  <c r="KQ3" i="2"/>
  <c r="KR7" i="2" l="1"/>
  <c r="KS8" i="2"/>
  <c r="KR3" i="2"/>
  <c r="KS7" i="2" l="1"/>
  <c r="KS3" i="2"/>
  <c r="KT8" i="2"/>
  <c r="KU8" i="2" l="1"/>
  <c r="KT7" i="2"/>
  <c r="KT3" i="2"/>
  <c r="KU7" i="2" l="1"/>
  <c r="KU3" i="2"/>
  <c r="KV8" i="2"/>
  <c r="KV7" i="2" l="1"/>
  <c r="KW8" i="2"/>
  <c r="KV3" i="2"/>
  <c r="KW3" i="2" l="1"/>
  <c r="KW7" i="2"/>
  <c r="KX8" i="2"/>
  <c r="KX3" i="2" l="1"/>
  <c r="KY8" i="2"/>
  <c r="KX7" i="2"/>
  <c r="KY7" i="2" l="1"/>
  <c r="KZ8" i="2"/>
  <c r="KY3" i="2"/>
  <c r="LA8" i="2" l="1"/>
  <c r="KZ3" i="2"/>
  <c r="KZ7" i="2"/>
  <c r="LA7" i="2" l="1"/>
  <c r="LB8" i="2"/>
  <c r="LA3" i="2"/>
  <c r="LC8" i="2" l="1"/>
  <c r="LB7" i="2"/>
  <c r="LB3" i="2"/>
  <c r="LD8" i="2" l="1"/>
  <c r="LC3" i="2"/>
  <c r="LC7" i="2"/>
  <c r="LD7" i="2" l="1"/>
  <c r="LE8" i="2"/>
  <c r="LD3" i="2"/>
  <c r="LE3" i="2" l="1"/>
  <c r="LF8" i="2"/>
  <c r="LE7" i="2"/>
  <c r="LG8" i="2" l="1"/>
  <c r="LF7" i="2"/>
  <c r="LF3" i="2"/>
  <c r="LG7" i="2" l="1"/>
  <c r="LH8" i="2"/>
  <c r="LG3" i="2"/>
  <c r="LH3" i="2" l="1"/>
  <c r="LI8" i="2"/>
  <c r="LH7" i="2"/>
  <c r="LI7" i="2" l="1"/>
  <c r="LJ8" i="2"/>
  <c r="LI3" i="2"/>
  <c r="LK8" i="2" l="1"/>
  <c r="LJ3" i="2"/>
  <c r="LJ7" i="2"/>
  <c r="LK7" i="2" l="1"/>
  <c r="LK3" i="2"/>
  <c r="LL8" i="2"/>
  <c r="LL7" i="2" l="1"/>
  <c r="LL3" i="2"/>
  <c r="LM8" i="2"/>
  <c r="LN8" i="2" l="1"/>
  <c r="LM3" i="2"/>
  <c r="LM7" i="2"/>
  <c r="LN7" i="2" l="1"/>
  <c r="LN3" i="2"/>
  <c r="LO8" i="2"/>
  <c r="LP8" i="2" l="1"/>
  <c r="LO7" i="2"/>
  <c r="LO3" i="2"/>
  <c r="LQ8" i="2" l="1"/>
  <c r="LP7" i="2"/>
  <c r="LP3" i="2"/>
  <c r="LQ7" i="2" l="1"/>
  <c r="LR8" i="2"/>
  <c r="LQ3" i="2"/>
  <c r="LS8" i="2" l="1"/>
  <c r="LR3" i="2"/>
  <c r="LR7" i="2"/>
  <c r="LT8" i="2" l="1"/>
  <c r="LS7" i="2"/>
  <c r="LS3" i="2"/>
  <c r="LT7" i="2" l="1"/>
  <c r="LT3" i="2"/>
  <c r="LU8" i="2"/>
  <c r="LU3" i="2" l="1"/>
  <c r="LU7" i="2"/>
  <c r="LV8" i="2"/>
  <c r="LV3" i="2" l="1"/>
  <c r="LW8" i="2"/>
  <c r="LV7" i="2"/>
  <c r="LX8" i="2" l="1"/>
  <c r="LW7" i="2"/>
  <c r="LW3" i="2"/>
  <c r="LX7" i="2" l="1"/>
  <c r="LX3" i="2"/>
  <c r="LY8" i="2"/>
  <c r="LY7" i="2" l="1"/>
  <c r="LZ8" i="2"/>
  <c r="LY3" i="2"/>
  <c r="MA8" i="2" l="1"/>
  <c r="LZ3" i="2"/>
  <c r="LZ7" i="2"/>
  <c r="MB8" i="2" l="1"/>
  <c r="MA3" i="2"/>
  <c r="MA7" i="2"/>
  <c r="MC8" i="2" l="1"/>
  <c r="MB3" i="2"/>
  <c r="MB7" i="2"/>
  <c r="MC7" i="2" l="1"/>
  <c r="MC3" i="2"/>
  <c r="MD8" i="2"/>
  <c r="MD3" i="2" l="1"/>
  <c r="ME8" i="2"/>
  <c r="MD7" i="2"/>
  <c r="MF8" i="2" l="1"/>
  <c r="ME3" i="2"/>
  <c r="ME7" i="2"/>
  <c r="MG8" i="2" l="1"/>
  <c r="MF7" i="2"/>
  <c r="MF3" i="2"/>
  <c r="MG7" i="2" l="1"/>
  <c r="MH8" i="2"/>
  <c r="MG3" i="2"/>
  <c r="MI8" i="2" l="1"/>
  <c r="MH7" i="2"/>
  <c r="MH3" i="2"/>
  <c r="MI7" i="2" l="1"/>
  <c r="MI3" i="2"/>
  <c r="MJ8" i="2"/>
  <c r="MJ7" i="2" l="1"/>
  <c r="MK8" i="2"/>
  <c r="MJ3" i="2"/>
  <c r="ML8" i="2" l="1"/>
  <c r="MK3" i="2"/>
  <c r="MK7" i="2"/>
  <c r="MM8" i="2" l="1"/>
  <c r="ML7" i="2"/>
  <c r="ML3" i="2"/>
  <c r="MN8" i="2" l="1"/>
  <c r="MM3" i="2"/>
  <c r="MM7" i="2"/>
  <c r="MO8" i="2" l="1"/>
  <c r="MN3" i="2"/>
  <c r="MN7" i="2"/>
  <c r="MO7" i="2" l="1"/>
  <c r="MP8" i="2"/>
  <c r="MO3" i="2"/>
  <c r="MQ8" i="2" l="1"/>
  <c r="MP3" i="2"/>
  <c r="MP7" i="2"/>
  <c r="MR8" i="2" l="1"/>
  <c r="MQ7" i="2"/>
  <c r="MQ3" i="2"/>
  <c r="MS8" i="2" l="1"/>
  <c r="MR3" i="2"/>
  <c r="MR7" i="2"/>
  <c r="MS7" i="2" l="1"/>
  <c r="MS3" i="2"/>
  <c r="MT8" i="2"/>
  <c r="MU8" i="2" l="1"/>
  <c r="MT7" i="2"/>
  <c r="MT3" i="2"/>
  <c r="MU7" i="2" l="1"/>
  <c r="MV8" i="2"/>
  <c r="MU3" i="2"/>
  <c r="MV7" i="2" l="1"/>
  <c r="MV3" i="2"/>
  <c r="MW8" i="2"/>
  <c r="MW7" i="2" l="1"/>
  <c r="MX8" i="2"/>
  <c r="MW3" i="2"/>
  <c r="MY8" i="2" l="1"/>
  <c r="MX7" i="2"/>
  <c r="MX3" i="2"/>
  <c r="MZ8" i="2" l="1"/>
  <c r="MY3" i="2"/>
  <c r="MY7" i="2"/>
  <c r="MZ3" i="2" l="1"/>
  <c r="MZ7" i="2"/>
  <c r="NA8" i="2"/>
  <c r="NA3" i="2" l="1"/>
  <c r="NB8" i="2"/>
  <c r="NA7" i="2"/>
  <c r="NC8" i="2" l="1"/>
  <c r="NB3" i="2"/>
  <c r="NB7" i="2"/>
  <c r="ND8" i="2" l="1"/>
  <c r="NC7" i="2"/>
  <c r="NC3" i="2"/>
  <c r="ND7" i="2" l="1"/>
  <c r="ND3" i="2"/>
  <c r="NE8" i="2"/>
  <c r="NE7" i="2" l="1"/>
  <c r="NE3" i="2"/>
  <c r="NF8" i="2"/>
  <c r="NG8" i="2" l="1"/>
  <c r="NF7" i="2"/>
  <c r="NF3" i="2"/>
  <c r="NH8" i="2" l="1"/>
  <c r="NG3" i="2"/>
  <c r="NG7" i="2"/>
  <c r="NH7" i="2" l="1"/>
  <c r="NI8" i="2"/>
  <c r="NH3" i="2"/>
  <c r="NI3" i="2" l="1"/>
  <c r="NI7" i="2"/>
  <c r="NJ8" i="2"/>
  <c r="NK8" i="2" l="1"/>
  <c r="NJ7" i="2"/>
  <c r="NJ3" i="2"/>
  <c r="NK3" i="2" l="1"/>
  <c r="NL8" i="2"/>
  <c r="NK7" i="2"/>
  <c r="NM8" i="2" l="1"/>
  <c r="NL7" i="2"/>
  <c r="NL3" i="2"/>
  <c r="NM7" i="2" l="1"/>
  <c r="NN8" i="2"/>
  <c r="NM3" i="2"/>
  <c r="NO8" i="2" l="1"/>
  <c r="NN7" i="2"/>
  <c r="NN3" i="2"/>
  <c r="NO7" i="2" l="1"/>
  <c r="NP8" i="2"/>
  <c r="NO3" i="2"/>
  <c r="NP3" i="2" l="1"/>
  <c r="NQ8" i="2"/>
  <c r="NP7" i="2"/>
  <c r="NQ3" i="2" l="1"/>
  <c r="NQ7" i="2"/>
  <c r="NR8" i="2"/>
  <c r="NR7" i="2" l="1"/>
  <c r="NR3" i="2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<sst xmlns="http://schemas.openxmlformats.org/spreadsheetml/2006/main" count="81" uniqueCount="49">
  <si>
    <t>Resturlaub</t>
  </si>
  <si>
    <t>Urlaub Gesamt</t>
  </si>
  <si>
    <t>Urlaubstage verbleiben</t>
  </si>
  <si>
    <t>Nr.</t>
  </si>
  <si>
    <t>Kollegen</t>
  </si>
  <si>
    <t>Team</t>
  </si>
  <si>
    <t>Urlaubsanspruch</t>
  </si>
  <si>
    <t>E-Mail-Adresse</t>
  </si>
  <si>
    <t>Vorname</t>
  </si>
  <si>
    <t>Nachname</t>
  </si>
  <si>
    <t>Personaldaten</t>
  </si>
  <si>
    <t>Test 1</t>
  </si>
  <si>
    <t>Test 2</t>
  </si>
  <si>
    <t>Date</t>
  </si>
  <si>
    <t>Project</t>
  </si>
  <si>
    <t>Hours</t>
  </si>
  <si>
    <t>First Name</t>
  </si>
  <si>
    <t>Last Name</t>
  </si>
  <si>
    <t>Days</t>
  </si>
  <si>
    <t>PERSONAL</t>
  </si>
  <si>
    <t>Test1</t>
  </si>
  <si>
    <t>Test2</t>
  </si>
  <si>
    <t xml:space="preserve"> Kollegen</t>
  </si>
  <si>
    <t>Test 3</t>
  </si>
  <si>
    <t>2 Test2</t>
  </si>
  <si>
    <t>Tabelle Personaldaten</t>
  </si>
  <si>
    <t>In Spalte A wird ein Name mit Personalnummer (eindeutiges Suchkriterium für SVERWEIS) und dem Namen generiert,</t>
  </si>
  <si>
    <t>der in der Tabelle "Meine Kollegen" verwendet wird.</t>
  </si>
  <si>
    <t>Diese Spalte kann ausgeblendet werden, oder die Schriftfarbe auf Schwarz gestellt werden.</t>
  </si>
  <si>
    <t>Meine Kollegen</t>
  </si>
  <si>
    <t>Die SVERWEIS-Formel für die bedingte Formatierung für den Januar lautet:</t>
  </si>
  <si>
    <t>Diese Formel muss für alle Monate angepasst werden.</t>
  </si>
  <si>
    <t>Für Februar sieht diese Formel so aus:</t>
  </si>
  <si>
    <t xml:space="preserve">Mit dem Teil </t>
  </si>
  <si>
    <t>15+TAG(B6)</t>
  </si>
  <si>
    <t>Januar</t>
  </si>
  <si>
    <t>Februar</t>
  </si>
  <si>
    <t>46+TAG(J6)</t>
  </si>
  <si>
    <r>
      <t>=SVERWEIS(WERT(LINKS($M$2;2));Übersicht!$B$9:$NR$22;</t>
    </r>
    <r>
      <rPr>
        <b/>
        <sz val="12"/>
        <color theme="1"/>
        <rFont val="Calibri"/>
        <family val="2"/>
        <scheme val="minor"/>
      </rPr>
      <t>15</t>
    </r>
    <r>
      <rPr>
        <sz val="12"/>
        <color theme="1"/>
        <rFont val="Calibri"/>
        <family val="2"/>
        <scheme val="minor"/>
      </rPr>
      <t>+TAG(</t>
    </r>
    <r>
      <rPr>
        <b/>
        <sz val="12"/>
        <color theme="1"/>
        <rFont val="Calibri"/>
        <family val="2"/>
        <scheme val="minor"/>
      </rPr>
      <t>B6</t>
    </r>
    <r>
      <rPr>
        <sz val="12"/>
        <color theme="1"/>
        <rFont val="Calibri"/>
        <family val="2"/>
        <scheme val="minor"/>
      </rPr>
      <t>);FALSCH)&gt;0</t>
    </r>
  </si>
  <si>
    <r>
      <t>=SVERWEIS(WERT(LINKS($M$2;2));Übersicht!$B$9:$NR$22;</t>
    </r>
    <r>
      <rPr>
        <b/>
        <sz val="12"/>
        <color theme="1"/>
        <rFont val="Calibri"/>
        <family val="2"/>
        <scheme val="minor"/>
      </rPr>
      <t>46</t>
    </r>
    <r>
      <rPr>
        <sz val="12"/>
        <color theme="1"/>
        <rFont val="Calibri"/>
        <family val="2"/>
        <scheme val="minor"/>
      </rPr>
      <t>+TAG(</t>
    </r>
    <r>
      <rPr>
        <b/>
        <sz val="12"/>
        <color theme="1"/>
        <rFont val="Calibri"/>
        <family val="2"/>
        <scheme val="minor"/>
      </rPr>
      <t>J6</t>
    </r>
    <r>
      <rPr>
        <sz val="12"/>
        <color theme="1"/>
        <rFont val="Calibri"/>
        <family val="2"/>
        <scheme val="minor"/>
      </rPr>
      <t>);FALSCH)&gt;0</t>
    </r>
  </si>
  <si>
    <t>wird die entsprechende Rückgabespalte ermittelt. Diese muss für jeden Monat angepasst werden.</t>
  </si>
  <si>
    <t>15+1</t>
  </si>
  <si>
    <t>46+1</t>
  </si>
  <si>
    <t>ergibt die 47. Spalte in der Ausgabematrix, die erst bei Spalte 2 beginnt, somit die Spalte AV, den 1. Februar in der Tabelle Übersicht</t>
  </si>
  <si>
    <t xml:space="preserve">ergibt die 16. Spalte in der Ausgabematrix, die erst bei Spalte 2 beginnt, somit die Spalte Q, den 1. Januar in der Tabelle Übersicht </t>
  </si>
  <si>
    <t xml:space="preserve">Für die anderen Monate kannst du dir die Formel entsprechend anpassen; siehe hierzu die Zahlenreihe in der ersten Zeilen auf diesem Blatt :-) </t>
  </si>
  <si>
    <t>Mit Tag(B6) wird die Zahl des entsprechenden Tages ermittelt; bezieht sich immer auf den ersten Montag in deinem Monatskalender</t>
  </si>
  <si>
    <t>Du kannst natürlich auch nur mit dem Namen suchen, das kann aber zu falschen Ergebnissen führen, wenn mehrere Mitarbeiter</t>
  </si>
  <si>
    <t>den gleichen Nachnamen haben.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</si>
</sst>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64" formatCode="d"/>
    <numFmt numFmtId="165" formatCode="##"/>
    <numFmt numFmtId="166" formatCode="mmmm"/>
    <numFmt numFmtId="167" formatCode="d/m/yy;@"/>
    <numFmt numFmtId="168" formatCode="00"/>
    <numFmt numFmtId="169" formatCode="mmm\ yyyy"/>
    <numFmt numFmtId="170" formatCode="mmm/yy"/>
    <numFmt numFmtId="171" formatCode="ddd"/>
    <numFmt numFmtId="172" formatCode="dd"/>
    <numFmt numFmtId="173" formatCode="0.0"/>
  </numFmts>
  <fonts count="42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22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6"/>
      <color rgb="FFA1C744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4"/>
      <color theme="3" tint="-0.249977111117893"/>
      <name val="Calibri"/>
      <family val="2"/>
      <scheme val="minor"/>
    </font>
    <font>
      <sz val="10"/>
      <color theme="3" tint="-0.249977111117893"/>
      <name val="Calibri"/>
      <family val="2"/>
      <scheme val="minor"/>
    </font>
    <font>
      <b/>
      <sz val="22"/>
      <color theme="3" tint="-0.249977111117893"/>
      <name val="Calibri"/>
      <family val="2"/>
      <scheme val="minor"/>
    </font>
    <font>
      <sz val="16"/>
      <name val="Calibri"/>
      <family val="2"/>
      <scheme val="minor"/>
    </font>
    <font>
      <b/>
      <sz val="15"/>
      <color theme="0"/>
      <name val="Calibri"/>
      <family val="2"/>
      <scheme val="minor"/>
    </font>
    <font>
      <sz val="15"/>
      <name val="Calibri"/>
      <family val="2"/>
      <scheme val="minor"/>
    </font>
    <font>
      <sz val="14"/>
      <name val="Calibri"/>
      <family val="2"/>
      <scheme val="minor"/>
    </font>
    <font>
      <b/>
      <sz val="10"/>
      <color theme="1" tint="0.499984740745262"/>
      <name val="Calibri"/>
      <family val="2"/>
      <scheme val="minor"/>
    </font>
    <font>
      <b/>
      <sz val="10"/>
      <color rgb="FF616E7C"/>
      <name val="Calibri"/>
      <family val="2"/>
      <scheme val="minor"/>
    </font>
    <font>
      <sz val="12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sz val="14"/>
      <color theme="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4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2"/>
      <color rgb="FFC00000"/>
      <name val="Calibri"/>
      <family val="2"/>
      <scheme val="minor"/>
    </font>
    <font>
      <sz val="10"/>
      <color rgb="FFC00000"/>
      <name val="Calibri"/>
      <family val="2"/>
      <scheme val="minor"/>
    </font>
    <font>
      <sz val="10"/>
      <color rgb="FF2C3E50"/>
      <name val="Calibri"/>
      <family val="2"/>
      <scheme val="minor"/>
    </font>
    <font>
      <sz val="16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4"/>
      <color theme="0"/>
      <name val="Calibri Light"/>
      <family val="2"/>
      <scheme val="major"/>
    </font>
    <font>
      <b/>
      <sz val="18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3" tint="-0.249977111117893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2C3E50"/>
      <name val="Calibri"/>
      <family val="2"/>
      <scheme val="minor"/>
    </font>
    <font>
      <sz val="11"/>
      <name val="Arial"/>
      <family val="1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161F28"/>
        <bgColor indexed="64"/>
      </patternFill>
    </fill>
    <fill>
      <patternFill patternType="solid">
        <fgColor rgb="FF2C3E50"/>
        <bgColor indexed="64"/>
      </patternFill>
    </fill>
    <fill>
      <patternFill patternType="solid">
        <fgColor rgb="FF616E7C"/>
        <bgColor indexed="64"/>
      </patternFill>
    </fill>
    <fill>
      <patternFill patternType="darkUp">
        <fgColor rgb="FF2C3E50"/>
        <bgColor rgb="FFA1C744"/>
      </patternFill>
    </fill>
    <fill>
      <patternFill patternType="solid">
        <fgColor rgb="FFA1C744"/>
        <bgColor indexed="64"/>
      </patternFill>
    </fill>
    <fill>
      <patternFill patternType="darkUp">
        <fgColor rgb="FF2C3E50"/>
        <bgColor rgb="FFCB80E9"/>
      </patternFill>
    </fill>
    <fill>
      <patternFill patternType="solid">
        <fgColor rgb="FFCB80E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233240"/>
        <bgColor indexed="64"/>
      </patternFill>
    </fill>
    <fill>
      <patternFill patternType="solid">
        <fgColor theme="3" tint="-0.249977111117893"/>
        <bgColor indexed="64"/>
      </patternFill>
    </fill>
  </fills>
  <borders count="22">
    <border>
      <left/>
      <right/>
      <top/>
      <bottom/>
      <diagonal/>
    </border>
    <border>
      <left style="thick">
        <color rgb="FF92D050"/>
      </left>
      <right/>
      <top style="thick">
        <color rgb="FF92D050"/>
      </top>
      <bottom style="thick">
        <color rgb="FF92D050"/>
      </bottom>
      <diagonal/>
    </border>
    <border>
      <left/>
      <right/>
      <top style="thick">
        <color rgb="FF92D050"/>
      </top>
      <bottom style="thick">
        <color rgb="FF92D050"/>
      </bottom>
      <diagonal/>
    </border>
    <border>
      <left/>
      <right style="thick">
        <color rgb="FF92D050"/>
      </right>
      <top style="thick">
        <color rgb="FF92D050"/>
      </top>
      <bottom style="thick">
        <color rgb="FF92D050"/>
      </bottom>
      <diagonal/>
    </border>
    <border>
      <left/>
      <right/>
      <top/>
      <bottom style="thick">
        <color rgb="FF616E7C"/>
      </bottom>
      <diagonal/>
    </border>
    <border>
      <left style="thin">
        <color rgb="FF2C3E50"/>
      </left>
      <right style="thin">
        <color rgb="FF2C3E50"/>
      </right>
      <top style="thin">
        <color rgb="FF2C3E50"/>
      </top>
      <bottom style="thin">
        <color rgb="FF2C3E50"/>
      </bottom>
      <diagonal/>
    </border>
    <border>
      <left/>
      <right/>
      <top style="thin">
        <color rgb="FF2C3E50"/>
      </top>
      <bottom style="thick">
        <color rgb="FF616E7C"/>
      </bottom>
      <diagonal/>
    </border>
    <border>
      <left style="thin">
        <color rgb="FF616E7C"/>
      </left>
      <right style="thin">
        <color rgb="FF616E7C"/>
      </right>
      <top style="thin">
        <color rgb="FF616E7C"/>
      </top>
      <bottom style="thin">
        <color rgb="FF616E7C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1"/>
      </bottom>
      <diagonal/>
    </border>
    <border>
      <left style="thin">
        <color rgb="FF616E7C"/>
      </left>
      <right/>
      <top style="thin">
        <color rgb="FF616E7C"/>
      </top>
      <bottom style="thin">
        <color rgb="FF616E7C"/>
      </bottom>
      <diagonal/>
    </border>
    <border>
      <left/>
      <right/>
      <top style="thin">
        <color rgb="FF616E7C"/>
      </top>
      <bottom style="thin">
        <color rgb="FF616E7C"/>
      </bottom>
      <diagonal/>
    </border>
    <border>
      <left/>
      <right style="thin">
        <color rgb="FF616E7C"/>
      </right>
      <top style="thin">
        <color rgb="FF616E7C"/>
      </top>
      <bottom style="thin">
        <color rgb="FF616E7C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/>
      <bottom/>
      <diagonal/>
    </border>
  </borders>
  <cellStyleXfs count="5">
    <xf numFmtId="0" fontId="0" fillId="0" borderId="0"/>
    <xf numFmtId="0" fontId="4" fillId="0" borderId="0"/>
    <xf numFmtId="0" fontId="9" fillId="0" borderId="0" applyNumberFormat="0" applyFill="0" applyBorder="0" applyAlignment="0" applyProtection="0"/>
    <xf numFmtId="0" fontId="39" fillId="0" borderId="0"/>
    <xf numFmtId="0" fontId="39" fillId="0" borderId="0"/>
  </cellStyleXfs>
  <cellXfs count="171">
    <xf numFmtId="0" fontId="0" fillId="0" borderId="0" xfId="0"/>
    <xf numFmtId="0" fontId="0" fillId="2" borderId="0" xfId="0" applyFill="1" applyProtection="1">
      <protection locked="0"/>
    </xf>
    <xf numFmtId="0" fontId="6" fillId="3" borderId="0" xfId="1" applyFont="1" applyFill="1"/>
    <xf numFmtId="165" fontId="6" fillId="3" borderId="0" xfId="1" applyNumberFormat="1" applyFont="1" applyFill="1"/>
    <xf numFmtId="0" fontId="6" fillId="3" borderId="0" xfId="1" applyFont="1" applyFill="1" applyAlignment="1">
      <alignment vertical="top"/>
    </xf>
    <xf numFmtId="0" fontId="7" fillId="3" borderId="0" xfId="1" applyFont="1" applyFill="1" applyAlignment="1">
      <alignment vertical="center"/>
    </xf>
    <xf numFmtId="0" fontId="5" fillId="3" borderId="0" xfId="1" applyFont="1" applyFill="1" applyAlignment="1">
      <alignment vertical="center"/>
    </xf>
    <xf numFmtId="0" fontId="9" fillId="3" borderId="0" xfId="2" applyFill="1" applyAlignment="1">
      <alignment vertical="top"/>
    </xf>
    <xf numFmtId="0" fontId="10" fillId="3" borderId="0" xfId="1" applyFont="1" applyFill="1" applyAlignment="1">
      <alignment horizontal="center" vertical="center"/>
    </xf>
    <xf numFmtId="0" fontId="11" fillId="3" borderId="0" xfId="1" applyFont="1" applyFill="1"/>
    <xf numFmtId="0" fontId="12" fillId="3" borderId="0" xfId="1" applyFont="1" applyFill="1" applyAlignment="1">
      <alignment vertical="center"/>
    </xf>
    <xf numFmtId="165" fontId="10" fillId="3" borderId="0" xfId="1" applyNumberFormat="1" applyFont="1" applyFill="1" applyAlignment="1">
      <alignment vertical="center"/>
    </xf>
    <xf numFmtId="0" fontId="11" fillId="3" borderId="0" xfId="1" applyFont="1" applyFill="1" applyAlignment="1">
      <alignment vertical="top"/>
    </xf>
    <xf numFmtId="0" fontId="13" fillId="3" borderId="0" xfId="1" applyFont="1" applyFill="1"/>
    <xf numFmtId="0" fontId="15" fillId="3" borderId="0" xfId="1" applyFont="1" applyFill="1" applyAlignment="1">
      <alignment vertical="center"/>
    </xf>
    <xf numFmtId="0" fontId="16" fillId="3" borderId="0" xfId="1" applyFont="1" applyFill="1"/>
    <xf numFmtId="165" fontId="16" fillId="3" borderId="0" xfId="1" applyNumberFormat="1" applyFont="1" applyFill="1"/>
    <xf numFmtId="0" fontId="16" fillId="3" borderId="0" xfId="1" applyFont="1" applyFill="1" applyAlignment="1">
      <alignment vertical="top"/>
    </xf>
    <xf numFmtId="0" fontId="17" fillId="3" borderId="0" xfId="1" applyFont="1" applyFill="1" applyAlignment="1">
      <alignment horizontal="center" vertical="center"/>
    </xf>
    <xf numFmtId="0" fontId="18" fillId="3" borderId="0" xfId="1" applyFont="1" applyFill="1" applyAlignment="1">
      <alignment horizontal="center" vertical="center"/>
    </xf>
    <xf numFmtId="0" fontId="19" fillId="3" borderId="0" xfId="1" applyFont="1" applyFill="1" applyAlignment="1">
      <alignment vertical="center"/>
    </xf>
    <xf numFmtId="167" fontId="19" fillId="3" borderId="0" xfId="1" applyNumberFormat="1" applyFont="1" applyFill="1" applyAlignment="1">
      <alignment vertical="center"/>
    </xf>
    <xf numFmtId="165" fontId="19" fillId="3" borderId="0" xfId="1" applyNumberFormat="1" applyFont="1" applyFill="1" applyAlignment="1">
      <alignment vertical="center"/>
    </xf>
    <xf numFmtId="0" fontId="19" fillId="3" borderId="0" xfId="1" applyFont="1" applyFill="1" applyAlignment="1">
      <alignment vertical="top"/>
    </xf>
    <xf numFmtId="164" fontId="3" fillId="3" borderId="5" xfId="0" applyNumberFormat="1" applyFont="1" applyFill="1" applyBorder="1" applyAlignment="1" applyProtection="1">
      <alignment horizontal="center" vertical="center"/>
      <protection locked="0"/>
    </xf>
    <xf numFmtId="0" fontId="2" fillId="3" borderId="0" xfId="1" applyFont="1" applyFill="1"/>
    <xf numFmtId="165" fontId="2" fillId="3" borderId="0" xfId="1" applyNumberFormat="1" applyFont="1" applyFill="1"/>
    <xf numFmtId="0" fontId="2" fillId="3" borderId="0" xfId="1" applyFont="1" applyFill="1" applyAlignment="1">
      <alignment vertical="top"/>
    </xf>
    <xf numFmtId="0" fontId="19" fillId="3" borderId="0" xfId="1" applyFont="1" applyFill="1"/>
    <xf numFmtId="0" fontId="20" fillId="3" borderId="0" xfId="1" applyFont="1" applyFill="1"/>
    <xf numFmtId="165" fontId="20" fillId="3" borderId="0" xfId="1" applyNumberFormat="1" applyFont="1" applyFill="1"/>
    <xf numFmtId="0" fontId="20" fillId="3" borderId="0" xfId="1" applyFont="1" applyFill="1" applyAlignment="1">
      <alignment vertical="top"/>
    </xf>
    <xf numFmtId="0" fontId="21" fillId="3" borderId="0" xfId="1" applyFont="1" applyFill="1"/>
    <xf numFmtId="0" fontId="22" fillId="3" borderId="0" xfId="1" applyFont="1" applyFill="1"/>
    <xf numFmtId="165" fontId="22" fillId="3" borderId="0" xfId="1" applyNumberFormat="1" applyFont="1" applyFill="1"/>
    <xf numFmtId="0" fontId="22" fillId="3" borderId="0" xfId="1" applyFont="1" applyFill="1" applyAlignment="1">
      <alignment vertical="top"/>
    </xf>
    <xf numFmtId="0" fontId="2" fillId="3" borderId="0" xfId="1" applyFont="1" applyFill="1" applyAlignment="1">
      <alignment vertical="center"/>
    </xf>
    <xf numFmtId="165" fontId="2" fillId="3" borderId="0" xfId="1" applyNumberFormat="1" applyFont="1" applyFill="1" applyAlignment="1">
      <alignment vertical="center"/>
    </xf>
    <xf numFmtId="0" fontId="23" fillId="3" borderId="0" xfId="1" applyFont="1" applyFill="1"/>
    <xf numFmtId="164" fontId="1" fillId="3" borderId="0" xfId="1" applyNumberFormat="1" applyFont="1" applyFill="1" applyAlignment="1">
      <alignment horizontal="center" vertical="center"/>
    </xf>
    <xf numFmtId="165" fontId="1" fillId="3" borderId="0" xfId="1" applyNumberFormat="1" applyFont="1" applyFill="1" applyAlignment="1">
      <alignment horizontal="center" vertical="center"/>
    </xf>
    <xf numFmtId="164" fontId="1" fillId="3" borderId="0" xfId="1" applyNumberFormat="1" applyFont="1" applyFill="1" applyAlignment="1">
      <alignment vertical="top"/>
    </xf>
    <xf numFmtId="164" fontId="24" fillId="3" borderId="0" xfId="1" applyNumberFormat="1" applyFont="1" applyFill="1" applyAlignment="1">
      <alignment horizontal="center" vertical="center"/>
    </xf>
    <xf numFmtId="164" fontId="25" fillId="3" borderId="0" xfId="1" applyNumberFormat="1" applyFont="1" applyFill="1" applyAlignment="1">
      <alignment horizontal="center" vertical="center"/>
    </xf>
    <xf numFmtId="164" fontId="3" fillId="3" borderId="0" xfId="0" applyNumberFormat="1" applyFont="1" applyFill="1" applyAlignment="1" applyProtection="1">
      <alignment horizontal="center" vertical="center"/>
      <protection locked="0"/>
    </xf>
    <xf numFmtId="0" fontId="26" fillId="3" borderId="0" xfId="1" applyFont="1" applyFill="1"/>
    <xf numFmtId="164" fontId="27" fillId="3" borderId="0" xfId="0" applyNumberFormat="1" applyFont="1" applyFill="1" applyAlignment="1" applyProtection="1">
      <alignment horizontal="center" vertical="center"/>
      <protection locked="0"/>
    </xf>
    <xf numFmtId="0" fontId="28" fillId="3" borderId="0" xfId="1" applyFont="1" applyFill="1" applyAlignment="1">
      <alignment vertical="center"/>
    </xf>
    <xf numFmtId="0" fontId="29" fillId="3" borderId="0" xfId="1" applyFont="1" applyFill="1"/>
    <xf numFmtId="0" fontId="30" fillId="3" borderId="0" xfId="1" applyFont="1" applyFill="1"/>
    <xf numFmtId="168" fontId="11" fillId="3" borderId="0" xfId="1" applyNumberFormat="1" applyFont="1" applyFill="1"/>
    <xf numFmtId="168" fontId="22" fillId="3" borderId="0" xfId="1" applyNumberFormat="1" applyFont="1" applyFill="1" applyAlignment="1">
      <alignment vertical="center"/>
    </xf>
    <xf numFmtId="0" fontId="29" fillId="3" borderId="0" xfId="1" applyFont="1" applyFill="1" applyAlignment="1">
      <alignment horizontal="center" vertical="center"/>
    </xf>
    <xf numFmtId="0" fontId="20" fillId="3" borderId="0" xfId="1" applyFont="1" applyFill="1" applyAlignment="1">
      <alignment horizontal="center" vertical="center"/>
    </xf>
    <xf numFmtId="165" fontId="11" fillId="3" borderId="0" xfId="1" applyNumberFormat="1" applyFont="1" applyFill="1" applyAlignment="1">
      <alignment horizontal="right" vertical="center"/>
    </xf>
    <xf numFmtId="0" fontId="11" fillId="3" borderId="0" xfId="1" applyFont="1" applyFill="1" applyAlignment="1">
      <alignment horizontal="left" vertical="center"/>
    </xf>
    <xf numFmtId="0" fontId="11" fillId="3" borderId="0" xfId="1" applyFont="1" applyFill="1" applyAlignment="1">
      <alignment horizontal="center" vertical="center"/>
    </xf>
    <xf numFmtId="0" fontId="30" fillId="3" borderId="0" xfId="1" applyFont="1" applyFill="1" applyAlignment="1">
      <alignment horizontal="center" vertical="center"/>
    </xf>
    <xf numFmtId="0" fontId="23" fillId="3" borderId="0" xfId="1" applyFont="1" applyFill="1" applyAlignment="1">
      <alignment horizontal="center" vertical="center"/>
    </xf>
    <xf numFmtId="0" fontId="6" fillId="3" borderId="0" xfId="1" applyFont="1" applyFill="1" applyAlignment="1">
      <alignment horizontal="center" vertical="center"/>
    </xf>
    <xf numFmtId="165" fontId="20" fillId="3" borderId="0" xfId="1" applyNumberFormat="1" applyFont="1" applyFill="1" applyAlignment="1">
      <alignment horizontal="center" vertical="center"/>
    </xf>
    <xf numFmtId="165" fontId="30" fillId="3" borderId="0" xfId="1" applyNumberFormat="1" applyFont="1" applyFill="1"/>
    <xf numFmtId="0" fontId="30" fillId="3" borderId="0" xfId="1" applyFont="1" applyFill="1" applyAlignment="1">
      <alignment vertical="top"/>
    </xf>
    <xf numFmtId="0" fontId="19" fillId="2" borderId="0" xfId="1" applyFont="1" applyFill="1"/>
    <xf numFmtId="0" fontId="19" fillId="2" borderId="0" xfId="1" applyFont="1" applyFill="1" applyAlignment="1">
      <alignment vertical="center"/>
    </xf>
    <xf numFmtId="165" fontId="19" fillId="2" borderId="0" xfId="1" applyNumberFormat="1" applyFont="1" applyFill="1"/>
    <xf numFmtId="0" fontId="19" fillId="2" borderId="0" xfId="1" applyFont="1" applyFill="1" applyAlignment="1">
      <alignment vertical="top"/>
    </xf>
    <xf numFmtId="0" fontId="6" fillId="2" borderId="0" xfId="1" applyFont="1" applyFill="1"/>
    <xf numFmtId="0" fontId="6" fillId="2" borderId="0" xfId="1" applyFont="1" applyFill="1" applyAlignment="1">
      <alignment vertical="center"/>
    </xf>
    <xf numFmtId="165" fontId="6" fillId="2" borderId="0" xfId="1" applyNumberFormat="1" applyFont="1" applyFill="1"/>
    <xf numFmtId="0" fontId="6" fillId="2" borderId="0" xfId="1" applyFont="1" applyFill="1" applyAlignment="1">
      <alignment vertical="top"/>
    </xf>
    <xf numFmtId="0" fontId="16" fillId="2" borderId="0" xfId="1" applyFont="1" applyFill="1"/>
    <xf numFmtId="0" fontId="16" fillId="2" borderId="0" xfId="1" applyFont="1" applyFill="1" applyAlignment="1">
      <alignment vertical="center"/>
    </xf>
    <xf numFmtId="165" fontId="16" fillId="2" borderId="0" xfId="1" applyNumberFormat="1" applyFont="1" applyFill="1"/>
    <xf numFmtId="0" fontId="16" fillId="2" borderId="0" xfId="1" applyFont="1" applyFill="1" applyAlignment="1">
      <alignment vertical="top"/>
    </xf>
    <xf numFmtId="165" fontId="19" fillId="2" borderId="0" xfId="1" applyNumberFormat="1" applyFont="1" applyFill="1" applyAlignment="1">
      <alignment vertical="center"/>
    </xf>
    <xf numFmtId="165" fontId="6" fillId="2" borderId="0" xfId="1" applyNumberFormat="1" applyFont="1" applyFill="1" applyAlignment="1">
      <alignment vertical="center"/>
    </xf>
    <xf numFmtId="0" fontId="0" fillId="3" borderId="0" xfId="0" applyFill="1" applyProtection="1">
      <protection locked="0"/>
    </xf>
    <xf numFmtId="0" fontId="3" fillId="3" borderId="0" xfId="0" applyFont="1" applyFill="1" applyAlignment="1" applyProtection="1">
      <alignment horizontal="center" vertical="center"/>
      <protection locked="0"/>
    </xf>
    <xf numFmtId="14" fontId="3" fillId="3" borderId="0" xfId="0" applyNumberFormat="1" applyFont="1" applyFill="1" applyAlignment="1" applyProtection="1">
      <alignment horizontal="center" vertical="center"/>
      <protection locked="0"/>
    </xf>
    <xf numFmtId="0" fontId="32" fillId="3" borderId="0" xfId="0" applyFont="1" applyFill="1" applyProtection="1">
      <protection locked="0"/>
    </xf>
    <xf numFmtId="164" fontId="3" fillId="3" borderId="0" xfId="0" applyNumberFormat="1" applyFont="1" applyFill="1" applyProtection="1">
      <protection locked="0"/>
    </xf>
    <xf numFmtId="170" fontId="0" fillId="2" borderId="0" xfId="0" applyNumberFormat="1" applyFill="1" applyProtection="1">
      <protection locked="0"/>
    </xf>
    <xf numFmtId="164" fontId="9" fillId="3" borderId="0" xfId="2" applyNumberFormat="1" applyFill="1" applyBorder="1" applyAlignment="1" applyProtection="1">
      <protection locked="0"/>
    </xf>
    <xf numFmtId="170" fontId="0" fillId="2" borderId="0" xfId="0" applyNumberFormat="1" applyFill="1" applyAlignment="1" applyProtection="1">
      <alignment horizontal="center" vertical="center"/>
      <protection locked="0"/>
    </xf>
    <xf numFmtId="14" fontId="3" fillId="3" borderId="0" xfId="0" applyNumberFormat="1" applyFont="1" applyFill="1" applyProtection="1">
      <protection locked="0"/>
    </xf>
    <xf numFmtId="171" fontId="3" fillId="10" borderId="14" xfId="0" applyNumberFormat="1" applyFont="1" applyFill="1" applyBorder="1" applyAlignment="1">
      <alignment horizontal="center" vertical="center"/>
    </xf>
    <xf numFmtId="171" fontId="3" fillId="4" borderId="15" xfId="0" applyNumberFormat="1" applyFont="1" applyFill="1" applyBorder="1" applyAlignment="1">
      <alignment horizontal="center" vertical="center"/>
    </xf>
    <xf numFmtId="171" fontId="3" fillId="10" borderId="15" xfId="0" applyNumberFormat="1" applyFont="1" applyFill="1" applyBorder="1" applyAlignment="1">
      <alignment horizontal="center" vertical="center"/>
    </xf>
    <xf numFmtId="171" fontId="35" fillId="2" borderId="0" xfId="0" applyNumberFormat="1" applyFont="1" applyFill="1" applyAlignment="1" applyProtection="1">
      <alignment horizontal="center" vertical="center"/>
      <protection locked="0"/>
    </xf>
    <xf numFmtId="164" fontId="3" fillId="3" borderId="0" xfId="0" applyNumberFormat="1" applyFont="1" applyFill="1" applyAlignment="1" applyProtection="1">
      <alignment horizontal="left" indent="1"/>
      <protection locked="0"/>
    </xf>
    <xf numFmtId="164" fontId="3" fillId="10" borderId="14" xfId="0" applyNumberFormat="1" applyFont="1" applyFill="1" applyBorder="1" applyAlignment="1">
      <alignment horizontal="center" vertical="center"/>
    </xf>
    <xf numFmtId="164" fontId="3" fillId="4" borderId="15" xfId="0" applyNumberFormat="1" applyFont="1" applyFill="1" applyBorder="1" applyAlignment="1">
      <alignment horizontal="center" vertical="center"/>
    </xf>
    <xf numFmtId="164" fontId="3" fillId="10" borderId="15" xfId="0" applyNumberFormat="1" applyFont="1" applyFill="1" applyBorder="1" applyAlignment="1">
      <alignment horizontal="center" vertical="center"/>
    </xf>
    <xf numFmtId="164" fontId="3" fillId="4" borderId="9" xfId="0" applyNumberFormat="1" applyFont="1" applyFill="1" applyBorder="1" applyAlignment="1">
      <alignment horizontal="center" vertical="center"/>
    </xf>
    <xf numFmtId="164" fontId="35" fillId="2" borderId="16" xfId="0" applyNumberFormat="1" applyFont="1" applyFill="1" applyBorder="1" applyAlignment="1" applyProtection="1">
      <alignment horizontal="center" vertical="center"/>
      <protection locked="0"/>
    </xf>
    <xf numFmtId="0" fontId="36" fillId="3" borderId="0" xfId="0" applyFont="1" applyFill="1" applyProtection="1">
      <protection locked="0"/>
    </xf>
    <xf numFmtId="1" fontId="3" fillId="3" borderId="7" xfId="0" applyNumberFormat="1" applyFont="1" applyFill="1" applyBorder="1" applyAlignment="1">
      <alignment horizontal="center" vertical="center"/>
    </xf>
    <xf numFmtId="1" fontId="3" fillId="5" borderId="7" xfId="0" applyNumberFormat="1" applyFont="1" applyFill="1" applyBorder="1" applyAlignment="1">
      <alignment horizontal="center" vertical="center"/>
    </xf>
    <xf numFmtId="1" fontId="3" fillId="6" borderId="7" xfId="0" applyNumberFormat="1" applyFont="1" applyFill="1" applyBorder="1" applyAlignment="1">
      <alignment horizontal="center" vertical="center"/>
    </xf>
    <xf numFmtId="1" fontId="3" fillId="7" borderId="7" xfId="0" applyNumberFormat="1" applyFont="1" applyFill="1" applyBorder="1" applyAlignment="1">
      <alignment horizontal="center" vertical="center"/>
    </xf>
    <xf numFmtId="1" fontId="3" fillId="8" borderId="7" xfId="0" applyNumberFormat="1" applyFont="1" applyFill="1" applyBorder="1" applyAlignment="1">
      <alignment horizontal="center" vertical="center"/>
    </xf>
    <xf numFmtId="1" fontId="3" fillId="9" borderId="7" xfId="0" applyNumberFormat="1" applyFont="1" applyFill="1" applyBorder="1" applyAlignment="1">
      <alignment horizontal="center" vertical="center"/>
    </xf>
    <xf numFmtId="1" fontId="3" fillId="2" borderId="7" xfId="0" applyNumberFormat="1" applyFont="1" applyFill="1" applyBorder="1" applyAlignment="1">
      <alignment horizontal="center" vertical="center"/>
    </xf>
    <xf numFmtId="172" fontId="3" fillId="10" borderId="14" xfId="0" applyNumberFormat="1" applyFont="1" applyFill="1" applyBorder="1" applyAlignment="1" applyProtection="1">
      <alignment horizontal="center" vertical="center"/>
      <protection locked="0"/>
    </xf>
    <xf numFmtId="0" fontId="3" fillId="4" borderId="15" xfId="0" applyFont="1" applyFill="1" applyBorder="1" applyAlignment="1" applyProtection="1">
      <alignment horizontal="center" vertical="center"/>
      <protection locked="0"/>
    </xf>
    <xf numFmtId="0" fontId="3" fillId="10" borderId="15" xfId="0" applyFont="1" applyFill="1" applyBorder="1" applyAlignment="1" applyProtection="1">
      <alignment horizontal="center" vertical="center"/>
      <protection locked="0"/>
    </xf>
    <xf numFmtId="14" fontId="3" fillId="4" borderId="15" xfId="0" applyNumberFormat="1" applyFont="1" applyFill="1" applyBorder="1" applyAlignment="1" applyProtection="1">
      <alignment horizontal="center" vertical="center"/>
      <protection locked="0"/>
    </xf>
    <xf numFmtId="0" fontId="3" fillId="4" borderId="20" xfId="0" applyFont="1" applyFill="1" applyBorder="1" applyAlignment="1" applyProtection="1">
      <alignment horizontal="center" vertical="center"/>
      <protection locked="0"/>
    </xf>
    <xf numFmtId="0" fontId="32" fillId="3" borderId="0" xfId="0" applyFont="1" applyFill="1" applyAlignment="1" applyProtection="1">
      <alignment vertical="center"/>
      <protection locked="0"/>
    </xf>
    <xf numFmtId="14" fontId="36" fillId="3" borderId="0" xfId="0" applyNumberFormat="1" applyFont="1" applyFill="1" applyAlignment="1" applyProtection="1">
      <alignment vertical="center"/>
      <protection locked="0"/>
    </xf>
    <xf numFmtId="0" fontId="35" fillId="2" borderId="0" xfId="0" applyFont="1" applyFill="1" applyProtection="1">
      <protection locked="0"/>
    </xf>
    <xf numFmtId="1" fontId="35" fillId="2" borderId="0" xfId="0" applyNumberFormat="1" applyFont="1" applyFill="1" applyProtection="1">
      <protection locked="0"/>
    </xf>
    <xf numFmtId="0" fontId="35" fillId="2" borderId="2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3" borderId="0" xfId="0" applyFill="1"/>
    <xf numFmtId="0" fontId="37" fillId="3" borderId="0" xfId="0" applyFont="1" applyFill="1" applyAlignment="1">
      <alignment horizontal="center"/>
    </xf>
    <xf numFmtId="1" fontId="37" fillId="3" borderId="0" xfId="0" applyNumberFormat="1" applyFont="1" applyFill="1" applyAlignment="1">
      <alignment horizontal="center" vertical="center"/>
    </xf>
    <xf numFmtId="0" fontId="37" fillId="3" borderId="0" xfId="0" applyFont="1" applyFill="1"/>
    <xf numFmtId="1" fontId="37" fillId="3" borderId="0" xfId="0" applyNumberFormat="1" applyFont="1" applyFill="1" applyAlignment="1">
      <alignment horizontal="center"/>
    </xf>
    <xf numFmtId="14" fontId="38" fillId="3" borderId="0" xfId="0" applyNumberFormat="1" applyFont="1" applyFill="1"/>
    <xf numFmtId="0" fontId="38" fillId="3" borderId="0" xfId="0" applyFont="1" applyFill="1"/>
    <xf numFmtId="0" fontId="37" fillId="11" borderId="5" xfId="0" applyFont="1" applyFill="1" applyBorder="1" applyAlignment="1">
      <alignment horizontal="left" vertical="center" indent="1" shrinkToFit="1"/>
    </xf>
    <xf numFmtId="0" fontId="37" fillId="11" borderId="5" xfId="0" applyFont="1" applyFill="1" applyBorder="1" applyAlignment="1">
      <alignment horizontal="center" vertical="center" shrinkToFit="1"/>
    </xf>
    <xf numFmtId="1" fontId="37" fillId="11" borderId="5" xfId="0" applyNumberFormat="1" applyFont="1" applyFill="1" applyBorder="1" applyAlignment="1">
      <alignment horizontal="center" vertical="center" shrinkToFit="1"/>
    </xf>
    <xf numFmtId="1" fontId="37" fillId="11" borderId="5" xfId="0" applyNumberFormat="1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173" fontId="37" fillId="11" borderId="5" xfId="0" applyNumberFormat="1" applyFont="1" applyFill="1" applyBorder="1" applyAlignment="1">
      <alignment horizontal="center" vertical="center" shrinkToFit="1"/>
    </xf>
    <xf numFmtId="14" fontId="9" fillId="11" borderId="5" xfId="2" applyNumberFormat="1" applyFill="1" applyBorder="1" applyAlignment="1">
      <alignment horizontal="left" vertical="center" indent="1" shrinkToFit="1"/>
    </xf>
    <xf numFmtId="0" fontId="9" fillId="11" borderId="5" xfId="2" applyFill="1" applyBorder="1" applyAlignment="1">
      <alignment horizontal="left" vertical="center" indent="1" shrinkToFit="1"/>
    </xf>
    <xf numFmtId="14" fontId="37" fillId="11" borderId="5" xfId="0" applyNumberFormat="1" applyFont="1" applyFill="1" applyBorder="1" applyAlignment="1">
      <alignment horizontal="left" vertical="center" indent="1" shrinkToFit="1"/>
    </xf>
    <xf numFmtId="0" fontId="2" fillId="3" borderId="0" xfId="0" applyFont="1" applyFill="1"/>
    <xf numFmtId="0" fontId="3" fillId="3" borderId="0" xfId="0" applyFont="1" applyFill="1" applyAlignment="1">
      <alignment horizontal="left" vertical="center" indent="1"/>
    </xf>
    <xf numFmtId="0" fontId="3" fillId="3" borderId="0" xfId="0" applyFont="1" applyFill="1" applyAlignment="1">
      <alignment horizontal="center" vertical="center"/>
    </xf>
    <xf numFmtId="14" fontId="0" fillId="0" borderId="0" xfId="3" applyNumberFormat="1" applyFont="1"/>
    <xf numFmtId="0" fontId="39" fillId="0" borderId="0" xfId="4"/>
    <xf numFmtId="173" fontId="39" fillId="0" borderId="0" xfId="4" applyNumberFormat="1"/>
    <xf numFmtId="164" fontId="20" fillId="3" borderId="0" xfId="1" applyNumberFormat="1" applyFont="1" applyFill="1"/>
    <xf numFmtId="164" fontId="3" fillId="3" borderId="17" xfId="0" applyNumberFormat="1" applyFont="1" applyFill="1" applyBorder="1" applyAlignment="1">
      <alignment horizontal="left" vertical="center" indent="1" shrinkToFit="1"/>
    </xf>
    <xf numFmtId="164" fontId="3" fillId="3" borderId="18" xfId="0" applyNumberFormat="1" applyFont="1" applyFill="1" applyBorder="1" applyAlignment="1">
      <alignment horizontal="left" vertical="center" indent="1" shrinkToFit="1"/>
    </xf>
    <xf numFmtId="164" fontId="3" fillId="3" borderId="19" xfId="0" applyNumberFormat="1" applyFont="1" applyFill="1" applyBorder="1" applyAlignment="1">
      <alignment horizontal="left" vertical="center" indent="1" shrinkToFit="1"/>
    </xf>
    <xf numFmtId="169" fontId="3" fillId="4" borderId="9" xfId="0" applyNumberFormat="1" applyFont="1" applyFill="1" applyBorder="1" applyAlignment="1">
      <alignment horizontal="center" vertical="center" textRotation="90"/>
    </xf>
    <xf numFmtId="169" fontId="3" fillId="4" borderId="11" xfId="0" applyNumberFormat="1" applyFont="1" applyFill="1" applyBorder="1" applyAlignment="1">
      <alignment horizontal="center" vertical="center" textRotation="90"/>
    </xf>
    <xf numFmtId="169" fontId="3" fillId="4" borderId="13" xfId="0" applyNumberFormat="1" applyFont="1" applyFill="1" applyBorder="1" applyAlignment="1">
      <alignment horizontal="center" vertical="center" textRotation="90"/>
    </xf>
    <xf numFmtId="166" fontId="33" fillId="3" borderId="0" xfId="0" applyNumberFormat="1" applyFont="1" applyFill="1" applyBorder="1" applyAlignment="1" applyProtection="1">
      <alignment horizontal="center" vertical="center"/>
      <protection locked="0"/>
    </xf>
    <xf numFmtId="164" fontId="34" fillId="12" borderId="0" xfId="2" applyNumberFormat="1" applyFont="1" applyFill="1" applyBorder="1" applyAlignment="1" applyProtection="1">
      <alignment horizontal="center" vertical="center"/>
      <protection locked="0"/>
    </xf>
    <xf numFmtId="0" fontId="3" fillId="9" borderId="7" xfId="0" applyFont="1" applyFill="1" applyBorder="1" applyAlignment="1" applyProtection="1">
      <alignment horizontal="center" vertical="center" textRotation="90"/>
      <protection locked="0"/>
    </xf>
    <xf numFmtId="0" fontId="3" fillId="2" borderId="7" xfId="0" applyFont="1" applyFill="1" applyBorder="1" applyAlignment="1" applyProtection="1">
      <alignment horizontal="center" vertical="center" textRotation="90"/>
      <protection locked="0"/>
    </xf>
    <xf numFmtId="169" fontId="3" fillId="4" borderId="8" xfId="0" applyNumberFormat="1" applyFont="1" applyFill="1" applyBorder="1" applyAlignment="1">
      <alignment horizontal="center" vertical="center" textRotation="90"/>
    </xf>
    <xf numFmtId="169" fontId="3" fillId="4" borderId="10" xfId="0" applyNumberFormat="1" applyFont="1" applyFill="1" applyBorder="1" applyAlignment="1">
      <alignment horizontal="center" vertical="center" textRotation="90"/>
    </xf>
    <xf numFmtId="169" fontId="3" fillId="4" borderId="12" xfId="0" applyNumberFormat="1" applyFont="1" applyFill="1" applyBorder="1" applyAlignment="1">
      <alignment horizontal="center" vertical="center" textRotation="90"/>
    </xf>
    <xf numFmtId="164" fontId="3" fillId="3" borderId="0" xfId="0" applyNumberFormat="1" applyFont="1" applyFill="1" applyBorder="1" applyAlignment="1" applyProtection="1">
      <alignment horizontal="center" vertical="center"/>
      <protection locked="0"/>
    </xf>
    <xf numFmtId="1" fontId="3" fillId="3" borderId="7" xfId="0" applyNumberFormat="1" applyFont="1" applyFill="1" applyBorder="1" applyAlignment="1" applyProtection="1">
      <alignment horizontal="center" vertical="center" textRotation="90"/>
      <protection locked="0"/>
    </xf>
    <xf numFmtId="1" fontId="3" fillId="5" borderId="7" xfId="0" applyNumberFormat="1" applyFont="1" applyFill="1" applyBorder="1" applyAlignment="1" applyProtection="1">
      <alignment horizontal="center" vertical="center" textRotation="90"/>
      <protection locked="0"/>
    </xf>
    <xf numFmtId="1" fontId="3" fillId="6" borderId="7" xfId="0" applyNumberFormat="1" applyFont="1" applyFill="1" applyBorder="1" applyAlignment="1" applyProtection="1">
      <alignment horizontal="center" vertical="center" textRotation="90"/>
      <protection locked="0"/>
    </xf>
    <xf numFmtId="0" fontId="3" fillId="7" borderId="7" xfId="0" applyFont="1" applyFill="1" applyBorder="1" applyAlignment="1" applyProtection="1">
      <alignment horizontal="center" vertical="center" textRotation="90"/>
      <protection locked="0"/>
    </xf>
    <xf numFmtId="0" fontId="3" fillId="8" borderId="7" xfId="0" applyFont="1" applyFill="1" applyBorder="1" applyAlignment="1" applyProtection="1">
      <alignment horizontal="center" vertical="center" textRotation="90"/>
      <protection locked="0"/>
    </xf>
    <xf numFmtId="0" fontId="31" fillId="3" borderId="0" xfId="1" applyFont="1" applyFill="1" applyAlignment="1">
      <alignment horizontal="center" vertical="center"/>
    </xf>
    <xf numFmtId="166" fontId="14" fillId="3" borderId="6" xfId="1" applyNumberFormat="1" applyFont="1" applyFill="1" applyBorder="1" applyAlignment="1">
      <alignment horizontal="center" vertical="center"/>
    </xf>
    <xf numFmtId="0" fontId="5" fillId="3" borderId="0" xfId="1" applyFont="1" applyFill="1" applyAlignment="1">
      <alignment horizontal="center" vertical="center"/>
    </xf>
    <xf numFmtId="0" fontId="7" fillId="3" borderId="0" xfId="1" applyFont="1" applyFill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166" fontId="14" fillId="3" borderId="4" xfId="1" applyNumberFormat="1" applyFont="1" applyFill="1" applyBorder="1" applyAlignment="1">
      <alignment horizontal="center" vertical="center"/>
    </xf>
    <xf numFmtId="0" fontId="3" fillId="3" borderId="1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quotePrefix="1"/>
    <xf numFmtId="0" fontId="41" fillId="0" borderId="0" xfId="0" applyFont="1"/>
  </cellXfs>
  <cellStyles count="5">
    <cellStyle name="Link" xfId="2" builtinId="8"/>
    <cellStyle name="Normal" xfId="3"/>
    <cellStyle name="Standard" xfId="0" builtinId="0"/>
    <cellStyle name="Standard 2" xfId="1"/>
    <cellStyle name="Standard 2 2" xfId="4"/>
  </cellStyles>
  <dxfs count="50"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strike val="0"/>
        <color theme="0"/>
      </font>
      <fill>
        <patternFill>
          <bgColor rgb="FF528DCC"/>
        </patternFill>
      </fill>
      <border>
        <left style="thin">
          <color rgb="FF2C3E50"/>
        </left>
        <right style="thin">
          <color rgb="FF2C3E50"/>
        </right>
        <top style="thin">
          <color rgb="FF2C3E50"/>
        </top>
        <bottom style="thin">
          <color rgb="FF2C3E50"/>
        </bottom>
      </border>
    </dxf>
    <dxf>
      <font>
        <strike val="0"/>
        <color rgb="FF616E7C"/>
      </font>
      <fill>
        <patternFill>
          <bgColor rgb="FF2C3E50"/>
        </patternFill>
      </fill>
    </dxf>
    <dxf>
      <fill>
        <patternFill>
          <bgColor rgb="FF616E7C"/>
        </patternFill>
      </fill>
    </dxf>
    <dxf>
      <font>
        <color rgb="FF616E7C"/>
      </font>
    </dxf>
    <dxf>
      <font>
        <strike val="0"/>
        <color rgb="FF616E7C"/>
      </font>
      <fill>
        <patternFill>
          <bgColor rgb="FF2C3E50"/>
        </patternFill>
      </fill>
    </dxf>
    <dxf>
      <fill>
        <patternFill>
          <bgColor rgb="FF616E7C"/>
        </patternFill>
      </fill>
    </dxf>
    <dxf>
      <font>
        <color rgb="FF616E7C"/>
      </font>
    </dxf>
    <dxf>
      <font>
        <strike val="0"/>
        <color rgb="FF616E7C"/>
      </font>
      <fill>
        <patternFill>
          <bgColor rgb="FF2C3E50"/>
        </patternFill>
      </fill>
    </dxf>
    <dxf>
      <fill>
        <patternFill>
          <bgColor rgb="FF616E7C"/>
        </patternFill>
      </fill>
    </dxf>
    <dxf>
      <font>
        <color rgb="FF616E7C"/>
      </font>
    </dxf>
    <dxf>
      <font>
        <strike val="0"/>
        <color rgb="FF616E7C"/>
      </font>
      <fill>
        <patternFill>
          <bgColor rgb="FF2C3E50"/>
        </patternFill>
      </fill>
    </dxf>
    <dxf>
      <fill>
        <patternFill>
          <bgColor rgb="FF616E7C"/>
        </patternFill>
      </fill>
    </dxf>
    <dxf>
      <font>
        <color rgb="FF616E7C"/>
      </font>
    </dxf>
    <dxf>
      <font>
        <strike val="0"/>
        <color rgb="FF616E7C"/>
      </font>
      <fill>
        <patternFill>
          <bgColor rgb="FF2C3E50"/>
        </patternFill>
      </fill>
    </dxf>
    <dxf>
      <fill>
        <patternFill>
          <bgColor rgb="FF616E7C"/>
        </patternFill>
      </fill>
    </dxf>
    <dxf>
      <font>
        <color rgb="FF616E7C"/>
      </font>
    </dxf>
    <dxf>
      <font>
        <color rgb="FF616E7C"/>
      </font>
    </dxf>
    <dxf>
      <font>
        <color rgb="FF616E7C"/>
      </font>
    </dxf>
    <dxf>
      <font>
        <color rgb="FF616E7C"/>
      </font>
    </dxf>
    <dxf>
      <font>
        <color rgb="FF61717F"/>
      </font>
    </dxf>
    <dxf>
      <font>
        <color theme="1"/>
      </font>
      <fill>
        <patternFill>
          <bgColor rgb="FF00F2FF"/>
        </patternFill>
      </fill>
    </dxf>
    <dxf>
      <font>
        <color theme="3" tint="-0.499984740745262"/>
      </font>
    </dxf>
    <dxf>
      <fill>
        <patternFill patternType="darkUp">
          <bgColor theme="9"/>
        </patternFill>
      </fill>
    </dxf>
    <dxf>
      <fill>
        <patternFill patternType="darkUp">
          <bgColor rgb="FFCF7DDB"/>
        </patternFill>
      </fill>
    </dxf>
    <dxf>
      <fill>
        <patternFill>
          <bgColor rgb="FFCF7DDB"/>
        </patternFill>
      </fill>
    </dxf>
    <dxf>
      <fill>
        <patternFill>
          <bgColor rgb="FFE0A80D"/>
        </patternFill>
      </fill>
    </dxf>
    <dxf>
      <fill>
        <patternFill>
          <bgColor theme="1"/>
        </patternFill>
      </fill>
    </dxf>
    <dxf>
      <fill>
        <patternFill>
          <bgColor rgb="FF92D050"/>
        </patternFill>
      </fill>
    </dxf>
    <dxf>
      <font>
        <strike val="0"/>
        <color theme="0"/>
      </font>
      <fill>
        <patternFill>
          <bgColor rgb="FF528D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rgb="FF616E7C"/>
      </font>
      <fill>
        <patternFill>
          <bgColor rgb="FF2C3E50"/>
        </patternFill>
      </fill>
      <border>
        <top/>
        <bottom/>
      </border>
    </dxf>
    <dxf>
      <font>
        <color theme="3" tint="-0.499984740745262"/>
      </font>
    </dxf>
    <dxf>
      <fill>
        <patternFill patternType="darkUp">
          <bgColor theme="9"/>
        </patternFill>
      </fill>
    </dxf>
    <dxf>
      <fill>
        <patternFill patternType="darkUp">
          <bgColor rgb="FFCF7DDB"/>
        </patternFill>
      </fill>
    </dxf>
    <dxf>
      <fill>
        <patternFill>
          <bgColor rgb="FFCF7DDB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rgb="FF92D050"/>
        </patternFill>
      </fill>
    </dxf>
    <dxf>
      <font>
        <strike val="0"/>
        <color theme="0"/>
      </font>
      <fill>
        <patternFill>
          <bgColor rgb="FF528D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rgb="FF616E7C"/>
      </font>
      <fill>
        <patternFill>
          <bgColor rgb="FF2C3E50"/>
        </patternFill>
      </fill>
      <border>
        <top/>
        <bottom/>
      </border>
    </dxf>
    <dxf>
      <font>
        <color theme="3" tint="-0.499984740745262"/>
      </font>
    </dxf>
    <dxf>
      <fill>
        <patternFill patternType="darkUp">
          <bgColor theme="9"/>
        </patternFill>
      </fill>
    </dxf>
    <dxf>
      <fill>
        <patternFill patternType="darkUp">
          <bgColor rgb="FFCF7DDB"/>
        </patternFill>
      </fill>
    </dxf>
    <dxf>
      <fill>
        <patternFill>
          <bgColor rgb="FFCF7DDB"/>
        </patternFill>
      </fill>
    </dxf>
    <dxf>
      <fill>
        <patternFill>
          <bgColor theme="7"/>
        </patternFill>
      </fill>
    </dxf>
    <dxf>
      <fill>
        <patternFill>
          <bgColor theme="1"/>
        </patternFill>
      </fill>
    </dxf>
    <dxf>
      <fill>
        <patternFill>
          <bgColor rgb="FF92D050"/>
        </patternFill>
      </fill>
    </dxf>
    <dxf>
      <font>
        <strike val="0"/>
        <color theme="0"/>
      </font>
      <fill>
        <patternFill>
          <bgColor rgb="FF528DC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color rgb="FF616E7C"/>
      </font>
      <fill>
        <patternFill>
          <bgColor rgb="FF2C3E50"/>
        </patternFill>
      </fill>
      <border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'Meine Kollegen'!$AI$35</c:f>
          <c:strCache>
            <c:ptCount val="1"/>
          </c:strCache>
        </c:strRef>
      </c:tx>
      <c:layout>
        <c:manualLayout>
          <c:xMode val="edge"/>
          <c:yMode val="edge"/>
          <c:x val="0.40770292939191799"/>
          <c:y val="0.5074969462838173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>
            <a:defRPr sz="3600" b="1" i="0" u="none" strike="noStrike" kern="1200" spc="0" baseline="0">
              <a:solidFill>
                <a:schemeClr val="bg1"/>
              </a:solidFill>
              <a:latin typeface="Roboto Condensed" pitchFamily="2" charset="0"/>
              <a:ea typeface="Roboto Condensed" pitchFamily="2" charset="0"/>
              <a:cs typeface="Open Sans" panose="020B0606030504020204" pitchFamily="34" charset="0"/>
            </a:defRPr>
          </a:pPr>
          <a:endParaRPr lang="de-DE"/>
        </a:p>
      </c:txPr>
    </c:title>
    <c:autoTitleDeleted val="0"/>
    <c:plotArea>
      <c:layout/>
      <c:doughnutChart>
        <c:varyColors val="1"/>
        <c:dLbls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  <c:holeSize val="90"/>
      </c:doughnut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png"/><Relationship Id="rId13" Type="http://schemas.openxmlformats.org/officeDocument/2006/relationships/hyperlink" Target="#Personaldaten!A1"/><Relationship Id="rId3" Type="http://schemas.openxmlformats.org/officeDocument/2006/relationships/image" Target="../media/image2.svg"/><Relationship Id="rId7" Type="http://schemas.openxmlformats.org/officeDocument/2006/relationships/hyperlink" Target="#'Meine Kollegen'!A1"/><Relationship Id="rId12" Type="http://schemas.openxmlformats.org/officeDocument/2006/relationships/image" Target="../media/image8.svg"/><Relationship Id="rId2" Type="http://schemas.openxmlformats.org/officeDocument/2006/relationships/image" Target="../media/image1.png"/><Relationship Id="rId1" Type="http://schemas.openxmlformats.org/officeDocument/2006/relationships/hyperlink" Target="#Einstellungen!A1"/><Relationship Id="rId6" Type="http://schemas.openxmlformats.org/officeDocument/2006/relationships/image" Target="../media/image4.svg"/><Relationship Id="rId11" Type="http://schemas.openxmlformats.org/officeDocument/2006/relationships/image" Target="../media/image4.png"/><Relationship Id="rId5" Type="http://schemas.openxmlformats.org/officeDocument/2006/relationships/image" Target="../media/image2.png"/><Relationship Id="rId15" Type="http://schemas.openxmlformats.org/officeDocument/2006/relationships/image" Target="../media/image10.svg"/><Relationship Id="rId10" Type="http://schemas.openxmlformats.org/officeDocument/2006/relationships/hyperlink" Target="#Hilfe!A1"/><Relationship Id="rId4" Type="http://schemas.openxmlformats.org/officeDocument/2006/relationships/hyperlink" Target="#&#220;bersicht!A1"/><Relationship Id="rId9" Type="http://schemas.openxmlformats.org/officeDocument/2006/relationships/image" Target="../media/image6.svg"/><Relationship Id="rId1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Meine Kollegen'!A1"/><Relationship Id="rId13" Type="http://schemas.openxmlformats.org/officeDocument/2006/relationships/image" Target="../media/image8.svg"/><Relationship Id="rId3" Type="http://schemas.openxmlformats.org/officeDocument/2006/relationships/image" Target="../media/image1.png"/><Relationship Id="rId7" Type="http://schemas.openxmlformats.org/officeDocument/2006/relationships/image" Target="../media/image4.svg"/><Relationship Id="rId12" Type="http://schemas.openxmlformats.org/officeDocument/2006/relationships/image" Target="../media/image4.png"/><Relationship Id="rId2" Type="http://schemas.openxmlformats.org/officeDocument/2006/relationships/hyperlink" Target="#Einstellungen!A1"/><Relationship Id="rId16" Type="http://schemas.openxmlformats.org/officeDocument/2006/relationships/image" Target="../media/image10.svg"/><Relationship Id="rId1" Type="http://schemas.openxmlformats.org/officeDocument/2006/relationships/chart" Target="../charts/chart1.xml"/><Relationship Id="rId6" Type="http://schemas.openxmlformats.org/officeDocument/2006/relationships/image" Target="../media/image2.png"/><Relationship Id="rId11" Type="http://schemas.openxmlformats.org/officeDocument/2006/relationships/hyperlink" Target="#Hilfe!A1"/><Relationship Id="rId5" Type="http://schemas.openxmlformats.org/officeDocument/2006/relationships/hyperlink" Target="#&#220;bersicht!A1"/><Relationship Id="rId15" Type="http://schemas.openxmlformats.org/officeDocument/2006/relationships/image" Target="../media/image5.png"/><Relationship Id="rId10" Type="http://schemas.openxmlformats.org/officeDocument/2006/relationships/image" Target="../media/image6.svg"/><Relationship Id="rId4" Type="http://schemas.openxmlformats.org/officeDocument/2006/relationships/image" Target="../media/image2.svg"/><Relationship Id="rId9" Type="http://schemas.openxmlformats.org/officeDocument/2006/relationships/image" Target="../media/image3.png"/><Relationship Id="rId14" Type="http://schemas.openxmlformats.org/officeDocument/2006/relationships/hyperlink" Target="#Personaldaten!A1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png"/><Relationship Id="rId13" Type="http://schemas.openxmlformats.org/officeDocument/2006/relationships/hyperlink" Target="#Personaldaten!A1"/><Relationship Id="rId3" Type="http://schemas.openxmlformats.org/officeDocument/2006/relationships/image" Target="../media/image2.svg"/><Relationship Id="rId7" Type="http://schemas.openxmlformats.org/officeDocument/2006/relationships/hyperlink" Target="#'Meine Kollegen'!A1"/><Relationship Id="rId12" Type="http://schemas.openxmlformats.org/officeDocument/2006/relationships/image" Target="../media/image8.svg"/><Relationship Id="rId2" Type="http://schemas.openxmlformats.org/officeDocument/2006/relationships/image" Target="../media/image1.png"/><Relationship Id="rId1" Type="http://schemas.openxmlformats.org/officeDocument/2006/relationships/hyperlink" Target="#Einstellungen!A1"/><Relationship Id="rId6" Type="http://schemas.openxmlformats.org/officeDocument/2006/relationships/image" Target="../media/image4.svg"/><Relationship Id="rId11" Type="http://schemas.openxmlformats.org/officeDocument/2006/relationships/image" Target="../media/image4.png"/><Relationship Id="rId5" Type="http://schemas.openxmlformats.org/officeDocument/2006/relationships/image" Target="../media/image2.png"/><Relationship Id="rId15" Type="http://schemas.openxmlformats.org/officeDocument/2006/relationships/image" Target="../media/image10.svg"/><Relationship Id="rId10" Type="http://schemas.openxmlformats.org/officeDocument/2006/relationships/hyperlink" Target="#Hilfe!A1"/><Relationship Id="rId4" Type="http://schemas.openxmlformats.org/officeDocument/2006/relationships/hyperlink" Target="#&#220;bersicht!A1"/><Relationship Id="rId9" Type="http://schemas.openxmlformats.org/officeDocument/2006/relationships/image" Target="../media/image6.svg"/><Relationship Id="rId1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25</xdr:col>
      <xdr:colOff>333473</xdr:colOff>
      <xdr:row>0</xdr:row>
      <xdr:rowOff>6300</xdr:rowOff>
    </xdr:to>
    <xdr:grpSp>
      <xdr:nvGrpSpPr>
        <xdr:cNvPr id="3" name="Gruppieren 2">
          <a:extLst>
            <a:ext uri="{FF2B5EF4-FFF2-40B4-BE49-F238E27FC236}">
              <a16:creationId xmlns:a16="http://schemas.microsoft.com/office/drawing/2014/main" id="{19EB8602-53C7-734D-AB63-8873CB7A56BE}"/>
            </a:ext>
          </a:extLst>
        </xdr:cNvPr>
        <xdr:cNvGrpSpPr/>
      </xdr:nvGrpSpPr>
      <xdr:grpSpPr>
        <a:xfrm>
          <a:off x="0" y="0"/>
          <a:ext cx="9011806" cy="6300"/>
          <a:chOff x="0" y="520959"/>
          <a:chExt cx="9205330" cy="488900"/>
        </a:xfrm>
      </xdr:grpSpPr>
      <xdr:grpSp>
        <xdr:nvGrpSpPr>
          <xdr:cNvPr id="4" name="Gruppieren 3">
            <a:extLst>
              <a:ext uri="{FF2B5EF4-FFF2-40B4-BE49-F238E27FC236}">
                <a16:creationId xmlns:a16="http://schemas.microsoft.com/office/drawing/2014/main" id="{D05CAB12-8A77-884B-B177-5B35840ECDDF}"/>
              </a:ext>
            </a:extLst>
          </xdr:cNvPr>
          <xdr:cNvGrpSpPr/>
        </xdr:nvGrpSpPr>
        <xdr:grpSpPr>
          <a:xfrm>
            <a:off x="5795016" y="520959"/>
            <a:ext cx="1836000" cy="488900"/>
            <a:chOff x="10123951" y="3121152"/>
            <a:chExt cx="1783597" cy="531973"/>
          </a:xfrm>
        </xdr:grpSpPr>
        <xdr:sp macro="" textlink="">
          <xdr:nvSpPr>
            <xdr:cNvPr id="17" name="Rechteck 16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F5A91FAD-F903-C248-88A1-4F2E95E8902C}"/>
                </a:ext>
              </a:extLst>
            </xdr:cNvPr>
            <xdr:cNvSpPr/>
          </xdr:nvSpPr>
          <xdr:spPr>
            <a:xfrm>
              <a:off x="10123951" y="3121152"/>
              <a:ext cx="1783597" cy="531973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de-DE" sz="1600">
                  <a:latin typeface="+mj-lt"/>
                  <a:ea typeface="Roboto Condensed" pitchFamily="2" charset="0"/>
                </a:rPr>
                <a:t>    Einstellungen</a:t>
              </a:r>
              <a:endParaRPr lang="de-DE" sz="1100">
                <a:latin typeface="+mj-lt"/>
                <a:ea typeface="Roboto Condensed" pitchFamily="2" charset="0"/>
              </a:endParaRPr>
            </a:p>
          </xdr:txBody>
        </xdr:sp>
        <xdr:pic>
          <xdr:nvPicPr>
            <xdr:cNvPr id="18" name="Grafik 17" descr="Einstellungen">
              <a:extLst>
                <a:ext uri="{FF2B5EF4-FFF2-40B4-BE49-F238E27FC236}">
                  <a16:creationId xmlns:a16="http://schemas.microsoft.com/office/drawing/2014/main" id="{E3B1FB5B-1383-404B-A52E-1396610BF41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="" xmlns:asvg="http://schemas.microsoft.com/office/drawing/2016/SVG/main" r:embed="rId3"/>
                </a:ext>
              </a:extLst>
            </a:blip>
            <a:stretch>
              <a:fillRect/>
            </a:stretch>
          </xdr:blipFill>
          <xdr:spPr>
            <a:xfrm>
              <a:off x="10286482" y="3287220"/>
              <a:ext cx="220070" cy="219088"/>
            </a:xfrm>
            <a:prstGeom prst="rect">
              <a:avLst/>
            </a:prstGeom>
          </xdr:spPr>
        </xdr:pic>
      </xdr:grpSp>
      <xdr:grpSp>
        <xdr:nvGrpSpPr>
          <xdr:cNvPr id="5" name="Gruppieren 4">
            <a:extLst>
              <a:ext uri="{FF2B5EF4-FFF2-40B4-BE49-F238E27FC236}">
                <a16:creationId xmlns:a16="http://schemas.microsoft.com/office/drawing/2014/main" id="{C0150705-4A07-A14B-8086-BF4FF2EA7243}"/>
              </a:ext>
            </a:extLst>
          </xdr:cNvPr>
          <xdr:cNvGrpSpPr/>
        </xdr:nvGrpSpPr>
        <xdr:grpSpPr>
          <a:xfrm>
            <a:off x="0" y="520959"/>
            <a:ext cx="1836000" cy="488900"/>
            <a:chOff x="10123951" y="3121152"/>
            <a:chExt cx="1783597" cy="531973"/>
          </a:xfrm>
        </xdr:grpSpPr>
        <xdr:sp macro="" textlink="">
          <xdr:nvSpPr>
            <xdr:cNvPr id="15" name="Rechteck 14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122511F3-EB99-5844-BE7E-A8C964EACAFC}"/>
                </a:ext>
              </a:extLst>
            </xdr:cNvPr>
            <xdr:cNvSpPr/>
          </xdr:nvSpPr>
          <xdr:spPr>
            <a:xfrm>
              <a:off x="10123951" y="3121152"/>
              <a:ext cx="1783597" cy="531973"/>
            </a:xfrm>
            <a:prstGeom prst="rect">
              <a:avLst/>
            </a:prstGeom>
            <a:solidFill>
              <a:srgbClr val="A1C745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de-DE" sz="1600">
                  <a:latin typeface="+mj-lt"/>
                  <a:ea typeface="Roboto Condensed" pitchFamily="2" charset="0"/>
                </a:rPr>
                <a:t>    Übersicht</a:t>
              </a:r>
              <a:endParaRPr lang="de-DE" sz="1100">
                <a:latin typeface="+mj-lt"/>
                <a:ea typeface="Roboto Condensed" pitchFamily="2" charset="0"/>
              </a:endParaRPr>
            </a:p>
          </xdr:txBody>
        </xdr:sp>
        <xdr:pic>
          <xdr:nvPicPr>
            <xdr:cNvPr id="16" name="Grafik 15" descr="Start">
              <a:extLst>
                <a:ext uri="{FF2B5EF4-FFF2-40B4-BE49-F238E27FC236}">
                  <a16:creationId xmlns:a16="http://schemas.microsoft.com/office/drawing/2014/main" id="{5BC0F7DB-2664-AD42-8E83-CC464159270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="" xmlns:asvg="http://schemas.microsoft.com/office/drawing/2016/SVG/main" r:embed="rId6"/>
                </a:ext>
              </a:extLst>
            </a:blip>
            <a:srcRect/>
            <a:stretch/>
          </xdr:blipFill>
          <xdr:spPr>
            <a:xfrm>
              <a:off x="10446474" y="3274860"/>
              <a:ext cx="220070" cy="218042"/>
            </a:xfrm>
            <a:prstGeom prst="rect">
              <a:avLst/>
            </a:prstGeom>
          </xdr:spPr>
        </xdr:pic>
      </xdr:grpSp>
      <xdr:grpSp>
        <xdr:nvGrpSpPr>
          <xdr:cNvPr id="6" name="Gruppieren 5">
            <a:extLst>
              <a:ext uri="{FF2B5EF4-FFF2-40B4-BE49-F238E27FC236}">
                <a16:creationId xmlns:a16="http://schemas.microsoft.com/office/drawing/2014/main" id="{A628B40E-AC4E-724B-AFE1-139EB4A09B2B}"/>
              </a:ext>
            </a:extLst>
          </xdr:cNvPr>
          <xdr:cNvGrpSpPr/>
        </xdr:nvGrpSpPr>
        <xdr:grpSpPr>
          <a:xfrm>
            <a:off x="1901318" y="520959"/>
            <a:ext cx="1836000" cy="488900"/>
            <a:chOff x="10123951" y="3121152"/>
            <a:chExt cx="1783597" cy="531973"/>
          </a:xfrm>
        </xdr:grpSpPr>
        <xdr:sp macro="" textlink="">
          <xdr:nvSpPr>
            <xdr:cNvPr id="13" name="Rechteck 12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686097C5-DB57-8A4F-A92D-4BB835E99AD9}"/>
                </a:ext>
              </a:extLst>
            </xdr:cNvPr>
            <xdr:cNvSpPr/>
          </xdr:nvSpPr>
          <xdr:spPr>
            <a:xfrm>
              <a:off x="10123951" y="3121152"/>
              <a:ext cx="1783597" cy="531973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de-DE" sz="1600">
                  <a:latin typeface="+mj-lt"/>
                  <a:ea typeface="Roboto Condensed" pitchFamily="2" charset="0"/>
                </a:rPr>
                <a:t>    Meine Kollegen</a:t>
              </a:r>
              <a:endParaRPr lang="de-DE" sz="1100">
                <a:latin typeface="+mj-lt"/>
                <a:ea typeface="Roboto Condensed" pitchFamily="2" charset="0"/>
              </a:endParaRPr>
            </a:p>
          </xdr:txBody>
        </xdr:sp>
        <xdr:pic>
          <xdr:nvPicPr>
            <xdr:cNvPr id="14" name="Grafik 13" descr="Benutzer">
              <a:extLst>
                <a:ext uri="{FF2B5EF4-FFF2-40B4-BE49-F238E27FC236}">
                  <a16:creationId xmlns:a16="http://schemas.microsoft.com/office/drawing/2014/main" id="{C4121643-E2EF-DB41-B988-C2492AFD2F9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 cstate="print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="" xmlns:asvg="http://schemas.microsoft.com/office/drawing/2016/SVG/main" r:embed="rId9"/>
                </a:ext>
              </a:extLst>
            </a:blip>
            <a:srcRect/>
            <a:stretch/>
          </xdr:blipFill>
          <xdr:spPr>
            <a:xfrm>
              <a:off x="10212258" y="3287734"/>
              <a:ext cx="220070" cy="218059"/>
            </a:xfrm>
            <a:prstGeom prst="rect">
              <a:avLst/>
            </a:prstGeom>
          </xdr:spPr>
        </xdr:pic>
      </xdr:grpSp>
      <xdr:grpSp>
        <xdr:nvGrpSpPr>
          <xdr:cNvPr id="7" name="Gruppieren 6">
            <a:extLst>
              <a:ext uri="{FF2B5EF4-FFF2-40B4-BE49-F238E27FC236}">
                <a16:creationId xmlns:a16="http://schemas.microsoft.com/office/drawing/2014/main" id="{378DAC13-711B-624C-895B-170EB1B84AD0}"/>
              </a:ext>
            </a:extLst>
          </xdr:cNvPr>
          <xdr:cNvGrpSpPr/>
        </xdr:nvGrpSpPr>
        <xdr:grpSpPr>
          <a:xfrm>
            <a:off x="7585330" y="520959"/>
            <a:ext cx="1620000" cy="488900"/>
            <a:chOff x="10123951" y="3121152"/>
            <a:chExt cx="1573762" cy="531973"/>
          </a:xfrm>
        </xdr:grpSpPr>
        <xdr:sp macro="" textlink="">
          <xdr:nvSpPr>
            <xdr:cNvPr id="11" name="Rechteck 10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DF20AD37-459E-EA4B-BE19-2B85946B9222}"/>
                </a:ext>
              </a:extLst>
            </xdr:cNvPr>
            <xdr:cNvSpPr/>
          </xdr:nvSpPr>
          <xdr:spPr>
            <a:xfrm>
              <a:off x="10123951" y="3121152"/>
              <a:ext cx="1573762" cy="531973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de-DE" sz="1600">
                  <a:latin typeface="+mj-lt"/>
                  <a:ea typeface="Roboto Condensed" pitchFamily="2" charset="0"/>
                </a:rPr>
                <a:t>    Hilfe</a:t>
              </a:r>
              <a:endParaRPr lang="de-DE" sz="1100">
                <a:latin typeface="+mj-lt"/>
                <a:ea typeface="Roboto Condensed" pitchFamily="2" charset="0"/>
              </a:endParaRPr>
            </a:p>
          </xdr:txBody>
        </xdr:sp>
        <xdr:pic>
          <xdr:nvPicPr>
            <xdr:cNvPr id="12" name="Grafik 11" descr="Hilfe">
              <a:extLst>
                <a:ext uri="{FF2B5EF4-FFF2-40B4-BE49-F238E27FC236}">
                  <a16:creationId xmlns:a16="http://schemas.microsoft.com/office/drawing/2014/main" id="{D0C95FD1-AD0C-B44F-B404-A237E8C5BCA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 cstate="print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="" xmlns:asvg="http://schemas.microsoft.com/office/drawing/2016/SVG/main" r:embed="rId12"/>
                </a:ext>
              </a:extLst>
            </a:blip>
            <a:stretch/>
          </xdr:blipFill>
          <xdr:spPr>
            <a:xfrm>
              <a:off x="10575797" y="3270866"/>
              <a:ext cx="195846" cy="219361"/>
            </a:xfrm>
            <a:prstGeom prst="rect">
              <a:avLst/>
            </a:prstGeom>
          </xdr:spPr>
        </xdr:pic>
      </xdr:grpSp>
      <xdr:grpSp>
        <xdr:nvGrpSpPr>
          <xdr:cNvPr id="8" name="Gruppieren 7">
            <a:extLst>
              <a:ext uri="{FF2B5EF4-FFF2-40B4-BE49-F238E27FC236}">
                <a16:creationId xmlns:a16="http://schemas.microsoft.com/office/drawing/2014/main" id="{E16DEC7B-EBDF-CF43-BB4B-243FA9062791}"/>
              </a:ext>
            </a:extLst>
          </xdr:cNvPr>
          <xdr:cNvGrpSpPr/>
        </xdr:nvGrpSpPr>
        <xdr:grpSpPr>
          <a:xfrm>
            <a:off x="3843230" y="520959"/>
            <a:ext cx="1836000" cy="488900"/>
            <a:chOff x="10061711" y="3121152"/>
            <a:chExt cx="1783597" cy="531973"/>
          </a:xfrm>
        </xdr:grpSpPr>
        <xdr:sp macro="" textlink="">
          <xdr:nvSpPr>
            <xdr:cNvPr id="9" name="Rechteck 8">
              <a:hlinkClick xmlns:r="http://schemas.openxmlformats.org/officeDocument/2006/relationships" r:id="rId13"/>
              <a:extLst>
                <a:ext uri="{FF2B5EF4-FFF2-40B4-BE49-F238E27FC236}">
                  <a16:creationId xmlns:a16="http://schemas.microsoft.com/office/drawing/2014/main" id="{C3E0625A-5094-6346-AF9F-F6906A9C3F61}"/>
                </a:ext>
              </a:extLst>
            </xdr:cNvPr>
            <xdr:cNvSpPr/>
          </xdr:nvSpPr>
          <xdr:spPr>
            <a:xfrm>
              <a:off x="10061711" y="3121152"/>
              <a:ext cx="1783597" cy="531973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de-DE" sz="1600">
                  <a:latin typeface="+mj-lt"/>
                  <a:ea typeface="Roboto Condensed" pitchFamily="2" charset="0"/>
                </a:rPr>
                <a:t>    Personaldaten</a:t>
              </a:r>
              <a:endParaRPr lang="de-DE" sz="1100">
                <a:latin typeface="+mj-lt"/>
                <a:ea typeface="Roboto Condensed" pitchFamily="2" charset="0"/>
              </a:endParaRPr>
            </a:p>
          </xdr:txBody>
        </xdr:sp>
        <xdr:pic>
          <xdr:nvPicPr>
            <xdr:cNvPr id="10" name="Grafik 9" descr="Fahrrad mit Personen">
              <a:extLst>
                <a:ext uri="{FF2B5EF4-FFF2-40B4-BE49-F238E27FC236}">
                  <a16:creationId xmlns:a16="http://schemas.microsoft.com/office/drawing/2014/main" id="{B8485068-DD4C-A442-B85B-E7A0B0F469F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4" cstate="print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="" xmlns:asvg="http://schemas.microsoft.com/office/drawing/2016/SVG/main" r:embed="rId15"/>
                </a:ext>
              </a:extLst>
            </a:blip>
            <a:srcRect/>
            <a:stretch/>
          </xdr:blipFill>
          <xdr:spPr>
            <a:xfrm>
              <a:off x="10243882" y="3276722"/>
              <a:ext cx="205171" cy="214315"/>
            </a:xfrm>
            <a:prstGeom prst="rect">
              <a:avLst/>
            </a:prstGeom>
          </xdr:spPr>
        </xdr:pic>
      </xdr:grp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298992</xdr:colOff>
      <xdr:row>1</xdr:row>
      <xdr:rowOff>140485</xdr:rowOff>
    </xdr:from>
    <xdr:to>
      <xdr:col>19</xdr:col>
      <xdr:colOff>244575</xdr:colOff>
      <xdr:row>1</xdr:row>
      <xdr:rowOff>322303</xdr:rowOff>
    </xdr:to>
    <xdr:sp macro="" textlink="">
      <xdr:nvSpPr>
        <xdr:cNvPr id="3" name="Gleichschenkliges Dreieck 7">
          <a:extLst>
            <a:ext uri="{FF2B5EF4-FFF2-40B4-BE49-F238E27FC236}">
              <a16:creationId xmlns:a16="http://schemas.microsoft.com/office/drawing/2014/main" id="{2682493D-441D-7A43-8231-3BF0A25C7956}"/>
            </a:ext>
          </a:extLst>
        </xdr:cNvPr>
        <xdr:cNvSpPr/>
      </xdr:nvSpPr>
      <xdr:spPr>
        <a:xfrm rot="10800000">
          <a:off x="5975892" y="2286785"/>
          <a:ext cx="263083" cy="181818"/>
        </a:xfrm>
        <a:prstGeom prst="triangle">
          <a:avLst/>
        </a:prstGeom>
        <a:solidFill>
          <a:srgbClr val="A1C744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13</xdr:col>
      <xdr:colOff>218430</xdr:colOff>
      <xdr:row>29</xdr:row>
      <xdr:rowOff>335577</xdr:rowOff>
    </xdr:from>
    <xdr:to>
      <xdr:col>24</xdr:col>
      <xdr:colOff>156481</xdr:colOff>
      <xdr:row>37</xdr:row>
      <xdr:rowOff>104739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A9291C52-D04F-D446-A0DB-95049275E3E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31</xdr:col>
      <xdr:colOff>146860</xdr:colOff>
      <xdr:row>0</xdr:row>
      <xdr:rowOff>6300</xdr:rowOff>
    </xdr:to>
    <xdr:grpSp>
      <xdr:nvGrpSpPr>
        <xdr:cNvPr id="6" name="Gruppieren 5">
          <a:extLst>
            <a:ext uri="{FF2B5EF4-FFF2-40B4-BE49-F238E27FC236}">
              <a16:creationId xmlns:a16="http://schemas.microsoft.com/office/drawing/2014/main" id="{6ACB5826-5AAE-1C43-B7E3-20596CECEE71}"/>
            </a:ext>
          </a:extLst>
        </xdr:cNvPr>
        <xdr:cNvGrpSpPr/>
      </xdr:nvGrpSpPr>
      <xdr:grpSpPr>
        <a:xfrm>
          <a:off x="0" y="0"/>
          <a:ext cx="9706496" cy="6300"/>
          <a:chOff x="0" y="520959"/>
          <a:chExt cx="9205330" cy="488900"/>
        </a:xfrm>
      </xdr:grpSpPr>
      <xdr:grpSp>
        <xdr:nvGrpSpPr>
          <xdr:cNvPr id="7" name="Gruppieren 6">
            <a:extLst>
              <a:ext uri="{FF2B5EF4-FFF2-40B4-BE49-F238E27FC236}">
                <a16:creationId xmlns:a16="http://schemas.microsoft.com/office/drawing/2014/main" id="{A66EBF25-0D47-6645-AF89-88CD0F287CC8}"/>
              </a:ext>
            </a:extLst>
          </xdr:cNvPr>
          <xdr:cNvGrpSpPr/>
        </xdr:nvGrpSpPr>
        <xdr:grpSpPr>
          <a:xfrm>
            <a:off x="5795016" y="520959"/>
            <a:ext cx="1836000" cy="488900"/>
            <a:chOff x="10123951" y="3121152"/>
            <a:chExt cx="1783597" cy="531973"/>
          </a:xfrm>
        </xdr:grpSpPr>
        <xdr:sp macro="" textlink="">
          <xdr:nvSpPr>
            <xdr:cNvPr id="20" name="Rechteck 19">
              <a:hlinkClick xmlns:r="http://schemas.openxmlformats.org/officeDocument/2006/relationships" r:id="rId2"/>
              <a:extLst>
                <a:ext uri="{FF2B5EF4-FFF2-40B4-BE49-F238E27FC236}">
                  <a16:creationId xmlns:a16="http://schemas.microsoft.com/office/drawing/2014/main" id="{9BB19120-C32E-1141-AAD4-C55B02A906BE}"/>
                </a:ext>
              </a:extLst>
            </xdr:cNvPr>
            <xdr:cNvSpPr/>
          </xdr:nvSpPr>
          <xdr:spPr>
            <a:xfrm>
              <a:off x="10123951" y="3121152"/>
              <a:ext cx="1783597" cy="531973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de-DE" sz="1600">
                  <a:latin typeface="+mj-lt"/>
                  <a:ea typeface="Roboto Condensed" pitchFamily="2" charset="0"/>
                </a:rPr>
                <a:t>    Einstellungen</a:t>
              </a:r>
              <a:endParaRPr lang="de-DE" sz="1100">
                <a:latin typeface="+mj-lt"/>
                <a:ea typeface="Roboto Condensed" pitchFamily="2" charset="0"/>
              </a:endParaRPr>
            </a:p>
          </xdr:txBody>
        </xdr:sp>
        <xdr:pic>
          <xdr:nvPicPr>
            <xdr:cNvPr id="21" name="Grafik 20" descr="Einstellungen">
              <a:extLst>
                <a:ext uri="{FF2B5EF4-FFF2-40B4-BE49-F238E27FC236}">
                  <a16:creationId xmlns:a16="http://schemas.microsoft.com/office/drawing/2014/main" id="{3F1E8727-3E36-4845-A457-57426F26F7B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="" xmlns:asvg="http://schemas.microsoft.com/office/drawing/2016/SVG/main" r:embed="rId4"/>
                </a:ext>
              </a:extLst>
            </a:blip>
            <a:stretch>
              <a:fillRect/>
            </a:stretch>
          </xdr:blipFill>
          <xdr:spPr>
            <a:xfrm>
              <a:off x="10286482" y="3287220"/>
              <a:ext cx="220070" cy="219088"/>
            </a:xfrm>
            <a:prstGeom prst="rect">
              <a:avLst/>
            </a:prstGeom>
          </xdr:spPr>
        </xdr:pic>
      </xdr:grpSp>
      <xdr:grpSp>
        <xdr:nvGrpSpPr>
          <xdr:cNvPr id="8" name="Gruppieren 7">
            <a:extLst>
              <a:ext uri="{FF2B5EF4-FFF2-40B4-BE49-F238E27FC236}">
                <a16:creationId xmlns:a16="http://schemas.microsoft.com/office/drawing/2014/main" id="{1A39CB4A-1DED-A94D-B756-9170B7C69E93}"/>
              </a:ext>
            </a:extLst>
          </xdr:cNvPr>
          <xdr:cNvGrpSpPr/>
        </xdr:nvGrpSpPr>
        <xdr:grpSpPr>
          <a:xfrm>
            <a:off x="0" y="520959"/>
            <a:ext cx="1836000" cy="488900"/>
            <a:chOff x="10123951" y="3121152"/>
            <a:chExt cx="1783597" cy="531973"/>
          </a:xfrm>
        </xdr:grpSpPr>
        <xdr:sp macro="" textlink="">
          <xdr:nvSpPr>
            <xdr:cNvPr id="18" name="Rechteck 17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3F1C79CB-9842-4046-B83E-809699CD8795}"/>
                </a:ext>
              </a:extLst>
            </xdr:cNvPr>
            <xdr:cNvSpPr/>
          </xdr:nvSpPr>
          <xdr:spPr>
            <a:xfrm>
              <a:off x="10123951" y="3121152"/>
              <a:ext cx="1783597" cy="531973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de-DE" sz="1600">
                  <a:latin typeface="+mj-lt"/>
                  <a:ea typeface="Roboto Condensed" pitchFamily="2" charset="0"/>
                </a:rPr>
                <a:t>    Übersicht</a:t>
              </a:r>
              <a:endParaRPr lang="de-DE" sz="1100">
                <a:latin typeface="+mj-lt"/>
                <a:ea typeface="Roboto Condensed" pitchFamily="2" charset="0"/>
              </a:endParaRPr>
            </a:p>
          </xdr:txBody>
        </xdr:sp>
        <xdr:pic>
          <xdr:nvPicPr>
            <xdr:cNvPr id="19" name="Grafik 18" descr="Start">
              <a:extLst>
                <a:ext uri="{FF2B5EF4-FFF2-40B4-BE49-F238E27FC236}">
                  <a16:creationId xmlns:a16="http://schemas.microsoft.com/office/drawing/2014/main" id="{2B8B5F4B-8092-BC4C-A03E-B5F7E1C7027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" cstate="print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="" xmlns:asvg="http://schemas.microsoft.com/office/drawing/2016/SVG/main" r:embed="rId7"/>
                </a:ext>
              </a:extLst>
            </a:blip>
            <a:srcRect/>
            <a:stretch/>
          </xdr:blipFill>
          <xdr:spPr>
            <a:xfrm>
              <a:off x="10446474" y="3274860"/>
              <a:ext cx="220070" cy="218042"/>
            </a:xfrm>
            <a:prstGeom prst="rect">
              <a:avLst/>
            </a:prstGeom>
          </xdr:spPr>
        </xdr:pic>
      </xdr:grpSp>
      <xdr:grpSp>
        <xdr:nvGrpSpPr>
          <xdr:cNvPr id="9" name="Gruppieren 8">
            <a:extLst>
              <a:ext uri="{FF2B5EF4-FFF2-40B4-BE49-F238E27FC236}">
                <a16:creationId xmlns:a16="http://schemas.microsoft.com/office/drawing/2014/main" id="{77AE31DD-E57E-6241-8BF8-270DE4CE0A52}"/>
              </a:ext>
            </a:extLst>
          </xdr:cNvPr>
          <xdr:cNvGrpSpPr/>
        </xdr:nvGrpSpPr>
        <xdr:grpSpPr>
          <a:xfrm>
            <a:off x="1901318" y="520959"/>
            <a:ext cx="1836000" cy="488900"/>
            <a:chOff x="10123951" y="3121152"/>
            <a:chExt cx="1783597" cy="531973"/>
          </a:xfrm>
        </xdr:grpSpPr>
        <xdr:sp macro="" textlink="">
          <xdr:nvSpPr>
            <xdr:cNvPr id="16" name="Rechteck 15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217B17FD-2816-7E4C-9F24-C36647822854}"/>
                </a:ext>
              </a:extLst>
            </xdr:cNvPr>
            <xdr:cNvSpPr/>
          </xdr:nvSpPr>
          <xdr:spPr>
            <a:xfrm>
              <a:off x="10123951" y="3121152"/>
              <a:ext cx="1783597" cy="531973"/>
            </a:xfrm>
            <a:prstGeom prst="rect">
              <a:avLst/>
            </a:prstGeom>
            <a:solidFill>
              <a:srgbClr val="A1C745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de-DE" sz="1600">
                  <a:latin typeface="+mj-lt"/>
                  <a:ea typeface="Roboto Condensed" pitchFamily="2" charset="0"/>
                </a:rPr>
                <a:t>    Meine Kollegen</a:t>
              </a:r>
              <a:endParaRPr lang="de-DE" sz="1100">
                <a:latin typeface="+mj-lt"/>
                <a:ea typeface="Roboto Condensed" pitchFamily="2" charset="0"/>
              </a:endParaRPr>
            </a:p>
          </xdr:txBody>
        </xdr:sp>
        <xdr:pic>
          <xdr:nvPicPr>
            <xdr:cNvPr id="17" name="Grafik 16" descr="Benutzer">
              <a:extLst>
                <a:ext uri="{FF2B5EF4-FFF2-40B4-BE49-F238E27FC236}">
                  <a16:creationId xmlns:a16="http://schemas.microsoft.com/office/drawing/2014/main" id="{B1287341-E658-A34B-9B31-B265CB42B72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" cstate="print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="" xmlns:asvg="http://schemas.microsoft.com/office/drawing/2016/SVG/main" r:embed="rId10"/>
                </a:ext>
              </a:extLst>
            </a:blip>
            <a:srcRect/>
            <a:stretch/>
          </xdr:blipFill>
          <xdr:spPr>
            <a:xfrm>
              <a:off x="10212258" y="3287734"/>
              <a:ext cx="220070" cy="218059"/>
            </a:xfrm>
            <a:prstGeom prst="rect">
              <a:avLst/>
            </a:prstGeom>
          </xdr:spPr>
        </xdr:pic>
      </xdr:grpSp>
      <xdr:grpSp>
        <xdr:nvGrpSpPr>
          <xdr:cNvPr id="10" name="Gruppieren 9">
            <a:extLst>
              <a:ext uri="{FF2B5EF4-FFF2-40B4-BE49-F238E27FC236}">
                <a16:creationId xmlns:a16="http://schemas.microsoft.com/office/drawing/2014/main" id="{433C44FB-0482-6D46-B72B-03589590E42C}"/>
              </a:ext>
            </a:extLst>
          </xdr:cNvPr>
          <xdr:cNvGrpSpPr/>
        </xdr:nvGrpSpPr>
        <xdr:grpSpPr>
          <a:xfrm>
            <a:off x="7585330" y="520959"/>
            <a:ext cx="1620000" cy="488900"/>
            <a:chOff x="10123951" y="3121152"/>
            <a:chExt cx="1573762" cy="531973"/>
          </a:xfrm>
        </xdr:grpSpPr>
        <xdr:sp macro="" textlink="">
          <xdr:nvSpPr>
            <xdr:cNvPr id="14" name="Rechteck 13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CCD53F6E-0315-2D4C-BE12-41651292F2DF}"/>
                </a:ext>
              </a:extLst>
            </xdr:cNvPr>
            <xdr:cNvSpPr/>
          </xdr:nvSpPr>
          <xdr:spPr>
            <a:xfrm>
              <a:off x="10123951" y="3121152"/>
              <a:ext cx="1573762" cy="531973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de-DE" sz="1600">
                  <a:latin typeface="+mj-lt"/>
                  <a:ea typeface="Roboto Condensed" pitchFamily="2" charset="0"/>
                </a:rPr>
                <a:t>    Hilfe</a:t>
              </a:r>
              <a:endParaRPr lang="de-DE" sz="1100">
                <a:latin typeface="+mj-lt"/>
                <a:ea typeface="Roboto Condensed" pitchFamily="2" charset="0"/>
              </a:endParaRPr>
            </a:p>
          </xdr:txBody>
        </xdr:sp>
        <xdr:pic>
          <xdr:nvPicPr>
            <xdr:cNvPr id="15" name="Grafik 14" descr="Hilfe">
              <a:extLst>
                <a:ext uri="{FF2B5EF4-FFF2-40B4-BE49-F238E27FC236}">
                  <a16:creationId xmlns:a16="http://schemas.microsoft.com/office/drawing/2014/main" id="{DE531FE6-9856-3D41-A570-BE204CBA58D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 cstate="print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="" xmlns:asvg="http://schemas.microsoft.com/office/drawing/2016/SVG/main" r:embed="rId13"/>
                </a:ext>
              </a:extLst>
            </a:blip>
            <a:stretch/>
          </xdr:blipFill>
          <xdr:spPr>
            <a:xfrm>
              <a:off x="10575797" y="3270866"/>
              <a:ext cx="195846" cy="219361"/>
            </a:xfrm>
            <a:prstGeom prst="rect">
              <a:avLst/>
            </a:prstGeom>
          </xdr:spPr>
        </xdr:pic>
      </xdr:grpSp>
      <xdr:grpSp>
        <xdr:nvGrpSpPr>
          <xdr:cNvPr id="11" name="Gruppieren 10">
            <a:extLst>
              <a:ext uri="{FF2B5EF4-FFF2-40B4-BE49-F238E27FC236}">
                <a16:creationId xmlns:a16="http://schemas.microsoft.com/office/drawing/2014/main" id="{69289858-53D3-1D4E-A2F4-7446A57CE061}"/>
              </a:ext>
            </a:extLst>
          </xdr:cNvPr>
          <xdr:cNvGrpSpPr/>
        </xdr:nvGrpSpPr>
        <xdr:grpSpPr>
          <a:xfrm>
            <a:off x="3843230" y="520959"/>
            <a:ext cx="1836000" cy="488900"/>
            <a:chOff x="10061711" y="3121152"/>
            <a:chExt cx="1783597" cy="531973"/>
          </a:xfrm>
        </xdr:grpSpPr>
        <xdr:sp macro="" textlink="">
          <xdr:nvSpPr>
            <xdr:cNvPr id="12" name="Rechteck 11">
              <a:hlinkClick xmlns:r="http://schemas.openxmlformats.org/officeDocument/2006/relationships" r:id="rId14"/>
              <a:extLst>
                <a:ext uri="{FF2B5EF4-FFF2-40B4-BE49-F238E27FC236}">
                  <a16:creationId xmlns:a16="http://schemas.microsoft.com/office/drawing/2014/main" id="{C670D1FC-7871-DD4C-BD29-0273674593D5}"/>
                </a:ext>
              </a:extLst>
            </xdr:cNvPr>
            <xdr:cNvSpPr/>
          </xdr:nvSpPr>
          <xdr:spPr>
            <a:xfrm>
              <a:off x="10061711" y="3121152"/>
              <a:ext cx="1783597" cy="531973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de-DE" sz="1600">
                  <a:latin typeface="+mj-lt"/>
                  <a:ea typeface="Roboto Condensed" pitchFamily="2" charset="0"/>
                </a:rPr>
                <a:t>    Personaldaten</a:t>
              </a:r>
              <a:endParaRPr lang="de-DE" sz="1100">
                <a:latin typeface="+mj-lt"/>
                <a:ea typeface="Roboto Condensed" pitchFamily="2" charset="0"/>
              </a:endParaRPr>
            </a:p>
          </xdr:txBody>
        </xdr:sp>
        <xdr:pic>
          <xdr:nvPicPr>
            <xdr:cNvPr id="13" name="Grafik 12" descr="Fahrrad mit Personen">
              <a:extLst>
                <a:ext uri="{FF2B5EF4-FFF2-40B4-BE49-F238E27FC236}">
                  <a16:creationId xmlns:a16="http://schemas.microsoft.com/office/drawing/2014/main" id="{523BA1D2-62D4-064A-AE4F-438DCF70859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5" cstate="print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="" xmlns:asvg="http://schemas.microsoft.com/office/drawing/2016/SVG/main" r:embed="rId16"/>
                </a:ext>
              </a:extLst>
            </a:blip>
            <a:srcRect/>
            <a:stretch/>
          </xdr:blipFill>
          <xdr:spPr>
            <a:xfrm>
              <a:off x="10243882" y="3276722"/>
              <a:ext cx="205171" cy="214315"/>
            </a:xfrm>
            <a:prstGeom prst="rect">
              <a:avLst/>
            </a:prstGeom>
          </xdr:spPr>
        </xdr:pic>
      </xdr:grp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4478</xdr:colOff>
      <xdr:row>0</xdr:row>
      <xdr:rowOff>6300</xdr:rowOff>
    </xdr:to>
    <xdr:grpSp>
      <xdr:nvGrpSpPr>
        <xdr:cNvPr id="2" name="Gruppieren 1">
          <a:extLst>
            <a:ext uri="{FF2B5EF4-FFF2-40B4-BE49-F238E27FC236}">
              <a16:creationId xmlns:a16="http://schemas.microsoft.com/office/drawing/2014/main" id="{856C8F82-2EAF-D845-B7C5-77719E29D12B}"/>
            </a:ext>
          </a:extLst>
        </xdr:cNvPr>
        <xdr:cNvGrpSpPr/>
      </xdr:nvGrpSpPr>
      <xdr:grpSpPr>
        <a:xfrm>
          <a:off x="0" y="0"/>
          <a:ext cx="10656603" cy="6300"/>
          <a:chOff x="0" y="520959"/>
          <a:chExt cx="9205330" cy="488900"/>
        </a:xfrm>
      </xdr:grpSpPr>
      <xdr:grpSp>
        <xdr:nvGrpSpPr>
          <xdr:cNvPr id="3" name="Gruppieren 2">
            <a:extLst>
              <a:ext uri="{FF2B5EF4-FFF2-40B4-BE49-F238E27FC236}">
                <a16:creationId xmlns:a16="http://schemas.microsoft.com/office/drawing/2014/main" id="{E65001D5-0597-7C45-9B55-5181379B16FF}"/>
              </a:ext>
            </a:extLst>
          </xdr:cNvPr>
          <xdr:cNvGrpSpPr/>
        </xdr:nvGrpSpPr>
        <xdr:grpSpPr>
          <a:xfrm>
            <a:off x="5795016" y="520959"/>
            <a:ext cx="1836000" cy="488900"/>
            <a:chOff x="10123951" y="3121152"/>
            <a:chExt cx="1783597" cy="531973"/>
          </a:xfrm>
        </xdr:grpSpPr>
        <xdr:sp macro="" textlink="">
          <xdr:nvSpPr>
            <xdr:cNvPr id="16" name="Rechteck 15">
              <a:hlinkClick xmlns:r="http://schemas.openxmlformats.org/officeDocument/2006/relationships" r:id="rId1"/>
              <a:extLst>
                <a:ext uri="{FF2B5EF4-FFF2-40B4-BE49-F238E27FC236}">
                  <a16:creationId xmlns:a16="http://schemas.microsoft.com/office/drawing/2014/main" id="{159CE19A-5A11-8042-AFC0-7DDF20EBCD70}"/>
                </a:ext>
              </a:extLst>
            </xdr:cNvPr>
            <xdr:cNvSpPr/>
          </xdr:nvSpPr>
          <xdr:spPr>
            <a:xfrm>
              <a:off x="10123951" y="3121152"/>
              <a:ext cx="1783597" cy="531973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de-DE" sz="1600">
                  <a:latin typeface="+mj-lt"/>
                  <a:ea typeface="Roboto Condensed" pitchFamily="2" charset="0"/>
                </a:rPr>
                <a:t>    Einstellungen</a:t>
              </a:r>
              <a:endParaRPr lang="de-DE" sz="1100">
                <a:latin typeface="+mj-lt"/>
                <a:ea typeface="Roboto Condensed" pitchFamily="2" charset="0"/>
              </a:endParaRPr>
            </a:p>
          </xdr:txBody>
        </xdr:sp>
        <xdr:pic>
          <xdr:nvPicPr>
            <xdr:cNvPr id="17" name="Grafik 16" descr="Einstellungen">
              <a:extLst>
                <a:ext uri="{FF2B5EF4-FFF2-40B4-BE49-F238E27FC236}">
                  <a16:creationId xmlns:a16="http://schemas.microsoft.com/office/drawing/2014/main" id="{8EC0C33E-1242-2F46-BA4C-57830D5FC8B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="" xmlns:asvg="http://schemas.microsoft.com/office/drawing/2016/SVG/main" r:embed="rId3"/>
                </a:ext>
              </a:extLst>
            </a:blip>
            <a:stretch>
              <a:fillRect/>
            </a:stretch>
          </xdr:blipFill>
          <xdr:spPr>
            <a:xfrm>
              <a:off x="10286482" y="3287220"/>
              <a:ext cx="220070" cy="219088"/>
            </a:xfrm>
            <a:prstGeom prst="rect">
              <a:avLst/>
            </a:prstGeom>
          </xdr:spPr>
        </xdr:pic>
      </xdr:grpSp>
      <xdr:grpSp>
        <xdr:nvGrpSpPr>
          <xdr:cNvPr id="4" name="Gruppieren 3">
            <a:extLst>
              <a:ext uri="{FF2B5EF4-FFF2-40B4-BE49-F238E27FC236}">
                <a16:creationId xmlns:a16="http://schemas.microsoft.com/office/drawing/2014/main" id="{D57867E8-45C1-3E45-8848-4539EAD641EF}"/>
              </a:ext>
            </a:extLst>
          </xdr:cNvPr>
          <xdr:cNvGrpSpPr/>
        </xdr:nvGrpSpPr>
        <xdr:grpSpPr>
          <a:xfrm>
            <a:off x="0" y="520959"/>
            <a:ext cx="1836000" cy="488900"/>
            <a:chOff x="10123951" y="3121152"/>
            <a:chExt cx="1783597" cy="531973"/>
          </a:xfrm>
        </xdr:grpSpPr>
        <xdr:sp macro="" textlink="">
          <xdr:nvSpPr>
            <xdr:cNvPr id="14" name="Rechteck 13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10AFB118-AA6E-B946-9235-80B890057104}"/>
                </a:ext>
              </a:extLst>
            </xdr:cNvPr>
            <xdr:cNvSpPr/>
          </xdr:nvSpPr>
          <xdr:spPr>
            <a:xfrm>
              <a:off x="10123951" y="3121152"/>
              <a:ext cx="1783597" cy="531973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de-DE" sz="1600">
                  <a:latin typeface="+mj-lt"/>
                  <a:ea typeface="Roboto Condensed" pitchFamily="2" charset="0"/>
                </a:rPr>
                <a:t>    Übersicht</a:t>
              </a:r>
              <a:endParaRPr lang="de-DE" sz="1100">
                <a:latin typeface="+mj-lt"/>
                <a:ea typeface="Roboto Condensed" pitchFamily="2" charset="0"/>
              </a:endParaRPr>
            </a:p>
          </xdr:txBody>
        </xdr:sp>
        <xdr:pic>
          <xdr:nvPicPr>
            <xdr:cNvPr id="15" name="Grafik 14" descr="Start">
              <a:extLst>
                <a:ext uri="{FF2B5EF4-FFF2-40B4-BE49-F238E27FC236}">
                  <a16:creationId xmlns:a16="http://schemas.microsoft.com/office/drawing/2014/main" id="{3CBB70AB-22AF-A74D-84C5-CAC08926004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="" xmlns:asvg="http://schemas.microsoft.com/office/drawing/2016/SVG/main" r:embed="rId6"/>
                </a:ext>
              </a:extLst>
            </a:blip>
            <a:srcRect/>
            <a:stretch/>
          </xdr:blipFill>
          <xdr:spPr>
            <a:xfrm>
              <a:off x="10446474" y="3274860"/>
              <a:ext cx="220070" cy="218042"/>
            </a:xfrm>
            <a:prstGeom prst="rect">
              <a:avLst/>
            </a:prstGeom>
          </xdr:spPr>
        </xdr:pic>
      </xdr:grpSp>
      <xdr:grpSp>
        <xdr:nvGrpSpPr>
          <xdr:cNvPr id="5" name="Gruppieren 4">
            <a:extLst>
              <a:ext uri="{FF2B5EF4-FFF2-40B4-BE49-F238E27FC236}">
                <a16:creationId xmlns:a16="http://schemas.microsoft.com/office/drawing/2014/main" id="{21FC9150-BAF5-1C4A-9047-C47640FBF0A1}"/>
              </a:ext>
            </a:extLst>
          </xdr:cNvPr>
          <xdr:cNvGrpSpPr/>
        </xdr:nvGrpSpPr>
        <xdr:grpSpPr>
          <a:xfrm>
            <a:off x="1901318" y="520959"/>
            <a:ext cx="1836000" cy="488900"/>
            <a:chOff x="10123951" y="3121152"/>
            <a:chExt cx="1783597" cy="531973"/>
          </a:xfrm>
        </xdr:grpSpPr>
        <xdr:sp macro="" textlink="">
          <xdr:nvSpPr>
            <xdr:cNvPr id="12" name="Rechteck 11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AF6B13A6-1BE9-5B48-9553-3BFB704287F5}"/>
                </a:ext>
              </a:extLst>
            </xdr:cNvPr>
            <xdr:cNvSpPr/>
          </xdr:nvSpPr>
          <xdr:spPr>
            <a:xfrm>
              <a:off x="10123951" y="3121152"/>
              <a:ext cx="1783597" cy="531973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de-DE" sz="1600">
                  <a:latin typeface="+mj-lt"/>
                  <a:ea typeface="Roboto Condensed" pitchFamily="2" charset="0"/>
                </a:rPr>
                <a:t>    Meine Kollegen</a:t>
              </a:r>
              <a:endParaRPr lang="de-DE" sz="1100">
                <a:latin typeface="+mj-lt"/>
                <a:ea typeface="Roboto Condensed" pitchFamily="2" charset="0"/>
              </a:endParaRPr>
            </a:p>
          </xdr:txBody>
        </xdr:sp>
        <xdr:pic>
          <xdr:nvPicPr>
            <xdr:cNvPr id="13" name="Grafik 12" descr="Benutzer">
              <a:extLst>
                <a:ext uri="{FF2B5EF4-FFF2-40B4-BE49-F238E27FC236}">
                  <a16:creationId xmlns:a16="http://schemas.microsoft.com/office/drawing/2014/main" id="{4F8CFFD1-DA4C-E643-B672-5B32189EB97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 cstate="print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="" xmlns:asvg="http://schemas.microsoft.com/office/drawing/2016/SVG/main" r:embed="rId9"/>
                </a:ext>
              </a:extLst>
            </a:blip>
            <a:srcRect/>
            <a:stretch/>
          </xdr:blipFill>
          <xdr:spPr>
            <a:xfrm>
              <a:off x="10212258" y="3287734"/>
              <a:ext cx="220070" cy="218059"/>
            </a:xfrm>
            <a:prstGeom prst="rect">
              <a:avLst/>
            </a:prstGeom>
          </xdr:spPr>
        </xdr:pic>
      </xdr:grpSp>
      <xdr:grpSp>
        <xdr:nvGrpSpPr>
          <xdr:cNvPr id="6" name="Gruppieren 5">
            <a:extLst>
              <a:ext uri="{FF2B5EF4-FFF2-40B4-BE49-F238E27FC236}">
                <a16:creationId xmlns:a16="http://schemas.microsoft.com/office/drawing/2014/main" id="{42533B65-BD25-5A4D-87D6-63BFFDAE03E2}"/>
              </a:ext>
            </a:extLst>
          </xdr:cNvPr>
          <xdr:cNvGrpSpPr/>
        </xdr:nvGrpSpPr>
        <xdr:grpSpPr>
          <a:xfrm>
            <a:off x="7585330" y="520959"/>
            <a:ext cx="1620000" cy="488900"/>
            <a:chOff x="10123951" y="3121152"/>
            <a:chExt cx="1573762" cy="531973"/>
          </a:xfrm>
        </xdr:grpSpPr>
        <xdr:sp macro="" textlink="">
          <xdr:nvSpPr>
            <xdr:cNvPr id="10" name="Rechteck 9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7DB41D2B-B2F2-5E4E-A3C9-7486E9B3E099}"/>
                </a:ext>
              </a:extLst>
            </xdr:cNvPr>
            <xdr:cNvSpPr/>
          </xdr:nvSpPr>
          <xdr:spPr>
            <a:xfrm>
              <a:off x="10123951" y="3121152"/>
              <a:ext cx="1573762" cy="531973"/>
            </a:xfrm>
            <a:prstGeom prst="rect">
              <a:avLst/>
            </a:prstGeom>
            <a:noFill/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de-DE" sz="1600">
                  <a:latin typeface="+mj-lt"/>
                  <a:ea typeface="Roboto Condensed" pitchFamily="2" charset="0"/>
                </a:rPr>
                <a:t>    Hilfe</a:t>
              </a:r>
              <a:endParaRPr lang="de-DE" sz="1100">
                <a:latin typeface="+mj-lt"/>
                <a:ea typeface="Roboto Condensed" pitchFamily="2" charset="0"/>
              </a:endParaRPr>
            </a:p>
          </xdr:txBody>
        </xdr:sp>
        <xdr:pic>
          <xdr:nvPicPr>
            <xdr:cNvPr id="11" name="Grafik 10" descr="Hilfe">
              <a:extLst>
                <a:ext uri="{FF2B5EF4-FFF2-40B4-BE49-F238E27FC236}">
                  <a16:creationId xmlns:a16="http://schemas.microsoft.com/office/drawing/2014/main" id="{8E9ECEFD-00A9-E346-A9D1-A2DFCD39536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 cstate="print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="" xmlns:asvg="http://schemas.microsoft.com/office/drawing/2016/SVG/main" r:embed="rId12"/>
                </a:ext>
              </a:extLst>
            </a:blip>
            <a:stretch/>
          </xdr:blipFill>
          <xdr:spPr>
            <a:xfrm>
              <a:off x="10575797" y="3270866"/>
              <a:ext cx="195846" cy="219361"/>
            </a:xfrm>
            <a:prstGeom prst="rect">
              <a:avLst/>
            </a:prstGeom>
          </xdr:spPr>
        </xdr:pic>
      </xdr:grpSp>
      <xdr:grpSp>
        <xdr:nvGrpSpPr>
          <xdr:cNvPr id="7" name="Gruppieren 6">
            <a:extLst>
              <a:ext uri="{FF2B5EF4-FFF2-40B4-BE49-F238E27FC236}">
                <a16:creationId xmlns:a16="http://schemas.microsoft.com/office/drawing/2014/main" id="{42AB4334-BFB8-3B4B-996B-038E78F5CDF6}"/>
              </a:ext>
            </a:extLst>
          </xdr:cNvPr>
          <xdr:cNvGrpSpPr/>
        </xdr:nvGrpSpPr>
        <xdr:grpSpPr>
          <a:xfrm>
            <a:off x="3843230" y="520959"/>
            <a:ext cx="1836000" cy="488900"/>
            <a:chOff x="10061711" y="3121152"/>
            <a:chExt cx="1783597" cy="531973"/>
          </a:xfrm>
        </xdr:grpSpPr>
        <xdr:sp macro="" textlink="">
          <xdr:nvSpPr>
            <xdr:cNvPr id="8" name="Rechteck 7">
              <a:hlinkClick xmlns:r="http://schemas.openxmlformats.org/officeDocument/2006/relationships" r:id="rId13"/>
              <a:extLst>
                <a:ext uri="{FF2B5EF4-FFF2-40B4-BE49-F238E27FC236}">
                  <a16:creationId xmlns:a16="http://schemas.microsoft.com/office/drawing/2014/main" id="{83E1DFCD-1514-3844-8E44-F498DAF949EB}"/>
                </a:ext>
              </a:extLst>
            </xdr:cNvPr>
            <xdr:cNvSpPr/>
          </xdr:nvSpPr>
          <xdr:spPr>
            <a:xfrm>
              <a:off x="10061711" y="3121152"/>
              <a:ext cx="1783597" cy="531973"/>
            </a:xfrm>
            <a:prstGeom prst="rect">
              <a:avLst/>
            </a:prstGeom>
            <a:solidFill>
              <a:srgbClr val="A1C745"/>
            </a:solidFill>
            <a:ln>
              <a:noFill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de-DE" sz="1600">
                  <a:latin typeface="+mj-lt"/>
                  <a:ea typeface="Roboto Condensed" pitchFamily="2" charset="0"/>
                </a:rPr>
                <a:t>    Personaldaten</a:t>
              </a:r>
              <a:endParaRPr lang="de-DE" sz="1100">
                <a:latin typeface="+mj-lt"/>
                <a:ea typeface="Roboto Condensed" pitchFamily="2" charset="0"/>
              </a:endParaRPr>
            </a:p>
          </xdr:txBody>
        </xdr:sp>
        <xdr:pic>
          <xdr:nvPicPr>
            <xdr:cNvPr id="9" name="Grafik 8" descr="Fahrrad mit Personen">
              <a:extLst>
                <a:ext uri="{FF2B5EF4-FFF2-40B4-BE49-F238E27FC236}">
                  <a16:creationId xmlns:a16="http://schemas.microsoft.com/office/drawing/2014/main" id="{B70FA9FE-F514-F640-A2E3-A509B542183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4" cstate="print">
              <a:extLst>
                <a:ext uri="{28A0092B-C50C-407E-A947-70E740481C1C}">
                  <a14:useLocalDpi xmlns:a14="http://schemas.microsoft.com/office/drawing/2010/main" val="0"/>
                </a:ext>
                <a:ext uri="{96DAC541-7B7A-43D3-8B79-37D633B846F1}">
                  <asvg:svgBlip xmlns="" xmlns:asvg="http://schemas.microsoft.com/office/drawing/2016/SVG/main" r:embed="rId15"/>
                </a:ext>
              </a:extLst>
            </a:blip>
            <a:srcRect/>
            <a:stretch/>
          </xdr:blipFill>
          <xdr:spPr>
            <a:xfrm>
              <a:off x="10243882" y="3276722"/>
              <a:ext cx="205171" cy="214315"/>
            </a:xfrm>
            <a:prstGeom prst="rect">
              <a:avLst/>
            </a:prstGeom>
          </xdr:spPr>
        </xdr:pic>
      </xdr:grp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Users\ikroh\Desktop\OLT_Urlaubsplanun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instellungen"/>
      <sheetName val="Dropdowns"/>
      <sheetName val="Übersicht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M28"/>
  <sheetViews>
    <sheetView tabSelected="1" workbookViewId="0">
      <selection activeCell="A9" sqref="A9"/>
    </sheetView>
  </sheetViews>
  <sheetFormatPr baseColWidth="10" defaultRowHeight="15.75" x14ac:dyDescent="0.25"/>
  <sheetData>
    <row r="1" spans="1:35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  <c r="AG1">
        <v>32</v>
      </c>
      <c r="AH1">
        <v>33</v>
      </c>
      <c r="AI1">
        <v>34</v>
      </c>
      <c r="AJ1">
        <v>35</v>
      </c>
      <c r="AK1">
        <v>36</v>
      </c>
      <c r="AL1">
        <v>37</v>
      </c>
      <c r="AM1">
        <v>38</v>
      </c>
      <c r="AN1">
        <v>39</v>
      </c>
      <c r="AO1">
        <v>40</v>
      </c>
      <c r="AP1">
        <v>41</v>
      </c>
      <c r="AQ1">
        <v>42</v>
      </c>
      <c r="AR1">
        <v>43</v>
      </c>
      <c r="AS1">
        <v>44</v>
      </c>
      <c r="AT1">
        <v>45</v>
      </c>
      <c r="AU1">
        <v>46</v>
      </c>
      <c r="AV1">
        <v>47</v>
      </c>
      <c r="AW1">
        <v>48</v>
      </c>
      <c r="AX1">
        <v>49</v>
      </c>
      <c r="AY1">
        <v>50</v>
      </c>
      <c r="AZ1">
        <v>51</v>
      </c>
      <c r="BA1">
        <v>52</v>
      </c>
      <c r="BB1">
        <v>53</v>
      </c>
      <c r="BC1">
        <v>54</v>
      </c>
      <c r="BD1">
        <v>55</v>
      </c>
      <c r="BE1">
        <v>56</v>
      </c>
      <c r="BF1">
        <v>57</v>
      </c>
      <c r="BG1">
        <v>58</v>
      </c>
      <c r="BH1">
        <v>59</v>
      </c>
      <c r="BI1">
        <v>60</v>
      </c>
      <c r="BJ1">
        <v>61</v>
      </c>
      <c r="BK1">
        <v>62</v>
      </c>
      <c r="BL1">
        <v>63</v>
      </c>
      <c r="BM1">
        <v>64</v>
      </c>
      <c r="BN1">
        <v>65</v>
      </c>
      <c r="BO1">
        <v>66</v>
      </c>
      <c r="BP1">
        <v>67</v>
      </c>
      <c r="BQ1">
        <v>68</v>
      </c>
      <c r="BR1">
        <v>69</v>
      </c>
      <c r="BS1">
        <v>70</v>
      </c>
      <c r="BT1">
        <v>71</v>
      </c>
      <c r="BU1">
        <v>72</v>
      </c>
      <c r="BV1">
        <v>73</v>
      </c>
      <c r="BW1">
        <v>74</v>
      </c>
      <c r="BX1">
        <v>75</v>
      </c>
      <c r="BY1">
        <v>76</v>
      </c>
      <c r="BZ1">
        <v>77</v>
      </c>
      <c r="CA1">
        <v>78</v>
      </c>
      <c r="CB1">
        <v>79</v>
      </c>
      <c r="CC1">
        <v>80</v>
      </c>
      <c r="CD1">
        <v>81</v>
      </c>
      <c r="CE1">
        <v>82</v>
      </c>
      <c r="CF1">
        <v>83</v>
      </c>
      <c r="CG1">
        <v>84</v>
      </c>
      <c r="CH1">
        <v>85</v>
      </c>
      <c r="CI1">
        <v>86</v>
      </c>
      <c r="CJ1">
        <v>87</v>
      </c>
      <c r="CK1">
        <v>88</v>
      </c>
      <c r="CL1">
        <v>89</v>
      </c>
      <c r="CM1">
        <v>90</v>
      </c>
      <c r="CN1">
        <v>91</v>
      </c>
      <c r="CO1">
        <v>92</v>
      </c>
      <c r="CP1">
        <v>93</v>
      </c>
      <c r="CQ1">
        <v>94</v>
      </c>
      <c r="CR1">
        <v>95</v>
      </c>
      <c r="CS1">
        <v>96</v>
      </c>
      <c r="CT1">
        <v>97</v>
      </c>
      <c r="CU1">
        <v>98</v>
      </c>
      <c r="CV1">
        <v>99</v>
      </c>
      <c r="CW1">
        <v>100</v>
      </c>
      <c r="CX1">
        <v>101</v>
      </c>
      <c r="CY1">
        <v>102</v>
      </c>
      <c r="CZ1">
        <v>103</v>
      </c>
      <c r="DA1">
        <v>104</v>
      </c>
      <c r="DB1">
        <v>105</v>
      </c>
      <c r="DC1">
        <v>106</v>
      </c>
      <c r="DD1">
        <v>107</v>
      </c>
      <c r="DE1">
        <v>108</v>
      </c>
      <c r="DF1">
        <v>109</v>
      </c>
      <c r="DG1">
        <v>110</v>
      </c>
      <c r="DH1">
        <v>111</v>
      </c>
      <c r="DI1">
        <v>112</v>
      </c>
      <c r="DJ1">
        <v>113</v>
      </c>
      <c r="DK1">
        <v>114</v>
      </c>
      <c r="DL1">
        <v>115</v>
      </c>
      <c r="DM1">
        <v>116</v>
      </c>
      <c r="DN1">
        <v>117</v>
      </c>
      <c r="DO1">
        <v>118</v>
      </c>
      <c r="DP1">
        <v>119</v>
      </c>
      <c r="DQ1">
        <v>120</v>
      </c>
      <c r="DR1">
        <v>121</v>
      </c>
      <c r="DS1">
        <v>122</v>
      </c>
      <c r="DT1">
        <v>123</v>
      </c>
      <c r="DU1">
        <v>124</v>
      </c>
      <c r="DV1">
        <v>125</v>
      </c>
      <c r="DW1">
        <v>126</v>
      </c>
      <c r="DX1">
        <v>127</v>
      </c>
      <c r="DY1">
        <v>128</v>
      </c>
      <c r="DZ1">
        <v>129</v>
      </c>
      <c r="EA1">
        <v>130</v>
      </c>
      <c r="EB1">
        <v>131</v>
      </c>
      <c r="EC1">
        <v>132</v>
      </c>
      <c r="ED1">
        <v>133</v>
      </c>
      <c r="EE1">
        <v>134</v>
      </c>
      <c r="EF1">
        <v>135</v>
      </c>
      <c r="EG1">
        <v>136</v>
      </c>
      <c r="EH1">
        <v>137</v>
      </c>
      <c r="EI1">
        <v>138</v>
      </c>
      <c r="EJ1">
        <v>139</v>
      </c>
      <c r="EK1">
        <v>140</v>
      </c>
      <c r="EL1">
        <v>141</v>
      </c>
      <c r="EM1">
        <v>142</v>
      </c>
      <c r="EN1">
        <v>143</v>
      </c>
      <c r="EO1">
        <v>144</v>
      </c>
      <c r="EP1">
        <v>145</v>
      </c>
      <c r="EQ1">
        <v>146</v>
      </c>
      <c r="ER1">
        <v>147</v>
      </c>
      <c r="ES1">
        <v>148</v>
      </c>
      <c r="ET1">
        <v>149</v>
      </c>
      <c r="EU1">
        <v>150</v>
      </c>
      <c r="EV1">
        <v>151</v>
      </c>
      <c r="EW1">
        <v>152</v>
      </c>
      <c r="EX1">
        <v>153</v>
      </c>
      <c r="EY1">
        <v>154</v>
      </c>
      <c r="EZ1">
        <v>155</v>
      </c>
      <c r="FA1">
        <v>156</v>
      </c>
      <c r="FB1">
        <v>157</v>
      </c>
      <c r="FC1">
        <v>158</v>
      </c>
      <c r="FD1">
        <v>159</v>
      </c>
      <c r="FE1">
        <v>160</v>
      </c>
      <c r="FF1">
        <v>161</v>
      </c>
      <c r="FG1">
        <v>162</v>
      </c>
      <c r="FH1">
        <v>163</v>
      </c>
      <c r="FI1">
        <v>164</v>
      </c>
      <c r="FJ1">
        <v>165</v>
      </c>
      <c r="FK1">
        <v>166</v>
      </c>
      <c r="FL1">
        <v>167</v>
      </c>
      <c r="FM1">
        <v>168</v>
      </c>
      <c r="FN1">
        <v>169</v>
      </c>
      <c r="FO1">
        <v>170</v>
      </c>
      <c r="FP1">
        <v>171</v>
      </c>
      <c r="FQ1">
        <v>172</v>
      </c>
      <c r="FR1">
        <v>173</v>
      </c>
      <c r="FS1">
        <v>174</v>
      </c>
      <c r="FT1">
        <v>175</v>
      </c>
      <c r="FU1">
        <v>176</v>
      </c>
      <c r="FV1">
        <v>177</v>
      </c>
      <c r="FW1">
        <v>178</v>
      </c>
      <c r="FX1">
        <v>179</v>
      </c>
      <c r="FY1">
        <v>180</v>
      </c>
      <c r="FZ1">
        <v>181</v>
      </c>
      <c r="GA1">
        <v>182</v>
      </c>
      <c r="GB1">
        <v>183</v>
      </c>
      <c r="GC1">
        <v>184</v>
      </c>
      <c r="GD1">
        <v>185</v>
      </c>
      <c r="GE1">
        <v>186</v>
      </c>
      <c r="GF1">
        <v>187</v>
      </c>
      <c r="GG1">
        <v>188</v>
      </c>
      <c r="GH1">
        <v>189</v>
      </c>
      <c r="GI1">
        <v>190</v>
      </c>
      <c r="GJ1">
        <v>191</v>
      </c>
      <c r="GK1">
        <v>192</v>
      </c>
      <c r="GL1">
        <v>193</v>
      </c>
      <c r="GM1">
        <v>194</v>
      </c>
      <c r="GN1">
        <v>195</v>
      </c>
      <c r="GO1">
        <v>196</v>
      </c>
      <c r="GP1">
        <v>197</v>
      </c>
      <c r="GQ1">
        <v>198</v>
      </c>
      <c r="GR1">
        <v>199</v>
      </c>
      <c r="GS1">
        <v>200</v>
      </c>
      <c r="GT1">
        <v>201</v>
      </c>
      <c r="GU1">
        <v>202</v>
      </c>
      <c r="GV1">
        <v>203</v>
      </c>
      <c r="GW1">
        <v>204</v>
      </c>
      <c r="GX1">
        <v>205</v>
      </c>
      <c r="GY1">
        <v>206</v>
      </c>
      <c r="GZ1">
        <v>207</v>
      </c>
      <c r="HA1">
        <v>208</v>
      </c>
      <c r="HB1">
        <v>209</v>
      </c>
      <c r="HC1">
        <v>210</v>
      </c>
      <c r="HD1">
        <v>211</v>
      </c>
      <c r="HE1">
        <v>212</v>
      </c>
      <c r="HF1">
        <v>213</v>
      </c>
      <c r="HG1">
        <v>214</v>
      </c>
      <c r="HH1">
        <v>215</v>
      </c>
      <c r="HI1">
        <v>216</v>
      </c>
      <c r="HJ1">
        <v>217</v>
      </c>
      <c r="HK1">
        <v>218</v>
      </c>
      <c r="HL1">
        <v>219</v>
      </c>
      <c r="HM1">
        <v>220</v>
      </c>
      <c r="HN1">
        <v>221</v>
      </c>
      <c r="HO1">
        <v>222</v>
      </c>
      <c r="HP1">
        <v>223</v>
      </c>
      <c r="HQ1">
        <v>224</v>
      </c>
      <c r="HR1">
        <v>225</v>
      </c>
      <c r="HS1">
        <v>226</v>
      </c>
      <c r="HT1">
        <v>227</v>
      </c>
      <c r="HU1">
        <v>228</v>
      </c>
      <c r="HV1">
        <v>229</v>
      </c>
      <c r="HW1">
        <v>230</v>
      </c>
      <c r="HX1">
        <v>231</v>
      </c>
      <c r="HY1">
        <v>232</v>
      </c>
      <c r="HZ1">
        <v>233</v>
      </c>
      <c r="IA1">
        <v>234</v>
      </c>
      <c r="IB1">
        <v>235</v>
      </c>
      <c r="IC1">
        <v>236</v>
      </c>
      <c r="ID1">
        <v>237</v>
      </c>
      <c r="IE1">
        <v>238</v>
      </c>
      <c r="IF1">
        <v>239</v>
      </c>
      <c r="IG1">
        <v>240</v>
      </c>
      <c r="IH1">
        <v>241</v>
      </c>
      <c r="II1">
        <v>242</v>
      </c>
      <c r="IJ1">
        <v>243</v>
      </c>
      <c r="IK1">
        <v>244</v>
      </c>
      <c r="IL1">
        <v>245</v>
      </c>
      <c r="IM1">
        <v>246</v>
      </c>
      <c r="IN1">
        <v>247</v>
      </c>
      <c r="IO1">
        <v>248</v>
      </c>
      <c r="IP1">
        <v>249</v>
      </c>
      <c r="IQ1">
        <v>250</v>
      </c>
      <c r="IR1">
        <v>251</v>
      </c>
      <c r="IS1">
        <v>252</v>
      </c>
      <c r="IT1">
        <v>253</v>
      </c>
      <c r="IU1">
        <v>254</v>
      </c>
      <c r="IV1">
        <v>255</v>
      </c>
      <c r="IW1">
        <v>256</v>
      </c>
      <c r="IX1">
        <v>257</v>
      </c>
      <c r="IY1">
        <v>258</v>
      </c>
      <c r="IZ1">
        <v>259</v>
      </c>
      <c r="JA1">
        <v>260</v>
      </c>
      <c r="JB1">
        <v>261</v>
      </c>
      <c r="JC1">
        <v>262</v>
      </c>
      <c r="JD1">
        <v>263</v>
      </c>
      <c r="JE1">
        <v>264</v>
      </c>
      <c r="JF1">
        <v>265</v>
      </c>
      <c r="JG1">
        <v>266</v>
      </c>
      <c r="JH1">
        <v>267</v>
      </c>
      <c r="JI1">
        <v>268</v>
      </c>
      <c r="JJ1">
        <v>269</v>
      </c>
      <c r="JK1">
        <v>270</v>
      </c>
      <c r="JL1">
        <v>271</v>
      </c>
      <c r="JM1">
        <v>272</v>
      </c>
      <c r="JN1">
        <v>273</v>
      </c>
      <c r="JO1">
        <v>274</v>
      </c>
      <c r="JP1">
        <v>275</v>
      </c>
      <c r="JQ1">
        <v>276</v>
      </c>
      <c r="JR1">
        <v>277</v>
      </c>
      <c r="JS1">
        <v>278</v>
      </c>
      <c r="JT1">
        <v>279</v>
      </c>
      <c r="JU1">
        <v>280</v>
      </c>
      <c r="JV1">
        <v>281</v>
      </c>
      <c r="JW1">
        <v>282</v>
      </c>
      <c r="JX1">
        <v>283</v>
      </c>
      <c r="JY1">
        <v>284</v>
      </c>
      <c r="JZ1">
        <v>285</v>
      </c>
      <c r="KA1">
        <v>286</v>
      </c>
      <c r="KB1">
        <v>287</v>
      </c>
      <c r="KC1">
        <v>288</v>
      </c>
      <c r="KD1">
        <v>289</v>
      </c>
      <c r="KE1">
        <v>290</v>
      </c>
      <c r="KF1">
        <v>291</v>
      </c>
      <c r="KG1">
        <v>292</v>
      </c>
      <c r="KH1">
        <v>293</v>
      </c>
      <c r="KI1">
        <v>294</v>
      </c>
      <c r="KJ1">
        <v>295</v>
      </c>
      <c r="KK1">
        <v>296</v>
      </c>
      <c r="KL1">
        <v>297</v>
      </c>
      <c r="KM1">
        <v>298</v>
      </c>
      <c r="KN1">
        <v>299</v>
      </c>
      <c r="KO1">
        <v>300</v>
      </c>
      <c r="KP1">
        <v>301</v>
      </c>
      <c r="KQ1">
        <v>302</v>
      </c>
      <c r="KR1">
        <v>303</v>
      </c>
      <c r="KS1">
        <v>304</v>
      </c>
      <c r="KT1">
        <v>305</v>
      </c>
      <c r="KU1">
        <v>306</v>
      </c>
      <c r="KV1">
        <v>307</v>
      </c>
      <c r="KW1">
        <v>308</v>
      </c>
      <c r="KX1">
        <v>309</v>
      </c>
      <c r="KY1">
        <v>310</v>
      </c>
      <c r="KZ1">
        <v>311</v>
      </c>
      <c r="LA1">
        <v>312</v>
      </c>
      <c r="LB1">
        <v>313</v>
      </c>
      <c r="LC1">
        <v>314</v>
      </c>
      <c r="LD1">
        <v>315</v>
      </c>
      <c r="LE1">
        <v>316</v>
      </c>
      <c r="LF1">
        <v>317</v>
      </c>
      <c r="LG1">
        <v>318</v>
      </c>
      <c r="LH1">
        <v>319</v>
      </c>
      <c r="LI1">
        <v>320</v>
      </c>
      <c r="LJ1">
        <v>321</v>
      </c>
      <c r="LK1">
        <v>322</v>
      </c>
      <c r="LL1">
        <v>323</v>
      </c>
      <c r="LM1">
        <v>324</v>
      </c>
      <c r="LN1">
        <v>325</v>
      </c>
      <c r="LO1">
        <v>326</v>
      </c>
      <c r="LP1">
        <v>327</v>
      </c>
      <c r="LQ1">
        <v>328</v>
      </c>
      <c r="LR1">
        <v>329</v>
      </c>
      <c r="LS1">
        <v>330</v>
      </c>
      <c r="LT1">
        <v>331</v>
      </c>
      <c r="LU1">
        <v>332</v>
      </c>
      <c r="LV1">
        <v>333</v>
      </c>
      <c r="LW1">
        <v>334</v>
      </c>
      <c r="LX1">
        <v>335</v>
      </c>
      <c r="LY1">
        <v>336</v>
      </c>
      <c r="LZ1">
        <v>337</v>
      </c>
      <c r="MA1">
        <v>338</v>
      </c>
      <c r="MB1">
        <v>339</v>
      </c>
      <c r="MC1">
        <v>340</v>
      </c>
      <c r="MD1">
        <v>341</v>
      </c>
      <c r="ME1">
        <v>342</v>
      </c>
      <c r="MF1">
        <v>343</v>
      </c>
      <c r="MG1">
        <v>344</v>
      </c>
      <c r="MH1">
        <v>345</v>
      </c>
      <c r="MI1">
        <v>346</v>
      </c>
      <c r="MJ1">
        <v>347</v>
      </c>
      <c r="MK1">
        <v>348</v>
      </c>
      <c r="ML1">
        <v>349</v>
      </c>
      <c r="MM1">
        <v>350</v>
      </c>
    </row>
    <row r="3" spans="1:351" x14ac:dyDescent="0.25">
      <c r="A3" s="170" t="s">
        <v>25</v>
      </c>
    </row>
    <row r="4" spans="1:351" x14ac:dyDescent="0.25">
      <c r="A4" t="s">
        <v>26</v>
      </c>
    </row>
    <row r="5" spans="1:351" x14ac:dyDescent="0.25">
      <c r="A5" t="s">
        <v>27</v>
      </c>
    </row>
    <row r="6" spans="1:351" x14ac:dyDescent="0.25">
      <c r="A6" t="s">
        <v>28</v>
      </c>
    </row>
    <row r="7" spans="1:351" x14ac:dyDescent="0.25">
      <c r="A7" t="s">
        <v>47</v>
      </c>
    </row>
    <row r="8" spans="1:351" x14ac:dyDescent="0.25">
      <c r="A8" t="s">
        <v>48</v>
      </c>
    </row>
    <row r="10" spans="1:351" x14ac:dyDescent="0.25">
      <c r="A10" s="170" t="s">
        <v>29</v>
      </c>
    </row>
    <row r="11" spans="1:351" x14ac:dyDescent="0.25">
      <c r="A11" t="s">
        <v>30</v>
      </c>
    </row>
    <row r="12" spans="1:351" x14ac:dyDescent="0.25">
      <c r="A12" s="169" t="s">
        <v>38</v>
      </c>
    </row>
    <row r="14" spans="1:351" x14ac:dyDescent="0.25">
      <c r="A14" t="s">
        <v>31</v>
      </c>
    </row>
    <row r="15" spans="1:351" x14ac:dyDescent="0.25">
      <c r="A15" t="s">
        <v>32</v>
      </c>
    </row>
    <row r="17" spans="1:3" x14ac:dyDescent="0.25">
      <c r="A17" s="169" t="s">
        <v>39</v>
      </c>
    </row>
    <row r="19" spans="1:3" x14ac:dyDescent="0.25">
      <c r="A19" t="s">
        <v>33</v>
      </c>
    </row>
    <row r="20" spans="1:3" x14ac:dyDescent="0.25">
      <c r="A20" t="s">
        <v>35</v>
      </c>
      <c r="B20" t="s">
        <v>34</v>
      </c>
    </row>
    <row r="21" spans="1:3" x14ac:dyDescent="0.25">
      <c r="A21" t="s">
        <v>36</v>
      </c>
      <c r="B21" t="s">
        <v>37</v>
      </c>
    </row>
    <row r="23" spans="1:3" x14ac:dyDescent="0.25">
      <c r="A23" t="s">
        <v>40</v>
      </c>
    </row>
    <row r="24" spans="1:3" x14ac:dyDescent="0.25">
      <c r="A24" t="s">
        <v>35</v>
      </c>
      <c r="B24" t="s">
        <v>41</v>
      </c>
      <c r="C24" t="s">
        <v>44</v>
      </c>
    </row>
    <row r="25" spans="1:3" x14ac:dyDescent="0.25">
      <c r="A25" t="s">
        <v>36</v>
      </c>
      <c r="B25" t="s">
        <v>42</v>
      </c>
      <c r="C25" t="s">
        <v>43</v>
      </c>
    </row>
    <row r="26" spans="1:3" x14ac:dyDescent="0.25">
      <c r="A26" t="s">
        <v>45</v>
      </c>
    </row>
    <row r="28" spans="1:3" x14ac:dyDescent="0.25">
      <c r="A28" t="s">
        <v>46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R30"/>
  <sheetViews>
    <sheetView zoomScale="90" zoomScaleNormal="90" workbookViewId="0">
      <pane xSplit="15" ySplit="1" topLeftCell="LN2" activePane="bottomRight" state="frozen"/>
      <selection pane="topRight" activeCell="P1" sqref="P1"/>
      <selection pane="bottomLeft" activeCell="A2" sqref="A2"/>
      <selection pane="bottomRight" activeCell="P9" sqref="P9"/>
    </sheetView>
  </sheetViews>
  <sheetFormatPr baseColWidth="10" defaultColWidth="11.125" defaultRowHeight="15.75" x14ac:dyDescent="0.25"/>
  <cols>
    <col min="1" max="1" width="3.625" style="1" customWidth="1"/>
    <col min="2" max="2" width="3" style="1" customWidth="1"/>
    <col min="3" max="3" width="18.625" style="1" customWidth="1"/>
    <col min="4" max="4" width="2.625" style="1" customWidth="1"/>
    <col min="5" max="5" width="3.375" style="1" customWidth="1"/>
    <col min="6" max="9" width="4.625" style="111" customWidth="1"/>
    <col min="10" max="10" width="4.625" style="111" hidden="1" customWidth="1"/>
    <col min="11" max="13" width="4.625" style="111" customWidth="1"/>
    <col min="14" max="14" width="4.625" style="112" customWidth="1"/>
    <col min="15" max="15" width="4.625" style="113" hidden="1" customWidth="1"/>
    <col min="16" max="16" width="4.125" style="111" customWidth="1"/>
    <col min="17" max="17" width="5.125" style="1" customWidth="1"/>
    <col min="18" max="382" width="4.625" style="1" customWidth="1"/>
    <col min="383" max="16384" width="11.125" style="1"/>
  </cols>
  <sheetData>
    <row r="1" spans="1:382" s="77" customFormat="1" ht="18" customHeight="1" x14ac:dyDescent="0.25"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>
        <v>2022</v>
      </c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  <c r="AM1" s="79"/>
      <c r="AN1" s="79"/>
      <c r="AO1" s="79"/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8"/>
      <c r="BF1" s="78"/>
      <c r="BG1" s="78"/>
      <c r="BH1" s="78"/>
      <c r="BI1" s="78"/>
      <c r="BJ1" s="78"/>
      <c r="BK1" s="78"/>
      <c r="BL1" s="78"/>
      <c r="BM1" s="78"/>
      <c r="BN1" s="78"/>
      <c r="BO1" s="78"/>
      <c r="BP1" s="78"/>
      <c r="BQ1" s="78"/>
      <c r="BR1" s="78"/>
      <c r="BS1" s="78"/>
      <c r="BT1" s="78"/>
      <c r="BU1" s="78"/>
      <c r="BV1" s="78"/>
      <c r="BW1" s="78"/>
      <c r="BX1" s="78"/>
      <c r="BY1" s="78"/>
      <c r="BZ1" s="78"/>
      <c r="CA1" s="78"/>
      <c r="CB1" s="78"/>
      <c r="CC1" s="78"/>
      <c r="CD1" s="78"/>
      <c r="CE1" s="78"/>
      <c r="CF1" s="78"/>
      <c r="CG1" s="78"/>
      <c r="CH1" s="78"/>
      <c r="CI1" s="78"/>
      <c r="CJ1" s="78"/>
      <c r="CK1" s="78"/>
      <c r="CL1" s="78"/>
      <c r="CM1" s="78"/>
      <c r="CN1" s="78"/>
      <c r="CO1" s="78"/>
      <c r="CP1" s="78"/>
      <c r="CQ1" s="78"/>
      <c r="CR1" s="78"/>
      <c r="CS1" s="78"/>
      <c r="CT1" s="78"/>
      <c r="CU1" s="78"/>
      <c r="CV1" s="78"/>
      <c r="CW1" s="78"/>
      <c r="CX1" s="78"/>
      <c r="CY1" s="78"/>
      <c r="CZ1" s="78"/>
      <c r="DA1" s="78"/>
      <c r="DB1" s="78"/>
      <c r="DC1" s="78"/>
      <c r="DD1" s="78"/>
      <c r="DE1" s="78"/>
      <c r="DF1" s="78"/>
      <c r="DG1" s="78"/>
      <c r="DH1" s="78"/>
      <c r="DI1" s="78"/>
      <c r="DJ1" s="78"/>
      <c r="DK1" s="78"/>
      <c r="DL1" s="78"/>
      <c r="DM1" s="78"/>
      <c r="DN1" s="78"/>
      <c r="DO1" s="78"/>
      <c r="DP1" s="78"/>
      <c r="DQ1" s="78"/>
      <c r="DR1" s="78"/>
      <c r="DS1" s="78"/>
      <c r="DT1" s="78"/>
      <c r="DU1" s="78"/>
      <c r="DV1" s="78"/>
      <c r="DW1" s="78"/>
      <c r="DX1" s="78"/>
      <c r="DY1" s="78"/>
      <c r="DZ1" s="78"/>
      <c r="EA1" s="78"/>
      <c r="EB1" s="78"/>
      <c r="EC1" s="78"/>
      <c r="ED1" s="78"/>
      <c r="EE1" s="78"/>
      <c r="EF1" s="78"/>
      <c r="EG1" s="78"/>
      <c r="EH1" s="78"/>
      <c r="EI1" s="78"/>
      <c r="EJ1" s="78"/>
      <c r="EK1" s="78"/>
      <c r="EL1" s="78"/>
      <c r="EM1" s="78"/>
      <c r="EN1" s="78"/>
      <c r="EO1" s="78"/>
      <c r="EP1" s="78"/>
      <c r="EQ1" s="78"/>
      <c r="ER1" s="78"/>
      <c r="ES1" s="78"/>
      <c r="ET1" s="78"/>
      <c r="EU1" s="78"/>
      <c r="EV1" s="78"/>
      <c r="EW1" s="78"/>
      <c r="EX1" s="78"/>
      <c r="EY1" s="78"/>
      <c r="EZ1" s="78"/>
      <c r="FA1" s="78"/>
      <c r="FB1" s="78"/>
      <c r="FC1" s="78"/>
      <c r="FD1" s="78"/>
      <c r="FE1" s="78"/>
      <c r="FF1" s="78"/>
      <c r="FG1" s="78"/>
      <c r="FH1" s="78"/>
      <c r="FI1" s="78"/>
      <c r="FJ1" s="78"/>
      <c r="FK1" s="78"/>
      <c r="FL1" s="78"/>
      <c r="FM1" s="78"/>
      <c r="FN1" s="78"/>
      <c r="FO1" s="78"/>
      <c r="FP1" s="78"/>
      <c r="FQ1" s="78"/>
      <c r="FR1" s="78"/>
      <c r="FS1" s="78"/>
      <c r="FT1" s="78"/>
      <c r="FU1" s="78"/>
      <c r="FV1" s="78"/>
      <c r="FW1" s="78"/>
      <c r="FX1" s="78"/>
      <c r="FY1" s="78"/>
      <c r="FZ1" s="78"/>
      <c r="GA1" s="78"/>
      <c r="GB1" s="78"/>
      <c r="GC1" s="78"/>
      <c r="GD1" s="78"/>
      <c r="GE1" s="78"/>
      <c r="GF1" s="78"/>
      <c r="GG1" s="78"/>
      <c r="GH1" s="78"/>
      <c r="GI1" s="78"/>
      <c r="GJ1" s="78"/>
      <c r="GK1" s="78"/>
      <c r="GL1" s="78"/>
      <c r="GM1" s="78"/>
      <c r="GN1" s="78"/>
      <c r="GO1" s="78"/>
      <c r="GP1" s="78"/>
      <c r="GQ1" s="78"/>
      <c r="GR1" s="78"/>
      <c r="GS1" s="78"/>
      <c r="GT1" s="78"/>
      <c r="GU1" s="78"/>
      <c r="GV1" s="78"/>
      <c r="GW1" s="78"/>
      <c r="GX1" s="78"/>
      <c r="GY1" s="78"/>
      <c r="GZ1" s="78"/>
      <c r="HA1" s="78"/>
      <c r="HB1" s="78"/>
      <c r="HC1" s="78"/>
      <c r="HD1" s="78"/>
      <c r="HE1" s="78"/>
      <c r="HF1" s="78"/>
      <c r="HG1" s="78"/>
      <c r="HH1" s="78"/>
      <c r="HI1" s="78"/>
      <c r="HJ1" s="78"/>
      <c r="HK1" s="78"/>
      <c r="HL1" s="78"/>
      <c r="HM1" s="78"/>
      <c r="HN1" s="78"/>
      <c r="HO1" s="78"/>
      <c r="HP1" s="78"/>
      <c r="HQ1" s="78"/>
      <c r="HR1" s="78"/>
      <c r="HS1" s="78"/>
      <c r="HT1" s="78"/>
      <c r="HU1" s="78"/>
      <c r="HV1" s="78"/>
      <c r="HW1" s="78"/>
      <c r="HX1" s="78"/>
      <c r="HY1" s="78"/>
      <c r="HZ1" s="78"/>
      <c r="IA1" s="78"/>
      <c r="IB1" s="78"/>
      <c r="IC1" s="78"/>
      <c r="ID1" s="78"/>
      <c r="IE1" s="78"/>
      <c r="IF1" s="78"/>
      <c r="IG1" s="78"/>
      <c r="IH1" s="78"/>
      <c r="II1" s="78"/>
      <c r="IJ1" s="78"/>
      <c r="IK1" s="78"/>
      <c r="IL1" s="78"/>
      <c r="IM1" s="78"/>
      <c r="IN1" s="78"/>
      <c r="IO1" s="78"/>
      <c r="IP1" s="78"/>
      <c r="IQ1" s="78"/>
      <c r="IR1" s="78"/>
      <c r="IS1" s="78"/>
      <c r="IT1" s="78"/>
      <c r="IU1" s="78"/>
      <c r="IV1" s="78"/>
      <c r="IW1" s="78"/>
      <c r="IX1" s="78"/>
      <c r="IY1" s="78"/>
      <c r="IZ1" s="78"/>
      <c r="JA1" s="78"/>
      <c r="JB1" s="78"/>
      <c r="JC1" s="78"/>
      <c r="JD1" s="78"/>
      <c r="JE1" s="78"/>
      <c r="JF1" s="78"/>
      <c r="JG1" s="78"/>
      <c r="JH1" s="78"/>
      <c r="JI1" s="78"/>
      <c r="JJ1" s="78"/>
      <c r="JK1" s="78"/>
      <c r="JL1" s="78"/>
      <c r="JM1" s="78"/>
      <c r="JN1" s="78"/>
      <c r="JO1" s="78"/>
      <c r="JP1" s="78"/>
      <c r="JQ1" s="78"/>
      <c r="JR1" s="78"/>
      <c r="JS1" s="78"/>
      <c r="JT1" s="78"/>
      <c r="JU1" s="78"/>
      <c r="JV1" s="78"/>
      <c r="JW1" s="78"/>
      <c r="JX1" s="78"/>
      <c r="JY1" s="78"/>
      <c r="JZ1" s="78"/>
      <c r="KA1" s="78"/>
      <c r="KB1" s="78"/>
      <c r="KC1" s="78"/>
      <c r="KD1" s="78"/>
      <c r="KE1" s="78"/>
      <c r="KF1" s="78"/>
      <c r="KG1" s="78"/>
      <c r="KH1" s="78"/>
      <c r="KI1" s="78"/>
      <c r="KJ1" s="78"/>
      <c r="KK1" s="78"/>
      <c r="KL1" s="78"/>
      <c r="KM1" s="78"/>
      <c r="KN1" s="78"/>
      <c r="KO1" s="78"/>
      <c r="KP1" s="78"/>
      <c r="KQ1" s="78"/>
      <c r="KR1" s="78"/>
      <c r="KS1" s="78"/>
      <c r="KT1" s="78"/>
      <c r="KU1" s="78"/>
      <c r="KV1" s="78"/>
      <c r="KW1" s="78"/>
      <c r="KX1" s="78"/>
      <c r="KY1" s="78"/>
      <c r="KZ1" s="78"/>
      <c r="LA1" s="78"/>
      <c r="LB1" s="78"/>
      <c r="LC1" s="78"/>
      <c r="LD1" s="78"/>
      <c r="LE1" s="78"/>
      <c r="LF1" s="78"/>
      <c r="LG1" s="78"/>
      <c r="LH1" s="78"/>
      <c r="LI1" s="78"/>
      <c r="LJ1" s="78"/>
      <c r="LK1" s="78"/>
      <c r="LL1" s="78"/>
      <c r="LM1" s="78"/>
      <c r="LN1" s="78"/>
      <c r="LO1" s="78"/>
      <c r="LP1" s="78"/>
      <c r="LQ1" s="78"/>
      <c r="LR1" s="78"/>
      <c r="LS1" s="78"/>
      <c r="LT1" s="78"/>
      <c r="LU1" s="78"/>
      <c r="LV1" s="78"/>
      <c r="LW1" s="78"/>
      <c r="LX1" s="78"/>
      <c r="LY1" s="78"/>
      <c r="LZ1" s="78"/>
      <c r="MA1" s="78"/>
      <c r="MB1" s="78"/>
      <c r="MC1" s="78"/>
      <c r="MD1" s="78"/>
      <c r="ME1" s="78"/>
      <c r="MF1" s="78"/>
      <c r="MG1" s="78"/>
      <c r="MH1" s="78"/>
      <c r="MI1" s="78"/>
      <c r="MJ1" s="78"/>
      <c r="MK1" s="78"/>
      <c r="ML1" s="78"/>
      <c r="MM1" s="78"/>
      <c r="MN1" s="78"/>
      <c r="MO1" s="78"/>
      <c r="MP1" s="78"/>
      <c r="MQ1" s="78"/>
      <c r="MR1" s="78"/>
      <c r="MS1" s="78"/>
      <c r="MT1" s="78"/>
      <c r="MU1" s="78"/>
      <c r="MV1" s="78"/>
      <c r="MW1" s="78"/>
      <c r="MX1" s="78"/>
      <c r="MY1" s="78"/>
      <c r="MZ1" s="78"/>
      <c r="NA1" s="78"/>
      <c r="NB1" s="78"/>
      <c r="NC1" s="78"/>
      <c r="ND1" s="78"/>
      <c r="NE1" s="78"/>
      <c r="NF1" s="78"/>
      <c r="NG1" s="78"/>
      <c r="NH1" s="78"/>
      <c r="NI1" s="78"/>
      <c r="NJ1" s="78"/>
      <c r="NK1" s="78"/>
      <c r="NL1" s="78"/>
      <c r="NM1" s="78"/>
      <c r="NN1" s="78"/>
      <c r="NO1" s="78"/>
      <c r="NP1" s="78"/>
      <c r="NQ1" s="78"/>
      <c r="NR1" s="78"/>
    </row>
    <row r="2" spans="1:382" s="77" customFormat="1" ht="18" hidden="1" customHeight="1" x14ac:dyDescent="0.25"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9">
        <v>44562</v>
      </c>
      <c r="R2" s="79">
        <v>44563</v>
      </c>
      <c r="S2" s="79">
        <v>44564</v>
      </c>
      <c r="T2" s="79">
        <v>44565</v>
      </c>
      <c r="U2" s="79">
        <v>44566</v>
      </c>
      <c r="V2" s="79">
        <v>44567</v>
      </c>
      <c r="W2" s="79">
        <v>44568</v>
      </c>
      <c r="X2" s="79">
        <v>44569</v>
      </c>
      <c r="Y2" s="79">
        <v>44570</v>
      </c>
      <c r="Z2" s="79">
        <v>44571</v>
      </c>
      <c r="AA2" s="79">
        <v>44572</v>
      </c>
      <c r="AB2" s="79">
        <v>44573</v>
      </c>
      <c r="AC2" s="79">
        <v>44574</v>
      </c>
      <c r="AD2" s="79">
        <v>44575</v>
      </c>
      <c r="AE2" s="79">
        <v>44576</v>
      </c>
      <c r="AF2" s="79">
        <v>44577</v>
      </c>
      <c r="AG2" s="79">
        <v>44578</v>
      </c>
      <c r="AH2" s="79">
        <v>44579</v>
      </c>
      <c r="AI2" s="79">
        <v>44580</v>
      </c>
      <c r="AJ2" s="79">
        <v>44581</v>
      </c>
      <c r="AK2" s="79">
        <v>44582</v>
      </c>
      <c r="AL2" s="79">
        <v>44583</v>
      </c>
      <c r="AM2" s="79">
        <v>44584</v>
      </c>
      <c r="AN2" s="79">
        <v>44585</v>
      </c>
      <c r="AO2" s="79">
        <v>44586</v>
      </c>
      <c r="AP2" s="79">
        <v>44587</v>
      </c>
      <c r="AQ2" s="79">
        <v>44588</v>
      </c>
      <c r="AR2" s="79">
        <v>44589</v>
      </c>
      <c r="AS2" s="79">
        <v>44590</v>
      </c>
      <c r="AT2" s="79">
        <v>44591</v>
      </c>
      <c r="AU2" s="79">
        <v>44592</v>
      </c>
      <c r="AV2" s="79">
        <v>44593</v>
      </c>
      <c r="AW2" s="79">
        <v>44594</v>
      </c>
      <c r="AX2" s="79">
        <v>44595</v>
      </c>
      <c r="AY2" s="79">
        <v>44596</v>
      </c>
      <c r="AZ2" s="79">
        <v>44597</v>
      </c>
      <c r="BA2" s="79">
        <v>44598</v>
      </c>
      <c r="BB2" s="79">
        <v>44599</v>
      </c>
      <c r="BC2" s="79">
        <v>44600</v>
      </c>
      <c r="BD2" s="79">
        <v>44601</v>
      </c>
      <c r="BE2" s="79">
        <v>44602</v>
      </c>
      <c r="BF2" s="79">
        <v>44603</v>
      </c>
      <c r="BG2" s="79">
        <v>44604</v>
      </c>
      <c r="BH2" s="79">
        <v>44605</v>
      </c>
      <c r="BI2" s="79">
        <v>44606</v>
      </c>
      <c r="BJ2" s="79">
        <v>44607</v>
      </c>
      <c r="BK2" s="79">
        <v>44608</v>
      </c>
      <c r="BL2" s="79">
        <v>44609</v>
      </c>
      <c r="BM2" s="79">
        <v>44610</v>
      </c>
      <c r="BN2" s="79">
        <v>44611</v>
      </c>
      <c r="BO2" s="79">
        <v>44612</v>
      </c>
      <c r="BP2" s="79">
        <v>44613</v>
      </c>
      <c r="BQ2" s="79">
        <v>44614</v>
      </c>
      <c r="BR2" s="79">
        <v>44615</v>
      </c>
      <c r="BS2" s="79">
        <v>44616</v>
      </c>
      <c r="BT2" s="79">
        <v>44617</v>
      </c>
      <c r="BU2" s="79">
        <v>44618</v>
      </c>
      <c r="BV2" s="79">
        <v>44619</v>
      </c>
      <c r="BW2" s="79">
        <v>44620</v>
      </c>
      <c r="BX2" s="79">
        <v>44621</v>
      </c>
      <c r="BY2" s="79">
        <v>44622</v>
      </c>
      <c r="BZ2" s="79">
        <v>44623</v>
      </c>
      <c r="CA2" s="79">
        <v>44624</v>
      </c>
      <c r="CB2" s="79">
        <v>44625</v>
      </c>
      <c r="CC2" s="79">
        <v>44626</v>
      </c>
      <c r="CD2" s="79">
        <v>44627</v>
      </c>
      <c r="CE2" s="79">
        <v>44628</v>
      </c>
      <c r="CF2" s="79">
        <v>44629</v>
      </c>
      <c r="CG2" s="79">
        <v>44630</v>
      </c>
      <c r="CH2" s="79">
        <v>44631</v>
      </c>
      <c r="CI2" s="79">
        <v>44632</v>
      </c>
      <c r="CJ2" s="79">
        <v>44633</v>
      </c>
      <c r="CK2" s="79">
        <v>44634</v>
      </c>
      <c r="CL2" s="79">
        <v>44635</v>
      </c>
      <c r="CM2" s="79">
        <v>44636</v>
      </c>
      <c r="CN2" s="79">
        <v>44637</v>
      </c>
      <c r="CO2" s="79">
        <v>44638</v>
      </c>
      <c r="CP2" s="79">
        <v>44639</v>
      </c>
      <c r="CQ2" s="79">
        <v>44640</v>
      </c>
      <c r="CR2" s="79">
        <v>44641</v>
      </c>
      <c r="CS2" s="79">
        <v>44642</v>
      </c>
      <c r="CT2" s="79">
        <v>44643</v>
      </c>
      <c r="CU2" s="79">
        <v>44644</v>
      </c>
      <c r="CV2" s="79">
        <v>44645</v>
      </c>
      <c r="CW2" s="79">
        <v>44646</v>
      </c>
      <c r="CX2" s="79">
        <v>44647</v>
      </c>
      <c r="CY2" s="79">
        <v>44648</v>
      </c>
      <c r="CZ2" s="79">
        <v>44649</v>
      </c>
      <c r="DA2" s="79">
        <v>44650</v>
      </c>
      <c r="DB2" s="79">
        <v>44651</v>
      </c>
      <c r="DC2" s="79">
        <v>44652</v>
      </c>
      <c r="DD2" s="79">
        <v>44653</v>
      </c>
      <c r="DE2" s="79">
        <v>44654</v>
      </c>
      <c r="DF2" s="79">
        <v>44655</v>
      </c>
      <c r="DG2" s="79">
        <v>44656</v>
      </c>
      <c r="DH2" s="79">
        <v>44657</v>
      </c>
      <c r="DI2" s="79">
        <v>44658</v>
      </c>
      <c r="DJ2" s="79">
        <v>44659</v>
      </c>
      <c r="DK2" s="79">
        <v>44660</v>
      </c>
      <c r="DL2" s="79">
        <v>44661</v>
      </c>
      <c r="DM2" s="79">
        <v>44662</v>
      </c>
      <c r="DN2" s="79">
        <v>44663</v>
      </c>
      <c r="DO2" s="79">
        <v>44664</v>
      </c>
      <c r="DP2" s="79">
        <v>44665</v>
      </c>
      <c r="DQ2" s="79">
        <v>44666</v>
      </c>
      <c r="DR2" s="79">
        <v>44667</v>
      </c>
      <c r="DS2" s="79">
        <v>44668</v>
      </c>
      <c r="DT2" s="79">
        <v>44669</v>
      </c>
      <c r="DU2" s="79">
        <v>44670</v>
      </c>
      <c r="DV2" s="79">
        <v>44671</v>
      </c>
      <c r="DW2" s="79">
        <v>44672</v>
      </c>
      <c r="DX2" s="79">
        <v>44673</v>
      </c>
      <c r="DY2" s="79">
        <v>44674</v>
      </c>
      <c r="DZ2" s="79">
        <v>44675</v>
      </c>
      <c r="EA2" s="79">
        <v>44676</v>
      </c>
      <c r="EB2" s="79">
        <v>44677</v>
      </c>
      <c r="EC2" s="79">
        <v>44678</v>
      </c>
      <c r="ED2" s="79">
        <v>44679</v>
      </c>
      <c r="EE2" s="79">
        <v>44680</v>
      </c>
      <c r="EF2" s="79">
        <v>44681</v>
      </c>
      <c r="EG2" s="79">
        <v>44682</v>
      </c>
      <c r="EH2" s="79">
        <v>44683</v>
      </c>
      <c r="EI2" s="79">
        <v>44684</v>
      </c>
      <c r="EJ2" s="79">
        <v>44685</v>
      </c>
      <c r="EK2" s="79">
        <v>44686</v>
      </c>
      <c r="EL2" s="79">
        <v>44687</v>
      </c>
      <c r="EM2" s="79">
        <v>44688</v>
      </c>
      <c r="EN2" s="79">
        <v>44689</v>
      </c>
      <c r="EO2" s="79">
        <v>44690</v>
      </c>
      <c r="EP2" s="79">
        <v>44691</v>
      </c>
      <c r="EQ2" s="79">
        <v>44692</v>
      </c>
      <c r="ER2" s="79">
        <v>44693</v>
      </c>
      <c r="ES2" s="79">
        <v>44694</v>
      </c>
      <c r="ET2" s="79">
        <v>44695</v>
      </c>
      <c r="EU2" s="79">
        <v>44696</v>
      </c>
      <c r="EV2" s="79">
        <v>44697</v>
      </c>
      <c r="EW2" s="79">
        <v>44698</v>
      </c>
      <c r="EX2" s="79">
        <v>44699</v>
      </c>
      <c r="EY2" s="79">
        <v>44700</v>
      </c>
      <c r="EZ2" s="79">
        <v>44701</v>
      </c>
      <c r="FA2" s="79">
        <v>44702</v>
      </c>
      <c r="FB2" s="79">
        <v>44703</v>
      </c>
      <c r="FC2" s="79">
        <v>44704</v>
      </c>
      <c r="FD2" s="79">
        <v>44705</v>
      </c>
      <c r="FE2" s="79">
        <v>44706</v>
      </c>
      <c r="FF2" s="79">
        <v>44707</v>
      </c>
      <c r="FG2" s="79">
        <v>44708</v>
      </c>
      <c r="FH2" s="79">
        <v>44709</v>
      </c>
      <c r="FI2" s="79">
        <v>44710</v>
      </c>
      <c r="FJ2" s="79">
        <v>44711</v>
      </c>
      <c r="FK2" s="79">
        <v>44712</v>
      </c>
      <c r="FL2" s="79">
        <v>44713</v>
      </c>
      <c r="FM2" s="79">
        <v>44714</v>
      </c>
      <c r="FN2" s="79">
        <v>44715</v>
      </c>
      <c r="FO2" s="79">
        <v>44716</v>
      </c>
      <c r="FP2" s="79">
        <v>44717</v>
      </c>
      <c r="FQ2" s="79">
        <v>44718</v>
      </c>
      <c r="FR2" s="79">
        <v>44719</v>
      </c>
      <c r="FS2" s="79">
        <v>44720</v>
      </c>
      <c r="FT2" s="79">
        <v>44721</v>
      </c>
      <c r="FU2" s="79">
        <v>44722</v>
      </c>
      <c r="FV2" s="79">
        <v>44723</v>
      </c>
      <c r="FW2" s="79">
        <v>44724</v>
      </c>
      <c r="FX2" s="79">
        <v>44725</v>
      </c>
      <c r="FY2" s="79">
        <v>44726</v>
      </c>
      <c r="FZ2" s="79">
        <v>44727</v>
      </c>
      <c r="GA2" s="79">
        <v>44728</v>
      </c>
      <c r="GB2" s="79">
        <v>44729</v>
      </c>
      <c r="GC2" s="79">
        <v>44730</v>
      </c>
      <c r="GD2" s="79">
        <v>44731</v>
      </c>
      <c r="GE2" s="79">
        <v>44732</v>
      </c>
      <c r="GF2" s="79">
        <v>44733</v>
      </c>
      <c r="GG2" s="79">
        <v>44734</v>
      </c>
      <c r="GH2" s="79">
        <v>44735</v>
      </c>
      <c r="GI2" s="79">
        <v>44736</v>
      </c>
      <c r="GJ2" s="79">
        <v>44737</v>
      </c>
      <c r="GK2" s="79">
        <v>44738</v>
      </c>
      <c r="GL2" s="79">
        <v>44739</v>
      </c>
      <c r="GM2" s="79">
        <v>44740</v>
      </c>
      <c r="GN2" s="79">
        <v>44741</v>
      </c>
      <c r="GO2" s="79">
        <v>44742</v>
      </c>
      <c r="GP2" s="79">
        <v>44743</v>
      </c>
      <c r="GQ2" s="79">
        <v>44744</v>
      </c>
      <c r="GR2" s="79">
        <v>44745</v>
      </c>
      <c r="GS2" s="79">
        <v>44746</v>
      </c>
      <c r="GT2" s="79">
        <v>44747</v>
      </c>
      <c r="GU2" s="79">
        <v>44748</v>
      </c>
      <c r="GV2" s="79">
        <v>44749</v>
      </c>
      <c r="GW2" s="79">
        <v>44750</v>
      </c>
      <c r="GX2" s="79">
        <v>44751</v>
      </c>
      <c r="GY2" s="79">
        <v>44752</v>
      </c>
      <c r="GZ2" s="79">
        <v>44753</v>
      </c>
      <c r="HA2" s="79">
        <v>44754</v>
      </c>
      <c r="HB2" s="79">
        <v>44755</v>
      </c>
      <c r="HC2" s="79">
        <v>44756</v>
      </c>
      <c r="HD2" s="79">
        <v>44757</v>
      </c>
      <c r="HE2" s="79">
        <v>44758</v>
      </c>
      <c r="HF2" s="79">
        <v>44759</v>
      </c>
      <c r="HG2" s="79">
        <v>44760</v>
      </c>
      <c r="HH2" s="79">
        <v>44761</v>
      </c>
      <c r="HI2" s="79">
        <v>44762</v>
      </c>
      <c r="HJ2" s="79">
        <v>44763</v>
      </c>
      <c r="HK2" s="79">
        <v>44764</v>
      </c>
      <c r="HL2" s="79">
        <v>44765</v>
      </c>
      <c r="HM2" s="79">
        <v>44766</v>
      </c>
      <c r="HN2" s="79">
        <v>44767</v>
      </c>
      <c r="HO2" s="79">
        <v>44768</v>
      </c>
      <c r="HP2" s="79">
        <v>44769</v>
      </c>
      <c r="HQ2" s="79">
        <v>44770</v>
      </c>
      <c r="HR2" s="79">
        <v>44771</v>
      </c>
      <c r="HS2" s="79">
        <v>44772</v>
      </c>
      <c r="HT2" s="79">
        <v>44773</v>
      </c>
      <c r="HU2" s="79">
        <v>44774</v>
      </c>
      <c r="HV2" s="79">
        <v>44775</v>
      </c>
      <c r="HW2" s="79">
        <v>44776</v>
      </c>
      <c r="HX2" s="79">
        <v>44777</v>
      </c>
      <c r="HY2" s="79">
        <v>44778</v>
      </c>
      <c r="HZ2" s="79">
        <v>44779</v>
      </c>
      <c r="IA2" s="79">
        <v>44780</v>
      </c>
      <c r="IB2" s="79">
        <v>44781</v>
      </c>
      <c r="IC2" s="79">
        <v>44782</v>
      </c>
      <c r="ID2" s="79">
        <v>44783</v>
      </c>
      <c r="IE2" s="79">
        <v>44784</v>
      </c>
      <c r="IF2" s="79">
        <v>44785</v>
      </c>
      <c r="IG2" s="79">
        <v>44786</v>
      </c>
      <c r="IH2" s="79">
        <v>44787</v>
      </c>
      <c r="II2" s="79">
        <v>44788</v>
      </c>
      <c r="IJ2" s="79">
        <v>44789</v>
      </c>
      <c r="IK2" s="79">
        <v>44790</v>
      </c>
      <c r="IL2" s="79">
        <v>44791</v>
      </c>
      <c r="IM2" s="79">
        <v>44792</v>
      </c>
      <c r="IN2" s="79">
        <v>44793</v>
      </c>
      <c r="IO2" s="79">
        <v>44794</v>
      </c>
      <c r="IP2" s="79">
        <v>44795</v>
      </c>
      <c r="IQ2" s="79">
        <v>44796</v>
      </c>
      <c r="IR2" s="79">
        <v>44797</v>
      </c>
      <c r="IS2" s="79">
        <v>44798</v>
      </c>
      <c r="IT2" s="79">
        <v>44799</v>
      </c>
      <c r="IU2" s="79">
        <v>44800</v>
      </c>
      <c r="IV2" s="79">
        <v>44801</v>
      </c>
      <c r="IW2" s="79">
        <v>44802</v>
      </c>
      <c r="IX2" s="79">
        <v>44803</v>
      </c>
      <c r="IY2" s="79">
        <v>44804</v>
      </c>
      <c r="IZ2" s="79">
        <v>44805</v>
      </c>
      <c r="JA2" s="79">
        <v>44806</v>
      </c>
      <c r="JB2" s="79">
        <v>44807</v>
      </c>
      <c r="JC2" s="79">
        <v>44808</v>
      </c>
      <c r="JD2" s="79">
        <v>44809</v>
      </c>
      <c r="JE2" s="79">
        <v>44810</v>
      </c>
      <c r="JF2" s="79">
        <v>44811</v>
      </c>
      <c r="JG2" s="79">
        <v>44812</v>
      </c>
      <c r="JH2" s="79">
        <v>44813</v>
      </c>
      <c r="JI2" s="79">
        <v>44814</v>
      </c>
      <c r="JJ2" s="79">
        <v>44815</v>
      </c>
      <c r="JK2" s="79">
        <v>44816</v>
      </c>
      <c r="JL2" s="79">
        <v>44817</v>
      </c>
      <c r="JM2" s="79">
        <v>44818</v>
      </c>
      <c r="JN2" s="79">
        <v>44819</v>
      </c>
      <c r="JO2" s="79">
        <v>44820</v>
      </c>
      <c r="JP2" s="79">
        <v>44821</v>
      </c>
      <c r="JQ2" s="79">
        <v>44822</v>
      </c>
      <c r="JR2" s="79">
        <v>44823</v>
      </c>
      <c r="JS2" s="79">
        <v>44824</v>
      </c>
      <c r="JT2" s="79">
        <v>44825</v>
      </c>
      <c r="JU2" s="79">
        <v>44826</v>
      </c>
      <c r="JV2" s="79">
        <v>44827</v>
      </c>
      <c r="JW2" s="79">
        <v>44828</v>
      </c>
      <c r="JX2" s="79">
        <v>44829</v>
      </c>
      <c r="JY2" s="79">
        <v>44830</v>
      </c>
      <c r="JZ2" s="79">
        <v>44831</v>
      </c>
      <c r="KA2" s="79">
        <v>44832</v>
      </c>
      <c r="KB2" s="79">
        <v>44833</v>
      </c>
      <c r="KC2" s="79">
        <v>44834</v>
      </c>
      <c r="KD2" s="79">
        <v>44835</v>
      </c>
      <c r="KE2" s="79">
        <v>44836</v>
      </c>
      <c r="KF2" s="79">
        <v>44837</v>
      </c>
      <c r="KG2" s="79">
        <v>44838</v>
      </c>
      <c r="KH2" s="79">
        <v>44839</v>
      </c>
      <c r="KI2" s="79">
        <v>44840</v>
      </c>
      <c r="KJ2" s="79">
        <v>44841</v>
      </c>
      <c r="KK2" s="79">
        <v>44842</v>
      </c>
      <c r="KL2" s="79">
        <v>44843</v>
      </c>
      <c r="KM2" s="79">
        <v>44844</v>
      </c>
      <c r="KN2" s="79">
        <v>44845</v>
      </c>
      <c r="KO2" s="79">
        <v>44846</v>
      </c>
      <c r="KP2" s="79">
        <v>44847</v>
      </c>
      <c r="KQ2" s="79">
        <v>44848</v>
      </c>
      <c r="KR2" s="79">
        <v>44849</v>
      </c>
      <c r="KS2" s="79">
        <v>44850</v>
      </c>
      <c r="KT2" s="79">
        <v>44851</v>
      </c>
      <c r="KU2" s="79">
        <v>44852</v>
      </c>
      <c r="KV2" s="79">
        <v>44853</v>
      </c>
      <c r="KW2" s="79">
        <v>44854</v>
      </c>
      <c r="KX2" s="79">
        <v>44855</v>
      </c>
      <c r="KY2" s="79">
        <v>44856</v>
      </c>
      <c r="KZ2" s="79">
        <v>44857</v>
      </c>
      <c r="LA2" s="79">
        <v>44858</v>
      </c>
      <c r="LB2" s="79">
        <v>44859</v>
      </c>
      <c r="LC2" s="79">
        <v>44860</v>
      </c>
      <c r="LD2" s="79">
        <v>44861</v>
      </c>
      <c r="LE2" s="79">
        <v>44862</v>
      </c>
      <c r="LF2" s="79">
        <v>44863</v>
      </c>
      <c r="LG2" s="79">
        <v>44864</v>
      </c>
      <c r="LH2" s="79">
        <v>44865</v>
      </c>
      <c r="LI2" s="79">
        <v>44866</v>
      </c>
      <c r="LJ2" s="79">
        <v>44867</v>
      </c>
      <c r="LK2" s="79">
        <v>44868</v>
      </c>
      <c r="LL2" s="79">
        <v>44869</v>
      </c>
      <c r="LM2" s="79">
        <v>44870</v>
      </c>
      <c r="LN2" s="79">
        <v>44871</v>
      </c>
      <c r="LO2" s="79">
        <v>44872</v>
      </c>
      <c r="LP2" s="79">
        <v>44873</v>
      </c>
      <c r="LQ2" s="79">
        <v>44874</v>
      </c>
      <c r="LR2" s="79">
        <v>44875</v>
      </c>
      <c r="LS2" s="79">
        <v>44876</v>
      </c>
      <c r="LT2" s="79">
        <v>44877</v>
      </c>
      <c r="LU2" s="79">
        <v>44878</v>
      </c>
      <c r="LV2" s="79">
        <v>44879</v>
      </c>
      <c r="LW2" s="79">
        <v>44880</v>
      </c>
      <c r="LX2" s="79">
        <v>44881</v>
      </c>
      <c r="LY2" s="79">
        <v>44882</v>
      </c>
      <c r="LZ2" s="79">
        <v>44883</v>
      </c>
      <c r="MA2" s="79">
        <v>44884</v>
      </c>
      <c r="MB2" s="79">
        <v>44885</v>
      </c>
      <c r="MC2" s="79">
        <v>44886</v>
      </c>
      <c r="MD2" s="79">
        <v>44887</v>
      </c>
      <c r="ME2" s="79">
        <v>44888</v>
      </c>
      <c r="MF2" s="79">
        <v>44889</v>
      </c>
      <c r="MG2" s="79">
        <v>44890</v>
      </c>
      <c r="MH2" s="79">
        <v>44891</v>
      </c>
      <c r="MI2" s="79">
        <v>44892</v>
      </c>
      <c r="MJ2" s="79">
        <v>44893</v>
      </c>
      <c r="MK2" s="79">
        <v>44894</v>
      </c>
      <c r="ML2" s="79">
        <v>44895</v>
      </c>
      <c r="MM2" s="79">
        <v>44896</v>
      </c>
      <c r="MN2" s="79">
        <v>44897</v>
      </c>
      <c r="MO2" s="79">
        <v>44898</v>
      </c>
      <c r="MP2" s="79">
        <v>44899</v>
      </c>
      <c r="MQ2" s="79">
        <v>44900</v>
      </c>
      <c r="MR2" s="79">
        <v>44901</v>
      </c>
      <c r="MS2" s="79">
        <v>44902</v>
      </c>
      <c r="MT2" s="79">
        <v>44903</v>
      </c>
      <c r="MU2" s="79">
        <v>44904</v>
      </c>
      <c r="MV2" s="79">
        <v>44905</v>
      </c>
      <c r="MW2" s="79">
        <v>44906</v>
      </c>
      <c r="MX2" s="79">
        <v>44907</v>
      </c>
      <c r="MY2" s="79">
        <v>44908</v>
      </c>
      <c r="MZ2" s="79">
        <v>44909</v>
      </c>
      <c r="NA2" s="79">
        <v>44910</v>
      </c>
      <c r="NB2" s="79">
        <v>44911</v>
      </c>
      <c r="NC2" s="79">
        <v>44912</v>
      </c>
      <c r="ND2" s="79">
        <v>44913</v>
      </c>
      <c r="NE2" s="79">
        <v>44914</v>
      </c>
      <c r="NF2" s="79">
        <v>44915</v>
      </c>
      <c r="NG2" s="79">
        <v>44916</v>
      </c>
      <c r="NH2" s="79">
        <v>44917</v>
      </c>
      <c r="NI2" s="79">
        <v>44918</v>
      </c>
      <c r="NJ2" s="79">
        <v>44919</v>
      </c>
      <c r="NK2" s="79">
        <v>44920</v>
      </c>
      <c r="NL2" s="79">
        <v>44921</v>
      </c>
      <c r="NM2" s="79">
        <v>44922</v>
      </c>
      <c r="NN2" s="79">
        <v>44923</v>
      </c>
      <c r="NO2" s="79">
        <v>44924</v>
      </c>
      <c r="NP2" s="79">
        <v>44925</v>
      </c>
      <c r="NQ2" s="79">
        <v>44926</v>
      </c>
      <c r="NR2" s="79">
        <v>44927</v>
      </c>
    </row>
    <row r="3" spans="1:382" s="82" customFormat="1" ht="17.100000000000001" customHeight="1" x14ac:dyDescent="0.25">
      <c r="A3" s="80"/>
      <c r="B3" s="154"/>
      <c r="C3" s="154"/>
      <c r="D3" s="81"/>
      <c r="E3" s="81"/>
      <c r="F3" s="155" t="str">
        <f>Personaldaten!F2</f>
        <v>Urlaubsanspruch</v>
      </c>
      <c r="G3" s="155" t="str">
        <f>Personaldaten!G2</f>
        <v>Resturlaub</v>
      </c>
      <c r="H3" s="155" t="s">
        <v>1</v>
      </c>
      <c r="I3" s="155" t="s">
        <v>2</v>
      </c>
      <c r="J3" s="156" t="str">
        <f>[1]Einstellungen!D6</f>
        <v>halbe Urlaubstage</v>
      </c>
      <c r="K3" s="157" t="str">
        <f>[1]Einstellungen!D5</f>
        <v>ganze Urlaubstage</v>
      </c>
      <c r="L3" s="158" t="str">
        <f>[1]Einstellungen!D8</f>
        <v>Elternzeit</v>
      </c>
      <c r="M3" s="159" t="str">
        <f>[1]Einstellungen!D7</f>
        <v>Freigebener Sonderurlaub</v>
      </c>
      <c r="N3" s="149" t="str">
        <f>[1]Einstellungen!D9</f>
        <v>Andere Abwesenheit</v>
      </c>
      <c r="O3" s="150" t="str">
        <f>[1]Einstellungen!D10</f>
        <v>Krank</v>
      </c>
      <c r="P3" s="78"/>
      <c r="Q3" s="151">
        <f>Q8</f>
        <v>44562</v>
      </c>
      <c r="R3" s="144">
        <f>R8</f>
        <v>44563</v>
      </c>
      <c r="S3" s="144">
        <f t="shared" ref="S3:CD3" si="0">S8</f>
        <v>44564</v>
      </c>
      <c r="T3" s="144">
        <f t="shared" si="0"/>
        <v>44565</v>
      </c>
      <c r="U3" s="144">
        <f t="shared" si="0"/>
        <v>44566</v>
      </c>
      <c r="V3" s="144">
        <f t="shared" si="0"/>
        <v>44567</v>
      </c>
      <c r="W3" s="144">
        <f t="shared" si="0"/>
        <v>44568</v>
      </c>
      <c r="X3" s="144">
        <f t="shared" si="0"/>
        <v>44569</v>
      </c>
      <c r="Y3" s="144">
        <f t="shared" si="0"/>
        <v>44570</v>
      </c>
      <c r="Z3" s="144">
        <f t="shared" si="0"/>
        <v>44571</v>
      </c>
      <c r="AA3" s="144">
        <f t="shared" si="0"/>
        <v>44572</v>
      </c>
      <c r="AB3" s="144">
        <f t="shared" si="0"/>
        <v>44573</v>
      </c>
      <c r="AC3" s="144">
        <f t="shared" si="0"/>
        <v>44574</v>
      </c>
      <c r="AD3" s="144">
        <f t="shared" si="0"/>
        <v>44575</v>
      </c>
      <c r="AE3" s="144">
        <f t="shared" si="0"/>
        <v>44576</v>
      </c>
      <c r="AF3" s="144">
        <f t="shared" si="0"/>
        <v>44577</v>
      </c>
      <c r="AG3" s="144">
        <f t="shared" si="0"/>
        <v>44578</v>
      </c>
      <c r="AH3" s="144">
        <f t="shared" si="0"/>
        <v>44579</v>
      </c>
      <c r="AI3" s="144">
        <f t="shared" si="0"/>
        <v>44580</v>
      </c>
      <c r="AJ3" s="144">
        <f t="shared" si="0"/>
        <v>44581</v>
      </c>
      <c r="AK3" s="144">
        <f t="shared" si="0"/>
        <v>44582</v>
      </c>
      <c r="AL3" s="144">
        <f t="shared" si="0"/>
        <v>44583</v>
      </c>
      <c r="AM3" s="144">
        <f t="shared" si="0"/>
        <v>44584</v>
      </c>
      <c r="AN3" s="144">
        <f t="shared" si="0"/>
        <v>44585</v>
      </c>
      <c r="AO3" s="144">
        <f t="shared" si="0"/>
        <v>44586</v>
      </c>
      <c r="AP3" s="144">
        <f t="shared" si="0"/>
        <v>44587</v>
      </c>
      <c r="AQ3" s="144">
        <f t="shared" si="0"/>
        <v>44588</v>
      </c>
      <c r="AR3" s="144">
        <f t="shared" si="0"/>
        <v>44589</v>
      </c>
      <c r="AS3" s="144">
        <f t="shared" si="0"/>
        <v>44590</v>
      </c>
      <c r="AT3" s="144">
        <f t="shared" si="0"/>
        <v>44591</v>
      </c>
      <c r="AU3" s="144">
        <f t="shared" si="0"/>
        <v>44592</v>
      </c>
      <c r="AV3" s="144">
        <f>AV8</f>
        <v>44593</v>
      </c>
      <c r="AW3" s="144">
        <f t="shared" si="0"/>
        <v>44594</v>
      </c>
      <c r="AX3" s="144">
        <f t="shared" si="0"/>
        <v>44595</v>
      </c>
      <c r="AY3" s="144">
        <f t="shared" si="0"/>
        <v>44596</v>
      </c>
      <c r="AZ3" s="144">
        <f t="shared" si="0"/>
        <v>44597</v>
      </c>
      <c r="BA3" s="144">
        <f t="shared" si="0"/>
        <v>44598</v>
      </c>
      <c r="BB3" s="144">
        <f t="shared" si="0"/>
        <v>44599</v>
      </c>
      <c r="BC3" s="144">
        <f t="shared" si="0"/>
        <v>44600</v>
      </c>
      <c r="BD3" s="144">
        <f t="shared" si="0"/>
        <v>44601</v>
      </c>
      <c r="BE3" s="144">
        <f t="shared" si="0"/>
        <v>44602</v>
      </c>
      <c r="BF3" s="144">
        <f t="shared" si="0"/>
        <v>44603</v>
      </c>
      <c r="BG3" s="144">
        <f t="shared" si="0"/>
        <v>44604</v>
      </c>
      <c r="BH3" s="144">
        <f t="shared" si="0"/>
        <v>44605</v>
      </c>
      <c r="BI3" s="144">
        <f t="shared" si="0"/>
        <v>44606</v>
      </c>
      <c r="BJ3" s="144">
        <f t="shared" si="0"/>
        <v>44607</v>
      </c>
      <c r="BK3" s="144">
        <f t="shared" si="0"/>
        <v>44608</v>
      </c>
      <c r="BL3" s="144">
        <f t="shared" si="0"/>
        <v>44609</v>
      </c>
      <c r="BM3" s="144">
        <f t="shared" si="0"/>
        <v>44610</v>
      </c>
      <c r="BN3" s="144">
        <f t="shared" si="0"/>
        <v>44611</v>
      </c>
      <c r="BO3" s="144">
        <f t="shared" si="0"/>
        <v>44612</v>
      </c>
      <c r="BP3" s="144">
        <f t="shared" si="0"/>
        <v>44613</v>
      </c>
      <c r="BQ3" s="144">
        <f t="shared" si="0"/>
        <v>44614</v>
      </c>
      <c r="BR3" s="144">
        <f t="shared" si="0"/>
        <v>44615</v>
      </c>
      <c r="BS3" s="144">
        <f t="shared" si="0"/>
        <v>44616</v>
      </c>
      <c r="BT3" s="144">
        <f t="shared" si="0"/>
        <v>44617</v>
      </c>
      <c r="BU3" s="144">
        <f t="shared" si="0"/>
        <v>44618</v>
      </c>
      <c r="BV3" s="144">
        <f t="shared" si="0"/>
        <v>44619</v>
      </c>
      <c r="BW3" s="144">
        <f t="shared" si="0"/>
        <v>44620</v>
      </c>
      <c r="BX3" s="144">
        <f t="shared" si="0"/>
        <v>44621</v>
      </c>
      <c r="BY3" s="144">
        <f t="shared" si="0"/>
        <v>44622</v>
      </c>
      <c r="BZ3" s="144">
        <f t="shared" si="0"/>
        <v>44623</v>
      </c>
      <c r="CA3" s="144">
        <f t="shared" si="0"/>
        <v>44624</v>
      </c>
      <c r="CB3" s="144">
        <f t="shared" si="0"/>
        <v>44625</v>
      </c>
      <c r="CC3" s="144">
        <f t="shared" si="0"/>
        <v>44626</v>
      </c>
      <c r="CD3" s="144">
        <f t="shared" si="0"/>
        <v>44627</v>
      </c>
      <c r="CE3" s="144">
        <f t="shared" ref="CE3:EP3" si="1">CE8</f>
        <v>44628</v>
      </c>
      <c r="CF3" s="144">
        <f t="shared" si="1"/>
        <v>44629</v>
      </c>
      <c r="CG3" s="144">
        <f t="shared" si="1"/>
        <v>44630</v>
      </c>
      <c r="CH3" s="144">
        <f t="shared" si="1"/>
        <v>44631</v>
      </c>
      <c r="CI3" s="144">
        <f t="shared" si="1"/>
        <v>44632</v>
      </c>
      <c r="CJ3" s="144">
        <f t="shared" si="1"/>
        <v>44633</v>
      </c>
      <c r="CK3" s="144">
        <f t="shared" si="1"/>
        <v>44634</v>
      </c>
      <c r="CL3" s="144">
        <f t="shared" si="1"/>
        <v>44635</v>
      </c>
      <c r="CM3" s="144">
        <f t="shared" si="1"/>
        <v>44636</v>
      </c>
      <c r="CN3" s="144">
        <f t="shared" si="1"/>
        <v>44637</v>
      </c>
      <c r="CO3" s="144">
        <f t="shared" si="1"/>
        <v>44638</v>
      </c>
      <c r="CP3" s="144">
        <f t="shared" si="1"/>
        <v>44639</v>
      </c>
      <c r="CQ3" s="144">
        <f t="shared" si="1"/>
        <v>44640</v>
      </c>
      <c r="CR3" s="144">
        <f t="shared" si="1"/>
        <v>44641</v>
      </c>
      <c r="CS3" s="144">
        <f t="shared" si="1"/>
        <v>44642</v>
      </c>
      <c r="CT3" s="144">
        <f t="shared" si="1"/>
        <v>44643</v>
      </c>
      <c r="CU3" s="144">
        <f t="shared" si="1"/>
        <v>44644</v>
      </c>
      <c r="CV3" s="144">
        <f t="shared" si="1"/>
        <v>44645</v>
      </c>
      <c r="CW3" s="144">
        <f t="shared" si="1"/>
        <v>44646</v>
      </c>
      <c r="CX3" s="144">
        <f t="shared" si="1"/>
        <v>44647</v>
      </c>
      <c r="CY3" s="144">
        <f t="shared" si="1"/>
        <v>44648</v>
      </c>
      <c r="CZ3" s="144">
        <f t="shared" si="1"/>
        <v>44649</v>
      </c>
      <c r="DA3" s="144">
        <f t="shared" si="1"/>
        <v>44650</v>
      </c>
      <c r="DB3" s="144">
        <f t="shared" si="1"/>
        <v>44651</v>
      </c>
      <c r="DC3" s="144">
        <f t="shared" si="1"/>
        <v>44652</v>
      </c>
      <c r="DD3" s="144">
        <f t="shared" si="1"/>
        <v>44653</v>
      </c>
      <c r="DE3" s="144">
        <f t="shared" si="1"/>
        <v>44654</v>
      </c>
      <c r="DF3" s="144">
        <f t="shared" si="1"/>
        <v>44655</v>
      </c>
      <c r="DG3" s="144">
        <f t="shared" si="1"/>
        <v>44656</v>
      </c>
      <c r="DH3" s="144">
        <f t="shared" si="1"/>
        <v>44657</v>
      </c>
      <c r="DI3" s="144">
        <f t="shared" si="1"/>
        <v>44658</v>
      </c>
      <c r="DJ3" s="144">
        <f t="shared" si="1"/>
        <v>44659</v>
      </c>
      <c r="DK3" s="144">
        <f t="shared" si="1"/>
        <v>44660</v>
      </c>
      <c r="DL3" s="144">
        <f t="shared" si="1"/>
        <v>44661</v>
      </c>
      <c r="DM3" s="144">
        <f t="shared" si="1"/>
        <v>44662</v>
      </c>
      <c r="DN3" s="144">
        <f t="shared" si="1"/>
        <v>44663</v>
      </c>
      <c r="DO3" s="144">
        <f t="shared" si="1"/>
        <v>44664</v>
      </c>
      <c r="DP3" s="144">
        <f t="shared" si="1"/>
        <v>44665</v>
      </c>
      <c r="DQ3" s="144">
        <f t="shared" si="1"/>
        <v>44666</v>
      </c>
      <c r="DR3" s="144">
        <f t="shared" si="1"/>
        <v>44667</v>
      </c>
      <c r="DS3" s="144">
        <f t="shared" si="1"/>
        <v>44668</v>
      </c>
      <c r="DT3" s="144">
        <f t="shared" si="1"/>
        <v>44669</v>
      </c>
      <c r="DU3" s="144">
        <f t="shared" si="1"/>
        <v>44670</v>
      </c>
      <c r="DV3" s="144">
        <f t="shared" si="1"/>
        <v>44671</v>
      </c>
      <c r="DW3" s="144">
        <f t="shared" si="1"/>
        <v>44672</v>
      </c>
      <c r="DX3" s="144">
        <f t="shared" si="1"/>
        <v>44673</v>
      </c>
      <c r="DY3" s="144">
        <f t="shared" si="1"/>
        <v>44674</v>
      </c>
      <c r="DZ3" s="144">
        <f t="shared" si="1"/>
        <v>44675</v>
      </c>
      <c r="EA3" s="144">
        <f t="shared" si="1"/>
        <v>44676</v>
      </c>
      <c r="EB3" s="144">
        <f t="shared" si="1"/>
        <v>44677</v>
      </c>
      <c r="EC3" s="144">
        <f t="shared" si="1"/>
        <v>44678</v>
      </c>
      <c r="ED3" s="144">
        <f t="shared" si="1"/>
        <v>44679</v>
      </c>
      <c r="EE3" s="144">
        <f t="shared" si="1"/>
        <v>44680</v>
      </c>
      <c r="EF3" s="144">
        <f t="shared" si="1"/>
        <v>44681</v>
      </c>
      <c r="EG3" s="144">
        <f t="shared" si="1"/>
        <v>44682</v>
      </c>
      <c r="EH3" s="144">
        <f t="shared" si="1"/>
        <v>44683</v>
      </c>
      <c r="EI3" s="144">
        <f t="shared" si="1"/>
        <v>44684</v>
      </c>
      <c r="EJ3" s="144">
        <f t="shared" si="1"/>
        <v>44685</v>
      </c>
      <c r="EK3" s="144">
        <f t="shared" si="1"/>
        <v>44686</v>
      </c>
      <c r="EL3" s="144">
        <f t="shared" si="1"/>
        <v>44687</v>
      </c>
      <c r="EM3" s="144">
        <f t="shared" si="1"/>
        <v>44688</v>
      </c>
      <c r="EN3" s="144">
        <f t="shared" si="1"/>
        <v>44689</v>
      </c>
      <c r="EO3" s="144">
        <f t="shared" si="1"/>
        <v>44690</v>
      </c>
      <c r="EP3" s="144">
        <f t="shared" si="1"/>
        <v>44691</v>
      </c>
      <c r="EQ3" s="144">
        <f t="shared" ref="EQ3:HB3" si="2">EQ8</f>
        <v>44692</v>
      </c>
      <c r="ER3" s="144">
        <f t="shared" si="2"/>
        <v>44693</v>
      </c>
      <c r="ES3" s="144">
        <f t="shared" si="2"/>
        <v>44694</v>
      </c>
      <c r="ET3" s="144">
        <f t="shared" si="2"/>
        <v>44695</v>
      </c>
      <c r="EU3" s="144">
        <f t="shared" si="2"/>
        <v>44696</v>
      </c>
      <c r="EV3" s="144">
        <f t="shared" si="2"/>
        <v>44697</v>
      </c>
      <c r="EW3" s="144">
        <f t="shared" si="2"/>
        <v>44698</v>
      </c>
      <c r="EX3" s="144">
        <f t="shared" si="2"/>
        <v>44699</v>
      </c>
      <c r="EY3" s="144">
        <f t="shared" si="2"/>
        <v>44700</v>
      </c>
      <c r="EZ3" s="144">
        <f t="shared" si="2"/>
        <v>44701</v>
      </c>
      <c r="FA3" s="144">
        <f t="shared" si="2"/>
        <v>44702</v>
      </c>
      <c r="FB3" s="144">
        <f t="shared" si="2"/>
        <v>44703</v>
      </c>
      <c r="FC3" s="144">
        <f t="shared" si="2"/>
        <v>44704</v>
      </c>
      <c r="FD3" s="144">
        <f t="shared" si="2"/>
        <v>44705</v>
      </c>
      <c r="FE3" s="144">
        <f t="shared" si="2"/>
        <v>44706</v>
      </c>
      <c r="FF3" s="144">
        <f t="shared" si="2"/>
        <v>44707</v>
      </c>
      <c r="FG3" s="144">
        <f t="shared" si="2"/>
        <v>44708</v>
      </c>
      <c r="FH3" s="144">
        <f t="shared" si="2"/>
        <v>44709</v>
      </c>
      <c r="FI3" s="144">
        <f t="shared" si="2"/>
        <v>44710</v>
      </c>
      <c r="FJ3" s="144">
        <f t="shared" si="2"/>
        <v>44711</v>
      </c>
      <c r="FK3" s="144">
        <f t="shared" si="2"/>
        <v>44712</v>
      </c>
      <c r="FL3" s="144">
        <f t="shared" si="2"/>
        <v>44713</v>
      </c>
      <c r="FM3" s="144">
        <f t="shared" si="2"/>
        <v>44714</v>
      </c>
      <c r="FN3" s="144">
        <f t="shared" si="2"/>
        <v>44715</v>
      </c>
      <c r="FO3" s="144">
        <f t="shared" si="2"/>
        <v>44716</v>
      </c>
      <c r="FP3" s="144">
        <f t="shared" si="2"/>
        <v>44717</v>
      </c>
      <c r="FQ3" s="144">
        <f t="shared" si="2"/>
        <v>44718</v>
      </c>
      <c r="FR3" s="144">
        <f t="shared" si="2"/>
        <v>44719</v>
      </c>
      <c r="FS3" s="144">
        <f t="shared" si="2"/>
        <v>44720</v>
      </c>
      <c r="FT3" s="144">
        <f t="shared" si="2"/>
        <v>44721</v>
      </c>
      <c r="FU3" s="144">
        <f t="shared" si="2"/>
        <v>44722</v>
      </c>
      <c r="FV3" s="144">
        <f t="shared" si="2"/>
        <v>44723</v>
      </c>
      <c r="FW3" s="144">
        <f t="shared" si="2"/>
        <v>44724</v>
      </c>
      <c r="FX3" s="144">
        <f t="shared" si="2"/>
        <v>44725</v>
      </c>
      <c r="FY3" s="144">
        <f t="shared" si="2"/>
        <v>44726</v>
      </c>
      <c r="FZ3" s="144">
        <f t="shared" si="2"/>
        <v>44727</v>
      </c>
      <c r="GA3" s="144">
        <f t="shared" si="2"/>
        <v>44728</v>
      </c>
      <c r="GB3" s="144">
        <f t="shared" si="2"/>
        <v>44729</v>
      </c>
      <c r="GC3" s="144">
        <f t="shared" si="2"/>
        <v>44730</v>
      </c>
      <c r="GD3" s="144">
        <f t="shared" si="2"/>
        <v>44731</v>
      </c>
      <c r="GE3" s="144">
        <f t="shared" si="2"/>
        <v>44732</v>
      </c>
      <c r="GF3" s="144">
        <f t="shared" si="2"/>
        <v>44733</v>
      </c>
      <c r="GG3" s="144">
        <f t="shared" si="2"/>
        <v>44734</v>
      </c>
      <c r="GH3" s="144">
        <f t="shared" si="2"/>
        <v>44735</v>
      </c>
      <c r="GI3" s="144">
        <f t="shared" si="2"/>
        <v>44736</v>
      </c>
      <c r="GJ3" s="144">
        <f t="shared" si="2"/>
        <v>44737</v>
      </c>
      <c r="GK3" s="144">
        <f t="shared" si="2"/>
        <v>44738</v>
      </c>
      <c r="GL3" s="144">
        <f t="shared" si="2"/>
        <v>44739</v>
      </c>
      <c r="GM3" s="144">
        <f t="shared" si="2"/>
        <v>44740</v>
      </c>
      <c r="GN3" s="144">
        <f t="shared" si="2"/>
        <v>44741</v>
      </c>
      <c r="GO3" s="144">
        <f t="shared" si="2"/>
        <v>44742</v>
      </c>
      <c r="GP3" s="144">
        <f t="shared" si="2"/>
        <v>44743</v>
      </c>
      <c r="GQ3" s="144">
        <f t="shared" si="2"/>
        <v>44744</v>
      </c>
      <c r="GR3" s="144">
        <f t="shared" si="2"/>
        <v>44745</v>
      </c>
      <c r="GS3" s="144">
        <f t="shared" si="2"/>
        <v>44746</v>
      </c>
      <c r="GT3" s="144">
        <f t="shared" si="2"/>
        <v>44747</v>
      </c>
      <c r="GU3" s="144">
        <f t="shared" si="2"/>
        <v>44748</v>
      </c>
      <c r="GV3" s="144">
        <f t="shared" si="2"/>
        <v>44749</v>
      </c>
      <c r="GW3" s="144">
        <f t="shared" si="2"/>
        <v>44750</v>
      </c>
      <c r="GX3" s="144">
        <f t="shared" si="2"/>
        <v>44751</v>
      </c>
      <c r="GY3" s="144">
        <f t="shared" si="2"/>
        <v>44752</v>
      </c>
      <c r="GZ3" s="144">
        <f t="shared" si="2"/>
        <v>44753</v>
      </c>
      <c r="HA3" s="144">
        <f t="shared" si="2"/>
        <v>44754</v>
      </c>
      <c r="HB3" s="144">
        <f t="shared" si="2"/>
        <v>44755</v>
      </c>
      <c r="HC3" s="144">
        <f t="shared" ref="HC3:JN3" si="3">HC8</f>
        <v>44756</v>
      </c>
      <c r="HD3" s="144">
        <f t="shared" si="3"/>
        <v>44757</v>
      </c>
      <c r="HE3" s="144">
        <f t="shared" si="3"/>
        <v>44758</v>
      </c>
      <c r="HF3" s="144">
        <f t="shared" si="3"/>
        <v>44759</v>
      </c>
      <c r="HG3" s="144">
        <f t="shared" si="3"/>
        <v>44760</v>
      </c>
      <c r="HH3" s="144">
        <f t="shared" si="3"/>
        <v>44761</v>
      </c>
      <c r="HI3" s="144">
        <f t="shared" si="3"/>
        <v>44762</v>
      </c>
      <c r="HJ3" s="144">
        <f t="shared" si="3"/>
        <v>44763</v>
      </c>
      <c r="HK3" s="144">
        <f t="shared" si="3"/>
        <v>44764</v>
      </c>
      <c r="HL3" s="144">
        <f t="shared" si="3"/>
        <v>44765</v>
      </c>
      <c r="HM3" s="144">
        <f t="shared" si="3"/>
        <v>44766</v>
      </c>
      <c r="HN3" s="144">
        <f t="shared" si="3"/>
        <v>44767</v>
      </c>
      <c r="HO3" s="144">
        <f t="shared" si="3"/>
        <v>44768</v>
      </c>
      <c r="HP3" s="144">
        <f t="shared" si="3"/>
        <v>44769</v>
      </c>
      <c r="HQ3" s="144">
        <f t="shared" si="3"/>
        <v>44770</v>
      </c>
      <c r="HR3" s="144">
        <f t="shared" si="3"/>
        <v>44771</v>
      </c>
      <c r="HS3" s="144">
        <f t="shared" si="3"/>
        <v>44772</v>
      </c>
      <c r="HT3" s="144">
        <f t="shared" si="3"/>
        <v>44773</v>
      </c>
      <c r="HU3" s="144">
        <f t="shared" si="3"/>
        <v>44774</v>
      </c>
      <c r="HV3" s="144">
        <f t="shared" si="3"/>
        <v>44775</v>
      </c>
      <c r="HW3" s="144">
        <f t="shared" si="3"/>
        <v>44776</v>
      </c>
      <c r="HX3" s="144">
        <f t="shared" si="3"/>
        <v>44777</v>
      </c>
      <c r="HY3" s="144">
        <f t="shared" si="3"/>
        <v>44778</v>
      </c>
      <c r="HZ3" s="144">
        <f t="shared" si="3"/>
        <v>44779</v>
      </c>
      <c r="IA3" s="144">
        <f t="shared" si="3"/>
        <v>44780</v>
      </c>
      <c r="IB3" s="144">
        <f t="shared" si="3"/>
        <v>44781</v>
      </c>
      <c r="IC3" s="144">
        <f t="shared" si="3"/>
        <v>44782</v>
      </c>
      <c r="ID3" s="144">
        <f t="shared" si="3"/>
        <v>44783</v>
      </c>
      <c r="IE3" s="144">
        <f t="shared" si="3"/>
        <v>44784</v>
      </c>
      <c r="IF3" s="144">
        <f t="shared" si="3"/>
        <v>44785</v>
      </c>
      <c r="IG3" s="144">
        <f t="shared" si="3"/>
        <v>44786</v>
      </c>
      <c r="IH3" s="144">
        <f t="shared" si="3"/>
        <v>44787</v>
      </c>
      <c r="II3" s="144">
        <f t="shared" si="3"/>
        <v>44788</v>
      </c>
      <c r="IJ3" s="144">
        <f t="shared" si="3"/>
        <v>44789</v>
      </c>
      <c r="IK3" s="144">
        <f t="shared" si="3"/>
        <v>44790</v>
      </c>
      <c r="IL3" s="144">
        <f t="shared" si="3"/>
        <v>44791</v>
      </c>
      <c r="IM3" s="144">
        <f t="shared" si="3"/>
        <v>44792</v>
      </c>
      <c r="IN3" s="144">
        <f t="shared" si="3"/>
        <v>44793</v>
      </c>
      <c r="IO3" s="144">
        <f t="shared" si="3"/>
        <v>44794</v>
      </c>
      <c r="IP3" s="144">
        <f t="shared" si="3"/>
        <v>44795</v>
      </c>
      <c r="IQ3" s="144">
        <f t="shared" si="3"/>
        <v>44796</v>
      </c>
      <c r="IR3" s="144">
        <f t="shared" si="3"/>
        <v>44797</v>
      </c>
      <c r="IS3" s="144">
        <f t="shared" si="3"/>
        <v>44798</v>
      </c>
      <c r="IT3" s="144">
        <f t="shared" si="3"/>
        <v>44799</v>
      </c>
      <c r="IU3" s="144">
        <f t="shared" si="3"/>
        <v>44800</v>
      </c>
      <c r="IV3" s="144">
        <f t="shared" si="3"/>
        <v>44801</v>
      </c>
      <c r="IW3" s="144">
        <f t="shared" si="3"/>
        <v>44802</v>
      </c>
      <c r="IX3" s="144">
        <f t="shared" si="3"/>
        <v>44803</v>
      </c>
      <c r="IY3" s="144">
        <f t="shared" si="3"/>
        <v>44804</v>
      </c>
      <c r="IZ3" s="144">
        <f t="shared" si="3"/>
        <v>44805</v>
      </c>
      <c r="JA3" s="144">
        <f t="shared" si="3"/>
        <v>44806</v>
      </c>
      <c r="JB3" s="144">
        <f t="shared" si="3"/>
        <v>44807</v>
      </c>
      <c r="JC3" s="144">
        <f t="shared" si="3"/>
        <v>44808</v>
      </c>
      <c r="JD3" s="144">
        <f t="shared" si="3"/>
        <v>44809</v>
      </c>
      <c r="JE3" s="144">
        <f t="shared" si="3"/>
        <v>44810</v>
      </c>
      <c r="JF3" s="144">
        <f t="shared" si="3"/>
        <v>44811</v>
      </c>
      <c r="JG3" s="144">
        <f t="shared" si="3"/>
        <v>44812</v>
      </c>
      <c r="JH3" s="144">
        <f t="shared" si="3"/>
        <v>44813</v>
      </c>
      <c r="JI3" s="144">
        <f t="shared" si="3"/>
        <v>44814</v>
      </c>
      <c r="JJ3" s="144">
        <f t="shared" si="3"/>
        <v>44815</v>
      </c>
      <c r="JK3" s="144">
        <f t="shared" si="3"/>
        <v>44816</v>
      </c>
      <c r="JL3" s="144">
        <f t="shared" si="3"/>
        <v>44817</v>
      </c>
      <c r="JM3" s="144">
        <f t="shared" si="3"/>
        <v>44818</v>
      </c>
      <c r="JN3" s="144">
        <f t="shared" si="3"/>
        <v>44819</v>
      </c>
      <c r="JO3" s="144">
        <f t="shared" ref="JO3:LZ3" si="4">JO8</f>
        <v>44820</v>
      </c>
      <c r="JP3" s="144">
        <f t="shared" si="4"/>
        <v>44821</v>
      </c>
      <c r="JQ3" s="144">
        <f t="shared" si="4"/>
        <v>44822</v>
      </c>
      <c r="JR3" s="144">
        <f t="shared" si="4"/>
        <v>44823</v>
      </c>
      <c r="JS3" s="144">
        <f t="shared" si="4"/>
        <v>44824</v>
      </c>
      <c r="JT3" s="144">
        <f t="shared" si="4"/>
        <v>44825</v>
      </c>
      <c r="JU3" s="144">
        <f t="shared" si="4"/>
        <v>44826</v>
      </c>
      <c r="JV3" s="144">
        <f t="shared" si="4"/>
        <v>44827</v>
      </c>
      <c r="JW3" s="144">
        <f t="shared" si="4"/>
        <v>44828</v>
      </c>
      <c r="JX3" s="144">
        <f t="shared" si="4"/>
        <v>44829</v>
      </c>
      <c r="JY3" s="144">
        <f t="shared" si="4"/>
        <v>44830</v>
      </c>
      <c r="JZ3" s="144">
        <f t="shared" si="4"/>
        <v>44831</v>
      </c>
      <c r="KA3" s="144">
        <f t="shared" si="4"/>
        <v>44832</v>
      </c>
      <c r="KB3" s="144">
        <f t="shared" si="4"/>
        <v>44833</v>
      </c>
      <c r="KC3" s="144">
        <f t="shared" si="4"/>
        <v>44834</v>
      </c>
      <c r="KD3" s="144">
        <f t="shared" si="4"/>
        <v>44835</v>
      </c>
      <c r="KE3" s="144">
        <f t="shared" si="4"/>
        <v>44836</v>
      </c>
      <c r="KF3" s="144">
        <f t="shared" si="4"/>
        <v>44837</v>
      </c>
      <c r="KG3" s="144">
        <f t="shared" si="4"/>
        <v>44838</v>
      </c>
      <c r="KH3" s="144">
        <f t="shared" si="4"/>
        <v>44839</v>
      </c>
      <c r="KI3" s="144">
        <f t="shared" si="4"/>
        <v>44840</v>
      </c>
      <c r="KJ3" s="144">
        <f t="shared" si="4"/>
        <v>44841</v>
      </c>
      <c r="KK3" s="144">
        <f t="shared" si="4"/>
        <v>44842</v>
      </c>
      <c r="KL3" s="144">
        <f t="shared" si="4"/>
        <v>44843</v>
      </c>
      <c r="KM3" s="144">
        <f t="shared" si="4"/>
        <v>44844</v>
      </c>
      <c r="KN3" s="144">
        <f t="shared" si="4"/>
        <v>44845</v>
      </c>
      <c r="KO3" s="144">
        <f t="shared" si="4"/>
        <v>44846</v>
      </c>
      <c r="KP3" s="144">
        <f t="shared" si="4"/>
        <v>44847</v>
      </c>
      <c r="KQ3" s="144">
        <f t="shared" si="4"/>
        <v>44848</v>
      </c>
      <c r="KR3" s="144">
        <f t="shared" si="4"/>
        <v>44849</v>
      </c>
      <c r="KS3" s="144">
        <f t="shared" si="4"/>
        <v>44850</v>
      </c>
      <c r="KT3" s="144">
        <f t="shared" si="4"/>
        <v>44851</v>
      </c>
      <c r="KU3" s="144">
        <f t="shared" si="4"/>
        <v>44852</v>
      </c>
      <c r="KV3" s="144">
        <f t="shared" si="4"/>
        <v>44853</v>
      </c>
      <c r="KW3" s="144">
        <f t="shared" si="4"/>
        <v>44854</v>
      </c>
      <c r="KX3" s="144">
        <f t="shared" si="4"/>
        <v>44855</v>
      </c>
      <c r="KY3" s="144">
        <f t="shared" si="4"/>
        <v>44856</v>
      </c>
      <c r="KZ3" s="144">
        <f t="shared" si="4"/>
        <v>44857</v>
      </c>
      <c r="LA3" s="144">
        <f t="shared" si="4"/>
        <v>44858</v>
      </c>
      <c r="LB3" s="144">
        <f t="shared" si="4"/>
        <v>44859</v>
      </c>
      <c r="LC3" s="144">
        <f t="shared" si="4"/>
        <v>44860</v>
      </c>
      <c r="LD3" s="144">
        <f t="shared" si="4"/>
        <v>44861</v>
      </c>
      <c r="LE3" s="144">
        <f t="shared" si="4"/>
        <v>44862</v>
      </c>
      <c r="LF3" s="144">
        <f t="shared" si="4"/>
        <v>44863</v>
      </c>
      <c r="LG3" s="144">
        <f t="shared" si="4"/>
        <v>44864</v>
      </c>
      <c r="LH3" s="144">
        <f t="shared" si="4"/>
        <v>44865</v>
      </c>
      <c r="LI3" s="144">
        <f t="shared" si="4"/>
        <v>44866</v>
      </c>
      <c r="LJ3" s="144">
        <f t="shared" si="4"/>
        <v>44867</v>
      </c>
      <c r="LK3" s="144">
        <f t="shared" si="4"/>
        <v>44868</v>
      </c>
      <c r="LL3" s="144">
        <f t="shared" si="4"/>
        <v>44869</v>
      </c>
      <c r="LM3" s="144">
        <f t="shared" si="4"/>
        <v>44870</v>
      </c>
      <c r="LN3" s="144">
        <f t="shared" si="4"/>
        <v>44871</v>
      </c>
      <c r="LO3" s="144">
        <f t="shared" si="4"/>
        <v>44872</v>
      </c>
      <c r="LP3" s="144">
        <f t="shared" si="4"/>
        <v>44873</v>
      </c>
      <c r="LQ3" s="144">
        <f t="shared" si="4"/>
        <v>44874</v>
      </c>
      <c r="LR3" s="144">
        <f t="shared" si="4"/>
        <v>44875</v>
      </c>
      <c r="LS3" s="144">
        <f t="shared" si="4"/>
        <v>44876</v>
      </c>
      <c r="LT3" s="144">
        <f t="shared" si="4"/>
        <v>44877</v>
      </c>
      <c r="LU3" s="144">
        <f t="shared" si="4"/>
        <v>44878</v>
      </c>
      <c r="LV3" s="144">
        <f t="shared" si="4"/>
        <v>44879</v>
      </c>
      <c r="LW3" s="144">
        <f t="shared" si="4"/>
        <v>44880</v>
      </c>
      <c r="LX3" s="144">
        <f t="shared" si="4"/>
        <v>44881</v>
      </c>
      <c r="LY3" s="144">
        <f t="shared" si="4"/>
        <v>44882</v>
      </c>
      <c r="LZ3" s="144">
        <f t="shared" si="4"/>
        <v>44883</v>
      </c>
      <c r="MA3" s="144">
        <f t="shared" ref="MA3:NR3" si="5">MA8</f>
        <v>44884</v>
      </c>
      <c r="MB3" s="144">
        <f t="shared" si="5"/>
        <v>44885</v>
      </c>
      <c r="MC3" s="144">
        <f t="shared" si="5"/>
        <v>44886</v>
      </c>
      <c r="MD3" s="144">
        <f t="shared" si="5"/>
        <v>44887</v>
      </c>
      <c r="ME3" s="144">
        <f t="shared" si="5"/>
        <v>44888</v>
      </c>
      <c r="MF3" s="144">
        <f t="shared" si="5"/>
        <v>44889</v>
      </c>
      <c r="MG3" s="144">
        <f t="shared" si="5"/>
        <v>44890</v>
      </c>
      <c r="MH3" s="144">
        <f t="shared" si="5"/>
        <v>44891</v>
      </c>
      <c r="MI3" s="144">
        <f t="shared" si="5"/>
        <v>44892</v>
      </c>
      <c r="MJ3" s="144">
        <f t="shared" si="5"/>
        <v>44893</v>
      </c>
      <c r="MK3" s="144">
        <f t="shared" si="5"/>
        <v>44894</v>
      </c>
      <c r="ML3" s="144">
        <f t="shared" si="5"/>
        <v>44895</v>
      </c>
      <c r="MM3" s="144">
        <f t="shared" si="5"/>
        <v>44896</v>
      </c>
      <c r="MN3" s="144">
        <f t="shared" si="5"/>
        <v>44897</v>
      </c>
      <c r="MO3" s="144">
        <f t="shared" si="5"/>
        <v>44898</v>
      </c>
      <c r="MP3" s="144">
        <f t="shared" si="5"/>
        <v>44899</v>
      </c>
      <c r="MQ3" s="144">
        <f t="shared" si="5"/>
        <v>44900</v>
      </c>
      <c r="MR3" s="144">
        <f t="shared" si="5"/>
        <v>44901</v>
      </c>
      <c r="MS3" s="144">
        <f t="shared" si="5"/>
        <v>44902</v>
      </c>
      <c r="MT3" s="144">
        <f t="shared" si="5"/>
        <v>44903</v>
      </c>
      <c r="MU3" s="144">
        <f t="shared" si="5"/>
        <v>44904</v>
      </c>
      <c r="MV3" s="144">
        <f t="shared" si="5"/>
        <v>44905</v>
      </c>
      <c r="MW3" s="144">
        <f t="shared" si="5"/>
        <v>44906</v>
      </c>
      <c r="MX3" s="144">
        <f t="shared" si="5"/>
        <v>44907</v>
      </c>
      <c r="MY3" s="144">
        <f t="shared" si="5"/>
        <v>44908</v>
      </c>
      <c r="MZ3" s="144">
        <f t="shared" si="5"/>
        <v>44909</v>
      </c>
      <c r="NA3" s="144">
        <f t="shared" si="5"/>
        <v>44910</v>
      </c>
      <c r="NB3" s="144">
        <f t="shared" si="5"/>
        <v>44911</v>
      </c>
      <c r="NC3" s="144">
        <f t="shared" si="5"/>
        <v>44912</v>
      </c>
      <c r="ND3" s="144">
        <f t="shared" si="5"/>
        <v>44913</v>
      </c>
      <c r="NE3" s="144">
        <f t="shared" si="5"/>
        <v>44914</v>
      </c>
      <c r="NF3" s="144">
        <f t="shared" si="5"/>
        <v>44915</v>
      </c>
      <c r="NG3" s="144">
        <f t="shared" si="5"/>
        <v>44916</v>
      </c>
      <c r="NH3" s="144">
        <f t="shared" si="5"/>
        <v>44917</v>
      </c>
      <c r="NI3" s="144">
        <f t="shared" si="5"/>
        <v>44918</v>
      </c>
      <c r="NJ3" s="144">
        <f t="shared" si="5"/>
        <v>44919</v>
      </c>
      <c r="NK3" s="144">
        <f t="shared" si="5"/>
        <v>44920</v>
      </c>
      <c r="NL3" s="144">
        <f t="shared" si="5"/>
        <v>44921</v>
      </c>
      <c r="NM3" s="144">
        <f t="shared" si="5"/>
        <v>44922</v>
      </c>
      <c r="NN3" s="144">
        <f t="shared" si="5"/>
        <v>44923</v>
      </c>
      <c r="NO3" s="144">
        <f t="shared" si="5"/>
        <v>44924</v>
      </c>
      <c r="NP3" s="144">
        <f t="shared" si="5"/>
        <v>44925</v>
      </c>
      <c r="NQ3" s="144">
        <f t="shared" si="5"/>
        <v>44926</v>
      </c>
      <c r="NR3" s="144">
        <f t="shared" si="5"/>
        <v>44927</v>
      </c>
    </row>
    <row r="4" spans="1:382" s="82" customFormat="1" ht="18.75" x14ac:dyDescent="0.25">
      <c r="A4" s="80"/>
      <c r="B4" s="147"/>
      <c r="C4" s="147"/>
      <c r="D4" s="78"/>
      <c r="E4" s="78"/>
      <c r="F4" s="155"/>
      <c r="G4" s="155"/>
      <c r="H4" s="155"/>
      <c r="I4" s="155"/>
      <c r="J4" s="156"/>
      <c r="K4" s="157"/>
      <c r="L4" s="158"/>
      <c r="M4" s="159"/>
      <c r="N4" s="149"/>
      <c r="O4" s="150"/>
      <c r="P4" s="78"/>
      <c r="Q4" s="152"/>
      <c r="R4" s="145"/>
      <c r="S4" s="145"/>
      <c r="T4" s="145"/>
      <c r="U4" s="145"/>
      <c r="V4" s="145"/>
      <c r="W4" s="145"/>
      <c r="X4" s="145"/>
      <c r="Y4" s="145"/>
      <c r="Z4" s="145"/>
      <c r="AA4" s="145"/>
      <c r="AB4" s="145"/>
      <c r="AC4" s="145"/>
      <c r="AD4" s="145"/>
      <c r="AE4" s="145"/>
      <c r="AF4" s="145"/>
      <c r="AG4" s="145"/>
      <c r="AH4" s="145"/>
      <c r="AI4" s="145"/>
      <c r="AJ4" s="145"/>
      <c r="AK4" s="145"/>
      <c r="AL4" s="145"/>
      <c r="AM4" s="145"/>
      <c r="AN4" s="145"/>
      <c r="AO4" s="145"/>
      <c r="AP4" s="145"/>
      <c r="AQ4" s="145"/>
      <c r="AR4" s="145"/>
      <c r="AS4" s="145"/>
      <c r="AT4" s="145"/>
      <c r="AU4" s="145"/>
      <c r="AV4" s="145"/>
      <c r="AW4" s="145"/>
      <c r="AX4" s="145"/>
      <c r="AY4" s="145"/>
      <c r="AZ4" s="145"/>
      <c r="BA4" s="145"/>
      <c r="BB4" s="145"/>
      <c r="BC4" s="145"/>
      <c r="BD4" s="145"/>
      <c r="BE4" s="145"/>
      <c r="BF4" s="145"/>
      <c r="BG4" s="145"/>
      <c r="BH4" s="145"/>
      <c r="BI4" s="145"/>
      <c r="BJ4" s="145"/>
      <c r="BK4" s="145"/>
      <c r="BL4" s="145"/>
      <c r="BM4" s="145"/>
      <c r="BN4" s="145"/>
      <c r="BO4" s="145"/>
      <c r="BP4" s="145"/>
      <c r="BQ4" s="145"/>
      <c r="BR4" s="145"/>
      <c r="BS4" s="145"/>
      <c r="BT4" s="145"/>
      <c r="BU4" s="145"/>
      <c r="BV4" s="145"/>
      <c r="BW4" s="145"/>
      <c r="BX4" s="145"/>
      <c r="BY4" s="145"/>
      <c r="BZ4" s="145"/>
      <c r="CA4" s="145"/>
      <c r="CB4" s="145"/>
      <c r="CC4" s="145"/>
      <c r="CD4" s="145"/>
      <c r="CE4" s="145"/>
      <c r="CF4" s="145"/>
      <c r="CG4" s="145"/>
      <c r="CH4" s="145"/>
      <c r="CI4" s="145"/>
      <c r="CJ4" s="145"/>
      <c r="CK4" s="145"/>
      <c r="CL4" s="145"/>
      <c r="CM4" s="145"/>
      <c r="CN4" s="145"/>
      <c r="CO4" s="145"/>
      <c r="CP4" s="145"/>
      <c r="CQ4" s="145"/>
      <c r="CR4" s="145"/>
      <c r="CS4" s="145"/>
      <c r="CT4" s="145"/>
      <c r="CU4" s="145"/>
      <c r="CV4" s="145"/>
      <c r="CW4" s="145"/>
      <c r="CX4" s="145"/>
      <c r="CY4" s="145"/>
      <c r="CZ4" s="145"/>
      <c r="DA4" s="145"/>
      <c r="DB4" s="145"/>
      <c r="DC4" s="145"/>
      <c r="DD4" s="145"/>
      <c r="DE4" s="145"/>
      <c r="DF4" s="145"/>
      <c r="DG4" s="145"/>
      <c r="DH4" s="145"/>
      <c r="DI4" s="145"/>
      <c r="DJ4" s="145"/>
      <c r="DK4" s="145"/>
      <c r="DL4" s="145"/>
      <c r="DM4" s="145"/>
      <c r="DN4" s="145"/>
      <c r="DO4" s="145"/>
      <c r="DP4" s="145"/>
      <c r="DQ4" s="145"/>
      <c r="DR4" s="145"/>
      <c r="DS4" s="145"/>
      <c r="DT4" s="145"/>
      <c r="DU4" s="145"/>
      <c r="DV4" s="145"/>
      <c r="DW4" s="145"/>
      <c r="DX4" s="145"/>
      <c r="DY4" s="145"/>
      <c r="DZ4" s="145"/>
      <c r="EA4" s="145"/>
      <c r="EB4" s="145"/>
      <c r="EC4" s="145"/>
      <c r="ED4" s="145"/>
      <c r="EE4" s="145"/>
      <c r="EF4" s="145"/>
      <c r="EG4" s="145"/>
      <c r="EH4" s="145"/>
      <c r="EI4" s="145"/>
      <c r="EJ4" s="145"/>
      <c r="EK4" s="145"/>
      <c r="EL4" s="145"/>
      <c r="EM4" s="145"/>
      <c r="EN4" s="145"/>
      <c r="EO4" s="145"/>
      <c r="EP4" s="145"/>
      <c r="EQ4" s="145"/>
      <c r="ER4" s="145"/>
      <c r="ES4" s="145"/>
      <c r="ET4" s="145"/>
      <c r="EU4" s="145"/>
      <c r="EV4" s="145"/>
      <c r="EW4" s="145"/>
      <c r="EX4" s="145"/>
      <c r="EY4" s="145"/>
      <c r="EZ4" s="145"/>
      <c r="FA4" s="145"/>
      <c r="FB4" s="145"/>
      <c r="FC4" s="145"/>
      <c r="FD4" s="145"/>
      <c r="FE4" s="145"/>
      <c r="FF4" s="145"/>
      <c r="FG4" s="145"/>
      <c r="FH4" s="145"/>
      <c r="FI4" s="145"/>
      <c r="FJ4" s="145"/>
      <c r="FK4" s="145"/>
      <c r="FL4" s="145"/>
      <c r="FM4" s="145"/>
      <c r="FN4" s="145"/>
      <c r="FO4" s="145"/>
      <c r="FP4" s="145"/>
      <c r="FQ4" s="145"/>
      <c r="FR4" s="145"/>
      <c r="FS4" s="145"/>
      <c r="FT4" s="145"/>
      <c r="FU4" s="145"/>
      <c r="FV4" s="145"/>
      <c r="FW4" s="145"/>
      <c r="FX4" s="145"/>
      <c r="FY4" s="145"/>
      <c r="FZ4" s="145"/>
      <c r="GA4" s="145"/>
      <c r="GB4" s="145"/>
      <c r="GC4" s="145"/>
      <c r="GD4" s="145"/>
      <c r="GE4" s="145"/>
      <c r="GF4" s="145"/>
      <c r="GG4" s="145"/>
      <c r="GH4" s="145"/>
      <c r="GI4" s="145"/>
      <c r="GJ4" s="145"/>
      <c r="GK4" s="145"/>
      <c r="GL4" s="145"/>
      <c r="GM4" s="145"/>
      <c r="GN4" s="145"/>
      <c r="GO4" s="145"/>
      <c r="GP4" s="145"/>
      <c r="GQ4" s="145"/>
      <c r="GR4" s="145"/>
      <c r="GS4" s="145"/>
      <c r="GT4" s="145"/>
      <c r="GU4" s="145"/>
      <c r="GV4" s="145"/>
      <c r="GW4" s="145"/>
      <c r="GX4" s="145"/>
      <c r="GY4" s="145"/>
      <c r="GZ4" s="145"/>
      <c r="HA4" s="145"/>
      <c r="HB4" s="145"/>
      <c r="HC4" s="145"/>
      <c r="HD4" s="145"/>
      <c r="HE4" s="145"/>
      <c r="HF4" s="145"/>
      <c r="HG4" s="145"/>
      <c r="HH4" s="145"/>
      <c r="HI4" s="145"/>
      <c r="HJ4" s="145"/>
      <c r="HK4" s="145"/>
      <c r="HL4" s="145"/>
      <c r="HM4" s="145"/>
      <c r="HN4" s="145"/>
      <c r="HO4" s="145"/>
      <c r="HP4" s="145"/>
      <c r="HQ4" s="145"/>
      <c r="HR4" s="145"/>
      <c r="HS4" s="145"/>
      <c r="HT4" s="145"/>
      <c r="HU4" s="145"/>
      <c r="HV4" s="145"/>
      <c r="HW4" s="145"/>
      <c r="HX4" s="145"/>
      <c r="HY4" s="145"/>
      <c r="HZ4" s="145"/>
      <c r="IA4" s="145"/>
      <c r="IB4" s="145"/>
      <c r="IC4" s="145"/>
      <c r="ID4" s="145"/>
      <c r="IE4" s="145"/>
      <c r="IF4" s="145"/>
      <c r="IG4" s="145"/>
      <c r="IH4" s="145"/>
      <c r="II4" s="145"/>
      <c r="IJ4" s="145"/>
      <c r="IK4" s="145"/>
      <c r="IL4" s="145"/>
      <c r="IM4" s="145"/>
      <c r="IN4" s="145"/>
      <c r="IO4" s="145"/>
      <c r="IP4" s="145"/>
      <c r="IQ4" s="145"/>
      <c r="IR4" s="145"/>
      <c r="IS4" s="145"/>
      <c r="IT4" s="145"/>
      <c r="IU4" s="145"/>
      <c r="IV4" s="145"/>
      <c r="IW4" s="145"/>
      <c r="IX4" s="145"/>
      <c r="IY4" s="145"/>
      <c r="IZ4" s="145"/>
      <c r="JA4" s="145"/>
      <c r="JB4" s="145"/>
      <c r="JC4" s="145"/>
      <c r="JD4" s="145"/>
      <c r="JE4" s="145"/>
      <c r="JF4" s="145"/>
      <c r="JG4" s="145"/>
      <c r="JH4" s="145"/>
      <c r="JI4" s="145"/>
      <c r="JJ4" s="145"/>
      <c r="JK4" s="145"/>
      <c r="JL4" s="145"/>
      <c r="JM4" s="145"/>
      <c r="JN4" s="145"/>
      <c r="JO4" s="145"/>
      <c r="JP4" s="145"/>
      <c r="JQ4" s="145"/>
      <c r="JR4" s="145"/>
      <c r="JS4" s="145"/>
      <c r="JT4" s="145"/>
      <c r="JU4" s="145"/>
      <c r="JV4" s="145"/>
      <c r="JW4" s="145"/>
      <c r="JX4" s="145"/>
      <c r="JY4" s="145"/>
      <c r="JZ4" s="145"/>
      <c r="KA4" s="145"/>
      <c r="KB4" s="145"/>
      <c r="KC4" s="145"/>
      <c r="KD4" s="145"/>
      <c r="KE4" s="145"/>
      <c r="KF4" s="145"/>
      <c r="KG4" s="145"/>
      <c r="KH4" s="145"/>
      <c r="KI4" s="145"/>
      <c r="KJ4" s="145"/>
      <c r="KK4" s="145"/>
      <c r="KL4" s="145"/>
      <c r="KM4" s="145"/>
      <c r="KN4" s="145"/>
      <c r="KO4" s="145"/>
      <c r="KP4" s="145"/>
      <c r="KQ4" s="145"/>
      <c r="KR4" s="145"/>
      <c r="KS4" s="145"/>
      <c r="KT4" s="145"/>
      <c r="KU4" s="145"/>
      <c r="KV4" s="145"/>
      <c r="KW4" s="145"/>
      <c r="KX4" s="145"/>
      <c r="KY4" s="145"/>
      <c r="KZ4" s="145"/>
      <c r="LA4" s="145"/>
      <c r="LB4" s="145"/>
      <c r="LC4" s="145"/>
      <c r="LD4" s="145"/>
      <c r="LE4" s="145"/>
      <c r="LF4" s="145"/>
      <c r="LG4" s="145"/>
      <c r="LH4" s="145"/>
      <c r="LI4" s="145"/>
      <c r="LJ4" s="145"/>
      <c r="LK4" s="145"/>
      <c r="LL4" s="145"/>
      <c r="LM4" s="145"/>
      <c r="LN4" s="145"/>
      <c r="LO4" s="145"/>
      <c r="LP4" s="145"/>
      <c r="LQ4" s="145"/>
      <c r="LR4" s="145"/>
      <c r="LS4" s="145"/>
      <c r="LT4" s="145"/>
      <c r="LU4" s="145"/>
      <c r="LV4" s="145"/>
      <c r="LW4" s="145"/>
      <c r="LX4" s="145"/>
      <c r="LY4" s="145"/>
      <c r="LZ4" s="145"/>
      <c r="MA4" s="145"/>
      <c r="MB4" s="145"/>
      <c r="MC4" s="145"/>
      <c r="MD4" s="145"/>
      <c r="ME4" s="145"/>
      <c r="MF4" s="145"/>
      <c r="MG4" s="145"/>
      <c r="MH4" s="145"/>
      <c r="MI4" s="145"/>
      <c r="MJ4" s="145"/>
      <c r="MK4" s="145"/>
      <c r="ML4" s="145"/>
      <c r="MM4" s="145"/>
      <c r="MN4" s="145"/>
      <c r="MO4" s="145"/>
      <c r="MP4" s="145"/>
      <c r="MQ4" s="145"/>
      <c r="MR4" s="145"/>
      <c r="MS4" s="145"/>
      <c r="MT4" s="145"/>
      <c r="MU4" s="145"/>
      <c r="MV4" s="145"/>
      <c r="MW4" s="145"/>
      <c r="MX4" s="145"/>
      <c r="MY4" s="145"/>
      <c r="MZ4" s="145"/>
      <c r="NA4" s="145"/>
      <c r="NB4" s="145"/>
      <c r="NC4" s="145"/>
      <c r="ND4" s="145"/>
      <c r="NE4" s="145"/>
      <c r="NF4" s="145"/>
      <c r="NG4" s="145"/>
      <c r="NH4" s="145"/>
      <c r="NI4" s="145"/>
      <c r="NJ4" s="145"/>
      <c r="NK4" s="145"/>
      <c r="NL4" s="145"/>
      <c r="NM4" s="145"/>
      <c r="NN4" s="145"/>
      <c r="NO4" s="145"/>
      <c r="NP4" s="145"/>
      <c r="NQ4" s="145"/>
      <c r="NR4" s="145"/>
    </row>
    <row r="5" spans="1:382" s="82" customFormat="1" ht="11.85" customHeight="1" x14ac:dyDescent="0.25">
      <c r="A5" s="80"/>
      <c r="B5" s="81"/>
      <c r="C5" s="81"/>
      <c r="D5" s="81"/>
      <c r="E5" s="81"/>
      <c r="F5" s="155"/>
      <c r="G5" s="155"/>
      <c r="H5" s="155"/>
      <c r="I5" s="155"/>
      <c r="J5" s="156"/>
      <c r="K5" s="157"/>
      <c r="L5" s="158"/>
      <c r="M5" s="159"/>
      <c r="N5" s="149"/>
      <c r="O5" s="150"/>
      <c r="P5" s="78"/>
      <c r="Q5" s="152"/>
      <c r="R5" s="145"/>
      <c r="S5" s="145"/>
      <c r="T5" s="145"/>
      <c r="U5" s="145"/>
      <c r="V5" s="145"/>
      <c r="W5" s="145"/>
      <c r="X5" s="145"/>
      <c r="Y5" s="145"/>
      <c r="Z5" s="145"/>
      <c r="AA5" s="145"/>
      <c r="AB5" s="145"/>
      <c r="AC5" s="145"/>
      <c r="AD5" s="145"/>
      <c r="AE5" s="145"/>
      <c r="AF5" s="145"/>
      <c r="AG5" s="145"/>
      <c r="AH5" s="145"/>
      <c r="AI5" s="145"/>
      <c r="AJ5" s="145"/>
      <c r="AK5" s="145"/>
      <c r="AL5" s="145"/>
      <c r="AM5" s="145"/>
      <c r="AN5" s="145"/>
      <c r="AO5" s="145"/>
      <c r="AP5" s="145"/>
      <c r="AQ5" s="145"/>
      <c r="AR5" s="145"/>
      <c r="AS5" s="145"/>
      <c r="AT5" s="145"/>
      <c r="AU5" s="145"/>
      <c r="AV5" s="145"/>
      <c r="AW5" s="145"/>
      <c r="AX5" s="145"/>
      <c r="AY5" s="145"/>
      <c r="AZ5" s="145"/>
      <c r="BA5" s="145"/>
      <c r="BB5" s="145"/>
      <c r="BC5" s="145"/>
      <c r="BD5" s="145"/>
      <c r="BE5" s="145"/>
      <c r="BF5" s="145"/>
      <c r="BG5" s="145"/>
      <c r="BH5" s="145"/>
      <c r="BI5" s="145"/>
      <c r="BJ5" s="145"/>
      <c r="BK5" s="145"/>
      <c r="BL5" s="145"/>
      <c r="BM5" s="145"/>
      <c r="BN5" s="145"/>
      <c r="BO5" s="145"/>
      <c r="BP5" s="145"/>
      <c r="BQ5" s="145"/>
      <c r="BR5" s="145"/>
      <c r="BS5" s="145"/>
      <c r="BT5" s="145"/>
      <c r="BU5" s="145"/>
      <c r="BV5" s="145"/>
      <c r="BW5" s="145"/>
      <c r="BX5" s="145"/>
      <c r="BY5" s="145"/>
      <c r="BZ5" s="145"/>
      <c r="CA5" s="145"/>
      <c r="CB5" s="145"/>
      <c r="CC5" s="145"/>
      <c r="CD5" s="145"/>
      <c r="CE5" s="145"/>
      <c r="CF5" s="145"/>
      <c r="CG5" s="145"/>
      <c r="CH5" s="145"/>
      <c r="CI5" s="145"/>
      <c r="CJ5" s="145"/>
      <c r="CK5" s="145"/>
      <c r="CL5" s="145"/>
      <c r="CM5" s="145"/>
      <c r="CN5" s="145"/>
      <c r="CO5" s="145"/>
      <c r="CP5" s="145"/>
      <c r="CQ5" s="145"/>
      <c r="CR5" s="145"/>
      <c r="CS5" s="145"/>
      <c r="CT5" s="145"/>
      <c r="CU5" s="145"/>
      <c r="CV5" s="145"/>
      <c r="CW5" s="145"/>
      <c r="CX5" s="145"/>
      <c r="CY5" s="145"/>
      <c r="CZ5" s="145"/>
      <c r="DA5" s="145"/>
      <c r="DB5" s="145"/>
      <c r="DC5" s="145"/>
      <c r="DD5" s="145"/>
      <c r="DE5" s="145"/>
      <c r="DF5" s="145"/>
      <c r="DG5" s="145"/>
      <c r="DH5" s="145"/>
      <c r="DI5" s="145"/>
      <c r="DJ5" s="145"/>
      <c r="DK5" s="145"/>
      <c r="DL5" s="145"/>
      <c r="DM5" s="145"/>
      <c r="DN5" s="145"/>
      <c r="DO5" s="145"/>
      <c r="DP5" s="145"/>
      <c r="DQ5" s="145"/>
      <c r="DR5" s="145"/>
      <c r="DS5" s="145"/>
      <c r="DT5" s="145"/>
      <c r="DU5" s="145"/>
      <c r="DV5" s="145"/>
      <c r="DW5" s="145"/>
      <c r="DX5" s="145"/>
      <c r="DY5" s="145"/>
      <c r="DZ5" s="145"/>
      <c r="EA5" s="145"/>
      <c r="EB5" s="145"/>
      <c r="EC5" s="145"/>
      <c r="ED5" s="145"/>
      <c r="EE5" s="145"/>
      <c r="EF5" s="145"/>
      <c r="EG5" s="145"/>
      <c r="EH5" s="145"/>
      <c r="EI5" s="145"/>
      <c r="EJ5" s="145"/>
      <c r="EK5" s="145"/>
      <c r="EL5" s="145"/>
      <c r="EM5" s="145"/>
      <c r="EN5" s="145"/>
      <c r="EO5" s="145"/>
      <c r="EP5" s="145"/>
      <c r="EQ5" s="145"/>
      <c r="ER5" s="145"/>
      <c r="ES5" s="145"/>
      <c r="ET5" s="145"/>
      <c r="EU5" s="145"/>
      <c r="EV5" s="145"/>
      <c r="EW5" s="145"/>
      <c r="EX5" s="145"/>
      <c r="EY5" s="145"/>
      <c r="EZ5" s="145"/>
      <c r="FA5" s="145"/>
      <c r="FB5" s="145"/>
      <c r="FC5" s="145"/>
      <c r="FD5" s="145"/>
      <c r="FE5" s="145"/>
      <c r="FF5" s="145"/>
      <c r="FG5" s="145"/>
      <c r="FH5" s="145"/>
      <c r="FI5" s="145"/>
      <c r="FJ5" s="145"/>
      <c r="FK5" s="145"/>
      <c r="FL5" s="145"/>
      <c r="FM5" s="145"/>
      <c r="FN5" s="145"/>
      <c r="FO5" s="145"/>
      <c r="FP5" s="145"/>
      <c r="FQ5" s="145"/>
      <c r="FR5" s="145"/>
      <c r="FS5" s="145"/>
      <c r="FT5" s="145"/>
      <c r="FU5" s="145"/>
      <c r="FV5" s="145"/>
      <c r="FW5" s="145"/>
      <c r="FX5" s="145"/>
      <c r="FY5" s="145"/>
      <c r="FZ5" s="145"/>
      <c r="GA5" s="145"/>
      <c r="GB5" s="145"/>
      <c r="GC5" s="145"/>
      <c r="GD5" s="145"/>
      <c r="GE5" s="145"/>
      <c r="GF5" s="145"/>
      <c r="GG5" s="145"/>
      <c r="GH5" s="145"/>
      <c r="GI5" s="145"/>
      <c r="GJ5" s="145"/>
      <c r="GK5" s="145"/>
      <c r="GL5" s="145"/>
      <c r="GM5" s="145"/>
      <c r="GN5" s="145"/>
      <c r="GO5" s="145"/>
      <c r="GP5" s="145"/>
      <c r="GQ5" s="145"/>
      <c r="GR5" s="145"/>
      <c r="GS5" s="145"/>
      <c r="GT5" s="145"/>
      <c r="GU5" s="145"/>
      <c r="GV5" s="145"/>
      <c r="GW5" s="145"/>
      <c r="GX5" s="145"/>
      <c r="GY5" s="145"/>
      <c r="GZ5" s="145"/>
      <c r="HA5" s="145"/>
      <c r="HB5" s="145"/>
      <c r="HC5" s="145"/>
      <c r="HD5" s="145"/>
      <c r="HE5" s="145"/>
      <c r="HF5" s="145"/>
      <c r="HG5" s="145"/>
      <c r="HH5" s="145"/>
      <c r="HI5" s="145"/>
      <c r="HJ5" s="145"/>
      <c r="HK5" s="145"/>
      <c r="HL5" s="145"/>
      <c r="HM5" s="145"/>
      <c r="HN5" s="145"/>
      <c r="HO5" s="145"/>
      <c r="HP5" s="145"/>
      <c r="HQ5" s="145"/>
      <c r="HR5" s="145"/>
      <c r="HS5" s="145"/>
      <c r="HT5" s="145"/>
      <c r="HU5" s="145"/>
      <c r="HV5" s="145"/>
      <c r="HW5" s="145"/>
      <c r="HX5" s="145"/>
      <c r="HY5" s="145"/>
      <c r="HZ5" s="145"/>
      <c r="IA5" s="145"/>
      <c r="IB5" s="145"/>
      <c r="IC5" s="145"/>
      <c r="ID5" s="145"/>
      <c r="IE5" s="145"/>
      <c r="IF5" s="145"/>
      <c r="IG5" s="145"/>
      <c r="IH5" s="145"/>
      <c r="II5" s="145"/>
      <c r="IJ5" s="145"/>
      <c r="IK5" s="145"/>
      <c r="IL5" s="145"/>
      <c r="IM5" s="145"/>
      <c r="IN5" s="145"/>
      <c r="IO5" s="145"/>
      <c r="IP5" s="145"/>
      <c r="IQ5" s="145"/>
      <c r="IR5" s="145"/>
      <c r="IS5" s="145"/>
      <c r="IT5" s="145"/>
      <c r="IU5" s="145"/>
      <c r="IV5" s="145"/>
      <c r="IW5" s="145"/>
      <c r="IX5" s="145"/>
      <c r="IY5" s="145"/>
      <c r="IZ5" s="145"/>
      <c r="JA5" s="145"/>
      <c r="JB5" s="145"/>
      <c r="JC5" s="145"/>
      <c r="JD5" s="145"/>
      <c r="JE5" s="145"/>
      <c r="JF5" s="145"/>
      <c r="JG5" s="145"/>
      <c r="JH5" s="145"/>
      <c r="JI5" s="145"/>
      <c r="JJ5" s="145"/>
      <c r="JK5" s="145"/>
      <c r="JL5" s="145"/>
      <c r="JM5" s="145"/>
      <c r="JN5" s="145"/>
      <c r="JO5" s="145"/>
      <c r="JP5" s="145"/>
      <c r="JQ5" s="145"/>
      <c r="JR5" s="145"/>
      <c r="JS5" s="145"/>
      <c r="JT5" s="145"/>
      <c r="JU5" s="145"/>
      <c r="JV5" s="145"/>
      <c r="JW5" s="145"/>
      <c r="JX5" s="145"/>
      <c r="JY5" s="145"/>
      <c r="JZ5" s="145"/>
      <c r="KA5" s="145"/>
      <c r="KB5" s="145"/>
      <c r="KC5" s="145"/>
      <c r="KD5" s="145"/>
      <c r="KE5" s="145"/>
      <c r="KF5" s="145"/>
      <c r="KG5" s="145"/>
      <c r="KH5" s="145"/>
      <c r="KI5" s="145"/>
      <c r="KJ5" s="145"/>
      <c r="KK5" s="145"/>
      <c r="KL5" s="145"/>
      <c r="KM5" s="145"/>
      <c r="KN5" s="145"/>
      <c r="KO5" s="145"/>
      <c r="KP5" s="145"/>
      <c r="KQ5" s="145"/>
      <c r="KR5" s="145"/>
      <c r="KS5" s="145"/>
      <c r="KT5" s="145"/>
      <c r="KU5" s="145"/>
      <c r="KV5" s="145"/>
      <c r="KW5" s="145"/>
      <c r="KX5" s="145"/>
      <c r="KY5" s="145"/>
      <c r="KZ5" s="145"/>
      <c r="LA5" s="145"/>
      <c r="LB5" s="145"/>
      <c r="LC5" s="145"/>
      <c r="LD5" s="145"/>
      <c r="LE5" s="145"/>
      <c r="LF5" s="145"/>
      <c r="LG5" s="145"/>
      <c r="LH5" s="145"/>
      <c r="LI5" s="145"/>
      <c r="LJ5" s="145"/>
      <c r="LK5" s="145"/>
      <c r="LL5" s="145"/>
      <c r="LM5" s="145"/>
      <c r="LN5" s="145"/>
      <c r="LO5" s="145"/>
      <c r="LP5" s="145"/>
      <c r="LQ5" s="145"/>
      <c r="LR5" s="145"/>
      <c r="LS5" s="145"/>
      <c r="LT5" s="145"/>
      <c r="LU5" s="145"/>
      <c r="LV5" s="145"/>
      <c r="LW5" s="145"/>
      <c r="LX5" s="145"/>
      <c r="LY5" s="145"/>
      <c r="LZ5" s="145"/>
      <c r="MA5" s="145"/>
      <c r="MB5" s="145"/>
      <c r="MC5" s="145"/>
      <c r="MD5" s="145"/>
      <c r="ME5" s="145"/>
      <c r="MF5" s="145"/>
      <c r="MG5" s="145"/>
      <c r="MH5" s="145"/>
      <c r="MI5" s="145"/>
      <c r="MJ5" s="145"/>
      <c r="MK5" s="145"/>
      <c r="ML5" s="145"/>
      <c r="MM5" s="145"/>
      <c r="MN5" s="145"/>
      <c r="MO5" s="145"/>
      <c r="MP5" s="145"/>
      <c r="MQ5" s="145"/>
      <c r="MR5" s="145"/>
      <c r="MS5" s="145"/>
      <c r="MT5" s="145"/>
      <c r="MU5" s="145"/>
      <c r="MV5" s="145"/>
      <c r="MW5" s="145"/>
      <c r="MX5" s="145"/>
      <c r="MY5" s="145"/>
      <c r="MZ5" s="145"/>
      <c r="NA5" s="145"/>
      <c r="NB5" s="145"/>
      <c r="NC5" s="145"/>
      <c r="ND5" s="145"/>
      <c r="NE5" s="145"/>
      <c r="NF5" s="145"/>
      <c r="NG5" s="145"/>
      <c r="NH5" s="145"/>
      <c r="NI5" s="145"/>
      <c r="NJ5" s="145"/>
      <c r="NK5" s="145"/>
      <c r="NL5" s="145"/>
      <c r="NM5" s="145"/>
      <c r="NN5" s="145"/>
      <c r="NO5" s="145"/>
      <c r="NP5" s="145"/>
      <c r="NQ5" s="145"/>
      <c r="NR5" s="145"/>
    </row>
    <row r="6" spans="1:382" s="84" customFormat="1" ht="23.25" x14ac:dyDescent="0.25">
      <c r="A6" s="80"/>
      <c r="B6" s="148"/>
      <c r="C6" s="148"/>
      <c r="D6" s="83"/>
      <c r="E6" s="83"/>
      <c r="F6" s="155"/>
      <c r="G6" s="155"/>
      <c r="H6" s="155"/>
      <c r="I6" s="155"/>
      <c r="J6" s="156"/>
      <c r="K6" s="157"/>
      <c r="L6" s="158"/>
      <c r="M6" s="159"/>
      <c r="N6" s="149"/>
      <c r="O6" s="150"/>
      <c r="P6" s="78"/>
      <c r="Q6" s="153"/>
      <c r="R6" s="146"/>
      <c r="S6" s="146"/>
      <c r="T6" s="146"/>
      <c r="U6" s="146"/>
      <c r="V6" s="146"/>
      <c r="W6" s="146"/>
      <c r="X6" s="146"/>
      <c r="Y6" s="146"/>
      <c r="Z6" s="146"/>
      <c r="AA6" s="146"/>
      <c r="AB6" s="146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  <c r="AP6" s="146"/>
      <c r="AQ6" s="146"/>
      <c r="AR6" s="146"/>
      <c r="AS6" s="146"/>
      <c r="AT6" s="146"/>
      <c r="AU6" s="146"/>
      <c r="AV6" s="146"/>
      <c r="AW6" s="146"/>
      <c r="AX6" s="146"/>
      <c r="AY6" s="146"/>
      <c r="AZ6" s="146"/>
      <c r="BA6" s="146"/>
      <c r="BB6" s="146"/>
      <c r="BC6" s="146"/>
      <c r="BD6" s="146"/>
      <c r="BE6" s="146"/>
      <c r="BF6" s="146"/>
      <c r="BG6" s="146"/>
      <c r="BH6" s="146"/>
      <c r="BI6" s="146"/>
      <c r="BJ6" s="146"/>
      <c r="BK6" s="146"/>
      <c r="BL6" s="146"/>
      <c r="BM6" s="146"/>
      <c r="BN6" s="146"/>
      <c r="BO6" s="146"/>
      <c r="BP6" s="146"/>
      <c r="BQ6" s="146"/>
      <c r="BR6" s="146"/>
      <c r="BS6" s="146"/>
      <c r="BT6" s="146"/>
      <c r="BU6" s="146"/>
      <c r="BV6" s="146"/>
      <c r="BW6" s="146"/>
      <c r="BX6" s="146"/>
      <c r="BY6" s="146"/>
      <c r="BZ6" s="146"/>
      <c r="CA6" s="146"/>
      <c r="CB6" s="146"/>
      <c r="CC6" s="146"/>
      <c r="CD6" s="146"/>
      <c r="CE6" s="146"/>
      <c r="CF6" s="146"/>
      <c r="CG6" s="146"/>
      <c r="CH6" s="146"/>
      <c r="CI6" s="146"/>
      <c r="CJ6" s="146"/>
      <c r="CK6" s="146"/>
      <c r="CL6" s="146"/>
      <c r="CM6" s="146"/>
      <c r="CN6" s="146"/>
      <c r="CO6" s="146"/>
      <c r="CP6" s="146"/>
      <c r="CQ6" s="146"/>
      <c r="CR6" s="146"/>
      <c r="CS6" s="146"/>
      <c r="CT6" s="146"/>
      <c r="CU6" s="146"/>
      <c r="CV6" s="146"/>
      <c r="CW6" s="146"/>
      <c r="CX6" s="146"/>
      <c r="CY6" s="146"/>
      <c r="CZ6" s="146"/>
      <c r="DA6" s="146"/>
      <c r="DB6" s="146"/>
      <c r="DC6" s="146"/>
      <c r="DD6" s="146"/>
      <c r="DE6" s="146"/>
      <c r="DF6" s="146"/>
      <c r="DG6" s="146"/>
      <c r="DH6" s="146"/>
      <c r="DI6" s="146"/>
      <c r="DJ6" s="146"/>
      <c r="DK6" s="146"/>
      <c r="DL6" s="146"/>
      <c r="DM6" s="146"/>
      <c r="DN6" s="146"/>
      <c r="DO6" s="146"/>
      <c r="DP6" s="146"/>
      <c r="DQ6" s="146"/>
      <c r="DR6" s="146"/>
      <c r="DS6" s="146"/>
      <c r="DT6" s="146"/>
      <c r="DU6" s="146"/>
      <c r="DV6" s="146"/>
      <c r="DW6" s="146"/>
      <c r="DX6" s="146"/>
      <c r="DY6" s="146"/>
      <c r="DZ6" s="146"/>
      <c r="EA6" s="146"/>
      <c r="EB6" s="146"/>
      <c r="EC6" s="146"/>
      <c r="ED6" s="146"/>
      <c r="EE6" s="146"/>
      <c r="EF6" s="146"/>
      <c r="EG6" s="146"/>
      <c r="EH6" s="146"/>
      <c r="EI6" s="146"/>
      <c r="EJ6" s="146"/>
      <c r="EK6" s="146"/>
      <c r="EL6" s="146"/>
      <c r="EM6" s="146"/>
      <c r="EN6" s="146"/>
      <c r="EO6" s="146"/>
      <c r="EP6" s="146"/>
      <c r="EQ6" s="146"/>
      <c r="ER6" s="146"/>
      <c r="ES6" s="146"/>
      <c r="ET6" s="146"/>
      <c r="EU6" s="146"/>
      <c r="EV6" s="146"/>
      <c r="EW6" s="146"/>
      <c r="EX6" s="146"/>
      <c r="EY6" s="146"/>
      <c r="EZ6" s="146"/>
      <c r="FA6" s="146"/>
      <c r="FB6" s="146"/>
      <c r="FC6" s="146"/>
      <c r="FD6" s="146"/>
      <c r="FE6" s="146"/>
      <c r="FF6" s="146"/>
      <c r="FG6" s="146"/>
      <c r="FH6" s="146"/>
      <c r="FI6" s="146"/>
      <c r="FJ6" s="146"/>
      <c r="FK6" s="146"/>
      <c r="FL6" s="146"/>
      <c r="FM6" s="146"/>
      <c r="FN6" s="146"/>
      <c r="FO6" s="146"/>
      <c r="FP6" s="146"/>
      <c r="FQ6" s="146"/>
      <c r="FR6" s="146"/>
      <c r="FS6" s="146"/>
      <c r="FT6" s="146"/>
      <c r="FU6" s="146"/>
      <c r="FV6" s="146"/>
      <c r="FW6" s="146"/>
      <c r="FX6" s="146"/>
      <c r="FY6" s="146"/>
      <c r="FZ6" s="146"/>
      <c r="GA6" s="146"/>
      <c r="GB6" s="146"/>
      <c r="GC6" s="146"/>
      <c r="GD6" s="146"/>
      <c r="GE6" s="146"/>
      <c r="GF6" s="146"/>
      <c r="GG6" s="146"/>
      <c r="GH6" s="146"/>
      <c r="GI6" s="146"/>
      <c r="GJ6" s="146"/>
      <c r="GK6" s="146"/>
      <c r="GL6" s="146"/>
      <c r="GM6" s="146"/>
      <c r="GN6" s="146"/>
      <c r="GO6" s="146"/>
      <c r="GP6" s="146"/>
      <c r="GQ6" s="146"/>
      <c r="GR6" s="146"/>
      <c r="GS6" s="146"/>
      <c r="GT6" s="146"/>
      <c r="GU6" s="146"/>
      <c r="GV6" s="146"/>
      <c r="GW6" s="146"/>
      <c r="GX6" s="146"/>
      <c r="GY6" s="146"/>
      <c r="GZ6" s="146"/>
      <c r="HA6" s="146"/>
      <c r="HB6" s="146"/>
      <c r="HC6" s="146"/>
      <c r="HD6" s="146"/>
      <c r="HE6" s="146"/>
      <c r="HF6" s="146"/>
      <c r="HG6" s="146"/>
      <c r="HH6" s="146"/>
      <c r="HI6" s="146"/>
      <c r="HJ6" s="146"/>
      <c r="HK6" s="146"/>
      <c r="HL6" s="146"/>
      <c r="HM6" s="146"/>
      <c r="HN6" s="146"/>
      <c r="HO6" s="146"/>
      <c r="HP6" s="146"/>
      <c r="HQ6" s="146"/>
      <c r="HR6" s="146"/>
      <c r="HS6" s="146"/>
      <c r="HT6" s="146"/>
      <c r="HU6" s="146"/>
      <c r="HV6" s="146"/>
      <c r="HW6" s="146"/>
      <c r="HX6" s="146"/>
      <c r="HY6" s="146"/>
      <c r="HZ6" s="146"/>
      <c r="IA6" s="146"/>
      <c r="IB6" s="146"/>
      <c r="IC6" s="146"/>
      <c r="ID6" s="146"/>
      <c r="IE6" s="146"/>
      <c r="IF6" s="146"/>
      <c r="IG6" s="146"/>
      <c r="IH6" s="146"/>
      <c r="II6" s="146"/>
      <c r="IJ6" s="146"/>
      <c r="IK6" s="146"/>
      <c r="IL6" s="146"/>
      <c r="IM6" s="146"/>
      <c r="IN6" s="146"/>
      <c r="IO6" s="146"/>
      <c r="IP6" s="146"/>
      <c r="IQ6" s="146"/>
      <c r="IR6" s="146"/>
      <c r="IS6" s="146"/>
      <c r="IT6" s="146"/>
      <c r="IU6" s="146"/>
      <c r="IV6" s="146"/>
      <c r="IW6" s="146"/>
      <c r="IX6" s="146"/>
      <c r="IY6" s="146"/>
      <c r="IZ6" s="146"/>
      <c r="JA6" s="146"/>
      <c r="JB6" s="146"/>
      <c r="JC6" s="146"/>
      <c r="JD6" s="146"/>
      <c r="JE6" s="146"/>
      <c r="JF6" s="146"/>
      <c r="JG6" s="146"/>
      <c r="JH6" s="146"/>
      <c r="JI6" s="146"/>
      <c r="JJ6" s="146"/>
      <c r="JK6" s="146"/>
      <c r="JL6" s="146"/>
      <c r="JM6" s="146"/>
      <c r="JN6" s="146"/>
      <c r="JO6" s="146"/>
      <c r="JP6" s="146"/>
      <c r="JQ6" s="146"/>
      <c r="JR6" s="146"/>
      <c r="JS6" s="146"/>
      <c r="JT6" s="146"/>
      <c r="JU6" s="146"/>
      <c r="JV6" s="146"/>
      <c r="JW6" s="146"/>
      <c r="JX6" s="146"/>
      <c r="JY6" s="146"/>
      <c r="JZ6" s="146"/>
      <c r="KA6" s="146"/>
      <c r="KB6" s="146"/>
      <c r="KC6" s="146"/>
      <c r="KD6" s="146"/>
      <c r="KE6" s="146"/>
      <c r="KF6" s="146"/>
      <c r="KG6" s="146"/>
      <c r="KH6" s="146"/>
      <c r="KI6" s="146"/>
      <c r="KJ6" s="146"/>
      <c r="KK6" s="146"/>
      <c r="KL6" s="146"/>
      <c r="KM6" s="146"/>
      <c r="KN6" s="146"/>
      <c r="KO6" s="146"/>
      <c r="KP6" s="146"/>
      <c r="KQ6" s="146"/>
      <c r="KR6" s="146"/>
      <c r="KS6" s="146"/>
      <c r="KT6" s="146"/>
      <c r="KU6" s="146"/>
      <c r="KV6" s="146"/>
      <c r="KW6" s="146"/>
      <c r="KX6" s="146"/>
      <c r="KY6" s="146"/>
      <c r="KZ6" s="146"/>
      <c r="LA6" s="146"/>
      <c r="LB6" s="146"/>
      <c r="LC6" s="146"/>
      <c r="LD6" s="146"/>
      <c r="LE6" s="146"/>
      <c r="LF6" s="146"/>
      <c r="LG6" s="146"/>
      <c r="LH6" s="146"/>
      <c r="LI6" s="146"/>
      <c r="LJ6" s="146"/>
      <c r="LK6" s="146"/>
      <c r="LL6" s="146"/>
      <c r="LM6" s="146"/>
      <c r="LN6" s="146"/>
      <c r="LO6" s="146"/>
      <c r="LP6" s="146"/>
      <c r="LQ6" s="146"/>
      <c r="LR6" s="146"/>
      <c r="LS6" s="146"/>
      <c r="LT6" s="146"/>
      <c r="LU6" s="146"/>
      <c r="LV6" s="146"/>
      <c r="LW6" s="146"/>
      <c r="LX6" s="146"/>
      <c r="LY6" s="146"/>
      <c r="LZ6" s="146"/>
      <c r="MA6" s="146"/>
      <c r="MB6" s="146"/>
      <c r="MC6" s="146"/>
      <c r="MD6" s="146"/>
      <c r="ME6" s="146"/>
      <c r="MF6" s="146"/>
      <c r="MG6" s="146"/>
      <c r="MH6" s="146"/>
      <c r="MI6" s="146"/>
      <c r="MJ6" s="146"/>
      <c r="MK6" s="146"/>
      <c r="ML6" s="146"/>
      <c r="MM6" s="146"/>
      <c r="MN6" s="146"/>
      <c r="MO6" s="146"/>
      <c r="MP6" s="146"/>
      <c r="MQ6" s="146"/>
      <c r="MR6" s="146"/>
      <c r="MS6" s="146"/>
      <c r="MT6" s="146"/>
      <c r="MU6" s="146"/>
      <c r="MV6" s="146"/>
      <c r="MW6" s="146"/>
      <c r="MX6" s="146"/>
      <c r="MY6" s="146"/>
      <c r="MZ6" s="146"/>
      <c r="NA6" s="146"/>
      <c r="NB6" s="146"/>
      <c r="NC6" s="146"/>
      <c r="ND6" s="146"/>
      <c r="NE6" s="146"/>
      <c r="NF6" s="146"/>
      <c r="NG6" s="146"/>
      <c r="NH6" s="146"/>
      <c r="NI6" s="146"/>
      <c r="NJ6" s="146"/>
      <c r="NK6" s="146"/>
      <c r="NL6" s="146"/>
      <c r="NM6" s="146"/>
      <c r="NN6" s="146"/>
      <c r="NO6" s="146"/>
      <c r="NP6" s="146"/>
      <c r="NQ6" s="146"/>
      <c r="NR6" s="146"/>
    </row>
    <row r="7" spans="1:382" s="89" customFormat="1" ht="15" x14ac:dyDescent="0.25">
      <c r="A7" s="80"/>
      <c r="B7" s="81"/>
      <c r="C7" s="85"/>
      <c r="D7" s="81"/>
      <c r="E7" s="81"/>
      <c r="F7" s="155"/>
      <c r="G7" s="155"/>
      <c r="H7" s="155"/>
      <c r="I7" s="155"/>
      <c r="J7" s="156"/>
      <c r="K7" s="157"/>
      <c r="L7" s="158"/>
      <c r="M7" s="159"/>
      <c r="N7" s="149"/>
      <c r="O7" s="150"/>
      <c r="P7" s="78"/>
      <c r="Q7" s="86">
        <f>Q8</f>
        <v>44562</v>
      </c>
      <c r="R7" s="87">
        <f t="shared" ref="R7:CC7" si="6">R8</f>
        <v>44563</v>
      </c>
      <c r="S7" s="87">
        <f t="shared" si="6"/>
        <v>44564</v>
      </c>
      <c r="T7" s="87">
        <f t="shared" si="6"/>
        <v>44565</v>
      </c>
      <c r="U7" s="87">
        <f t="shared" si="6"/>
        <v>44566</v>
      </c>
      <c r="V7" s="88">
        <f t="shared" si="6"/>
        <v>44567</v>
      </c>
      <c r="W7" s="87">
        <f t="shared" si="6"/>
        <v>44568</v>
      </c>
      <c r="X7" s="87">
        <f t="shared" si="6"/>
        <v>44569</v>
      </c>
      <c r="Y7" s="87">
        <f t="shared" si="6"/>
        <v>44570</v>
      </c>
      <c r="Z7" s="87">
        <f t="shared" si="6"/>
        <v>44571</v>
      </c>
      <c r="AA7" s="87">
        <f t="shared" si="6"/>
        <v>44572</v>
      </c>
      <c r="AB7" s="87">
        <f t="shared" si="6"/>
        <v>44573</v>
      </c>
      <c r="AC7" s="87">
        <f t="shared" si="6"/>
        <v>44574</v>
      </c>
      <c r="AD7" s="87">
        <f t="shared" si="6"/>
        <v>44575</v>
      </c>
      <c r="AE7" s="87">
        <f t="shared" si="6"/>
        <v>44576</v>
      </c>
      <c r="AF7" s="87">
        <f t="shared" si="6"/>
        <v>44577</v>
      </c>
      <c r="AG7" s="87">
        <f t="shared" si="6"/>
        <v>44578</v>
      </c>
      <c r="AH7" s="87">
        <f t="shared" si="6"/>
        <v>44579</v>
      </c>
      <c r="AI7" s="87">
        <f t="shared" si="6"/>
        <v>44580</v>
      </c>
      <c r="AJ7" s="87">
        <f t="shared" si="6"/>
        <v>44581</v>
      </c>
      <c r="AK7" s="87">
        <f t="shared" si="6"/>
        <v>44582</v>
      </c>
      <c r="AL7" s="87">
        <f t="shared" si="6"/>
        <v>44583</v>
      </c>
      <c r="AM7" s="87">
        <f t="shared" si="6"/>
        <v>44584</v>
      </c>
      <c r="AN7" s="87">
        <f t="shared" si="6"/>
        <v>44585</v>
      </c>
      <c r="AO7" s="87">
        <f t="shared" si="6"/>
        <v>44586</v>
      </c>
      <c r="AP7" s="87">
        <f t="shared" si="6"/>
        <v>44587</v>
      </c>
      <c r="AQ7" s="87">
        <f t="shared" si="6"/>
        <v>44588</v>
      </c>
      <c r="AR7" s="87">
        <f t="shared" si="6"/>
        <v>44589</v>
      </c>
      <c r="AS7" s="87">
        <f t="shared" si="6"/>
        <v>44590</v>
      </c>
      <c r="AT7" s="87">
        <f t="shared" si="6"/>
        <v>44591</v>
      </c>
      <c r="AU7" s="87">
        <f t="shared" si="6"/>
        <v>44592</v>
      </c>
      <c r="AV7" s="87">
        <f>AV8</f>
        <v>44593</v>
      </c>
      <c r="AW7" s="87">
        <f t="shared" si="6"/>
        <v>44594</v>
      </c>
      <c r="AX7" s="87">
        <f t="shared" si="6"/>
        <v>44595</v>
      </c>
      <c r="AY7" s="87">
        <f t="shared" si="6"/>
        <v>44596</v>
      </c>
      <c r="AZ7" s="87">
        <f t="shared" si="6"/>
        <v>44597</v>
      </c>
      <c r="BA7" s="87">
        <f t="shared" si="6"/>
        <v>44598</v>
      </c>
      <c r="BB7" s="87">
        <f t="shared" si="6"/>
        <v>44599</v>
      </c>
      <c r="BC7" s="87">
        <f t="shared" si="6"/>
        <v>44600</v>
      </c>
      <c r="BD7" s="87">
        <f t="shared" si="6"/>
        <v>44601</v>
      </c>
      <c r="BE7" s="87">
        <f t="shared" si="6"/>
        <v>44602</v>
      </c>
      <c r="BF7" s="87">
        <f t="shared" si="6"/>
        <v>44603</v>
      </c>
      <c r="BG7" s="87">
        <f t="shared" si="6"/>
        <v>44604</v>
      </c>
      <c r="BH7" s="87">
        <f t="shared" si="6"/>
        <v>44605</v>
      </c>
      <c r="BI7" s="87">
        <f t="shared" si="6"/>
        <v>44606</v>
      </c>
      <c r="BJ7" s="87">
        <f t="shared" si="6"/>
        <v>44607</v>
      </c>
      <c r="BK7" s="87">
        <f t="shared" si="6"/>
        <v>44608</v>
      </c>
      <c r="BL7" s="87">
        <f t="shared" si="6"/>
        <v>44609</v>
      </c>
      <c r="BM7" s="87">
        <f t="shared" si="6"/>
        <v>44610</v>
      </c>
      <c r="BN7" s="87">
        <f t="shared" si="6"/>
        <v>44611</v>
      </c>
      <c r="BO7" s="87">
        <f t="shared" si="6"/>
        <v>44612</v>
      </c>
      <c r="BP7" s="87">
        <f t="shared" si="6"/>
        <v>44613</v>
      </c>
      <c r="BQ7" s="87">
        <f t="shared" si="6"/>
        <v>44614</v>
      </c>
      <c r="BR7" s="87">
        <f t="shared" si="6"/>
        <v>44615</v>
      </c>
      <c r="BS7" s="87">
        <f t="shared" si="6"/>
        <v>44616</v>
      </c>
      <c r="BT7" s="87">
        <f t="shared" si="6"/>
        <v>44617</v>
      </c>
      <c r="BU7" s="87">
        <f t="shared" si="6"/>
        <v>44618</v>
      </c>
      <c r="BV7" s="87">
        <f t="shared" si="6"/>
        <v>44619</v>
      </c>
      <c r="BW7" s="87">
        <f t="shared" si="6"/>
        <v>44620</v>
      </c>
      <c r="BX7" s="87">
        <f t="shared" si="6"/>
        <v>44621</v>
      </c>
      <c r="BY7" s="87">
        <f t="shared" si="6"/>
        <v>44622</v>
      </c>
      <c r="BZ7" s="87">
        <f t="shared" si="6"/>
        <v>44623</v>
      </c>
      <c r="CA7" s="87">
        <f t="shared" si="6"/>
        <v>44624</v>
      </c>
      <c r="CB7" s="87">
        <f t="shared" si="6"/>
        <v>44625</v>
      </c>
      <c r="CC7" s="87">
        <f t="shared" si="6"/>
        <v>44626</v>
      </c>
      <c r="CD7" s="87">
        <f t="shared" ref="CD7:EO7" si="7">CD8</f>
        <v>44627</v>
      </c>
      <c r="CE7" s="87">
        <f t="shared" si="7"/>
        <v>44628</v>
      </c>
      <c r="CF7" s="87">
        <f t="shared" si="7"/>
        <v>44629</v>
      </c>
      <c r="CG7" s="87">
        <f t="shared" si="7"/>
        <v>44630</v>
      </c>
      <c r="CH7" s="87">
        <f t="shared" si="7"/>
        <v>44631</v>
      </c>
      <c r="CI7" s="87">
        <f t="shared" si="7"/>
        <v>44632</v>
      </c>
      <c r="CJ7" s="87">
        <f t="shared" si="7"/>
        <v>44633</v>
      </c>
      <c r="CK7" s="87">
        <f t="shared" si="7"/>
        <v>44634</v>
      </c>
      <c r="CL7" s="87">
        <f t="shared" si="7"/>
        <v>44635</v>
      </c>
      <c r="CM7" s="87">
        <f t="shared" si="7"/>
        <v>44636</v>
      </c>
      <c r="CN7" s="87">
        <f t="shared" si="7"/>
        <v>44637</v>
      </c>
      <c r="CO7" s="87">
        <f t="shared" si="7"/>
        <v>44638</v>
      </c>
      <c r="CP7" s="87">
        <f t="shared" si="7"/>
        <v>44639</v>
      </c>
      <c r="CQ7" s="87">
        <f t="shared" si="7"/>
        <v>44640</v>
      </c>
      <c r="CR7" s="87">
        <f t="shared" si="7"/>
        <v>44641</v>
      </c>
      <c r="CS7" s="87">
        <f t="shared" si="7"/>
        <v>44642</v>
      </c>
      <c r="CT7" s="87">
        <f t="shared" si="7"/>
        <v>44643</v>
      </c>
      <c r="CU7" s="87">
        <f t="shared" si="7"/>
        <v>44644</v>
      </c>
      <c r="CV7" s="87">
        <f t="shared" si="7"/>
        <v>44645</v>
      </c>
      <c r="CW7" s="87">
        <f t="shared" si="7"/>
        <v>44646</v>
      </c>
      <c r="CX7" s="87">
        <f t="shared" si="7"/>
        <v>44647</v>
      </c>
      <c r="CY7" s="87">
        <f t="shared" si="7"/>
        <v>44648</v>
      </c>
      <c r="CZ7" s="87">
        <f t="shared" si="7"/>
        <v>44649</v>
      </c>
      <c r="DA7" s="87">
        <f t="shared" si="7"/>
        <v>44650</v>
      </c>
      <c r="DB7" s="87">
        <f t="shared" si="7"/>
        <v>44651</v>
      </c>
      <c r="DC7" s="87">
        <f t="shared" si="7"/>
        <v>44652</v>
      </c>
      <c r="DD7" s="87">
        <f t="shared" si="7"/>
        <v>44653</v>
      </c>
      <c r="DE7" s="87">
        <f t="shared" si="7"/>
        <v>44654</v>
      </c>
      <c r="DF7" s="87">
        <f t="shared" si="7"/>
        <v>44655</v>
      </c>
      <c r="DG7" s="87">
        <f t="shared" si="7"/>
        <v>44656</v>
      </c>
      <c r="DH7" s="87">
        <f t="shared" si="7"/>
        <v>44657</v>
      </c>
      <c r="DI7" s="87">
        <f t="shared" si="7"/>
        <v>44658</v>
      </c>
      <c r="DJ7" s="87">
        <f t="shared" si="7"/>
        <v>44659</v>
      </c>
      <c r="DK7" s="87">
        <f t="shared" si="7"/>
        <v>44660</v>
      </c>
      <c r="DL7" s="87">
        <f t="shared" si="7"/>
        <v>44661</v>
      </c>
      <c r="DM7" s="87">
        <f t="shared" si="7"/>
        <v>44662</v>
      </c>
      <c r="DN7" s="87">
        <f t="shared" si="7"/>
        <v>44663</v>
      </c>
      <c r="DO7" s="87">
        <f t="shared" si="7"/>
        <v>44664</v>
      </c>
      <c r="DP7" s="87">
        <f t="shared" si="7"/>
        <v>44665</v>
      </c>
      <c r="DQ7" s="88">
        <f t="shared" si="7"/>
        <v>44666</v>
      </c>
      <c r="DR7" s="87">
        <f t="shared" si="7"/>
        <v>44667</v>
      </c>
      <c r="DS7" s="87">
        <f t="shared" si="7"/>
        <v>44668</v>
      </c>
      <c r="DT7" s="88">
        <f t="shared" si="7"/>
        <v>44669</v>
      </c>
      <c r="DU7" s="87">
        <f t="shared" si="7"/>
        <v>44670</v>
      </c>
      <c r="DV7" s="87">
        <f t="shared" si="7"/>
        <v>44671</v>
      </c>
      <c r="DW7" s="87">
        <f t="shared" si="7"/>
        <v>44672</v>
      </c>
      <c r="DX7" s="87">
        <f t="shared" si="7"/>
        <v>44673</v>
      </c>
      <c r="DY7" s="87">
        <f t="shared" si="7"/>
        <v>44674</v>
      </c>
      <c r="DZ7" s="87">
        <f t="shared" si="7"/>
        <v>44675</v>
      </c>
      <c r="EA7" s="87">
        <f t="shared" si="7"/>
        <v>44676</v>
      </c>
      <c r="EB7" s="87">
        <f t="shared" si="7"/>
        <v>44677</v>
      </c>
      <c r="EC7" s="87">
        <f t="shared" si="7"/>
        <v>44678</v>
      </c>
      <c r="ED7" s="87">
        <f t="shared" si="7"/>
        <v>44679</v>
      </c>
      <c r="EE7" s="87">
        <f t="shared" si="7"/>
        <v>44680</v>
      </c>
      <c r="EF7" s="87">
        <f t="shared" si="7"/>
        <v>44681</v>
      </c>
      <c r="EG7" s="87">
        <f t="shared" si="7"/>
        <v>44682</v>
      </c>
      <c r="EH7" s="87">
        <f t="shared" si="7"/>
        <v>44683</v>
      </c>
      <c r="EI7" s="87">
        <f t="shared" si="7"/>
        <v>44684</v>
      </c>
      <c r="EJ7" s="87">
        <f t="shared" si="7"/>
        <v>44685</v>
      </c>
      <c r="EK7" s="87">
        <f t="shared" si="7"/>
        <v>44686</v>
      </c>
      <c r="EL7" s="87">
        <f t="shared" si="7"/>
        <v>44687</v>
      </c>
      <c r="EM7" s="87">
        <f t="shared" si="7"/>
        <v>44688</v>
      </c>
      <c r="EN7" s="87">
        <f t="shared" si="7"/>
        <v>44689</v>
      </c>
      <c r="EO7" s="87">
        <f t="shared" si="7"/>
        <v>44690</v>
      </c>
      <c r="EP7" s="87">
        <f t="shared" ref="EP7:HA7" si="8">EP8</f>
        <v>44691</v>
      </c>
      <c r="EQ7" s="87">
        <f t="shared" si="8"/>
        <v>44692</v>
      </c>
      <c r="ER7" s="87">
        <f t="shared" si="8"/>
        <v>44693</v>
      </c>
      <c r="ES7" s="87">
        <f t="shared" si="8"/>
        <v>44694</v>
      </c>
      <c r="ET7" s="87">
        <f t="shared" si="8"/>
        <v>44695</v>
      </c>
      <c r="EU7" s="87">
        <f t="shared" si="8"/>
        <v>44696</v>
      </c>
      <c r="EV7" s="87">
        <f t="shared" si="8"/>
        <v>44697</v>
      </c>
      <c r="EW7" s="87">
        <f t="shared" si="8"/>
        <v>44698</v>
      </c>
      <c r="EX7" s="87">
        <f t="shared" si="8"/>
        <v>44699</v>
      </c>
      <c r="EY7" s="87">
        <f t="shared" si="8"/>
        <v>44700</v>
      </c>
      <c r="EZ7" s="87">
        <f t="shared" si="8"/>
        <v>44701</v>
      </c>
      <c r="FA7" s="87">
        <f t="shared" si="8"/>
        <v>44702</v>
      </c>
      <c r="FB7" s="87">
        <f t="shared" si="8"/>
        <v>44703</v>
      </c>
      <c r="FC7" s="87">
        <f t="shared" si="8"/>
        <v>44704</v>
      </c>
      <c r="FD7" s="87">
        <f t="shared" si="8"/>
        <v>44705</v>
      </c>
      <c r="FE7" s="87">
        <f t="shared" si="8"/>
        <v>44706</v>
      </c>
      <c r="FF7" s="88">
        <f t="shared" si="8"/>
        <v>44707</v>
      </c>
      <c r="FG7" s="87">
        <f t="shared" si="8"/>
        <v>44708</v>
      </c>
      <c r="FH7" s="87">
        <f t="shared" si="8"/>
        <v>44709</v>
      </c>
      <c r="FI7" s="87">
        <f t="shared" si="8"/>
        <v>44710</v>
      </c>
      <c r="FJ7" s="87">
        <f t="shared" si="8"/>
        <v>44711</v>
      </c>
      <c r="FK7" s="87">
        <f t="shared" si="8"/>
        <v>44712</v>
      </c>
      <c r="FL7" s="87">
        <f t="shared" si="8"/>
        <v>44713</v>
      </c>
      <c r="FM7" s="87">
        <f t="shared" si="8"/>
        <v>44714</v>
      </c>
      <c r="FN7" s="87">
        <f t="shared" si="8"/>
        <v>44715</v>
      </c>
      <c r="FO7" s="87">
        <f t="shared" si="8"/>
        <v>44716</v>
      </c>
      <c r="FP7" s="87">
        <f t="shared" si="8"/>
        <v>44717</v>
      </c>
      <c r="FQ7" s="88">
        <f t="shared" si="8"/>
        <v>44718</v>
      </c>
      <c r="FR7" s="87">
        <f t="shared" si="8"/>
        <v>44719</v>
      </c>
      <c r="FS7" s="87">
        <f t="shared" si="8"/>
        <v>44720</v>
      </c>
      <c r="FT7" s="87">
        <f t="shared" si="8"/>
        <v>44721</v>
      </c>
      <c r="FU7" s="87">
        <f t="shared" si="8"/>
        <v>44722</v>
      </c>
      <c r="FV7" s="87">
        <f t="shared" si="8"/>
        <v>44723</v>
      </c>
      <c r="FW7" s="87">
        <f t="shared" si="8"/>
        <v>44724</v>
      </c>
      <c r="FX7" s="87">
        <f t="shared" si="8"/>
        <v>44725</v>
      </c>
      <c r="FY7" s="87">
        <f t="shared" si="8"/>
        <v>44726</v>
      </c>
      <c r="FZ7" s="87">
        <f t="shared" si="8"/>
        <v>44727</v>
      </c>
      <c r="GA7" s="88">
        <f t="shared" si="8"/>
        <v>44728</v>
      </c>
      <c r="GB7" s="87">
        <f t="shared" si="8"/>
        <v>44729</v>
      </c>
      <c r="GC7" s="87">
        <f t="shared" si="8"/>
        <v>44730</v>
      </c>
      <c r="GD7" s="87">
        <f t="shared" si="8"/>
        <v>44731</v>
      </c>
      <c r="GE7" s="87">
        <f t="shared" si="8"/>
        <v>44732</v>
      </c>
      <c r="GF7" s="87">
        <f t="shared" si="8"/>
        <v>44733</v>
      </c>
      <c r="GG7" s="87">
        <f t="shared" si="8"/>
        <v>44734</v>
      </c>
      <c r="GH7" s="87">
        <f t="shared" si="8"/>
        <v>44735</v>
      </c>
      <c r="GI7" s="87">
        <f t="shared" si="8"/>
        <v>44736</v>
      </c>
      <c r="GJ7" s="87">
        <f t="shared" si="8"/>
        <v>44737</v>
      </c>
      <c r="GK7" s="87">
        <f t="shared" si="8"/>
        <v>44738</v>
      </c>
      <c r="GL7" s="87">
        <f t="shared" si="8"/>
        <v>44739</v>
      </c>
      <c r="GM7" s="87">
        <f t="shared" si="8"/>
        <v>44740</v>
      </c>
      <c r="GN7" s="87">
        <f t="shared" si="8"/>
        <v>44741</v>
      </c>
      <c r="GO7" s="87">
        <f t="shared" si="8"/>
        <v>44742</v>
      </c>
      <c r="GP7" s="87">
        <f t="shared" si="8"/>
        <v>44743</v>
      </c>
      <c r="GQ7" s="87">
        <f t="shared" si="8"/>
        <v>44744</v>
      </c>
      <c r="GR7" s="87">
        <f t="shared" si="8"/>
        <v>44745</v>
      </c>
      <c r="GS7" s="87">
        <f t="shared" si="8"/>
        <v>44746</v>
      </c>
      <c r="GT7" s="87">
        <f t="shared" si="8"/>
        <v>44747</v>
      </c>
      <c r="GU7" s="87">
        <f t="shared" si="8"/>
        <v>44748</v>
      </c>
      <c r="GV7" s="87">
        <f t="shared" si="8"/>
        <v>44749</v>
      </c>
      <c r="GW7" s="87">
        <f t="shared" si="8"/>
        <v>44750</v>
      </c>
      <c r="GX7" s="87">
        <f t="shared" si="8"/>
        <v>44751</v>
      </c>
      <c r="GY7" s="87">
        <f t="shared" si="8"/>
        <v>44752</v>
      </c>
      <c r="GZ7" s="87">
        <f t="shared" si="8"/>
        <v>44753</v>
      </c>
      <c r="HA7" s="87">
        <f t="shared" si="8"/>
        <v>44754</v>
      </c>
      <c r="HB7" s="87">
        <f t="shared" ref="HB7:JM7" si="9">HB8</f>
        <v>44755</v>
      </c>
      <c r="HC7" s="87">
        <f t="shared" si="9"/>
        <v>44756</v>
      </c>
      <c r="HD7" s="87">
        <f t="shared" si="9"/>
        <v>44757</v>
      </c>
      <c r="HE7" s="87">
        <f t="shared" si="9"/>
        <v>44758</v>
      </c>
      <c r="HF7" s="87">
        <f t="shared" si="9"/>
        <v>44759</v>
      </c>
      <c r="HG7" s="87">
        <f t="shared" si="9"/>
        <v>44760</v>
      </c>
      <c r="HH7" s="87">
        <f t="shared" si="9"/>
        <v>44761</v>
      </c>
      <c r="HI7" s="87">
        <f t="shared" si="9"/>
        <v>44762</v>
      </c>
      <c r="HJ7" s="87">
        <f t="shared" si="9"/>
        <v>44763</v>
      </c>
      <c r="HK7" s="87">
        <f t="shared" si="9"/>
        <v>44764</v>
      </c>
      <c r="HL7" s="87">
        <f t="shared" si="9"/>
        <v>44765</v>
      </c>
      <c r="HM7" s="87">
        <f t="shared" si="9"/>
        <v>44766</v>
      </c>
      <c r="HN7" s="87">
        <f t="shared" si="9"/>
        <v>44767</v>
      </c>
      <c r="HO7" s="87">
        <f t="shared" si="9"/>
        <v>44768</v>
      </c>
      <c r="HP7" s="87">
        <f t="shared" si="9"/>
        <v>44769</v>
      </c>
      <c r="HQ7" s="87">
        <f t="shared" si="9"/>
        <v>44770</v>
      </c>
      <c r="HR7" s="87">
        <f t="shared" si="9"/>
        <v>44771</v>
      </c>
      <c r="HS7" s="87">
        <f t="shared" si="9"/>
        <v>44772</v>
      </c>
      <c r="HT7" s="87">
        <f t="shared" si="9"/>
        <v>44773</v>
      </c>
      <c r="HU7" s="87">
        <f t="shared" si="9"/>
        <v>44774</v>
      </c>
      <c r="HV7" s="87">
        <f t="shared" si="9"/>
        <v>44775</v>
      </c>
      <c r="HW7" s="87">
        <f t="shared" si="9"/>
        <v>44776</v>
      </c>
      <c r="HX7" s="87">
        <f t="shared" si="9"/>
        <v>44777</v>
      </c>
      <c r="HY7" s="87">
        <f t="shared" si="9"/>
        <v>44778</v>
      </c>
      <c r="HZ7" s="87">
        <f t="shared" si="9"/>
        <v>44779</v>
      </c>
      <c r="IA7" s="87">
        <f t="shared" si="9"/>
        <v>44780</v>
      </c>
      <c r="IB7" s="87">
        <f t="shared" si="9"/>
        <v>44781</v>
      </c>
      <c r="IC7" s="87">
        <f t="shared" si="9"/>
        <v>44782</v>
      </c>
      <c r="ID7" s="87">
        <f t="shared" si="9"/>
        <v>44783</v>
      </c>
      <c r="IE7" s="87">
        <f t="shared" si="9"/>
        <v>44784</v>
      </c>
      <c r="IF7" s="87">
        <f t="shared" si="9"/>
        <v>44785</v>
      </c>
      <c r="IG7" s="87">
        <f t="shared" si="9"/>
        <v>44786</v>
      </c>
      <c r="IH7" s="87">
        <f t="shared" si="9"/>
        <v>44787</v>
      </c>
      <c r="II7" s="88">
        <f t="shared" si="9"/>
        <v>44788</v>
      </c>
      <c r="IJ7" s="87">
        <f t="shared" si="9"/>
        <v>44789</v>
      </c>
      <c r="IK7" s="87">
        <f t="shared" si="9"/>
        <v>44790</v>
      </c>
      <c r="IL7" s="87">
        <f t="shared" si="9"/>
        <v>44791</v>
      </c>
      <c r="IM7" s="87">
        <f t="shared" si="9"/>
        <v>44792</v>
      </c>
      <c r="IN7" s="87">
        <f t="shared" si="9"/>
        <v>44793</v>
      </c>
      <c r="IO7" s="87">
        <f t="shared" si="9"/>
        <v>44794</v>
      </c>
      <c r="IP7" s="87">
        <f t="shared" si="9"/>
        <v>44795</v>
      </c>
      <c r="IQ7" s="87">
        <f t="shared" si="9"/>
        <v>44796</v>
      </c>
      <c r="IR7" s="87">
        <f t="shared" si="9"/>
        <v>44797</v>
      </c>
      <c r="IS7" s="87">
        <f t="shared" si="9"/>
        <v>44798</v>
      </c>
      <c r="IT7" s="87">
        <f t="shared" si="9"/>
        <v>44799</v>
      </c>
      <c r="IU7" s="87">
        <f t="shared" si="9"/>
        <v>44800</v>
      </c>
      <c r="IV7" s="87">
        <f t="shared" si="9"/>
        <v>44801</v>
      </c>
      <c r="IW7" s="87">
        <f t="shared" si="9"/>
        <v>44802</v>
      </c>
      <c r="IX7" s="87">
        <f t="shared" si="9"/>
        <v>44803</v>
      </c>
      <c r="IY7" s="87">
        <f t="shared" si="9"/>
        <v>44804</v>
      </c>
      <c r="IZ7" s="87">
        <f t="shared" si="9"/>
        <v>44805</v>
      </c>
      <c r="JA7" s="87">
        <f t="shared" si="9"/>
        <v>44806</v>
      </c>
      <c r="JB7" s="87">
        <f t="shared" si="9"/>
        <v>44807</v>
      </c>
      <c r="JC7" s="87">
        <f t="shared" si="9"/>
        <v>44808</v>
      </c>
      <c r="JD7" s="87">
        <f t="shared" si="9"/>
        <v>44809</v>
      </c>
      <c r="JE7" s="87">
        <f t="shared" si="9"/>
        <v>44810</v>
      </c>
      <c r="JF7" s="87">
        <f t="shared" si="9"/>
        <v>44811</v>
      </c>
      <c r="JG7" s="87">
        <f t="shared" si="9"/>
        <v>44812</v>
      </c>
      <c r="JH7" s="87">
        <f t="shared" si="9"/>
        <v>44813</v>
      </c>
      <c r="JI7" s="87">
        <f t="shared" si="9"/>
        <v>44814</v>
      </c>
      <c r="JJ7" s="87">
        <f t="shared" si="9"/>
        <v>44815</v>
      </c>
      <c r="JK7" s="87">
        <f t="shared" si="9"/>
        <v>44816</v>
      </c>
      <c r="JL7" s="87">
        <f t="shared" si="9"/>
        <v>44817</v>
      </c>
      <c r="JM7" s="87">
        <f t="shared" si="9"/>
        <v>44818</v>
      </c>
      <c r="JN7" s="87">
        <f t="shared" ref="JN7:LY7" si="10">JN8</f>
        <v>44819</v>
      </c>
      <c r="JO7" s="87">
        <f t="shared" si="10"/>
        <v>44820</v>
      </c>
      <c r="JP7" s="87">
        <f t="shared" si="10"/>
        <v>44821</v>
      </c>
      <c r="JQ7" s="87">
        <f t="shared" si="10"/>
        <v>44822</v>
      </c>
      <c r="JR7" s="87">
        <f t="shared" si="10"/>
        <v>44823</v>
      </c>
      <c r="JS7" s="87">
        <f t="shared" si="10"/>
        <v>44824</v>
      </c>
      <c r="JT7" s="87">
        <f t="shared" si="10"/>
        <v>44825</v>
      </c>
      <c r="JU7" s="87">
        <f t="shared" si="10"/>
        <v>44826</v>
      </c>
      <c r="JV7" s="87">
        <f t="shared" si="10"/>
        <v>44827</v>
      </c>
      <c r="JW7" s="87">
        <f t="shared" si="10"/>
        <v>44828</v>
      </c>
      <c r="JX7" s="87">
        <f t="shared" si="10"/>
        <v>44829</v>
      </c>
      <c r="JY7" s="87">
        <f t="shared" si="10"/>
        <v>44830</v>
      </c>
      <c r="JZ7" s="87">
        <f t="shared" si="10"/>
        <v>44831</v>
      </c>
      <c r="KA7" s="87">
        <f t="shared" si="10"/>
        <v>44832</v>
      </c>
      <c r="KB7" s="87">
        <f t="shared" si="10"/>
        <v>44833</v>
      </c>
      <c r="KC7" s="87">
        <f t="shared" si="10"/>
        <v>44834</v>
      </c>
      <c r="KD7" s="87">
        <f t="shared" si="10"/>
        <v>44835</v>
      </c>
      <c r="KE7" s="87">
        <f t="shared" si="10"/>
        <v>44836</v>
      </c>
      <c r="KF7" s="88">
        <f t="shared" si="10"/>
        <v>44837</v>
      </c>
      <c r="KG7" s="87">
        <f t="shared" si="10"/>
        <v>44838</v>
      </c>
      <c r="KH7" s="87">
        <f t="shared" si="10"/>
        <v>44839</v>
      </c>
      <c r="KI7" s="87">
        <f t="shared" si="10"/>
        <v>44840</v>
      </c>
      <c r="KJ7" s="87">
        <f t="shared" si="10"/>
        <v>44841</v>
      </c>
      <c r="KK7" s="87">
        <f t="shared" si="10"/>
        <v>44842</v>
      </c>
      <c r="KL7" s="87">
        <f t="shared" si="10"/>
        <v>44843</v>
      </c>
      <c r="KM7" s="87">
        <f t="shared" si="10"/>
        <v>44844</v>
      </c>
      <c r="KN7" s="87">
        <f t="shared" si="10"/>
        <v>44845</v>
      </c>
      <c r="KO7" s="87">
        <f t="shared" si="10"/>
        <v>44846</v>
      </c>
      <c r="KP7" s="87">
        <f t="shared" si="10"/>
        <v>44847</v>
      </c>
      <c r="KQ7" s="87">
        <f t="shared" si="10"/>
        <v>44848</v>
      </c>
      <c r="KR7" s="87">
        <f t="shared" si="10"/>
        <v>44849</v>
      </c>
      <c r="KS7" s="87">
        <f t="shared" si="10"/>
        <v>44850</v>
      </c>
      <c r="KT7" s="87">
        <f t="shared" si="10"/>
        <v>44851</v>
      </c>
      <c r="KU7" s="87">
        <f t="shared" si="10"/>
        <v>44852</v>
      </c>
      <c r="KV7" s="87">
        <f t="shared" si="10"/>
        <v>44853</v>
      </c>
      <c r="KW7" s="87">
        <f t="shared" si="10"/>
        <v>44854</v>
      </c>
      <c r="KX7" s="87">
        <f t="shared" si="10"/>
        <v>44855</v>
      </c>
      <c r="KY7" s="87">
        <f t="shared" si="10"/>
        <v>44856</v>
      </c>
      <c r="KZ7" s="87">
        <f t="shared" si="10"/>
        <v>44857</v>
      </c>
      <c r="LA7" s="87">
        <f t="shared" si="10"/>
        <v>44858</v>
      </c>
      <c r="LB7" s="87">
        <f t="shared" si="10"/>
        <v>44859</v>
      </c>
      <c r="LC7" s="87">
        <f t="shared" si="10"/>
        <v>44860</v>
      </c>
      <c r="LD7" s="87">
        <f t="shared" si="10"/>
        <v>44861</v>
      </c>
      <c r="LE7" s="87">
        <f t="shared" si="10"/>
        <v>44862</v>
      </c>
      <c r="LF7" s="87">
        <f t="shared" si="10"/>
        <v>44863</v>
      </c>
      <c r="LG7" s="87">
        <f t="shared" si="10"/>
        <v>44864</v>
      </c>
      <c r="LH7" s="87">
        <f t="shared" si="10"/>
        <v>44865</v>
      </c>
      <c r="LI7" s="88">
        <f t="shared" si="10"/>
        <v>44866</v>
      </c>
      <c r="LJ7" s="87">
        <f t="shared" si="10"/>
        <v>44867</v>
      </c>
      <c r="LK7" s="87">
        <f t="shared" si="10"/>
        <v>44868</v>
      </c>
      <c r="LL7" s="87">
        <f t="shared" si="10"/>
        <v>44869</v>
      </c>
      <c r="LM7" s="87">
        <f t="shared" si="10"/>
        <v>44870</v>
      </c>
      <c r="LN7" s="87">
        <f t="shared" si="10"/>
        <v>44871</v>
      </c>
      <c r="LO7" s="87">
        <f t="shared" si="10"/>
        <v>44872</v>
      </c>
      <c r="LP7" s="87">
        <f t="shared" si="10"/>
        <v>44873</v>
      </c>
      <c r="LQ7" s="87">
        <f t="shared" si="10"/>
        <v>44874</v>
      </c>
      <c r="LR7" s="87">
        <f t="shared" si="10"/>
        <v>44875</v>
      </c>
      <c r="LS7" s="87">
        <f t="shared" si="10"/>
        <v>44876</v>
      </c>
      <c r="LT7" s="87">
        <f t="shared" si="10"/>
        <v>44877</v>
      </c>
      <c r="LU7" s="87">
        <f t="shared" si="10"/>
        <v>44878</v>
      </c>
      <c r="LV7" s="87">
        <f t="shared" si="10"/>
        <v>44879</v>
      </c>
      <c r="LW7" s="87">
        <f t="shared" si="10"/>
        <v>44880</v>
      </c>
      <c r="LX7" s="87">
        <f t="shared" si="10"/>
        <v>44881</v>
      </c>
      <c r="LY7" s="87">
        <f t="shared" si="10"/>
        <v>44882</v>
      </c>
      <c r="LZ7" s="87">
        <f t="shared" ref="LZ7:NR7" si="11">LZ8</f>
        <v>44883</v>
      </c>
      <c r="MA7" s="87">
        <f t="shared" si="11"/>
        <v>44884</v>
      </c>
      <c r="MB7" s="87">
        <f t="shared" si="11"/>
        <v>44885</v>
      </c>
      <c r="MC7" s="87">
        <f t="shared" si="11"/>
        <v>44886</v>
      </c>
      <c r="MD7" s="87">
        <f t="shared" si="11"/>
        <v>44887</v>
      </c>
      <c r="ME7" s="87">
        <f t="shared" si="11"/>
        <v>44888</v>
      </c>
      <c r="MF7" s="87">
        <f t="shared" si="11"/>
        <v>44889</v>
      </c>
      <c r="MG7" s="87">
        <f t="shared" si="11"/>
        <v>44890</v>
      </c>
      <c r="MH7" s="87">
        <f t="shared" si="11"/>
        <v>44891</v>
      </c>
      <c r="MI7" s="87">
        <f t="shared" si="11"/>
        <v>44892</v>
      </c>
      <c r="MJ7" s="87">
        <f t="shared" si="11"/>
        <v>44893</v>
      </c>
      <c r="MK7" s="87">
        <f t="shared" si="11"/>
        <v>44894</v>
      </c>
      <c r="ML7" s="87">
        <f t="shared" si="11"/>
        <v>44895</v>
      </c>
      <c r="MM7" s="87">
        <f t="shared" si="11"/>
        <v>44896</v>
      </c>
      <c r="MN7" s="87">
        <f t="shared" si="11"/>
        <v>44897</v>
      </c>
      <c r="MO7" s="87">
        <f t="shared" si="11"/>
        <v>44898</v>
      </c>
      <c r="MP7" s="87">
        <f t="shared" si="11"/>
        <v>44899</v>
      </c>
      <c r="MQ7" s="87">
        <f t="shared" si="11"/>
        <v>44900</v>
      </c>
      <c r="MR7" s="87">
        <f t="shared" si="11"/>
        <v>44901</v>
      </c>
      <c r="MS7" s="87">
        <f t="shared" si="11"/>
        <v>44902</v>
      </c>
      <c r="MT7" s="87">
        <f t="shared" si="11"/>
        <v>44903</v>
      </c>
      <c r="MU7" s="87">
        <f t="shared" si="11"/>
        <v>44904</v>
      </c>
      <c r="MV7" s="87">
        <f t="shared" si="11"/>
        <v>44905</v>
      </c>
      <c r="MW7" s="87">
        <f t="shared" si="11"/>
        <v>44906</v>
      </c>
      <c r="MX7" s="87">
        <f t="shared" si="11"/>
        <v>44907</v>
      </c>
      <c r="MY7" s="87">
        <f t="shared" si="11"/>
        <v>44908</v>
      </c>
      <c r="MZ7" s="87">
        <f t="shared" si="11"/>
        <v>44909</v>
      </c>
      <c r="NA7" s="87">
        <f t="shared" si="11"/>
        <v>44910</v>
      </c>
      <c r="NB7" s="87">
        <f t="shared" si="11"/>
        <v>44911</v>
      </c>
      <c r="NC7" s="87">
        <f t="shared" si="11"/>
        <v>44912</v>
      </c>
      <c r="ND7" s="87">
        <f t="shared" si="11"/>
        <v>44913</v>
      </c>
      <c r="NE7" s="87">
        <f t="shared" si="11"/>
        <v>44914</v>
      </c>
      <c r="NF7" s="87">
        <f t="shared" si="11"/>
        <v>44915</v>
      </c>
      <c r="NG7" s="87">
        <f t="shared" si="11"/>
        <v>44916</v>
      </c>
      <c r="NH7" s="87">
        <f t="shared" si="11"/>
        <v>44917</v>
      </c>
      <c r="NI7" s="87">
        <f t="shared" si="11"/>
        <v>44918</v>
      </c>
      <c r="NJ7" s="87">
        <f t="shared" si="11"/>
        <v>44919</v>
      </c>
      <c r="NK7" s="87">
        <f t="shared" si="11"/>
        <v>44920</v>
      </c>
      <c r="NL7" s="88">
        <f t="shared" si="11"/>
        <v>44921</v>
      </c>
      <c r="NM7" s="87">
        <f t="shared" si="11"/>
        <v>44922</v>
      </c>
      <c r="NN7" s="87">
        <f t="shared" si="11"/>
        <v>44923</v>
      </c>
      <c r="NO7" s="87">
        <f t="shared" si="11"/>
        <v>44924</v>
      </c>
      <c r="NP7" s="87">
        <f t="shared" si="11"/>
        <v>44925</v>
      </c>
      <c r="NQ7" s="87">
        <f t="shared" si="11"/>
        <v>44926</v>
      </c>
      <c r="NR7" s="87">
        <f t="shared" si="11"/>
        <v>44927</v>
      </c>
    </row>
    <row r="8" spans="1:382" s="95" customFormat="1" ht="15" x14ac:dyDescent="0.25">
      <c r="A8" s="80"/>
      <c r="B8" s="81" t="s">
        <v>3</v>
      </c>
      <c r="C8" s="90" t="s">
        <v>4</v>
      </c>
      <c r="D8" s="90"/>
      <c r="E8" s="90"/>
      <c r="F8" s="155"/>
      <c r="G8" s="155"/>
      <c r="H8" s="155"/>
      <c r="I8" s="155"/>
      <c r="J8" s="156"/>
      <c r="K8" s="157"/>
      <c r="L8" s="158"/>
      <c r="M8" s="159"/>
      <c r="N8" s="149"/>
      <c r="O8" s="150"/>
      <c r="P8" s="78"/>
      <c r="Q8" s="91">
        <f>DATE(Q1,1,1)</f>
        <v>44562</v>
      </c>
      <c r="R8" s="92">
        <f>Q8+1</f>
        <v>44563</v>
      </c>
      <c r="S8" s="92">
        <f t="shared" ref="S8:CD8" si="12">R8+1</f>
        <v>44564</v>
      </c>
      <c r="T8" s="92">
        <f t="shared" si="12"/>
        <v>44565</v>
      </c>
      <c r="U8" s="92">
        <f t="shared" si="12"/>
        <v>44566</v>
      </c>
      <c r="V8" s="93">
        <f t="shared" si="12"/>
        <v>44567</v>
      </c>
      <c r="W8" s="92">
        <f t="shared" si="12"/>
        <v>44568</v>
      </c>
      <c r="X8" s="92">
        <f t="shared" si="12"/>
        <v>44569</v>
      </c>
      <c r="Y8" s="92">
        <f t="shared" si="12"/>
        <v>44570</v>
      </c>
      <c r="Z8" s="92">
        <f t="shared" si="12"/>
        <v>44571</v>
      </c>
      <c r="AA8" s="92">
        <f t="shared" si="12"/>
        <v>44572</v>
      </c>
      <c r="AB8" s="92">
        <f t="shared" si="12"/>
        <v>44573</v>
      </c>
      <c r="AC8" s="92">
        <f t="shared" si="12"/>
        <v>44574</v>
      </c>
      <c r="AD8" s="92">
        <f t="shared" si="12"/>
        <v>44575</v>
      </c>
      <c r="AE8" s="92">
        <f t="shared" si="12"/>
        <v>44576</v>
      </c>
      <c r="AF8" s="92">
        <f t="shared" si="12"/>
        <v>44577</v>
      </c>
      <c r="AG8" s="92">
        <f t="shared" si="12"/>
        <v>44578</v>
      </c>
      <c r="AH8" s="92">
        <f t="shared" si="12"/>
        <v>44579</v>
      </c>
      <c r="AI8" s="92">
        <f t="shared" si="12"/>
        <v>44580</v>
      </c>
      <c r="AJ8" s="92">
        <f t="shared" si="12"/>
        <v>44581</v>
      </c>
      <c r="AK8" s="92">
        <f t="shared" si="12"/>
        <v>44582</v>
      </c>
      <c r="AL8" s="92">
        <f t="shared" si="12"/>
        <v>44583</v>
      </c>
      <c r="AM8" s="92">
        <f t="shared" si="12"/>
        <v>44584</v>
      </c>
      <c r="AN8" s="92">
        <f t="shared" si="12"/>
        <v>44585</v>
      </c>
      <c r="AO8" s="92">
        <f t="shared" si="12"/>
        <v>44586</v>
      </c>
      <c r="AP8" s="92">
        <f t="shared" si="12"/>
        <v>44587</v>
      </c>
      <c r="AQ8" s="92">
        <f t="shared" si="12"/>
        <v>44588</v>
      </c>
      <c r="AR8" s="92">
        <f t="shared" si="12"/>
        <v>44589</v>
      </c>
      <c r="AS8" s="92">
        <f t="shared" si="12"/>
        <v>44590</v>
      </c>
      <c r="AT8" s="92">
        <f t="shared" si="12"/>
        <v>44591</v>
      </c>
      <c r="AU8" s="92">
        <f t="shared" si="12"/>
        <v>44592</v>
      </c>
      <c r="AV8" s="92">
        <f t="shared" si="12"/>
        <v>44593</v>
      </c>
      <c r="AW8" s="92">
        <f t="shared" si="12"/>
        <v>44594</v>
      </c>
      <c r="AX8" s="92">
        <f t="shared" si="12"/>
        <v>44595</v>
      </c>
      <c r="AY8" s="92">
        <f t="shared" si="12"/>
        <v>44596</v>
      </c>
      <c r="AZ8" s="92">
        <f t="shared" si="12"/>
        <v>44597</v>
      </c>
      <c r="BA8" s="92">
        <f t="shared" si="12"/>
        <v>44598</v>
      </c>
      <c r="BB8" s="92">
        <f t="shared" si="12"/>
        <v>44599</v>
      </c>
      <c r="BC8" s="92">
        <f t="shared" si="12"/>
        <v>44600</v>
      </c>
      <c r="BD8" s="92">
        <f t="shared" si="12"/>
        <v>44601</v>
      </c>
      <c r="BE8" s="92">
        <f t="shared" si="12"/>
        <v>44602</v>
      </c>
      <c r="BF8" s="92">
        <f t="shared" si="12"/>
        <v>44603</v>
      </c>
      <c r="BG8" s="92">
        <f t="shared" si="12"/>
        <v>44604</v>
      </c>
      <c r="BH8" s="92">
        <f t="shared" si="12"/>
        <v>44605</v>
      </c>
      <c r="BI8" s="92">
        <f t="shared" si="12"/>
        <v>44606</v>
      </c>
      <c r="BJ8" s="92">
        <f t="shared" si="12"/>
        <v>44607</v>
      </c>
      <c r="BK8" s="92">
        <f t="shared" si="12"/>
        <v>44608</v>
      </c>
      <c r="BL8" s="92">
        <f t="shared" si="12"/>
        <v>44609</v>
      </c>
      <c r="BM8" s="92">
        <f t="shared" si="12"/>
        <v>44610</v>
      </c>
      <c r="BN8" s="92">
        <f t="shared" si="12"/>
        <v>44611</v>
      </c>
      <c r="BO8" s="92">
        <f t="shared" si="12"/>
        <v>44612</v>
      </c>
      <c r="BP8" s="92">
        <f t="shared" si="12"/>
        <v>44613</v>
      </c>
      <c r="BQ8" s="92">
        <f t="shared" si="12"/>
        <v>44614</v>
      </c>
      <c r="BR8" s="92">
        <f t="shared" si="12"/>
        <v>44615</v>
      </c>
      <c r="BS8" s="92">
        <f t="shared" si="12"/>
        <v>44616</v>
      </c>
      <c r="BT8" s="92">
        <f t="shared" si="12"/>
        <v>44617</v>
      </c>
      <c r="BU8" s="92">
        <f t="shared" si="12"/>
        <v>44618</v>
      </c>
      <c r="BV8" s="92">
        <f t="shared" si="12"/>
        <v>44619</v>
      </c>
      <c r="BW8" s="92">
        <f t="shared" si="12"/>
        <v>44620</v>
      </c>
      <c r="BX8" s="92">
        <f t="shared" si="12"/>
        <v>44621</v>
      </c>
      <c r="BY8" s="92">
        <f t="shared" si="12"/>
        <v>44622</v>
      </c>
      <c r="BZ8" s="92">
        <f t="shared" si="12"/>
        <v>44623</v>
      </c>
      <c r="CA8" s="92">
        <f t="shared" si="12"/>
        <v>44624</v>
      </c>
      <c r="CB8" s="92">
        <f t="shared" si="12"/>
        <v>44625</v>
      </c>
      <c r="CC8" s="92">
        <f t="shared" si="12"/>
        <v>44626</v>
      </c>
      <c r="CD8" s="92">
        <f t="shared" si="12"/>
        <v>44627</v>
      </c>
      <c r="CE8" s="92">
        <f t="shared" ref="CE8:EP8" si="13">CD8+1</f>
        <v>44628</v>
      </c>
      <c r="CF8" s="92">
        <f t="shared" si="13"/>
        <v>44629</v>
      </c>
      <c r="CG8" s="92">
        <f t="shared" si="13"/>
        <v>44630</v>
      </c>
      <c r="CH8" s="92">
        <f t="shared" si="13"/>
        <v>44631</v>
      </c>
      <c r="CI8" s="92">
        <f t="shared" si="13"/>
        <v>44632</v>
      </c>
      <c r="CJ8" s="92">
        <f t="shared" si="13"/>
        <v>44633</v>
      </c>
      <c r="CK8" s="92">
        <f t="shared" si="13"/>
        <v>44634</v>
      </c>
      <c r="CL8" s="92">
        <f t="shared" si="13"/>
        <v>44635</v>
      </c>
      <c r="CM8" s="92">
        <f t="shared" si="13"/>
        <v>44636</v>
      </c>
      <c r="CN8" s="92">
        <f t="shared" si="13"/>
        <v>44637</v>
      </c>
      <c r="CO8" s="92">
        <f t="shared" si="13"/>
        <v>44638</v>
      </c>
      <c r="CP8" s="92">
        <f t="shared" si="13"/>
        <v>44639</v>
      </c>
      <c r="CQ8" s="92">
        <f t="shared" si="13"/>
        <v>44640</v>
      </c>
      <c r="CR8" s="92">
        <f t="shared" si="13"/>
        <v>44641</v>
      </c>
      <c r="CS8" s="92">
        <f t="shared" si="13"/>
        <v>44642</v>
      </c>
      <c r="CT8" s="92">
        <f t="shared" si="13"/>
        <v>44643</v>
      </c>
      <c r="CU8" s="92">
        <f t="shared" si="13"/>
        <v>44644</v>
      </c>
      <c r="CV8" s="92">
        <f t="shared" si="13"/>
        <v>44645</v>
      </c>
      <c r="CW8" s="92">
        <f t="shared" si="13"/>
        <v>44646</v>
      </c>
      <c r="CX8" s="92">
        <f t="shared" si="13"/>
        <v>44647</v>
      </c>
      <c r="CY8" s="92">
        <f t="shared" si="13"/>
        <v>44648</v>
      </c>
      <c r="CZ8" s="92">
        <f t="shared" si="13"/>
        <v>44649</v>
      </c>
      <c r="DA8" s="92">
        <f t="shared" si="13"/>
        <v>44650</v>
      </c>
      <c r="DB8" s="92">
        <f t="shared" si="13"/>
        <v>44651</v>
      </c>
      <c r="DC8" s="92">
        <f t="shared" si="13"/>
        <v>44652</v>
      </c>
      <c r="DD8" s="92">
        <f t="shared" si="13"/>
        <v>44653</v>
      </c>
      <c r="DE8" s="92">
        <f t="shared" si="13"/>
        <v>44654</v>
      </c>
      <c r="DF8" s="92">
        <f t="shared" si="13"/>
        <v>44655</v>
      </c>
      <c r="DG8" s="92">
        <f t="shared" si="13"/>
        <v>44656</v>
      </c>
      <c r="DH8" s="92">
        <f t="shared" si="13"/>
        <v>44657</v>
      </c>
      <c r="DI8" s="92">
        <f t="shared" si="13"/>
        <v>44658</v>
      </c>
      <c r="DJ8" s="92">
        <f t="shared" si="13"/>
        <v>44659</v>
      </c>
      <c r="DK8" s="92">
        <f t="shared" si="13"/>
        <v>44660</v>
      </c>
      <c r="DL8" s="92">
        <f t="shared" si="13"/>
        <v>44661</v>
      </c>
      <c r="DM8" s="92">
        <f t="shared" si="13"/>
        <v>44662</v>
      </c>
      <c r="DN8" s="92">
        <f t="shared" si="13"/>
        <v>44663</v>
      </c>
      <c r="DO8" s="92">
        <f t="shared" si="13"/>
        <v>44664</v>
      </c>
      <c r="DP8" s="92">
        <f t="shared" si="13"/>
        <v>44665</v>
      </c>
      <c r="DQ8" s="93">
        <f t="shared" si="13"/>
        <v>44666</v>
      </c>
      <c r="DR8" s="92">
        <f t="shared" si="13"/>
        <v>44667</v>
      </c>
      <c r="DS8" s="92">
        <f t="shared" si="13"/>
        <v>44668</v>
      </c>
      <c r="DT8" s="93">
        <f t="shared" si="13"/>
        <v>44669</v>
      </c>
      <c r="DU8" s="92">
        <f t="shared" si="13"/>
        <v>44670</v>
      </c>
      <c r="DV8" s="92">
        <f t="shared" si="13"/>
        <v>44671</v>
      </c>
      <c r="DW8" s="92">
        <f t="shared" si="13"/>
        <v>44672</v>
      </c>
      <c r="DX8" s="92">
        <f t="shared" si="13"/>
        <v>44673</v>
      </c>
      <c r="DY8" s="92">
        <f t="shared" si="13"/>
        <v>44674</v>
      </c>
      <c r="DZ8" s="92">
        <f t="shared" si="13"/>
        <v>44675</v>
      </c>
      <c r="EA8" s="92">
        <f t="shared" si="13"/>
        <v>44676</v>
      </c>
      <c r="EB8" s="92">
        <f t="shared" si="13"/>
        <v>44677</v>
      </c>
      <c r="EC8" s="92">
        <f t="shared" si="13"/>
        <v>44678</v>
      </c>
      <c r="ED8" s="92">
        <f t="shared" si="13"/>
        <v>44679</v>
      </c>
      <c r="EE8" s="92">
        <f t="shared" si="13"/>
        <v>44680</v>
      </c>
      <c r="EF8" s="92">
        <f t="shared" si="13"/>
        <v>44681</v>
      </c>
      <c r="EG8" s="92">
        <f t="shared" si="13"/>
        <v>44682</v>
      </c>
      <c r="EH8" s="92">
        <f t="shared" si="13"/>
        <v>44683</v>
      </c>
      <c r="EI8" s="92">
        <f t="shared" si="13"/>
        <v>44684</v>
      </c>
      <c r="EJ8" s="92">
        <f t="shared" si="13"/>
        <v>44685</v>
      </c>
      <c r="EK8" s="92">
        <f t="shared" si="13"/>
        <v>44686</v>
      </c>
      <c r="EL8" s="92">
        <f t="shared" si="13"/>
        <v>44687</v>
      </c>
      <c r="EM8" s="92">
        <f t="shared" si="13"/>
        <v>44688</v>
      </c>
      <c r="EN8" s="92">
        <f t="shared" si="13"/>
        <v>44689</v>
      </c>
      <c r="EO8" s="92">
        <f t="shared" si="13"/>
        <v>44690</v>
      </c>
      <c r="EP8" s="92">
        <f t="shared" si="13"/>
        <v>44691</v>
      </c>
      <c r="EQ8" s="92">
        <f t="shared" ref="EQ8:HB8" si="14">EP8+1</f>
        <v>44692</v>
      </c>
      <c r="ER8" s="92">
        <f t="shared" si="14"/>
        <v>44693</v>
      </c>
      <c r="ES8" s="92">
        <f t="shared" si="14"/>
        <v>44694</v>
      </c>
      <c r="ET8" s="92">
        <f t="shared" si="14"/>
        <v>44695</v>
      </c>
      <c r="EU8" s="92">
        <f t="shared" si="14"/>
        <v>44696</v>
      </c>
      <c r="EV8" s="92">
        <f t="shared" si="14"/>
        <v>44697</v>
      </c>
      <c r="EW8" s="92">
        <f t="shared" si="14"/>
        <v>44698</v>
      </c>
      <c r="EX8" s="92">
        <f t="shared" si="14"/>
        <v>44699</v>
      </c>
      <c r="EY8" s="92">
        <f t="shared" si="14"/>
        <v>44700</v>
      </c>
      <c r="EZ8" s="92">
        <f t="shared" si="14"/>
        <v>44701</v>
      </c>
      <c r="FA8" s="92">
        <f t="shared" si="14"/>
        <v>44702</v>
      </c>
      <c r="FB8" s="92">
        <f t="shared" si="14"/>
        <v>44703</v>
      </c>
      <c r="FC8" s="92">
        <f t="shared" si="14"/>
        <v>44704</v>
      </c>
      <c r="FD8" s="92">
        <f t="shared" si="14"/>
        <v>44705</v>
      </c>
      <c r="FE8" s="92">
        <f t="shared" si="14"/>
        <v>44706</v>
      </c>
      <c r="FF8" s="93">
        <f t="shared" si="14"/>
        <v>44707</v>
      </c>
      <c r="FG8" s="92">
        <f t="shared" si="14"/>
        <v>44708</v>
      </c>
      <c r="FH8" s="92">
        <f t="shared" si="14"/>
        <v>44709</v>
      </c>
      <c r="FI8" s="92">
        <f t="shared" si="14"/>
        <v>44710</v>
      </c>
      <c r="FJ8" s="92">
        <f t="shared" si="14"/>
        <v>44711</v>
      </c>
      <c r="FK8" s="92">
        <f t="shared" si="14"/>
        <v>44712</v>
      </c>
      <c r="FL8" s="92">
        <f t="shared" si="14"/>
        <v>44713</v>
      </c>
      <c r="FM8" s="92">
        <f t="shared" si="14"/>
        <v>44714</v>
      </c>
      <c r="FN8" s="92">
        <f t="shared" si="14"/>
        <v>44715</v>
      </c>
      <c r="FO8" s="92">
        <f t="shared" si="14"/>
        <v>44716</v>
      </c>
      <c r="FP8" s="92">
        <f t="shared" si="14"/>
        <v>44717</v>
      </c>
      <c r="FQ8" s="93">
        <f t="shared" si="14"/>
        <v>44718</v>
      </c>
      <c r="FR8" s="92">
        <f t="shared" si="14"/>
        <v>44719</v>
      </c>
      <c r="FS8" s="92">
        <f t="shared" si="14"/>
        <v>44720</v>
      </c>
      <c r="FT8" s="92">
        <f t="shared" si="14"/>
        <v>44721</v>
      </c>
      <c r="FU8" s="92">
        <f t="shared" si="14"/>
        <v>44722</v>
      </c>
      <c r="FV8" s="92">
        <f t="shared" si="14"/>
        <v>44723</v>
      </c>
      <c r="FW8" s="92">
        <f t="shared" si="14"/>
        <v>44724</v>
      </c>
      <c r="FX8" s="92">
        <f t="shared" si="14"/>
        <v>44725</v>
      </c>
      <c r="FY8" s="92">
        <f t="shared" si="14"/>
        <v>44726</v>
      </c>
      <c r="FZ8" s="92">
        <f t="shared" si="14"/>
        <v>44727</v>
      </c>
      <c r="GA8" s="93">
        <f t="shared" si="14"/>
        <v>44728</v>
      </c>
      <c r="GB8" s="92">
        <f t="shared" si="14"/>
        <v>44729</v>
      </c>
      <c r="GC8" s="92">
        <f t="shared" si="14"/>
        <v>44730</v>
      </c>
      <c r="GD8" s="92">
        <f t="shared" si="14"/>
        <v>44731</v>
      </c>
      <c r="GE8" s="92">
        <f t="shared" si="14"/>
        <v>44732</v>
      </c>
      <c r="GF8" s="92">
        <f t="shared" si="14"/>
        <v>44733</v>
      </c>
      <c r="GG8" s="92">
        <f t="shared" si="14"/>
        <v>44734</v>
      </c>
      <c r="GH8" s="92">
        <f t="shared" si="14"/>
        <v>44735</v>
      </c>
      <c r="GI8" s="92">
        <f t="shared" si="14"/>
        <v>44736</v>
      </c>
      <c r="GJ8" s="92">
        <f t="shared" si="14"/>
        <v>44737</v>
      </c>
      <c r="GK8" s="92">
        <f t="shared" si="14"/>
        <v>44738</v>
      </c>
      <c r="GL8" s="92">
        <f t="shared" si="14"/>
        <v>44739</v>
      </c>
      <c r="GM8" s="92">
        <f t="shared" si="14"/>
        <v>44740</v>
      </c>
      <c r="GN8" s="92">
        <f t="shared" si="14"/>
        <v>44741</v>
      </c>
      <c r="GO8" s="92">
        <f t="shared" si="14"/>
        <v>44742</v>
      </c>
      <c r="GP8" s="92">
        <f t="shared" si="14"/>
        <v>44743</v>
      </c>
      <c r="GQ8" s="92">
        <f t="shared" si="14"/>
        <v>44744</v>
      </c>
      <c r="GR8" s="92">
        <f t="shared" si="14"/>
        <v>44745</v>
      </c>
      <c r="GS8" s="92">
        <f t="shared" si="14"/>
        <v>44746</v>
      </c>
      <c r="GT8" s="92">
        <f t="shared" si="14"/>
        <v>44747</v>
      </c>
      <c r="GU8" s="92">
        <f t="shared" si="14"/>
        <v>44748</v>
      </c>
      <c r="GV8" s="92">
        <f t="shared" si="14"/>
        <v>44749</v>
      </c>
      <c r="GW8" s="92">
        <f t="shared" si="14"/>
        <v>44750</v>
      </c>
      <c r="GX8" s="92">
        <f t="shared" si="14"/>
        <v>44751</v>
      </c>
      <c r="GY8" s="92">
        <f t="shared" si="14"/>
        <v>44752</v>
      </c>
      <c r="GZ8" s="92">
        <f t="shared" si="14"/>
        <v>44753</v>
      </c>
      <c r="HA8" s="92">
        <f t="shared" si="14"/>
        <v>44754</v>
      </c>
      <c r="HB8" s="92">
        <f t="shared" si="14"/>
        <v>44755</v>
      </c>
      <c r="HC8" s="92">
        <f t="shared" ref="HC8:JN8" si="15">HB8+1</f>
        <v>44756</v>
      </c>
      <c r="HD8" s="92">
        <f t="shared" si="15"/>
        <v>44757</v>
      </c>
      <c r="HE8" s="92">
        <f t="shared" si="15"/>
        <v>44758</v>
      </c>
      <c r="HF8" s="92">
        <f t="shared" si="15"/>
        <v>44759</v>
      </c>
      <c r="HG8" s="92">
        <f t="shared" si="15"/>
        <v>44760</v>
      </c>
      <c r="HH8" s="92">
        <f t="shared" si="15"/>
        <v>44761</v>
      </c>
      <c r="HI8" s="92">
        <f t="shared" si="15"/>
        <v>44762</v>
      </c>
      <c r="HJ8" s="92">
        <f t="shared" si="15"/>
        <v>44763</v>
      </c>
      <c r="HK8" s="92">
        <f t="shared" si="15"/>
        <v>44764</v>
      </c>
      <c r="HL8" s="92">
        <f t="shared" si="15"/>
        <v>44765</v>
      </c>
      <c r="HM8" s="92">
        <f t="shared" si="15"/>
        <v>44766</v>
      </c>
      <c r="HN8" s="92">
        <f t="shared" si="15"/>
        <v>44767</v>
      </c>
      <c r="HO8" s="92">
        <f t="shared" si="15"/>
        <v>44768</v>
      </c>
      <c r="HP8" s="92">
        <f t="shared" si="15"/>
        <v>44769</v>
      </c>
      <c r="HQ8" s="92">
        <f t="shared" si="15"/>
        <v>44770</v>
      </c>
      <c r="HR8" s="92">
        <f t="shared" si="15"/>
        <v>44771</v>
      </c>
      <c r="HS8" s="92">
        <f t="shared" si="15"/>
        <v>44772</v>
      </c>
      <c r="HT8" s="92">
        <f t="shared" si="15"/>
        <v>44773</v>
      </c>
      <c r="HU8" s="92">
        <f t="shared" si="15"/>
        <v>44774</v>
      </c>
      <c r="HV8" s="92">
        <f t="shared" si="15"/>
        <v>44775</v>
      </c>
      <c r="HW8" s="92">
        <f t="shared" si="15"/>
        <v>44776</v>
      </c>
      <c r="HX8" s="92">
        <f t="shared" si="15"/>
        <v>44777</v>
      </c>
      <c r="HY8" s="92">
        <f t="shared" si="15"/>
        <v>44778</v>
      </c>
      <c r="HZ8" s="92">
        <f t="shared" si="15"/>
        <v>44779</v>
      </c>
      <c r="IA8" s="92">
        <f t="shared" si="15"/>
        <v>44780</v>
      </c>
      <c r="IB8" s="92">
        <f t="shared" si="15"/>
        <v>44781</v>
      </c>
      <c r="IC8" s="92">
        <f t="shared" si="15"/>
        <v>44782</v>
      </c>
      <c r="ID8" s="92">
        <f t="shared" si="15"/>
        <v>44783</v>
      </c>
      <c r="IE8" s="92">
        <f t="shared" si="15"/>
        <v>44784</v>
      </c>
      <c r="IF8" s="92">
        <f t="shared" si="15"/>
        <v>44785</v>
      </c>
      <c r="IG8" s="92">
        <f t="shared" si="15"/>
        <v>44786</v>
      </c>
      <c r="IH8" s="92">
        <f t="shared" si="15"/>
        <v>44787</v>
      </c>
      <c r="II8" s="93">
        <f t="shared" si="15"/>
        <v>44788</v>
      </c>
      <c r="IJ8" s="92">
        <f t="shared" si="15"/>
        <v>44789</v>
      </c>
      <c r="IK8" s="92">
        <f t="shared" si="15"/>
        <v>44790</v>
      </c>
      <c r="IL8" s="92">
        <f t="shared" si="15"/>
        <v>44791</v>
      </c>
      <c r="IM8" s="92">
        <f t="shared" si="15"/>
        <v>44792</v>
      </c>
      <c r="IN8" s="92">
        <f t="shared" si="15"/>
        <v>44793</v>
      </c>
      <c r="IO8" s="92">
        <f t="shared" si="15"/>
        <v>44794</v>
      </c>
      <c r="IP8" s="92">
        <f t="shared" si="15"/>
        <v>44795</v>
      </c>
      <c r="IQ8" s="92">
        <f t="shared" si="15"/>
        <v>44796</v>
      </c>
      <c r="IR8" s="92">
        <f t="shared" si="15"/>
        <v>44797</v>
      </c>
      <c r="IS8" s="92">
        <f t="shared" si="15"/>
        <v>44798</v>
      </c>
      <c r="IT8" s="92">
        <f t="shared" si="15"/>
        <v>44799</v>
      </c>
      <c r="IU8" s="92">
        <f t="shared" si="15"/>
        <v>44800</v>
      </c>
      <c r="IV8" s="92">
        <f t="shared" si="15"/>
        <v>44801</v>
      </c>
      <c r="IW8" s="92">
        <f t="shared" si="15"/>
        <v>44802</v>
      </c>
      <c r="IX8" s="92">
        <f t="shared" si="15"/>
        <v>44803</v>
      </c>
      <c r="IY8" s="92">
        <f t="shared" si="15"/>
        <v>44804</v>
      </c>
      <c r="IZ8" s="92">
        <f t="shared" si="15"/>
        <v>44805</v>
      </c>
      <c r="JA8" s="92">
        <f t="shared" si="15"/>
        <v>44806</v>
      </c>
      <c r="JB8" s="92">
        <f t="shared" si="15"/>
        <v>44807</v>
      </c>
      <c r="JC8" s="92">
        <f t="shared" si="15"/>
        <v>44808</v>
      </c>
      <c r="JD8" s="92">
        <f t="shared" si="15"/>
        <v>44809</v>
      </c>
      <c r="JE8" s="92">
        <f t="shared" si="15"/>
        <v>44810</v>
      </c>
      <c r="JF8" s="92">
        <f t="shared" si="15"/>
        <v>44811</v>
      </c>
      <c r="JG8" s="92">
        <f t="shared" si="15"/>
        <v>44812</v>
      </c>
      <c r="JH8" s="92">
        <f t="shared" si="15"/>
        <v>44813</v>
      </c>
      <c r="JI8" s="92">
        <f t="shared" si="15"/>
        <v>44814</v>
      </c>
      <c r="JJ8" s="92">
        <f t="shared" si="15"/>
        <v>44815</v>
      </c>
      <c r="JK8" s="92">
        <f t="shared" si="15"/>
        <v>44816</v>
      </c>
      <c r="JL8" s="92">
        <f t="shared" si="15"/>
        <v>44817</v>
      </c>
      <c r="JM8" s="92">
        <f t="shared" si="15"/>
        <v>44818</v>
      </c>
      <c r="JN8" s="92">
        <f t="shared" si="15"/>
        <v>44819</v>
      </c>
      <c r="JO8" s="92">
        <f t="shared" ref="JO8:LZ8" si="16">JN8+1</f>
        <v>44820</v>
      </c>
      <c r="JP8" s="92">
        <f t="shared" si="16"/>
        <v>44821</v>
      </c>
      <c r="JQ8" s="92">
        <f t="shared" si="16"/>
        <v>44822</v>
      </c>
      <c r="JR8" s="92">
        <f t="shared" si="16"/>
        <v>44823</v>
      </c>
      <c r="JS8" s="94">
        <f t="shared" si="16"/>
        <v>44824</v>
      </c>
      <c r="JT8" s="94">
        <f t="shared" si="16"/>
        <v>44825</v>
      </c>
      <c r="JU8" s="92">
        <f t="shared" si="16"/>
        <v>44826</v>
      </c>
      <c r="JV8" s="92">
        <f t="shared" si="16"/>
        <v>44827</v>
      </c>
      <c r="JW8" s="92">
        <f t="shared" si="16"/>
        <v>44828</v>
      </c>
      <c r="JX8" s="92">
        <f t="shared" si="16"/>
        <v>44829</v>
      </c>
      <c r="JY8" s="92">
        <f t="shared" si="16"/>
        <v>44830</v>
      </c>
      <c r="JZ8" s="92">
        <f t="shared" si="16"/>
        <v>44831</v>
      </c>
      <c r="KA8" s="92">
        <f t="shared" si="16"/>
        <v>44832</v>
      </c>
      <c r="KB8" s="92">
        <f t="shared" si="16"/>
        <v>44833</v>
      </c>
      <c r="KC8" s="92">
        <f t="shared" si="16"/>
        <v>44834</v>
      </c>
      <c r="KD8" s="92">
        <f t="shared" si="16"/>
        <v>44835</v>
      </c>
      <c r="KE8" s="92">
        <f t="shared" si="16"/>
        <v>44836</v>
      </c>
      <c r="KF8" s="93">
        <f t="shared" si="16"/>
        <v>44837</v>
      </c>
      <c r="KG8" s="92">
        <f t="shared" si="16"/>
        <v>44838</v>
      </c>
      <c r="KH8" s="92">
        <f t="shared" si="16"/>
        <v>44839</v>
      </c>
      <c r="KI8" s="92">
        <f t="shared" si="16"/>
        <v>44840</v>
      </c>
      <c r="KJ8" s="92">
        <f t="shared" si="16"/>
        <v>44841</v>
      </c>
      <c r="KK8" s="92">
        <f t="shared" si="16"/>
        <v>44842</v>
      </c>
      <c r="KL8" s="92">
        <f t="shared" si="16"/>
        <v>44843</v>
      </c>
      <c r="KM8" s="92">
        <f t="shared" si="16"/>
        <v>44844</v>
      </c>
      <c r="KN8" s="92">
        <f t="shared" si="16"/>
        <v>44845</v>
      </c>
      <c r="KO8" s="92">
        <f t="shared" si="16"/>
        <v>44846</v>
      </c>
      <c r="KP8" s="92">
        <f t="shared" si="16"/>
        <v>44847</v>
      </c>
      <c r="KQ8" s="92">
        <f t="shared" si="16"/>
        <v>44848</v>
      </c>
      <c r="KR8" s="92">
        <f t="shared" si="16"/>
        <v>44849</v>
      </c>
      <c r="KS8" s="92">
        <f t="shared" si="16"/>
        <v>44850</v>
      </c>
      <c r="KT8" s="92">
        <f t="shared" si="16"/>
        <v>44851</v>
      </c>
      <c r="KU8" s="92">
        <f t="shared" si="16"/>
        <v>44852</v>
      </c>
      <c r="KV8" s="92">
        <f t="shared" si="16"/>
        <v>44853</v>
      </c>
      <c r="KW8" s="92">
        <f t="shared" si="16"/>
        <v>44854</v>
      </c>
      <c r="KX8" s="92">
        <f t="shared" si="16"/>
        <v>44855</v>
      </c>
      <c r="KY8" s="92">
        <f t="shared" si="16"/>
        <v>44856</v>
      </c>
      <c r="KZ8" s="92">
        <f t="shared" si="16"/>
        <v>44857</v>
      </c>
      <c r="LA8" s="92">
        <f t="shared" si="16"/>
        <v>44858</v>
      </c>
      <c r="LB8" s="92">
        <f t="shared" si="16"/>
        <v>44859</v>
      </c>
      <c r="LC8" s="92">
        <f t="shared" si="16"/>
        <v>44860</v>
      </c>
      <c r="LD8" s="92">
        <f t="shared" si="16"/>
        <v>44861</v>
      </c>
      <c r="LE8" s="92">
        <f t="shared" si="16"/>
        <v>44862</v>
      </c>
      <c r="LF8" s="92">
        <f t="shared" si="16"/>
        <v>44863</v>
      </c>
      <c r="LG8" s="92">
        <f t="shared" si="16"/>
        <v>44864</v>
      </c>
      <c r="LH8" s="92">
        <f t="shared" si="16"/>
        <v>44865</v>
      </c>
      <c r="LI8" s="93">
        <f t="shared" si="16"/>
        <v>44866</v>
      </c>
      <c r="LJ8" s="92">
        <f t="shared" si="16"/>
        <v>44867</v>
      </c>
      <c r="LK8" s="92">
        <f t="shared" si="16"/>
        <v>44868</v>
      </c>
      <c r="LL8" s="92">
        <f t="shared" si="16"/>
        <v>44869</v>
      </c>
      <c r="LM8" s="92">
        <f t="shared" si="16"/>
        <v>44870</v>
      </c>
      <c r="LN8" s="92">
        <f t="shared" si="16"/>
        <v>44871</v>
      </c>
      <c r="LO8" s="92">
        <f t="shared" si="16"/>
        <v>44872</v>
      </c>
      <c r="LP8" s="92">
        <f t="shared" si="16"/>
        <v>44873</v>
      </c>
      <c r="LQ8" s="92">
        <f t="shared" si="16"/>
        <v>44874</v>
      </c>
      <c r="LR8" s="92">
        <f t="shared" si="16"/>
        <v>44875</v>
      </c>
      <c r="LS8" s="92">
        <f t="shared" si="16"/>
        <v>44876</v>
      </c>
      <c r="LT8" s="92">
        <f t="shared" si="16"/>
        <v>44877</v>
      </c>
      <c r="LU8" s="92">
        <f t="shared" si="16"/>
        <v>44878</v>
      </c>
      <c r="LV8" s="92">
        <f t="shared" si="16"/>
        <v>44879</v>
      </c>
      <c r="LW8" s="92">
        <f t="shared" si="16"/>
        <v>44880</v>
      </c>
      <c r="LX8" s="92">
        <f t="shared" si="16"/>
        <v>44881</v>
      </c>
      <c r="LY8" s="92">
        <f t="shared" si="16"/>
        <v>44882</v>
      </c>
      <c r="LZ8" s="92">
        <f t="shared" si="16"/>
        <v>44883</v>
      </c>
      <c r="MA8" s="92">
        <f t="shared" ref="MA8:NR8" si="17">LZ8+1</f>
        <v>44884</v>
      </c>
      <c r="MB8" s="92">
        <f t="shared" si="17"/>
        <v>44885</v>
      </c>
      <c r="MC8" s="92">
        <f t="shared" si="17"/>
        <v>44886</v>
      </c>
      <c r="MD8" s="92">
        <f t="shared" si="17"/>
        <v>44887</v>
      </c>
      <c r="ME8" s="92">
        <f t="shared" si="17"/>
        <v>44888</v>
      </c>
      <c r="MF8" s="92">
        <f t="shared" si="17"/>
        <v>44889</v>
      </c>
      <c r="MG8" s="92">
        <f t="shared" si="17"/>
        <v>44890</v>
      </c>
      <c r="MH8" s="92">
        <f t="shared" si="17"/>
        <v>44891</v>
      </c>
      <c r="MI8" s="92">
        <f t="shared" si="17"/>
        <v>44892</v>
      </c>
      <c r="MJ8" s="92">
        <f t="shared" si="17"/>
        <v>44893</v>
      </c>
      <c r="MK8" s="92">
        <f t="shared" si="17"/>
        <v>44894</v>
      </c>
      <c r="ML8" s="92">
        <f t="shared" si="17"/>
        <v>44895</v>
      </c>
      <c r="MM8" s="92">
        <f t="shared" si="17"/>
        <v>44896</v>
      </c>
      <c r="MN8" s="92">
        <f t="shared" si="17"/>
        <v>44897</v>
      </c>
      <c r="MO8" s="92">
        <f t="shared" si="17"/>
        <v>44898</v>
      </c>
      <c r="MP8" s="92">
        <f t="shared" si="17"/>
        <v>44899</v>
      </c>
      <c r="MQ8" s="92">
        <f t="shared" si="17"/>
        <v>44900</v>
      </c>
      <c r="MR8" s="92">
        <f t="shared" si="17"/>
        <v>44901</v>
      </c>
      <c r="MS8" s="92">
        <f t="shared" si="17"/>
        <v>44902</v>
      </c>
      <c r="MT8" s="92">
        <f t="shared" si="17"/>
        <v>44903</v>
      </c>
      <c r="MU8" s="92">
        <f t="shared" si="17"/>
        <v>44904</v>
      </c>
      <c r="MV8" s="92">
        <f t="shared" si="17"/>
        <v>44905</v>
      </c>
      <c r="MW8" s="92">
        <f t="shared" si="17"/>
        <v>44906</v>
      </c>
      <c r="MX8" s="92">
        <f t="shared" si="17"/>
        <v>44907</v>
      </c>
      <c r="MY8" s="92">
        <f t="shared" si="17"/>
        <v>44908</v>
      </c>
      <c r="MZ8" s="92">
        <f t="shared" si="17"/>
        <v>44909</v>
      </c>
      <c r="NA8" s="92">
        <f t="shared" si="17"/>
        <v>44910</v>
      </c>
      <c r="NB8" s="92">
        <f t="shared" si="17"/>
        <v>44911</v>
      </c>
      <c r="NC8" s="92">
        <f t="shared" si="17"/>
        <v>44912</v>
      </c>
      <c r="ND8" s="92">
        <f t="shared" si="17"/>
        <v>44913</v>
      </c>
      <c r="NE8" s="92">
        <f t="shared" si="17"/>
        <v>44914</v>
      </c>
      <c r="NF8" s="92">
        <f t="shared" si="17"/>
        <v>44915</v>
      </c>
      <c r="NG8" s="92">
        <f t="shared" si="17"/>
        <v>44916</v>
      </c>
      <c r="NH8" s="92">
        <f t="shared" si="17"/>
        <v>44917</v>
      </c>
      <c r="NI8" s="92">
        <f t="shared" si="17"/>
        <v>44918</v>
      </c>
      <c r="NJ8" s="92">
        <f t="shared" si="17"/>
        <v>44919</v>
      </c>
      <c r="NK8" s="92">
        <f t="shared" si="17"/>
        <v>44920</v>
      </c>
      <c r="NL8" s="93">
        <f t="shared" si="17"/>
        <v>44921</v>
      </c>
      <c r="NM8" s="92">
        <f t="shared" si="17"/>
        <v>44922</v>
      </c>
      <c r="NN8" s="92">
        <f t="shared" si="17"/>
        <v>44923</v>
      </c>
      <c r="NO8" s="92">
        <f t="shared" si="17"/>
        <v>44924</v>
      </c>
      <c r="NP8" s="92">
        <f t="shared" si="17"/>
        <v>44925</v>
      </c>
      <c r="NQ8" s="92">
        <f t="shared" si="17"/>
        <v>44926</v>
      </c>
      <c r="NR8" s="92">
        <f t="shared" si="17"/>
        <v>44927</v>
      </c>
    </row>
    <row r="9" spans="1:382" ht="22.35" customHeight="1" x14ac:dyDescent="0.25">
      <c r="A9" s="96" t="s">
        <v>20</v>
      </c>
      <c r="B9" s="168">
        <v>1</v>
      </c>
      <c r="C9" s="141" t="str">
        <f>IF(VLOOKUP(B9,Personaldaten!$B$3:$J$22,9,FALSE)="","",VLOOKUP(B9,Personaldaten!$B$3:$J$22,9,FALSE))</f>
        <v>Test1 Test 1</v>
      </c>
      <c r="D9" s="142"/>
      <c r="E9" s="143"/>
      <c r="F9" s="97">
        <f>IF(VLOOKUP(B9,Personaldaten!$B$3:$G$22,5,FALSE)=0,"",VLOOKUP(B9,Personaldaten!$B$3:$G$22,5,FALSE))</f>
        <v>30</v>
      </c>
      <c r="G9" s="97">
        <f>IF(C9="","",IF(ISBLANK(VLOOKUP(B9,Personaldaten!$B$3:$G$22,6,FALSE)),"",VLOOKUP(B9,Personaldaten!$B$3:$G$22,6,FALSE)))</f>
        <v>1.5</v>
      </c>
      <c r="H9" s="97">
        <f t="shared" ref="H9:H23" si="18">IF(C9="","",IF(F9="","",IF(G9="","",F9+G9)))</f>
        <v>31.5</v>
      </c>
      <c r="I9" s="97">
        <f>IF(G9="","",H9-K9)</f>
        <v>-0.5</v>
      </c>
      <c r="J9" s="98">
        <f>IF(C9="","",SUM(COUNTIF(Q9:NR9,[1]Einstellungen!$E$6)))</f>
        <v>0</v>
      </c>
      <c r="K9" s="99">
        <f>SUM(Q9:NR9)</f>
        <v>32</v>
      </c>
      <c r="L9" s="100">
        <f>IF(C9="","",COUNTIF(O9:NQ9,[1]Einstellungen!$E$8))</f>
        <v>0</v>
      </c>
      <c r="M9" s="101">
        <f>IF(C9="","",COUNTIF(O9:NQ9,[1]Einstellungen!$E$7))</f>
        <v>0</v>
      </c>
      <c r="N9" s="102">
        <f>IF(C9="","",COUNTIF(R9:NS9,[1]Einstellungen!$E$9))</f>
        <v>0</v>
      </c>
      <c r="O9" s="103">
        <f>IF(C9="","",COUNTIF(Q9:NR9,[1]Einstellungen!$E$10))</f>
        <v>0</v>
      </c>
      <c r="P9" s="78"/>
      <c r="Q9" s="104"/>
      <c r="R9" s="105"/>
      <c r="S9" s="105">
        <f>SUMIFS(Ausleitung!$G:$G,Ausleitung!$L:$L,Übersicht!$A9,Ausleitung!$A:$A,Übersicht!S$2)</f>
        <v>8</v>
      </c>
      <c r="T9" s="105">
        <f>SUMIFS(Ausleitung!$G:$G,Ausleitung!$L:$L,Übersicht!$A9,Ausleitung!$A:$A,Übersicht!T$2)</f>
        <v>8</v>
      </c>
      <c r="U9" s="105">
        <f>SUMIFS(Ausleitung!$G:$G,Ausleitung!$L:$L,Übersicht!$A9,Ausleitung!$A:$A,Übersicht!U$2)</f>
        <v>0</v>
      </c>
      <c r="V9" s="105">
        <f>SUMIFS(Ausleitung!$G:$G,Ausleitung!$L:$L,Übersicht!$A9,Ausleitung!$A:$A,Übersicht!V$2)</f>
        <v>0</v>
      </c>
      <c r="W9" s="105">
        <f>SUMIFS(Ausleitung!$G:$G,Ausleitung!$L:$L,Übersicht!$A9,Ausleitung!$A:$A,Übersicht!W$2)</f>
        <v>0</v>
      </c>
      <c r="X9" s="105">
        <f>SUMIFS(Ausleitung!$G:$G,Ausleitung!$L:$L,Übersicht!$A9,Ausleitung!$A:$A,Übersicht!X$2)</f>
        <v>0</v>
      </c>
      <c r="Y9" s="105">
        <f>SUMIFS(Ausleitung!$G:$G,Ausleitung!$L:$L,Übersicht!$A9,Ausleitung!$A:$A,Übersicht!Y$2)</f>
        <v>0</v>
      </c>
      <c r="Z9" s="105">
        <f>SUMIFS(Ausleitung!$G:$G,Ausleitung!$L:$L,Übersicht!$A9,Ausleitung!$A:$A,Übersicht!Z$2)</f>
        <v>0</v>
      </c>
      <c r="AA9" s="105">
        <f>SUMIFS(Ausleitung!$G:$G,Ausleitung!$L:$L,Übersicht!$A9,Ausleitung!$A:$A,Übersicht!AA$2)</f>
        <v>0</v>
      </c>
      <c r="AB9" s="105">
        <f>SUMIFS(Ausleitung!$G:$G,Ausleitung!$L:$L,Übersicht!$A9,Ausleitung!$A:$A,Übersicht!AB$2)</f>
        <v>0</v>
      </c>
      <c r="AC9" s="105">
        <f>SUMIFS(Ausleitung!$G:$G,Ausleitung!$L:$L,Übersicht!$A9,Ausleitung!$A:$A,Übersicht!AC$2)</f>
        <v>0</v>
      </c>
      <c r="AD9" s="105">
        <f>SUMIFS(Ausleitung!$G:$G,Ausleitung!$L:$L,Übersicht!$A9,Ausleitung!$A:$A,Übersicht!AD$2)</f>
        <v>0</v>
      </c>
      <c r="AE9" s="105">
        <f>SUMIFS(Ausleitung!$G:$G,Ausleitung!$L:$L,Übersicht!$A9,Ausleitung!$A:$A,Übersicht!AE$2)</f>
        <v>0</v>
      </c>
      <c r="AF9" s="105">
        <f>SUMIFS(Ausleitung!$G:$G,Ausleitung!$L:$L,Übersicht!$A9,Ausleitung!$A:$A,Übersicht!AF$2)</f>
        <v>0</v>
      </c>
      <c r="AG9" s="105">
        <f>SUMIFS(Ausleitung!$G:$G,Ausleitung!$L:$L,Übersicht!$A9,Ausleitung!$A:$A,Übersicht!AG$2)</f>
        <v>0</v>
      </c>
      <c r="AH9" s="105">
        <f>SUMIFS(Ausleitung!$G:$G,Ausleitung!$L:$L,Übersicht!$A9,Ausleitung!$A:$A,Übersicht!AH$2)</f>
        <v>0</v>
      </c>
      <c r="AI9" s="105">
        <f>SUMIFS(Ausleitung!$G:$G,Ausleitung!$L:$L,Übersicht!$A9,Ausleitung!$A:$A,Übersicht!AI$2)</f>
        <v>0</v>
      </c>
      <c r="AJ9" s="105">
        <f>SUMIFS(Ausleitung!$G:$G,Ausleitung!$L:$L,Übersicht!$A9,Ausleitung!$A:$A,Übersicht!AJ$2)</f>
        <v>0</v>
      </c>
      <c r="AK9" s="105">
        <f>SUMIFS(Ausleitung!$G:$G,Ausleitung!$L:$L,Übersicht!$A9,Ausleitung!$A:$A,Übersicht!AK$2)</f>
        <v>0</v>
      </c>
      <c r="AL9" s="105">
        <f>SUMIFS(Ausleitung!$G:$G,Ausleitung!$L:$L,Übersicht!$A9,Ausleitung!$A:$A,Übersicht!AL$2)</f>
        <v>0</v>
      </c>
      <c r="AM9" s="105">
        <f>SUMIFS(Ausleitung!$G:$G,Ausleitung!$L:$L,Übersicht!$A9,Ausleitung!$A:$A,Übersicht!AM$2)</f>
        <v>0</v>
      </c>
      <c r="AN9" s="105">
        <f>SUMIFS(Ausleitung!$G:$G,Ausleitung!$L:$L,Übersicht!$A9,Ausleitung!$A:$A,Übersicht!AN$2)</f>
        <v>0</v>
      </c>
      <c r="AO9" s="105">
        <f>SUMIFS(Ausleitung!$G:$G,Ausleitung!$L:$L,Übersicht!$A9,Ausleitung!$A:$A,Übersicht!AO$2)</f>
        <v>0</v>
      </c>
      <c r="AP9" s="105">
        <f>SUMIFS(Ausleitung!$G:$G,Ausleitung!$L:$L,Übersicht!$A9,Ausleitung!$A:$A,Übersicht!AP$2)</f>
        <v>0</v>
      </c>
      <c r="AQ9" s="105">
        <f>SUMIFS(Ausleitung!$G:$G,Ausleitung!$L:$L,Übersicht!$A9,Ausleitung!$A:$A,Übersicht!AQ$2)</f>
        <v>0</v>
      </c>
      <c r="AR9" s="105">
        <f>SUMIFS(Ausleitung!$G:$G,Ausleitung!$L:$L,Übersicht!$A9,Ausleitung!$A:$A,Übersicht!AR$2)</f>
        <v>0</v>
      </c>
      <c r="AS9" s="105">
        <f>SUMIFS(Ausleitung!$G:$G,Ausleitung!$L:$L,Übersicht!$A9,Ausleitung!$A:$A,Übersicht!AS$2)</f>
        <v>0</v>
      </c>
      <c r="AT9" s="105">
        <f>SUMIFS(Ausleitung!$G:$G,Ausleitung!$L:$L,Übersicht!$A9,Ausleitung!$A:$A,Übersicht!AT$2)</f>
        <v>0</v>
      </c>
      <c r="AU9" s="105">
        <f>SUMIFS(Ausleitung!$G:$G,Ausleitung!$L:$L,Übersicht!$A9,Ausleitung!$A:$A,Übersicht!AU$2)</f>
        <v>0</v>
      </c>
      <c r="AV9" s="105">
        <f>SUMIFS(Ausleitung!$G:$G,Ausleitung!$L:$L,Übersicht!$A9,Ausleitung!$A:$A,Übersicht!AV$2)</f>
        <v>0</v>
      </c>
      <c r="AW9" s="105">
        <f>SUMIFS(Ausleitung!$G:$G,Ausleitung!$L:$L,Übersicht!$A9,Ausleitung!$A:$A,Übersicht!AW$2)</f>
        <v>0</v>
      </c>
      <c r="AX9" s="105">
        <f>SUMIFS(Ausleitung!$G:$G,Ausleitung!$L:$L,Übersicht!$A9,Ausleitung!$A:$A,Übersicht!AX$2)</f>
        <v>0</v>
      </c>
      <c r="AY9" s="105">
        <f>SUMIFS(Ausleitung!$G:$G,Ausleitung!$L:$L,Übersicht!$A9,Ausleitung!$A:$A,Übersicht!AY$2)</f>
        <v>0</v>
      </c>
      <c r="AZ9" s="105">
        <f>SUMIFS(Ausleitung!$G:$G,Ausleitung!$L:$L,Übersicht!$A9,Ausleitung!$A:$A,Übersicht!AZ$2)</f>
        <v>0</v>
      </c>
      <c r="BA9" s="105">
        <f>SUMIFS(Ausleitung!$G:$G,Ausleitung!$L:$L,Übersicht!$A9,Ausleitung!$A:$A,Übersicht!BA$2)</f>
        <v>0</v>
      </c>
      <c r="BB9" s="105">
        <f>SUMIFS(Ausleitung!$G:$G,Ausleitung!$L:$L,Übersicht!$A9,Ausleitung!$A:$A,Übersicht!BB$2)</f>
        <v>8</v>
      </c>
      <c r="BC9" s="105">
        <f>SUMIFS(Ausleitung!$G:$G,Ausleitung!$L:$L,Übersicht!$A9,Ausleitung!$A:$A,Übersicht!BC$2)</f>
        <v>0</v>
      </c>
      <c r="BD9" s="105">
        <f>SUMIFS(Ausleitung!$G:$G,Ausleitung!$L:$L,Übersicht!$A9,Ausleitung!$A:$A,Übersicht!BD$2)</f>
        <v>8</v>
      </c>
      <c r="BE9" s="105">
        <f>SUMIFS(Ausleitung!$G:$G,Ausleitung!$L:$L,Übersicht!$A9,Ausleitung!$A:$A,Übersicht!BE$2)</f>
        <v>0</v>
      </c>
      <c r="BF9" s="105">
        <f>SUMIFS(Ausleitung!$G:$G,Ausleitung!$L:$L,Übersicht!$A9,Ausleitung!$A:$A,Übersicht!BF$2)</f>
        <v>0</v>
      </c>
      <c r="BG9" s="105">
        <f>SUMIFS(Ausleitung!$G:$G,Ausleitung!$L:$L,Übersicht!$A9,Ausleitung!$A:$A,Übersicht!BG$2)</f>
        <v>0</v>
      </c>
      <c r="BH9" s="105">
        <f>SUMIFS(Ausleitung!$G:$G,Ausleitung!$L:$L,Übersicht!$A9,Ausleitung!$A:$A,Übersicht!BH$2)</f>
        <v>0</v>
      </c>
      <c r="BI9" s="105">
        <f>SUMIFS(Ausleitung!$G:$G,Ausleitung!$L:$L,Übersicht!$A9,Ausleitung!$A:$A,Übersicht!BI$2)</f>
        <v>0</v>
      </c>
      <c r="BJ9" s="105">
        <f>SUMIFS(Ausleitung!$G:$G,Ausleitung!$L:$L,Übersicht!$A9,Ausleitung!$A:$A,Übersicht!BJ$2)</f>
        <v>0</v>
      </c>
      <c r="BK9" s="105">
        <f>SUMIFS(Ausleitung!$G:$G,Ausleitung!$L:$L,Übersicht!$A9,Ausleitung!$A:$A,Übersicht!BK$2)</f>
        <v>0</v>
      </c>
      <c r="BL9" s="105">
        <f>SUMIFS(Ausleitung!$G:$G,Ausleitung!$L:$L,Übersicht!$A9,Ausleitung!$A:$A,Übersicht!BL$2)</f>
        <v>0</v>
      </c>
      <c r="BM9" s="105">
        <f>SUMIFS(Ausleitung!$G:$G,Ausleitung!$L:$L,Übersicht!$A9,Ausleitung!$A:$A,Übersicht!BM$2)</f>
        <v>0</v>
      </c>
      <c r="BN9" s="105">
        <f>SUMIFS(Ausleitung!$G:$G,Ausleitung!$L:$L,Übersicht!$A9,Ausleitung!$A:$A,Übersicht!BN$2)</f>
        <v>0</v>
      </c>
      <c r="BO9" s="105">
        <f>SUMIFS(Ausleitung!$G:$G,Ausleitung!$L:$L,Übersicht!$A9,Ausleitung!$A:$A,Übersicht!BO$2)</f>
        <v>0</v>
      </c>
      <c r="BP9" s="105">
        <f>SUMIFS(Ausleitung!$G:$G,Ausleitung!$L:$L,Übersicht!$A9,Ausleitung!$A:$A,Übersicht!BP$2)</f>
        <v>0</v>
      </c>
      <c r="BQ9" s="105">
        <f>SUMIFS(Ausleitung!$G:$G,Ausleitung!$L:$L,Übersicht!$A9,Ausleitung!$A:$A,Übersicht!BQ$2)</f>
        <v>0</v>
      </c>
      <c r="BR9" s="105">
        <f>SUMIFS(Ausleitung!$G:$G,Ausleitung!$L:$L,Übersicht!$A9,Ausleitung!$A:$A,Übersicht!BR$2)</f>
        <v>0</v>
      </c>
      <c r="BS9" s="105">
        <f>SUMIFS(Ausleitung!$G:$G,Ausleitung!$L:$L,Übersicht!$A9,Ausleitung!$A:$A,Übersicht!BS$2)</f>
        <v>0</v>
      </c>
      <c r="BT9" s="105">
        <f>SUMIFS(Ausleitung!$G:$G,Ausleitung!$L:$L,Übersicht!$A9,Ausleitung!$A:$A,Übersicht!BT$2)</f>
        <v>0</v>
      </c>
      <c r="BU9" s="105">
        <f>SUMIFS(Ausleitung!$G:$G,Ausleitung!$L:$L,Übersicht!$A9,Ausleitung!$A:$A,Übersicht!BU$2)</f>
        <v>0</v>
      </c>
      <c r="BV9" s="105">
        <f>SUMIFS(Ausleitung!$G:$G,Ausleitung!$L:$L,Übersicht!$A9,Ausleitung!$A:$A,Übersicht!BV$2)</f>
        <v>0</v>
      </c>
      <c r="BW9" s="105">
        <f>SUMIFS(Ausleitung!$G:$G,Ausleitung!$L:$L,Übersicht!$A9,Ausleitung!$A:$A,Übersicht!BW$2)</f>
        <v>0</v>
      </c>
      <c r="BX9" s="105">
        <f>SUMIFS(Ausleitung!$G:$G,Ausleitung!$L:$L,Übersicht!$A9,Ausleitung!$A:$A,Übersicht!BX$2)</f>
        <v>0</v>
      </c>
      <c r="BY9" s="105">
        <f>SUMIFS(Ausleitung!$G:$G,Ausleitung!$L:$L,Übersicht!$A9,Ausleitung!$A:$A,Übersicht!BY$2)</f>
        <v>0</v>
      </c>
      <c r="BZ9" s="105">
        <f>SUMIFS(Ausleitung!$G:$G,Ausleitung!$L:$L,Übersicht!$A9,Ausleitung!$A:$A,Übersicht!BZ$2)</f>
        <v>0</v>
      </c>
      <c r="CA9" s="105">
        <f>SUMIFS(Ausleitung!$G:$G,Ausleitung!$L:$L,Übersicht!$A9,Ausleitung!$A:$A,Übersicht!CA$2)</f>
        <v>0</v>
      </c>
      <c r="CB9" s="105">
        <f>SUMIFS(Ausleitung!$G:$G,Ausleitung!$L:$L,Übersicht!$A9,Ausleitung!$A:$A,Übersicht!CB$2)</f>
        <v>0</v>
      </c>
      <c r="CC9" s="105">
        <f>SUMIFS(Ausleitung!$G:$G,Ausleitung!$L:$L,Übersicht!$A9,Ausleitung!$A:$A,Übersicht!CC$2)</f>
        <v>0</v>
      </c>
      <c r="CD9" s="105">
        <f>SUMIFS(Ausleitung!$G:$G,Ausleitung!$L:$L,Übersicht!$A9,Ausleitung!$A:$A,Übersicht!CD$2)</f>
        <v>0</v>
      </c>
      <c r="CE9" s="105">
        <f>SUMIFS(Ausleitung!$G:$G,Ausleitung!$L:$L,Übersicht!$A9,Ausleitung!$A:$A,Übersicht!CE$2)</f>
        <v>0</v>
      </c>
      <c r="CF9" s="105">
        <f>SUMIFS(Ausleitung!$G:$G,Ausleitung!$L:$L,Übersicht!$A9,Ausleitung!$A:$A,Übersicht!CF$2)</f>
        <v>0</v>
      </c>
      <c r="CG9" s="105">
        <f>SUMIFS(Ausleitung!$G:$G,Ausleitung!$L:$L,Übersicht!$A9,Ausleitung!$A:$A,Übersicht!CG$2)</f>
        <v>0</v>
      </c>
      <c r="CH9" s="105">
        <f>SUMIFS(Ausleitung!$G:$G,Ausleitung!$L:$L,Übersicht!$A9,Ausleitung!$A:$A,Übersicht!CH$2)</f>
        <v>0</v>
      </c>
      <c r="CI9" s="105">
        <f>SUMIFS(Ausleitung!$G:$G,Ausleitung!$L:$L,Übersicht!$A9,Ausleitung!$A:$A,Übersicht!CI$2)</f>
        <v>0</v>
      </c>
      <c r="CJ9" s="105">
        <f>SUMIFS(Ausleitung!$G:$G,Ausleitung!$L:$L,Übersicht!$A9,Ausleitung!$A:$A,Übersicht!CJ$2)</f>
        <v>0</v>
      </c>
      <c r="CK9" s="105">
        <f>SUMIFS(Ausleitung!$G:$G,Ausleitung!$L:$L,Übersicht!$A9,Ausleitung!$A:$A,Übersicht!CK$2)</f>
        <v>0</v>
      </c>
      <c r="CL9" s="105">
        <f>SUMIFS(Ausleitung!$G:$G,Ausleitung!$L:$L,Übersicht!$A9,Ausleitung!$A:$A,Übersicht!CL$2)</f>
        <v>0</v>
      </c>
      <c r="CM9" s="105">
        <f>SUMIFS(Ausleitung!$G:$G,Ausleitung!$L:$L,Übersicht!$A9,Ausleitung!$A:$A,Übersicht!CM$2)</f>
        <v>0</v>
      </c>
      <c r="CN9" s="105">
        <f>SUMIFS(Ausleitung!$G:$G,Ausleitung!$L:$L,Übersicht!$A9,Ausleitung!$A:$A,Übersicht!CN$2)</f>
        <v>0</v>
      </c>
      <c r="CO9" s="105">
        <f>SUMIFS(Ausleitung!$G:$G,Ausleitung!$L:$L,Übersicht!$A9,Ausleitung!$A:$A,Übersicht!CO$2)</f>
        <v>0</v>
      </c>
      <c r="CP9" s="105">
        <f>SUMIFS(Ausleitung!$G:$G,Ausleitung!$L:$L,Übersicht!$A9,Ausleitung!$A:$A,Übersicht!CP$2)</f>
        <v>0</v>
      </c>
      <c r="CQ9" s="105">
        <f>SUMIFS(Ausleitung!$G:$G,Ausleitung!$L:$L,Übersicht!$A9,Ausleitung!$A:$A,Übersicht!CQ$2)</f>
        <v>0</v>
      </c>
      <c r="CR9" s="105">
        <f>SUMIFS(Ausleitung!$G:$G,Ausleitung!$L:$L,Übersicht!$A9,Ausleitung!$A:$A,Übersicht!CR$2)</f>
        <v>0</v>
      </c>
      <c r="CS9" s="105">
        <f>SUMIFS(Ausleitung!$G:$G,Ausleitung!$L:$L,Übersicht!$A9,Ausleitung!$A:$A,Übersicht!CS$2)</f>
        <v>0</v>
      </c>
      <c r="CT9" s="105">
        <f>SUMIFS(Ausleitung!$G:$G,Ausleitung!$L:$L,Übersicht!$A9,Ausleitung!$A:$A,Übersicht!CT$2)</f>
        <v>0</v>
      </c>
      <c r="CU9" s="105">
        <f>SUMIFS(Ausleitung!$G:$G,Ausleitung!$L:$L,Übersicht!$A9,Ausleitung!$A:$A,Übersicht!CU$2)</f>
        <v>0</v>
      </c>
      <c r="CV9" s="105">
        <f>SUMIFS(Ausleitung!$G:$G,Ausleitung!$L:$L,Übersicht!$A9,Ausleitung!$A:$A,Übersicht!CV$2)</f>
        <v>0</v>
      </c>
      <c r="CW9" s="105">
        <f>SUMIFS(Ausleitung!$G:$G,Ausleitung!$L:$L,Übersicht!$A9,Ausleitung!$A:$A,Übersicht!CW$2)</f>
        <v>0</v>
      </c>
      <c r="CX9" s="105">
        <f>SUMIFS(Ausleitung!$G:$G,Ausleitung!$L:$L,Übersicht!$A9,Ausleitung!$A:$A,Übersicht!CX$2)</f>
        <v>0</v>
      </c>
      <c r="CY9" s="105">
        <f>SUMIFS(Ausleitung!$G:$G,Ausleitung!$L:$L,Übersicht!$A9,Ausleitung!$A:$A,Übersicht!CY$2)</f>
        <v>0</v>
      </c>
      <c r="CZ9" s="105">
        <f>SUMIFS(Ausleitung!$G:$G,Ausleitung!$L:$L,Übersicht!$A9,Ausleitung!$A:$A,Übersicht!CZ$2)</f>
        <v>0</v>
      </c>
      <c r="DA9" s="105">
        <f>SUMIFS(Ausleitung!$G:$G,Ausleitung!$L:$L,Übersicht!$A9,Ausleitung!$A:$A,Übersicht!DA$2)</f>
        <v>0</v>
      </c>
      <c r="DB9" s="105">
        <f>SUMIFS(Ausleitung!$G:$G,Ausleitung!$L:$L,Übersicht!$A9,Ausleitung!$A:$A,Übersicht!DB$2)</f>
        <v>0</v>
      </c>
      <c r="DC9" s="105">
        <f>SUMIFS(Ausleitung!$G:$G,Ausleitung!$L:$L,Übersicht!$A9,Ausleitung!$A:$A,Übersicht!DC$2)</f>
        <v>0</v>
      </c>
      <c r="DD9" s="105">
        <f>SUMIFS(Ausleitung!$G:$G,Ausleitung!$L:$L,Übersicht!$A9,Ausleitung!$A:$A,Übersicht!DD$2)</f>
        <v>0</v>
      </c>
      <c r="DE9" s="105">
        <f>SUMIFS(Ausleitung!$G:$G,Ausleitung!$L:$L,Übersicht!$A9,Ausleitung!$A:$A,Übersicht!DE$2)</f>
        <v>0</v>
      </c>
      <c r="DF9" s="105">
        <f>SUMIFS(Ausleitung!$G:$G,Ausleitung!$L:$L,Übersicht!$A9,Ausleitung!$A:$A,Übersicht!DF$2)</f>
        <v>0</v>
      </c>
      <c r="DG9" s="105">
        <f>SUMIFS(Ausleitung!$G:$G,Ausleitung!$L:$L,Übersicht!$A9,Ausleitung!$A:$A,Übersicht!DG$2)</f>
        <v>0</v>
      </c>
      <c r="DH9" s="105">
        <f>SUMIFS(Ausleitung!$G:$G,Ausleitung!$L:$L,Übersicht!$A9,Ausleitung!$A:$A,Übersicht!DH$2)</f>
        <v>0</v>
      </c>
      <c r="DI9" s="105">
        <f>SUMIFS(Ausleitung!$G:$G,Ausleitung!$L:$L,Übersicht!$A9,Ausleitung!$A:$A,Übersicht!DI$2)</f>
        <v>0</v>
      </c>
      <c r="DJ9" s="105">
        <f>SUMIFS(Ausleitung!$G:$G,Ausleitung!$L:$L,Übersicht!$A9,Ausleitung!$A:$A,Übersicht!DJ$2)</f>
        <v>0</v>
      </c>
      <c r="DK9" s="105">
        <f>SUMIFS(Ausleitung!$G:$G,Ausleitung!$L:$L,Übersicht!$A9,Ausleitung!$A:$A,Übersicht!DK$2)</f>
        <v>0</v>
      </c>
      <c r="DL9" s="105">
        <f>SUMIFS(Ausleitung!$G:$G,Ausleitung!$L:$L,Übersicht!$A9,Ausleitung!$A:$A,Übersicht!DL$2)</f>
        <v>0</v>
      </c>
      <c r="DM9" s="105">
        <f>SUMIFS(Ausleitung!$G:$G,Ausleitung!$L:$L,Übersicht!$A9,Ausleitung!$A:$A,Übersicht!DM$2)</f>
        <v>0</v>
      </c>
      <c r="DN9" s="105">
        <f>SUMIFS(Ausleitung!$G:$G,Ausleitung!$L:$L,Übersicht!$A9,Ausleitung!$A:$A,Übersicht!DN$2)</f>
        <v>0</v>
      </c>
      <c r="DO9" s="105">
        <f>SUMIFS(Ausleitung!$G:$G,Ausleitung!$L:$L,Übersicht!$A9,Ausleitung!$A:$A,Übersicht!DO$2)</f>
        <v>0</v>
      </c>
      <c r="DP9" s="105">
        <f>SUMIFS(Ausleitung!$G:$G,Ausleitung!$L:$L,Übersicht!$A9,Ausleitung!$A:$A,Übersicht!DP$2)</f>
        <v>0</v>
      </c>
      <c r="DQ9" s="105">
        <f>SUMIFS(Ausleitung!$G:$G,Ausleitung!$L:$L,Übersicht!$A9,Ausleitung!$A:$A,Übersicht!DQ$2)</f>
        <v>0</v>
      </c>
      <c r="DR9" s="105">
        <f>SUMIFS(Ausleitung!$G:$G,Ausleitung!$L:$L,Übersicht!$A9,Ausleitung!$A:$A,Übersicht!DR$2)</f>
        <v>0</v>
      </c>
      <c r="DS9" s="105">
        <f>SUMIFS(Ausleitung!$G:$G,Ausleitung!$L:$L,Übersicht!$A9,Ausleitung!$A:$A,Übersicht!DS$2)</f>
        <v>0</v>
      </c>
      <c r="DT9" s="105">
        <f>SUMIFS(Ausleitung!$G:$G,Ausleitung!$L:$L,Übersicht!$A9,Ausleitung!$A:$A,Übersicht!DT$2)</f>
        <v>0</v>
      </c>
      <c r="DU9" s="105">
        <f>SUMIFS(Ausleitung!$G:$G,Ausleitung!$L:$L,Übersicht!$A9,Ausleitung!$A:$A,Übersicht!DU$2)</f>
        <v>0</v>
      </c>
      <c r="DV9" s="105">
        <f>SUMIFS(Ausleitung!$G:$G,Ausleitung!$L:$L,Übersicht!$A9,Ausleitung!$A:$A,Übersicht!DV$2)</f>
        <v>0</v>
      </c>
      <c r="DW9" s="105">
        <f>SUMIFS(Ausleitung!$G:$G,Ausleitung!$L:$L,Übersicht!$A9,Ausleitung!$A:$A,Übersicht!DW$2)</f>
        <v>0</v>
      </c>
      <c r="DX9" s="105">
        <f>SUMIFS(Ausleitung!$G:$G,Ausleitung!$L:$L,Übersicht!$A9,Ausleitung!$A:$A,Übersicht!DX$2)</f>
        <v>0</v>
      </c>
      <c r="DY9" s="105">
        <f>SUMIFS(Ausleitung!$G:$G,Ausleitung!$L:$L,Übersicht!$A9,Ausleitung!$A:$A,Übersicht!DY$2)</f>
        <v>0</v>
      </c>
      <c r="DZ9" s="105">
        <f>SUMIFS(Ausleitung!$G:$G,Ausleitung!$L:$L,Übersicht!$A9,Ausleitung!$A:$A,Übersicht!DZ$2)</f>
        <v>0</v>
      </c>
      <c r="EA9" s="105">
        <f>SUMIFS(Ausleitung!$G:$G,Ausleitung!$L:$L,Übersicht!$A9,Ausleitung!$A:$A,Übersicht!EA$2)</f>
        <v>0</v>
      </c>
      <c r="EB9" s="105">
        <f>SUMIFS(Ausleitung!$G:$G,Ausleitung!$L:$L,Übersicht!$A9,Ausleitung!$A:$A,Übersicht!EB$2)</f>
        <v>0</v>
      </c>
      <c r="EC9" s="105">
        <f>SUMIFS(Ausleitung!$G:$G,Ausleitung!$L:$L,Übersicht!$A9,Ausleitung!$A:$A,Übersicht!EC$2)</f>
        <v>0</v>
      </c>
      <c r="ED9" s="105">
        <f>SUMIFS(Ausleitung!$G:$G,Ausleitung!$L:$L,Übersicht!$A9,Ausleitung!$A:$A,Übersicht!ED$2)</f>
        <v>0</v>
      </c>
      <c r="EE9" s="105">
        <f>SUMIFS(Ausleitung!$G:$G,Ausleitung!$L:$L,Übersicht!$A9,Ausleitung!$A:$A,Übersicht!EE$2)</f>
        <v>0</v>
      </c>
      <c r="EF9" s="105">
        <f>SUMIFS(Ausleitung!$G:$G,Ausleitung!$L:$L,Übersicht!$A9,Ausleitung!$A:$A,Übersicht!EF$2)</f>
        <v>0</v>
      </c>
      <c r="EG9" s="105">
        <f>SUMIFS(Ausleitung!$G:$G,Ausleitung!$L:$L,Übersicht!$A9,Ausleitung!$A:$A,Übersicht!EG$2)</f>
        <v>0</v>
      </c>
      <c r="EH9" s="105">
        <f>SUMIFS(Ausleitung!$G:$G,Ausleitung!$L:$L,Übersicht!$A9,Ausleitung!$A:$A,Übersicht!EH$2)</f>
        <v>0</v>
      </c>
      <c r="EI9" s="105">
        <f>SUMIFS(Ausleitung!$G:$G,Ausleitung!$L:$L,Übersicht!$A9,Ausleitung!$A:$A,Übersicht!EI$2)</f>
        <v>0</v>
      </c>
      <c r="EJ9" s="105">
        <f>SUMIFS(Ausleitung!$G:$G,Ausleitung!$L:$L,Übersicht!$A9,Ausleitung!$A:$A,Übersicht!EJ$2)</f>
        <v>0</v>
      </c>
      <c r="EK9" s="105">
        <f>SUMIFS(Ausleitung!$G:$G,Ausleitung!$L:$L,Übersicht!$A9,Ausleitung!$A:$A,Übersicht!EK$2)</f>
        <v>0</v>
      </c>
      <c r="EL9" s="105">
        <f>SUMIFS(Ausleitung!$G:$G,Ausleitung!$L:$L,Übersicht!$A9,Ausleitung!$A:$A,Übersicht!EL$2)</f>
        <v>0</v>
      </c>
      <c r="EM9" s="105">
        <f>SUMIFS(Ausleitung!$G:$G,Ausleitung!$L:$L,Übersicht!$A9,Ausleitung!$A:$A,Übersicht!EM$2)</f>
        <v>0</v>
      </c>
      <c r="EN9" s="105">
        <f>SUMIFS(Ausleitung!$G:$G,Ausleitung!$L:$L,Übersicht!$A9,Ausleitung!$A:$A,Übersicht!EN$2)</f>
        <v>0</v>
      </c>
      <c r="EO9" s="105">
        <f>SUMIFS(Ausleitung!$G:$G,Ausleitung!$L:$L,Übersicht!$A9,Ausleitung!$A:$A,Übersicht!EO$2)</f>
        <v>0</v>
      </c>
      <c r="EP9" s="105">
        <f>SUMIFS(Ausleitung!$G:$G,Ausleitung!$L:$L,Übersicht!$A9,Ausleitung!$A:$A,Übersicht!EP$2)</f>
        <v>0</v>
      </c>
      <c r="EQ9" s="105">
        <f>SUMIFS(Ausleitung!$G:$G,Ausleitung!$L:$L,Übersicht!$A9,Ausleitung!$A:$A,Übersicht!EQ$2)</f>
        <v>0</v>
      </c>
      <c r="ER9" s="105">
        <f>SUMIFS(Ausleitung!$G:$G,Ausleitung!$L:$L,Übersicht!$A9,Ausleitung!$A:$A,Übersicht!ER$2)</f>
        <v>0</v>
      </c>
      <c r="ES9" s="105">
        <f>SUMIFS(Ausleitung!$G:$G,Ausleitung!$L:$L,Übersicht!$A9,Ausleitung!$A:$A,Übersicht!ES$2)</f>
        <v>0</v>
      </c>
      <c r="ET9" s="105">
        <f>SUMIFS(Ausleitung!$G:$G,Ausleitung!$L:$L,Übersicht!$A9,Ausleitung!$A:$A,Übersicht!ET$2)</f>
        <v>0</v>
      </c>
      <c r="EU9" s="105">
        <f>SUMIFS(Ausleitung!$G:$G,Ausleitung!$L:$L,Übersicht!$A9,Ausleitung!$A:$A,Übersicht!EU$2)</f>
        <v>0</v>
      </c>
      <c r="EV9" s="105">
        <f>SUMIFS(Ausleitung!$G:$G,Ausleitung!$L:$L,Übersicht!$A9,Ausleitung!$A:$A,Übersicht!EV$2)</f>
        <v>0</v>
      </c>
      <c r="EW9" s="105">
        <f>SUMIFS(Ausleitung!$G:$G,Ausleitung!$L:$L,Übersicht!$A9,Ausleitung!$A:$A,Übersicht!EW$2)</f>
        <v>0</v>
      </c>
      <c r="EX9" s="105">
        <f>SUMIFS(Ausleitung!$G:$G,Ausleitung!$L:$L,Übersicht!$A9,Ausleitung!$A:$A,Übersicht!EX$2)</f>
        <v>0</v>
      </c>
      <c r="EY9" s="105">
        <f>SUMIFS(Ausleitung!$G:$G,Ausleitung!$L:$L,Übersicht!$A9,Ausleitung!$A:$A,Übersicht!EY$2)</f>
        <v>0</v>
      </c>
      <c r="EZ9" s="105">
        <f>SUMIFS(Ausleitung!$G:$G,Ausleitung!$L:$L,Übersicht!$A9,Ausleitung!$A:$A,Übersicht!EZ$2)</f>
        <v>0</v>
      </c>
      <c r="FA9" s="105">
        <f>SUMIFS(Ausleitung!$G:$G,Ausleitung!$L:$L,Übersicht!$A9,Ausleitung!$A:$A,Übersicht!FA$2)</f>
        <v>0</v>
      </c>
      <c r="FB9" s="105">
        <f>SUMIFS(Ausleitung!$G:$G,Ausleitung!$L:$L,Übersicht!$A9,Ausleitung!$A:$A,Übersicht!FB$2)</f>
        <v>0</v>
      </c>
      <c r="FC9" s="105">
        <f>SUMIFS(Ausleitung!$G:$G,Ausleitung!$L:$L,Übersicht!$A9,Ausleitung!$A:$A,Übersicht!FC$2)</f>
        <v>0</v>
      </c>
      <c r="FD9" s="105">
        <f>SUMIFS(Ausleitung!$G:$G,Ausleitung!$L:$L,Übersicht!$A9,Ausleitung!$A:$A,Übersicht!FD$2)</f>
        <v>0</v>
      </c>
      <c r="FE9" s="105">
        <f>SUMIFS(Ausleitung!$G:$G,Ausleitung!$L:$L,Übersicht!$A9,Ausleitung!$A:$A,Übersicht!FE$2)</f>
        <v>0</v>
      </c>
      <c r="FF9" s="105">
        <f>SUMIFS(Ausleitung!$G:$G,Ausleitung!$L:$L,Übersicht!$A9,Ausleitung!$A:$A,Übersicht!FF$2)</f>
        <v>0</v>
      </c>
      <c r="FG9" s="105">
        <f>SUMIFS(Ausleitung!$G:$G,Ausleitung!$L:$L,Übersicht!$A9,Ausleitung!$A:$A,Übersicht!FG$2)</f>
        <v>0</v>
      </c>
      <c r="FH9" s="105">
        <f>SUMIFS(Ausleitung!$G:$G,Ausleitung!$L:$L,Übersicht!$A9,Ausleitung!$A:$A,Übersicht!FH$2)</f>
        <v>0</v>
      </c>
      <c r="FI9" s="105">
        <f>SUMIFS(Ausleitung!$G:$G,Ausleitung!$L:$L,Übersicht!$A9,Ausleitung!$A:$A,Übersicht!FI$2)</f>
        <v>0</v>
      </c>
      <c r="FJ9" s="105">
        <f>SUMIFS(Ausleitung!$G:$G,Ausleitung!$L:$L,Übersicht!$A9,Ausleitung!$A:$A,Übersicht!FJ$2)</f>
        <v>0</v>
      </c>
      <c r="FK9" s="105">
        <f>SUMIFS(Ausleitung!$G:$G,Ausleitung!$L:$L,Übersicht!$A9,Ausleitung!$A:$A,Übersicht!FK$2)</f>
        <v>0</v>
      </c>
      <c r="FL9" s="105">
        <f>SUMIFS(Ausleitung!$G:$G,Ausleitung!$L:$L,Übersicht!$A9,Ausleitung!$A:$A,Übersicht!FL$2)</f>
        <v>0</v>
      </c>
      <c r="FM9" s="105">
        <f>SUMIFS(Ausleitung!$G:$G,Ausleitung!$L:$L,Übersicht!$A9,Ausleitung!$A:$A,Übersicht!FM$2)</f>
        <v>0</v>
      </c>
      <c r="FN9" s="105">
        <f>SUMIFS(Ausleitung!$G:$G,Ausleitung!$L:$L,Übersicht!$A9,Ausleitung!$A:$A,Übersicht!FN$2)</f>
        <v>0</v>
      </c>
      <c r="FO9" s="105">
        <f>SUMIFS(Ausleitung!$G:$G,Ausleitung!$L:$L,Übersicht!$A9,Ausleitung!$A:$A,Übersicht!FO$2)</f>
        <v>0</v>
      </c>
      <c r="FP9" s="105">
        <f>SUMIFS(Ausleitung!$G:$G,Ausleitung!$L:$L,Übersicht!$A9,Ausleitung!$A:$A,Übersicht!FP$2)</f>
        <v>0</v>
      </c>
      <c r="FQ9" s="105">
        <f>SUMIFS(Ausleitung!$G:$G,Ausleitung!$L:$L,Übersicht!$A9,Ausleitung!$A:$A,Übersicht!FQ$2)</f>
        <v>0</v>
      </c>
      <c r="FR9" s="105">
        <f>SUMIFS(Ausleitung!$G:$G,Ausleitung!$L:$L,Übersicht!$A9,Ausleitung!$A:$A,Übersicht!FR$2)</f>
        <v>0</v>
      </c>
      <c r="FS9" s="105">
        <f>SUMIFS(Ausleitung!$G:$G,Ausleitung!$L:$L,Übersicht!$A9,Ausleitung!$A:$A,Übersicht!FS$2)</f>
        <v>0</v>
      </c>
      <c r="FT9" s="105">
        <f>SUMIFS(Ausleitung!$G:$G,Ausleitung!$L:$L,Übersicht!$A9,Ausleitung!$A:$A,Übersicht!FT$2)</f>
        <v>0</v>
      </c>
      <c r="FU9" s="105">
        <f>SUMIFS(Ausleitung!$G:$G,Ausleitung!$L:$L,Übersicht!$A9,Ausleitung!$A:$A,Übersicht!FU$2)</f>
        <v>0</v>
      </c>
      <c r="FV9" s="105">
        <f>SUMIFS(Ausleitung!$G:$G,Ausleitung!$L:$L,Übersicht!$A9,Ausleitung!$A:$A,Übersicht!FV$2)</f>
        <v>0</v>
      </c>
      <c r="FW9" s="105">
        <f>SUMIFS(Ausleitung!$G:$G,Ausleitung!$L:$L,Übersicht!$A9,Ausleitung!$A:$A,Übersicht!FW$2)</f>
        <v>0</v>
      </c>
      <c r="FX9" s="105">
        <f>SUMIFS(Ausleitung!$G:$G,Ausleitung!$L:$L,Übersicht!$A9,Ausleitung!$A:$A,Übersicht!FX$2)</f>
        <v>0</v>
      </c>
      <c r="FY9" s="105">
        <f>SUMIFS(Ausleitung!$G:$G,Ausleitung!$L:$L,Übersicht!$A9,Ausleitung!$A:$A,Übersicht!FY$2)</f>
        <v>0</v>
      </c>
      <c r="FZ9" s="105">
        <f>SUMIFS(Ausleitung!$G:$G,Ausleitung!$L:$L,Übersicht!$A9,Ausleitung!$A:$A,Übersicht!FZ$2)</f>
        <v>0</v>
      </c>
      <c r="GA9" s="105">
        <f>SUMIFS(Ausleitung!$G:$G,Ausleitung!$L:$L,Übersicht!$A9,Ausleitung!$A:$A,Übersicht!GA$2)</f>
        <v>0</v>
      </c>
      <c r="GB9" s="105">
        <f>SUMIFS(Ausleitung!$G:$G,Ausleitung!$L:$L,Übersicht!$A9,Ausleitung!$A:$A,Übersicht!GB$2)</f>
        <v>0</v>
      </c>
      <c r="GC9" s="105">
        <f>SUMIFS(Ausleitung!$G:$G,Ausleitung!$L:$L,Übersicht!$A9,Ausleitung!$A:$A,Übersicht!GC$2)</f>
        <v>0</v>
      </c>
      <c r="GD9" s="105">
        <f>SUMIFS(Ausleitung!$G:$G,Ausleitung!$L:$L,Übersicht!$A9,Ausleitung!$A:$A,Übersicht!GD$2)</f>
        <v>0</v>
      </c>
      <c r="GE9" s="105">
        <f>SUMIFS(Ausleitung!$G:$G,Ausleitung!$L:$L,Übersicht!$A9,Ausleitung!$A:$A,Übersicht!GE$2)</f>
        <v>0</v>
      </c>
      <c r="GF9" s="105">
        <f>SUMIFS(Ausleitung!$G:$G,Ausleitung!$L:$L,Übersicht!$A9,Ausleitung!$A:$A,Übersicht!GF$2)</f>
        <v>0</v>
      </c>
      <c r="GG9" s="105">
        <f>SUMIFS(Ausleitung!$G:$G,Ausleitung!$L:$L,Übersicht!$A9,Ausleitung!$A:$A,Übersicht!GG$2)</f>
        <v>0</v>
      </c>
      <c r="GH9" s="105">
        <f>SUMIFS(Ausleitung!$G:$G,Ausleitung!$L:$L,Übersicht!$A9,Ausleitung!$A:$A,Übersicht!GH$2)</f>
        <v>0</v>
      </c>
      <c r="GI9" s="105">
        <f>SUMIFS(Ausleitung!$G:$G,Ausleitung!$L:$L,Übersicht!$A9,Ausleitung!$A:$A,Übersicht!GI$2)</f>
        <v>0</v>
      </c>
      <c r="GJ9" s="105">
        <f>SUMIFS(Ausleitung!$G:$G,Ausleitung!$L:$L,Übersicht!$A9,Ausleitung!$A:$A,Übersicht!GJ$2)</f>
        <v>0</v>
      </c>
      <c r="GK9" s="105">
        <f>SUMIFS(Ausleitung!$G:$G,Ausleitung!$L:$L,Übersicht!$A9,Ausleitung!$A:$A,Übersicht!GK$2)</f>
        <v>0</v>
      </c>
      <c r="GL9" s="105">
        <f>SUMIFS(Ausleitung!$G:$G,Ausleitung!$L:$L,Übersicht!$A9,Ausleitung!$A:$A,Übersicht!GL$2)</f>
        <v>0</v>
      </c>
      <c r="GM9" s="105">
        <f>SUMIFS(Ausleitung!$G:$G,Ausleitung!$L:$L,Übersicht!$A9,Ausleitung!$A:$A,Übersicht!GM$2)</f>
        <v>0</v>
      </c>
      <c r="GN9" s="105">
        <f>SUMIFS(Ausleitung!$G:$G,Ausleitung!$L:$L,Übersicht!$A9,Ausleitung!$A:$A,Übersicht!GN$2)</f>
        <v>0</v>
      </c>
      <c r="GO9" s="105">
        <f>SUMIFS(Ausleitung!$G:$G,Ausleitung!$L:$L,Übersicht!$A9,Ausleitung!$A:$A,Übersicht!GO$2)</f>
        <v>0</v>
      </c>
      <c r="GP9" s="105">
        <f>SUMIFS(Ausleitung!$G:$G,Ausleitung!$L:$L,Übersicht!$A9,Ausleitung!$A:$A,Übersicht!GP$2)</f>
        <v>0</v>
      </c>
      <c r="GQ9" s="105">
        <f>SUMIFS(Ausleitung!$G:$G,Ausleitung!$L:$L,Übersicht!$A9,Ausleitung!$A:$A,Übersicht!GQ$2)</f>
        <v>0</v>
      </c>
      <c r="GR9" s="105">
        <f>SUMIFS(Ausleitung!$G:$G,Ausleitung!$L:$L,Übersicht!$A9,Ausleitung!$A:$A,Übersicht!GR$2)</f>
        <v>0</v>
      </c>
      <c r="GS9" s="105">
        <f>SUMIFS(Ausleitung!$G:$G,Ausleitung!$L:$L,Übersicht!$A9,Ausleitung!$A:$A,Übersicht!GS$2)</f>
        <v>0</v>
      </c>
      <c r="GT9" s="105">
        <f>SUMIFS(Ausleitung!$G:$G,Ausleitung!$L:$L,Übersicht!$A9,Ausleitung!$A:$A,Übersicht!GT$2)</f>
        <v>0</v>
      </c>
      <c r="GU9" s="105">
        <f>SUMIFS(Ausleitung!$G:$G,Ausleitung!$L:$L,Übersicht!$A9,Ausleitung!$A:$A,Übersicht!GU$2)</f>
        <v>0</v>
      </c>
      <c r="GV9" s="105">
        <f>SUMIFS(Ausleitung!$G:$G,Ausleitung!$L:$L,Übersicht!$A9,Ausleitung!$A:$A,Übersicht!GV$2)</f>
        <v>0</v>
      </c>
      <c r="GW9" s="105">
        <f>SUMIFS(Ausleitung!$G:$G,Ausleitung!$L:$L,Übersicht!$A9,Ausleitung!$A:$A,Übersicht!GW$2)</f>
        <v>0</v>
      </c>
      <c r="GX9" s="105">
        <f>SUMIFS(Ausleitung!$G:$G,Ausleitung!$L:$L,Übersicht!$A9,Ausleitung!$A:$A,Übersicht!GX$2)</f>
        <v>0</v>
      </c>
      <c r="GY9" s="105">
        <f>SUMIFS(Ausleitung!$G:$G,Ausleitung!$L:$L,Übersicht!$A9,Ausleitung!$A:$A,Übersicht!GY$2)</f>
        <v>0</v>
      </c>
      <c r="GZ9" s="105">
        <f>SUMIFS(Ausleitung!$G:$G,Ausleitung!$L:$L,Übersicht!$A9,Ausleitung!$A:$A,Übersicht!GZ$2)</f>
        <v>0</v>
      </c>
      <c r="HA9" s="105">
        <f>SUMIFS(Ausleitung!$G:$G,Ausleitung!$L:$L,Übersicht!$A9,Ausleitung!$A:$A,Übersicht!HA$2)</f>
        <v>0</v>
      </c>
      <c r="HB9" s="105">
        <f>SUMIFS(Ausleitung!$G:$G,Ausleitung!$L:$L,Übersicht!$A9,Ausleitung!$A:$A,Übersicht!HB$2)</f>
        <v>0</v>
      </c>
      <c r="HC9" s="105">
        <f>SUMIFS(Ausleitung!$G:$G,Ausleitung!$L:$L,Übersicht!$A9,Ausleitung!$A:$A,Übersicht!HC$2)</f>
        <v>0</v>
      </c>
      <c r="HD9" s="105">
        <f>SUMIFS(Ausleitung!$G:$G,Ausleitung!$L:$L,Übersicht!$A9,Ausleitung!$A:$A,Übersicht!HD$2)</f>
        <v>0</v>
      </c>
      <c r="HE9" s="105">
        <f>SUMIFS(Ausleitung!$G:$G,Ausleitung!$L:$L,Übersicht!$A9,Ausleitung!$A:$A,Übersicht!HE$2)</f>
        <v>0</v>
      </c>
      <c r="HF9" s="105">
        <f>SUMIFS(Ausleitung!$G:$G,Ausleitung!$L:$L,Übersicht!$A9,Ausleitung!$A:$A,Übersicht!HF$2)</f>
        <v>0</v>
      </c>
      <c r="HG9" s="105">
        <f>SUMIFS(Ausleitung!$G:$G,Ausleitung!$L:$L,Übersicht!$A9,Ausleitung!$A:$A,Übersicht!HG$2)</f>
        <v>0</v>
      </c>
      <c r="HH9" s="105">
        <f>SUMIFS(Ausleitung!$G:$G,Ausleitung!$L:$L,Übersicht!$A9,Ausleitung!$A:$A,Übersicht!HH$2)</f>
        <v>0</v>
      </c>
      <c r="HI9" s="105">
        <f>SUMIFS(Ausleitung!$G:$G,Ausleitung!$L:$L,Übersicht!$A9,Ausleitung!$A:$A,Übersicht!HI$2)</f>
        <v>0</v>
      </c>
      <c r="HJ9" s="105">
        <f>SUMIFS(Ausleitung!$G:$G,Ausleitung!$L:$L,Übersicht!$A9,Ausleitung!$A:$A,Übersicht!HJ$2)</f>
        <v>0</v>
      </c>
      <c r="HK9" s="105">
        <f>SUMIFS(Ausleitung!$G:$G,Ausleitung!$L:$L,Übersicht!$A9,Ausleitung!$A:$A,Übersicht!HK$2)</f>
        <v>0</v>
      </c>
      <c r="HL9" s="105">
        <f>SUMIFS(Ausleitung!$G:$G,Ausleitung!$L:$L,Übersicht!$A9,Ausleitung!$A:$A,Übersicht!HL$2)</f>
        <v>0</v>
      </c>
      <c r="HM9" s="105">
        <f>SUMIFS(Ausleitung!$G:$G,Ausleitung!$L:$L,Übersicht!$A9,Ausleitung!$A:$A,Übersicht!HM$2)</f>
        <v>0</v>
      </c>
      <c r="HN9" s="105">
        <f>SUMIFS(Ausleitung!$G:$G,Ausleitung!$L:$L,Übersicht!$A9,Ausleitung!$A:$A,Übersicht!HN$2)</f>
        <v>0</v>
      </c>
      <c r="HO9" s="105">
        <f>SUMIFS(Ausleitung!$G:$G,Ausleitung!$L:$L,Übersicht!$A9,Ausleitung!$A:$A,Übersicht!HO$2)</f>
        <v>0</v>
      </c>
      <c r="HP9" s="105">
        <f>SUMIFS(Ausleitung!$G:$G,Ausleitung!$L:$L,Übersicht!$A9,Ausleitung!$A:$A,Übersicht!HP$2)</f>
        <v>0</v>
      </c>
      <c r="HQ9" s="105">
        <f>SUMIFS(Ausleitung!$G:$G,Ausleitung!$L:$L,Übersicht!$A9,Ausleitung!$A:$A,Übersicht!HQ$2)</f>
        <v>0</v>
      </c>
      <c r="HR9" s="105">
        <f>SUMIFS(Ausleitung!$G:$G,Ausleitung!$L:$L,Übersicht!$A9,Ausleitung!$A:$A,Übersicht!HR$2)</f>
        <v>0</v>
      </c>
      <c r="HS9" s="105">
        <f>SUMIFS(Ausleitung!$G:$G,Ausleitung!$L:$L,Übersicht!$A9,Ausleitung!$A:$A,Übersicht!HS$2)</f>
        <v>0</v>
      </c>
      <c r="HT9" s="105">
        <f>SUMIFS(Ausleitung!$G:$G,Ausleitung!$L:$L,Übersicht!$A9,Ausleitung!$A:$A,Übersicht!HT$2)</f>
        <v>0</v>
      </c>
      <c r="HU9" s="105">
        <f>SUMIFS(Ausleitung!$G:$G,Ausleitung!$L:$L,Übersicht!$A9,Ausleitung!$A:$A,Übersicht!HU$2)</f>
        <v>0</v>
      </c>
      <c r="HV9" s="105">
        <f>SUMIFS(Ausleitung!$G:$G,Ausleitung!$L:$L,Übersicht!$A9,Ausleitung!$A:$A,Übersicht!HV$2)</f>
        <v>0</v>
      </c>
      <c r="HW9" s="105">
        <f>SUMIFS(Ausleitung!$G:$G,Ausleitung!$L:$L,Übersicht!$A9,Ausleitung!$A:$A,Übersicht!HW$2)</f>
        <v>0</v>
      </c>
      <c r="HX9" s="105">
        <f>SUMIFS(Ausleitung!$G:$G,Ausleitung!$L:$L,Übersicht!$A9,Ausleitung!$A:$A,Übersicht!HX$2)</f>
        <v>0</v>
      </c>
      <c r="HY9" s="105">
        <f>SUMIFS(Ausleitung!$G:$G,Ausleitung!$L:$L,Übersicht!$A9,Ausleitung!$A:$A,Übersicht!HY$2)</f>
        <v>0</v>
      </c>
      <c r="HZ9" s="105">
        <f>SUMIFS(Ausleitung!$G:$G,Ausleitung!$L:$L,Übersicht!$A9,Ausleitung!$A:$A,Übersicht!HZ$2)</f>
        <v>0</v>
      </c>
      <c r="IA9" s="105">
        <f>SUMIFS(Ausleitung!$G:$G,Ausleitung!$L:$L,Übersicht!$A9,Ausleitung!$A:$A,Übersicht!IA$2)</f>
        <v>0</v>
      </c>
      <c r="IB9" s="105">
        <f>SUMIFS(Ausleitung!$G:$G,Ausleitung!$L:$L,Übersicht!$A9,Ausleitung!$A:$A,Übersicht!IB$2)</f>
        <v>0</v>
      </c>
      <c r="IC9" s="105">
        <f>SUMIFS(Ausleitung!$G:$G,Ausleitung!$L:$L,Übersicht!$A9,Ausleitung!$A:$A,Übersicht!IC$2)</f>
        <v>0</v>
      </c>
      <c r="ID9" s="105">
        <f>SUMIFS(Ausleitung!$G:$G,Ausleitung!$L:$L,Übersicht!$A9,Ausleitung!$A:$A,Übersicht!ID$2)</f>
        <v>0</v>
      </c>
      <c r="IE9" s="105">
        <f>SUMIFS(Ausleitung!$G:$G,Ausleitung!$L:$L,Übersicht!$A9,Ausleitung!$A:$A,Übersicht!IE$2)</f>
        <v>0</v>
      </c>
      <c r="IF9" s="105">
        <f>SUMIFS(Ausleitung!$G:$G,Ausleitung!$L:$L,Übersicht!$A9,Ausleitung!$A:$A,Übersicht!IF$2)</f>
        <v>0</v>
      </c>
      <c r="IG9" s="105">
        <f>SUMIFS(Ausleitung!$G:$G,Ausleitung!$L:$L,Übersicht!$A9,Ausleitung!$A:$A,Übersicht!IG$2)</f>
        <v>0</v>
      </c>
      <c r="IH9" s="105">
        <f>SUMIFS(Ausleitung!$G:$G,Ausleitung!$L:$L,Übersicht!$A9,Ausleitung!$A:$A,Übersicht!IH$2)</f>
        <v>0</v>
      </c>
      <c r="II9" s="105">
        <f>SUMIFS(Ausleitung!$G:$G,Ausleitung!$L:$L,Übersicht!$A9,Ausleitung!$A:$A,Übersicht!II$2)</f>
        <v>0</v>
      </c>
      <c r="IJ9" s="105">
        <f>SUMIFS(Ausleitung!$G:$G,Ausleitung!$L:$L,Übersicht!$A9,Ausleitung!$A:$A,Übersicht!IJ$2)</f>
        <v>0</v>
      </c>
      <c r="IK9" s="105">
        <f>SUMIFS(Ausleitung!$G:$G,Ausleitung!$L:$L,Übersicht!$A9,Ausleitung!$A:$A,Übersicht!IK$2)</f>
        <v>0</v>
      </c>
      <c r="IL9" s="105">
        <f>SUMIFS(Ausleitung!$G:$G,Ausleitung!$L:$L,Übersicht!$A9,Ausleitung!$A:$A,Übersicht!IL$2)</f>
        <v>0</v>
      </c>
      <c r="IM9" s="105">
        <f>SUMIFS(Ausleitung!$G:$G,Ausleitung!$L:$L,Übersicht!$A9,Ausleitung!$A:$A,Übersicht!IM$2)</f>
        <v>0</v>
      </c>
      <c r="IN9" s="105">
        <f>SUMIFS(Ausleitung!$G:$G,Ausleitung!$L:$L,Übersicht!$A9,Ausleitung!$A:$A,Übersicht!IN$2)</f>
        <v>0</v>
      </c>
      <c r="IO9" s="105">
        <f>SUMIFS(Ausleitung!$G:$G,Ausleitung!$L:$L,Übersicht!$A9,Ausleitung!$A:$A,Übersicht!IO$2)</f>
        <v>0</v>
      </c>
      <c r="IP9" s="105">
        <f>SUMIFS(Ausleitung!$G:$G,Ausleitung!$L:$L,Übersicht!$A9,Ausleitung!$A:$A,Übersicht!IP$2)</f>
        <v>0</v>
      </c>
      <c r="IQ9" s="105">
        <f>SUMIFS(Ausleitung!$G:$G,Ausleitung!$L:$L,Übersicht!$A9,Ausleitung!$A:$A,Übersicht!IQ$2)</f>
        <v>0</v>
      </c>
      <c r="IR9" s="105">
        <f>SUMIFS(Ausleitung!$G:$G,Ausleitung!$L:$L,Übersicht!$A9,Ausleitung!$A:$A,Übersicht!IR$2)</f>
        <v>0</v>
      </c>
      <c r="IS9" s="105">
        <f>SUMIFS(Ausleitung!$G:$G,Ausleitung!$L:$L,Übersicht!$A9,Ausleitung!$A:$A,Übersicht!IS$2)</f>
        <v>0</v>
      </c>
      <c r="IT9" s="105">
        <f>SUMIFS(Ausleitung!$G:$G,Ausleitung!$L:$L,Übersicht!$A9,Ausleitung!$A:$A,Übersicht!IT$2)</f>
        <v>0</v>
      </c>
      <c r="IU9" s="105">
        <f>SUMIFS(Ausleitung!$G:$G,Ausleitung!$L:$L,Übersicht!$A9,Ausleitung!$A:$A,Übersicht!IU$2)</f>
        <v>0</v>
      </c>
      <c r="IV9" s="105">
        <f>SUMIFS(Ausleitung!$G:$G,Ausleitung!$L:$L,Übersicht!$A9,Ausleitung!$A:$A,Übersicht!IV$2)</f>
        <v>0</v>
      </c>
      <c r="IW9" s="105">
        <f>SUMIFS(Ausleitung!$G:$G,Ausleitung!$L:$L,Übersicht!$A9,Ausleitung!$A:$A,Übersicht!IW$2)</f>
        <v>0</v>
      </c>
      <c r="IX9" s="105">
        <f>SUMIFS(Ausleitung!$G:$G,Ausleitung!$L:$L,Übersicht!$A9,Ausleitung!$A:$A,Übersicht!IX$2)</f>
        <v>0</v>
      </c>
      <c r="IY9" s="105">
        <f>SUMIFS(Ausleitung!$G:$G,Ausleitung!$L:$L,Übersicht!$A9,Ausleitung!$A:$A,Übersicht!IY$2)</f>
        <v>0</v>
      </c>
      <c r="IZ9" s="105">
        <f>SUMIFS(Ausleitung!$G:$G,Ausleitung!$L:$L,Übersicht!$A9,Ausleitung!$A:$A,Übersicht!IZ$2)</f>
        <v>0</v>
      </c>
      <c r="JA9" s="105">
        <f>SUMIFS(Ausleitung!$G:$G,Ausleitung!$L:$L,Übersicht!$A9,Ausleitung!$A:$A,Übersicht!JA$2)</f>
        <v>0</v>
      </c>
      <c r="JB9" s="105">
        <f>SUMIFS(Ausleitung!$G:$G,Ausleitung!$L:$L,Übersicht!$A9,Ausleitung!$A:$A,Übersicht!JB$2)</f>
        <v>0</v>
      </c>
      <c r="JC9" s="105">
        <f>SUMIFS(Ausleitung!$G:$G,Ausleitung!$L:$L,Übersicht!$A9,Ausleitung!$A:$A,Übersicht!JC$2)</f>
        <v>0</v>
      </c>
      <c r="JD9" s="105">
        <f>SUMIFS(Ausleitung!$G:$G,Ausleitung!$L:$L,Übersicht!$A9,Ausleitung!$A:$A,Übersicht!JD$2)</f>
        <v>0</v>
      </c>
      <c r="JE9" s="105">
        <f>SUMIFS(Ausleitung!$G:$G,Ausleitung!$L:$L,Übersicht!$A9,Ausleitung!$A:$A,Übersicht!JE$2)</f>
        <v>0</v>
      </c>
      <c r="JF9" s="105">
        <f>SUMIFS(Ausleitung!$G:$G,Ausleitung!$L:$L,Übersicht!$A9,Ausleitung!$A:$A,Übersicht!JF$2)</f>
        <v>0</v>
      </c>
      <c r="JG9" s="105">
        <f>SUMIFS(Ausleitung!$G:$G,Ausleitung!$L:$L,Übersicht!$A9,Ausleitung!$A:$A,Übersicht!JG$2)</f>
        <v>0</v>
      </c>
      <c r="JH9" s="105">
        <f>SUMIFS(Ausleitung!$G:$G,Ausleitung!$L:$L,Übersicht!$A9,Ausleitung!$A:$A,Übersicht!JH$2)</f>
        <v>0</v>
      </c>
      <c r="JI9" s="105">
        <f>SUMIFS(Ausleitung!$G:$G,Ausleitung!$L:$L,Übersicht!$A9,Ausleitung!$A:$A,Übersicht!JI$2)</f>
        <v>0</v>
      </c>
      <c r="JJ9" s="105">
        <f>SUMIFS(Ausleitung!$G:$G,Ausleitung!$L:$L,Übersicht!$A9,Ausleitung!$A:$A,Übersicht!JJ$2)</f>
        <v>0</v>
      </c>
      <c r="JK9" s="105">
        <f>SUMIFS(Ausleitung!$G:$G,Ausleitung!$L:$L,Übersicht!$A9,Ausleitung!$A:$A,Übersicht!JK$2)</f>
        <v>0</v>
      </c>
      <c r="JL9" s="105">
        <f>SUMIFS(Ausleitung!$G:$G,Ausleitung!$L:$L,Übersicht!$A9,Ausleitung!$A:$A,Übersicht!JL$2)</f>
        <v>0</v>
      </c>
      <c r="JM9" s="105">
        <f>SUMIFS(Ausleitung!$G:$G,Ausleitung!$L:$L,Übersicht!$A9,Ausleitung!$A:$A,Übersicht!JM$2)</f>
        <v>0</v>
      </c>
      <c r="JN9" s="105">
        <f>SUMIFS(Ausleitung!$G:$G,Ausleitung!$L:$L,Übersicht!$A9,Ausleitung!$A:$A,Übersicht!JN$2)</f>
        <v>0</v>
      </c>
      <c r="JO9" s="105">
        <f>SUMIFS(Ausleitung!$G:$G,Ausleitung!$L:$L,Übersicht!$A9,Ausleitung!$A:$A,Übersicht!JO$2)</f>
        <v>0</v>
      </c>
      <c r="JP9" s="105">
        <f>SUMIFS(Ausleitung!$G:$G,Ausleitung!$L:$L,Übersicht!$A9,Ausleitung!$A:$A,Übersicht!JP$2)</f>
        <v>0</v>
      </c>
      <c r="JQ9" s="105">
        <f>SUMIFS(Ausleitung!$G:$G,Ausleitung!$L:$L,Übersicht!$A9,Ausleitung!$A:$A,Übersicht!JQ$2)</f>
        <v>0</v>
      </c>
      <c r="JR9" s="105">
        <f>SUMIFS(Ausleitung!$G:$G,Ausleitung!$L:$L,Übersicht!$A9,Ausleitung!$A:$A,Übersicht!JR$2)</f>
        <v>0</v>
      </c>
      <c r="JS9" s="105">
        <f>SUMIFS(Ausleitung!$G:$G,Ausleitung!$L:$L,Übersicht!$A9,Ausleitung!$A:$A,Übersicht!JS$2)</f>
        <v>0</v>
      </c>
      <c r="JT9" s="105">
        <f>SUMIFS(Ausleitung!$G:$G,Ausleitung!$L:$L,Übersicht!$A9,Ausleitung!$A:$A,Übersicht!JT$2)</f>
        <v>0</v>
      </c>
      <c r="JU9" s="105">
        <f>SUMIFS(Ausleitung!$G:$G,Ausleitung!$L:$L,Übersicht!$A9,Ausleitung!$A:$A,Übersicht!JU$2)</f>
        <v>0</v>
      </c>
      <c r="JV9" s="105">
        <f>SUMIFS(Ausleitung!$G:$G,Ausleitung!$L:$L,Übersicht!$A9,Ausleitung!$A:$A,Übersicht!JV$2)</f>
        <v>0</v>
      </c>
      <c r="JW9" s="105">
        <f>SUMIFS(Ausleitung!$G:$G,Ausleitung!$L:$L,Übersicht!$A9,Ausleitung!$A:$A,Übersicht!JW$2)</f>
        <v>0</v>
      </c>
      <c r="JX9" s="105">
        <f>SUMIFS(Ausleitung!$G:$G,Ausleitung!$L:$L,Übersicht!$A9,Ausleitung!$A:$A,Übersicht!JX$2)</f>
        <v>0</v>
      </c>
      <c r="JY9" s="105">
        <f>SUMIFS(Ausleitung!$G:$G,Ausleitung!$L:$L,Übersicht!$A9,Ausleitung!$A:$A,Übersicht!JY$2)</f>
        <v>0</v>
      </c>
      <c r="JZ9" s="105">
        <f>SUMIFS(Ausleitung!$G:$G,Ausleitung!$L:$L,Übersicht!$A9,Ausleitung!$A:$A,Übersicht!JZ$2)</f>
        <v>0</v>
      </c>
      <c r="KA9" s="105">
        <f>SUMIFS(Ausleitung!$G:$G,Ausleitung!$L:$L,Übersicht!$A9,Ausleitung!$A:$A,Übersicht!KA$2)</f>
        <v>0</v>
      </c>
      <c r="KB9" s="105">
        <f>SUMIFS(Ausleitung!$G:$G,Ausleitung!$L:$L,Übersicht!$A9,Ausleitung!$A:$A,Übersicht!KB$2)</f>
        <v>0</v>
      </c>
      <c r="KC9" s="105">
        <f>SUMIFS(Ausleitung!$G:$G,Ausleitung!$L:$L,Übersicht!$A9,Ausleitung!$A:$A,Übersicht!KC$2)</f>
        <v>0</v>
      </c>
      <c r="KD9" s="105">
        <f>SUMIFS(Ausleitung!$G:$G,Ausleitung!$L:$L,Übersicht!$A9,Ausleitung!$A:$A,Übersicht!KD$2)</f>
        <v>0</v>
      </c>
      <c r="KE9" s="105">
        <f>SUMIFS(Ausleitung!$G:$G,Ausleitung!$L:$L,Übersicht!$A9,Ausleitung!$A:$A,Übersicht!KE$2)</f>
        <v>0</v>
      </c>
      <c r="KF9" s="105">
        <f>SUMIFS(Ausleitung!$G:$G,Ausleitung!$L:$L,Übersicht!$A9,Ausleitung!$A:$A,Übersicht!KF$2)</f>
        <v>0</v>
      </c>
      <c r="KG9" s="105">
        <f>SUMIFS(Ausleitung!$G:$G,Ausleitung!$L:$L,Übersicht!$A9,Ausleitung!$A:$A,Übersicht!KG$2)</f>
        <v>0</v>
      </c>
      <c r="KH9" s="105">
        <f>SUMIFS(Ausleitung!$G:$G,Ausleitung!$L:$L,Übersicht!$A9,Ausleitung!$A:$A,Übersicht!KH$2)</f>
        <v>0</v>
      </c>
      <c r="KI9" s="105">
        <f>SUMIFS(Ausleitung!$G:$G,Ausleitung!$L:$L,Übersicht!$A9,Ausleitung!$A:$A,Übersicht!KI$2)</f>
        <v>0</v>
      </c>
      <c r="KJ9" s="105">
        <f>SUMIFS(Ausleitung!$G:$G,Ausleitung!$L:$L,Übersicht!$A9,Ausleitung!$A:$A,Übersicht!KJ$2)</f>
        <v>0</v>
      </c>
      <c r="KK9" s="105">
        <f>SUMIFS(Ausleitung!$G:$G,Ausleitung!$L:$L,Übersicht!$A9,Ausleitung!$A:$A,Übersicht!KK$2)</f>
        <v>0</v>
      </c>
      <c r="KL9" s="105">
        <f>SUMIFS(Ausleitung!$G:$G,Ausleitung!$L:$L,Übersicht!$A9,Ausleitung!$A:$A,Übersicht!KL$2)</f>
        <v>0</v>
      </c>
      <c r="KM9" s="105">
        <f>SUMIFS(Ausleitung!$G:$G,Ausleitung!$L:$L,Übersicht!$A9,Ausleitung!$A:$A,Übersicht!KM$2)</f>
        <v>0</v>
      </c>
      <c r="KN9" s="105">
        <f>SUMIFS(Ausleitung!$G:$G,Ausleitung!$L:$L,Übersicht!$A9,Ausleitung!$A:$A,Übersicht!KN$2)</f>
        <v>0</v>
      </c>
      <c r="KO9" s="105">
        <f>SUMIFS(Ausleitung!$G:$G,Ausleitung!$L:$L,Übersicht!$A9,Ausleitung!$A:$A,Übersicht!KO$2)</f>
        <v>0</v>
      </c>
      <c r="KP9" s="105">
        <f>SUMIFS(Ausleitung!$G:$G,Ausleitung!$L:$L,Übersicht!$A9,Ausleitung!$A:$A,Übersicht!KP$2)</f>
        <v>0</v>
      </c>
      <c r="KQ9" s="105">
        <f>SUMIFS(Ausleitung!$G:$G,Ausleitung!$L:$L,Übersicht!$A9,Ausleitung!$A:$A,Übersicht!KQ$2)</f>
        <v>0</v>
      </c>
      <c r="KR9" s="105">
        <f>SUMIFS(Ausleitung!$G:$G,Ausleitung!$L:$L,Übersicht!$A9,Ausleitung!$A:$A,Übersicht!KR$2)</f>
        <v>0</v>
      </c>
      <c r="KS9" s="105">
        <f>SUMIFS(Ausleitung!$G:$G,Ausleitung!$L:$L,Übersicht!$A9,Ausleitung!$A:$A,Übersicht!KS$2)</f>
        <v>0</v>
      </c>
      <c r="KT9" s="105">
        <f>SUMIFS(Ausleitung!$G:$G,Ausleitung!$L:$L,Übersicht!$A9,Ausleitung!$A:$A,Übersicht!KT$2)</f>
        <v>0</v>
      </c>
      <c r="KU9" s="105">
        <f>SUMIFS(Ausleitung!$G:$G,Ausleitung!$L:$L,Übersicht!$A9,Ausleitung!$A:$A,Übersicht!KU$2)</f>
        <v>0</v>
      </c>
      <c r="KV9" s="105">
        <f>SUMIFS(Ausleitung!$G:$G,Ausleitung!$L:$L,Übersicht!$A9,Ausleitung!$A:$A,Übersicht!KV$2)</f>
        <v>0</v>
      </c>
      <c r="KW9" s="105">
        <f>SUMIFS(Ausleitung!$G:$G,Ausleitung!$L:$L,Übersicht!$A9,Ausleitung!$A:$A,Übersicht!KW$2)</f>
        <v>0</v>
      </c>
      <c r="KX9" s="105">
        <f>SUMIFS(Ausleitung!$G:$G,Ausleitung!$L:$L,Übersicht!$A9,Ausleitung!$A:$A,Übersicht!KX$2)</f>
        <v>0</v>
      </c>
      <c r="KY9" s="105">
        <f>SUMIFS(Ausleitung!$G:$G,Ausleitung!$L:$L,Übersicht!$A9,Ausleitung!$A:$A,Übersicht!KY$2)</f>
        <v>0</v>
      </c>
      <c r="KZ9" s="105">
        <f>SUMIFS(Ausleitung!$G:$G,Ausleitung!$L:$L,Übersicht!$A9,Ausleitung!$A:$A,Übersicht!KZ$2)</f>
        <v>0</v>
      </c>
      <c r="LA9" s="105">
        <f>SUMIFS(Ausleitung!$G:$G,Ausleitung!$L:$L,Übersicht!$A9,Ausleitung!$A:$A,Übersicht!LA$2)</f>
        <v>0</v>
      </c>
      <c r="LB9" s="105">
        <f>SUMIFS(Ausleitung!$G:$G,Ausleitung!$L:$L,Übersicht!$A9,Ausleitung!$A:$A,Übersicht!LB$2)</f>
        <v>0</v>
      </c>
      <c r="LC9" s="105">
        <f>SUMIFS(Ausleitung!$G:$G,Ausleitung!$L:$L,Übersicht!$A9,Ausleitung!$A:$A,Übersicht!LC$2)</f>
        <v>0</v>
      </c>
      <c r="LD9" s="105">
        <f>SUMIFS(Ausleitung!$G:$G,Ausleitung!$L:$L,Übersicht!$A9,Ausleitung!$A:$A,Übersicht!LD$2)</f>
        <v>0</v>
      </c>
      <c r="LE9" s="105">
        <f>SUMIFS(Ausleitung!$G:$G,Ausleitung!$L:$L,Übersicht!$A9,Ausleitung!$A:$A,Übersicht!LE$2)</f>
        <v>0</v>
      </c>
      <c r="LF9" s="105">
        <f>SUMIFS(Ausleitung!$G:$G,Ausleitung!$L:$L,Übersicht!$A9,Ausleitung!$A:$A,Übersicht!LF$2)</f>
        <v>0</v>
      </c>
      <c r="LG9" s="105">
        <f>SUMIFS(Ausleitung!$G:$G,Ausleitung!$L:$L,Übersicht!$A9,Ausleitung!$A:$A,Übersicht!LG$2)</f>
        <v>0</v>
      </c>
      <c r="LH9" s="105">
        <f>SUMIFS(Ausleitung!$G:$G,Ausleitung!$L:$L,Übersicht!$A9,Ausleitung!$A:$A,Übersicht!LH$2)</f>
        <v>0</v>
      </c>
      <c r="LI9" s="105">
        <f>SUMIFS(Ausleitung!$G:$G,Ausleitung!$L:$L,Übersicht!$A9,Ausleitung!$A:$A,Übersicht!LI$2)</f>
        <v>0</v>
      </c>
      <c r="LJ9" s="105">
        <f>SUMIFS(Ausleitung!$G:$G,Ausleitung!$L:$L,Übersicht!$A9,Ausleitung!$A:$A,Übersicht!LJ$2)</f>
        <v>0</v>
      </c>
      <c r="LK9" s="105">
        <f>SUMIFS(Ausleitung!$G:$G,Ausleitung!$L:$L,Übersicht!$A9,Ausleitung!$A:$A,Übersicht!LK$2)</f>
        <v>0</v>
      </c>
      <c r="LL9" s="105">
        <f>SUMIFS(Ausleitung!$G:$G,Ausleitung!$L:$L,Übersicht!$A9,Ausleitung!$A:$A,Übersicht!LL$2)</f>
        <v>0</v>
      </c>
      <c r="LM9" s="105">
        <f>SUMIFS(Ausleitung!$G:$G,Ausleitung!$L:$L,Übersicht!$A9,Ausleitung!$A:$A,Übersicht!LM$2)</f>
        <v>0</v>
      </c>
      <c r="LN9" s="105">
        <f>SUMIFS(Ausleitung!$G:$G,Ausleitung!$L:$L,Übersicht!$A9,Ausleitung!$A:$A,Übersicht!LN$2)</f>
        <v>0</v>
      </c>
      <c r="LO9" s="105">
        <f>SUMIFS(Ausleitung!$G:$G,Ausleitung!$L:$L,Übersicht!$A9,Ausleitung!$A:$A,Übersicht!LO$2)</f>
        <v>0</v>
      </c>
      <c r="LP9" s="105">
        <f>SUMIFS(Ausleitung!$G:$G,Ausleitung!$L:$L,Übersicht!$A9,Ausleitung!$A:$A,Übersicht!LP$2)</f>
        <v>0</v>
      </c>
      <c r="LQ9" s="105">
        <f>SUMIFS(Ausleitung!$G:$G,Ausleitung!$L:$L,Übersicht!$A9,Ausleitung!$A:$A,Übersicht!LQ$2)</f>
        <v>0</v>
      </c>
      <c r="LR9" s="105">
        <f>SUMIFS(Ausleitung!$G:$G,Ausleitung!$L:$L,Übersicht!$A9,Ausleitung!$A:$A,Übersicht!LR$2)</f>
        <v>0</v>
      </c>
      <c r="LS9" s="105">
        <f>SUMIFS(Ausleitung!$G:$G,Ausleitung!$L:$L,Übersicht!$A9,Ausleitung!$A:$A,Übersicht!LS$2)</f>
        <v>0</v>
      </c>
      <c r="LT9" s="105">
        <f>SUMIFS(Ausleitung!$G:$G,Ausleitung!$L:$L,Übersicht!$A9,Ausleitung!$A:$A,Übersicht!LT$2)</f>
        <v>0</v>
      </c>
      <c r="LU9" s="105">
        <f>SUMIFS(Ausleitung!$G:$G,Ausleitung!$L:$L,Übersicht!$A9,Ausleitung!$A:$A,Übersicht!LU$2)</f>
        <v>0</v>
      </c>
      <c r="LV9" s="105">
        <f>SUMIFS(Ausleitung!$G:$G,Ausleitung!$L:$L,Übersicht!$A9,Ausleitung!$A:$A,Übersicht!LV$2)</f>
        <v>0</v>
      </c>
      <c r="LW9" s="105">
        <f>SUMIFS(Ausleitung!$G:$G,Ausleitung!$L:$L,Übersicht!$A9,Ausleitung!$A:$A,Übersicht!LW$2)</f>
        <v>0</v>
      </c>
      <c r="LX9" s="105">
        <f>SUMIFS(Ausleitung!$G:$G,Ausleitung!$L:$L,Übersicht!$A9,Ausleitung!$A:$A,Übersicht!LX$2)</f>
        <v>0</v>
      </c>
      <c r="LY9" s="105">
        <f>SUMIFS(Ausleitung!$G:$G,Ausleitung!$L:$L,Übersicht!$A9,Ausleitung!$A:$A,Übersicht!LY$2)</f>
        <v>0</v>
      </c>
      <c r="LZ9" s="105">
        <f>SUMIFS(Ausleitung!$G:$G,Ausleitung!$L:$L,Übersicht!$A9,Ausleitung!$A:$A,Übersicht!LZ$2)</f>
        <v>0</v>
      </c>
      <c r="MA9" s="105">
        <f>SUMIFS(Ausleitung!$G:$G,Ausleitung!$L:$L,Übersicht!$A9,Ausleitung!$A:$A,Übersicht!MA$2)</f>
        <v>0</v>
      </c>
      <c r="MB9" s="105">
        <f>SUMIFS(Ausleitung!$G:$G,Ausleitung!$L:$L,Übersicht!$A9,Ausleitung!$A:$A,Übersicht!MB$2)</f>
        <v>0</v>
      </c>
      <c r="MC9" s="105">
        <f>SUMIFS(Ausleitung!$G:$G,Ausleitung!$L:$L,Übersicht!$A9,Ausleitung!$A:$A,Übersicht!MC$2)</f>
        <v>0</v>
      </c>
      <c r="MD9" s="105">
        <f>SUMIFS(Ausleitung!$G:$G,Ausleitung!$L:$L,Übersicht!$A9,Ausleitung!$A:$A,Übersicht!MD$2)</f>
        <v>0</v>
      </c>
      <c r="ME9" s="105">
        <f>SUMIFS(Ausleitung!$G:$G,Ausleitung!$L:$L,Übersicht!$A9,Ausleitung!$A:$A,Übersicht!ME$2)</f>
        <v>0</v>
      </c>
      <c r="MF9" s="105">
        <f>SUMIFS(Ausleitung!$G:$G,Ausleitung!$L:$L,Übersicht!$A9,Ausleitung!$A:$A,Übersicht!MF$2)</f>
        <v>0</v>
      </c>
      <c r="MG9" s="105">
        <f>SUMIFS(Ausleitung!$G:$G,Ausleitung!$L:$L,Übersicht!$A9,Ausleitung!$A:$A,Übersicht!MG$2)</f>
        <v>0</v>
      </c>
      <c r="MH9" s="105">
        <f>SUMIFS(Ausleitung!$G:$G,Ausleitung!$L:$L,Übersicht!$A9,Ausleitung!$A:$A,Übersicht!MH$2)</f>
        <v>0</v>
      </c>
      <c r="MI9" s="105">
        <f>SUMIFS(Ausleitung!$G:$G,Ausleitung!$L:$L,Übersicht!$A9,Ausleitung!$A:$A,Übersicht!MI$2)</f>
        <v>0</v>
      </c>
      <c r="MJ9" s="105">
        <f>SUMIFS(Ausleitung!$G:$G,Ausleitung!$L:$L,Übersicht!$A9,Ausleitung!$A:$A,Übersicht!MJ$2)</f>
        <v>0</v>
      </c>
      <c r="MK9" s="105">
        <f>SUMIFS(Ausleitung!$G:$G,Ausleitung!$L:$L,Übersicht!$A9,Ausleitung!$A:$A,Übersicht!MK$2)</f>
        <v>0</v>
      </c>
      <c r="ML9" s="105">
        <f>SUMIFS(Ausleitung!$G:$G,Ausleitung!$L:$L,Übersicht!$A9,Ausleitung!$A:$A,Übersicht!ML$2)</f>
        <v>0</v>
      </c>
      <c r="MM9" s="105">
        <f>SUMIFS(Ausleitung!$G:$G,Ausleitung!$L:$L,Übersicht!$A9,Ausleitung!$A:$A,Übersicht!MM$2)</f>
        <v>0</v>
      </c>
      <c r="MN9" s="105">
        <f>SUMIFS(Ausleitung!$G:$G,Ausleitung!$L:$L,Übersicht!$A9,Ausleitung!$A:$A,Übersicht!MN$2)</f>
        <v>0</v>
      </c>
      <c r="MO9" s="105">
        <f>SUMIFS(Ausleitung!$G:$G,Ausleitung!$L:$L,Übersicht!$A9,Ausleitung!$A:$A,Übersicht!MO$2)</f>
        <v>0</v>
      </c>
      <c r="MP9" s="105">
        <f>SUMIFS(Ausleitung!$G:$G,Ausleitung!$L:$L,Übersicht!$A9,Ausleitung!$A:$A,Übersicht!MP$2)</f>
        <v>0</v>
      </c>
      <c r="MQ9" s="105">
        <f>SUMIFS(Ausleitung!$G:$G,Ausleitung!$L:$L,Übersicht!$A9,Ausleitung!$A:$A,Übersicht!MQ$2)</f>
        <v>0</v>
      </c>
      <c r="MR9" s="105">
        <f>SUMIFS(Ausleitung!$G:$G,Ausleitung!$L:$L,Übersicht!$A9,Ausleitung!$A:$A,Übersicht!MR$2)</f>
        <v>0</v>
      </c>
      <c r="MS9" s="105">
        <f>SUMIFS(Ausleitung!$G:$G,Ausleitung!$L:$L,Übersicht!$A9,Ausleitung!$A:$A,Übersicht!MS$2)</f>
        <v>0</v>
      </c>
      <c r="MT9" s="105">
        <f>SUMIFS(Ausleitung!$G:$G,Ausleitung!$L:$L,Übersicht!$A9,Ausleitung!$A:$A,Übersicht!MT$2)</f>
        <v>0</v>
      </c>
      <c r="MU9" s="105">
        <f>SUMIFS(Ausleitung!$G:$G,Ausleitung!$L:$L,Übersicht!$A9,Ausleitung!$A:$A,Übersicht!MU$2)</f>
        <v>0</v>
      </c>
      <c r="MV9" s="105">
        <f>SUMIFS(Ausleitung!$G:$G,Ausleitung!$L:$L,Übersicht!$A9,Ausleitung!$A:$A,Übersicht!MV$2)</f>
        <v>0</v>
      </c>
      <c r="MW9" s="105">
        <f>SUMIFS(Ausleitung!$G:$G,Ausleitung!$L:$L,Übersicht!$A9,Ausleitung!$A:$A,Übersicht!MW$2)</f>
        <v>0</v>
      </c>
      <c r="MX9" s="105">
        <f>SUMIFS(Ausleitung!$G:$G,Ausleitung!$L:$L,Übersicht!$A9,Ausleitung!$A:$A,Übersicht!MX$2)</f>
        <v>0</v>
      </c>
      <c r="MY9" s="105">
        <f>SUMIFS(Ausleitung!$G:$G,Ausleitung!$L:$L,Übersicht!$A9,Ausleitung!$A:$A,Übersicht!MY$2)</f>
        <v>0</v>
      </c>
      <c r="MZ9" s="105">
        <f>SUMIFS(Ausleitung!$G:$G,Ausleitung!$L:$L,Übersicht!$A9,Ausleitung!$A:$A,Übersicht!MZ$2)</f>
        <v>0</v>
      </c>
      <c r="NA9" s="105">
        <f>SUMIFS(Ausleitung!$G:$G,Ausleitung!$L:$L,Übersicht!$A9,Ausleitung!$A:$A,Übersicht!NA$2)</f>
        <v>0</v>
      </c>
      <c r="NB9" s="105">
        <f>SUMIFS(Ausleitung!$G:$G,Ausleitung!$L:$L,Übersicht!$A9,Ausleitung!$A:$A,Übersicht!NB$2)</f>
        <v>0</v>
      </c>
      <c r="NC9" s="105">
        <f>SUMIFS(Ausleitung!$G:$G,Ausleitung!$L:$L,Übersicht!$A9,Ausleitung!$A:$A,Übersicht!NC$2)</f>
        <v>0</v>
      </c>
      <c r="ND9" s="105">
        <f>SUMIFS(Ausleitung!$G:$G,Ausleitung!$L:$L,Übersicht!$A9,Ausleitung!$A:$A,Übersicht!ND$2)</f>
        <v>0</v>
      </c>
      <c r="NE9" s="105">
        <f>SUMIFS(Ausleitung!$G:$G,Ausleitung!$L:$L,Übersicht!$A9,Ausleitung!$A:$A,Übersicht!NE$2)</f>
        <v>0</v>
      </c>
      <c r="NF9" s="105">
        <f>SUMIFS(Ausleitung!$G:$G,Ausleitung!$L:$L,Übersicht!$A9,Ausleitung!$A:$A,Übersicht!NF$2)</f>
        <v>0</v>
      </c>
      <c r="NG9" s="105">
        <f>SUMIFS(Ausleitung!$G:$G,Ausleitung!$L:$L,Übersicht!$A9,Ausleitung!$A:$A,Übersicht!NG$2)</f>
        <v>0</v>
      </c>
      <c r="NH9" s="105">
        <f>SUMIFS(Ausleitung!$G:$G,Ausleitung!$L:$L,Übersicht!$A9,Ausleitung!$A:$A,Übersicht!NH$2)</f>
        <v>0</v>
      </c>
      <c r="NI9" s="105">
        <f>SUMIFS(Ausleitung!$G:$G,Ausleitung!$L:$L,Übersicht!$A9,Ausleitung!$A:$A,Übersicht!NI$2)</f>
        <v>0</v>
      </c>
      <c r="NJ9" s="105">
        <f>SUMIFS(Ausleitung!$G:$G,Ausleitung!$L:$L,Übersicht!$A9,Ausleitung!$A:$A,Übersicht!NJ$2)</f>
        <v>0</v>
      </c>
      <c r="NK9" s="105">
        <f>SUMIFS(Ausleitung!$G:$G,Ausleitung!$L:$L,Übersicht!$A9,Ausleitung!$A:$A,Übersicht!NK$2)</f>
        <v>0</v>
      </c>
      <c r="NL9" s="105">
        <f>SUMIFS(Ausleitung!$G:$G,Ausleitung!$L:$L,Übersicht!$A9,Ausleitung!$A:$A,Übersicht!NL$2)</f>
        <v>0</v>
      </c>
      <c r="NM9" s="105">
        <f>SUMIFS(Ausleitung!$G:$G,Ausleitung!$L:$L,Übersicht!$A9,Ausleitung!$A:$A,Übersicht!NM$2)</f>
        <v>0</v>
      </c>
      <c r="NN9" s="105">
        <f>SUMIFS(Ausleitung!$G:$G,Ausleitung!$L:$L,Übersicht!$A9,Ausleitung!$A:$A,Übersicht!NN$2)</f>
        <v>0</v>
      </c>
      <c r="NO9" s="105">
        <f>SUMIFS(Ausleitung!$G:$G,Ausleitung!$L:$L,Übersicht!$A9,Ausleitung!$A:$A,Übersicht!NO$2)</f>
        <v>0</v>
      </c>
      <c r="NP9" s="105">
        <f>SUMIFS(Ausleitung!$G:$G,Ausleitung!$L:$L,Übersicht!$A9,Ausleitung!$A:$A,Übersicht!NP$2)</f>
        <v>0</v>
      </c>
      <c r="NQ9" s="105">
        <f>SUMIFS(Ausleitung!$G:$G,Ausleitung!$L:$L,Übersicht!$A9,Ausleitung!$A:$A,Übersicht!NQ$2)</f>
        <v>0</v>
      </c>
      <c r="NR9" s="105">
        <f>SUMIFS(Ausleitung!$G:$G,Ausleitung!$L:$L,Übersicht!$A9,Ausleitung!$A:$A,Übersicht!NR$2)</f>
        <v>0</v>
      </c>
    </row>
    <row r="10" spans="1:382" ht="22.35" customHeight="1" x14ac:dyDescent="0.25">
      <c r="A10" s="96" t="s">
        <v>21</v>
      </c>
      <c r="B10" s="168">
        <v>2</v>
      </c>
      <c r="C10" s="141" t="str">
        <f>IF(VLOOKUP(B10,Personaldaten!$B$3:$J$22,9,FALSE)="","",VLOOKUP(B10,Personaldaten!$B$3:$J$22,9,FALSE))</f>
        <v>Test2 Test 2</v>
      </c>
      <c r="D10" s="142"/>
      <c r="E10" s="143"/>
      <c r="F10" s="97">
        <f>IF(VLOOKUP(B10,Personaldaten!$B$3:$G$22,5,FALSE)=0,"",VLOOKUP(B10,Personaldaten!$B$3:$G$22,5,FALSE))</f>
        <v>28</v>
      </c>
      <c r="G10" s="97">
        <f>IF(C10="","",IF(ISBLANK(VLOOKUP(B10,Personaldaten!$B$3:$G$22,6,FALSE)),"",VLOOKUP(B10,Personaldaten!$B$3:$G$22,6,FALSE)))</f>
        <v>0</v>
      </c>
      <c r="H10" s="97">
        <f t="shared" si="18"/>
        <v>28</v>
      </c>
      <c r="I10" s="97">
        <f t="shared" ref="I10:I23" si="19">IF(G10="","",H10-K10)</f>
        <v>-8</v>
      </c>
      <c r="J10" s="98">
        <f>IF(C10="","",SUM(COUNTIF(Q10:NR10,[1]Einstellungen!$E$6)))</f>
        <v>0</v>
      </c>
      <c r="K10" s="99">
        <f t="shared" ref="K10:K28" si="20">SUM(Q10:NR10)</f>
        <v>36</v>
      </c>
      <c r="L10" s="100">
        <f>IF(C10="","",COUNTIF(O10:NQ10,[1]Einstellungen!$E$8))</f>
        <v>0</v>
      </c>
      <c r="M10" s="101">
        <f>IF(C10="","",COUNTIF(O10:NQ10,[1]Einstellungen!$E$7))</f>
        <v>0</v>
      </c>
      <c r="N10" s="102">
        <f>IF(C10="","",COUNTIF(R10:NS10,[1]Einstellungen!$E$9))</f>
        <v>0</v>
      </c>
      <c r="O10" s="103">
        <f>IF(C10="","",COUNTIF(Q10:NR10,[1]Einstellungen!$E$10))</f>
        <v>0</v>
      </c>
      <c r="P10" s="78"/>
      <c r="Q10" s="104"/>
      <c r="R10" s="105"/>
      <c r="S10" s="105">
        <f>SUMIFS(Ausleitung!$G:$G,Ausleitung!$L:$L,Übersicht!$A10,Ausleitung!$A:$A,Übersicht!S$2)</f>
        <v>8</v>
      </c>
      <c r="T10" s="105">
        <f>SUMIFS(Ausleitung!$G:$G,Ausleitung!$L:$L,Übersicht!$A10,Ausleitung!$A:$A,Übersicht!T$2)</f>
        <v>8</v>
      </c>
      <c r="U10" s="105">
        <f>SUMIFS(Ausleitung!$G:$G,Ausleitung!$L:$L,Übersicht!$A10,Ausleitung!$A:$A,Übersicht!U$2)</f>
        <v>0</v>
      </c>
      <c r="V10" s="105">
        <f>SUMIFS(Ausleitung!$G:$G,Ausleitung!$L:$L,Übersicht!$A10,Ausleitung!$A:$A,Übersicht!V$2)</f>
        <v>0</v>
      </c>
      <c r="W10" s="105">
        <f>SUMIFS(Ausleitung!$G:$G,Ausleitung!$L:$L,Übersicht!$A10,Ausleitung!$A:$A,Übersicht!W$2)</f>
        <v>0</v>
      </c>
      <c r="X10" s="105">
        <f>SUMIFS(Ausleitung!$G:$G,Ausleitung!$L:$L,Übersicht!$A10,Ausleitung!$A:$A,Übersicht!X$2)</f>
        <v>0</v>
      </c>
      <c r="Y10" s="105">
        <f>SUMIFS(Ausleitung!$G:$G,Ausleitung!$L:$L,Übersicht!$A10,Ausleitung!$A:$A,Übersicht!Y$2)</f>
        <v>0</v>
      </c>
      <c r="Z10" s="105">
        <f>SUMIFS(Ausleitung!$G:$G,Ausleitung!$L:$L,Übersicht!$A10,Ausleitung!$A:$A,Übersicht!Z$2)</f>
        <v>0</v>
      </c>
      <c r="AA10" s="105">
        <f>SUMIFS(Ausleitung!$G:$G,Ausleitung!$L:$L,Übersicht!$A10,Ausleitung!$A:$A,Übersicht!AA$2)</f>
        <v>0</v>
      </c>
      <c r="AB10" s="105">
        <f>SUMIFS(Ausleitung!$G:$G,Ausleitung!$L:$L,Übersicht!$A10,Ausleitung!$A:$A,Übersicht!AB$2)</f>
        <v>0</v>
      </c>
      <c r="AC10" s="105">
        <f>SUMIFS(Ausleitung!$G:$G,Ausleitung!$L:$L,Übersicht!$A10,Ausleitung!$A:$A,Übersicht!AC$2)</f>
        <v>0</v>
      </c>
      <c r="AD10" s="105">
        <f>SUMIFS(Ausleitung!$G:$G,Ausleitung!$L:$L,Übersicht!$A10,Ausleitung!$A:$A,Übersicht!AD$2)</f>
        <v>0</v>
      </c>
      <c r="AE10" s="105">
        <f>SUMIFS(Ausleitung!$G:$G,Ausleitung!$L:$L,Übersicht!$A10,Ausleitung!$A:$A,Übersicht!AE$2)</f>
        <v>0</v>
      </c>
      <c r="AF10" s="105">
        <f>SUMIFS(Ausleitung!$G:$G,Ausleitung!$L:$L,Übersicht!$A10,Ausleitung!$A:$A,Übersicht!AF$2)</f>
        <v>0</v>
      </c>
      <c r="AG10" s="105">
        <f>SUMIFS(Ausleitung!$G:$G,Ausleitung!$L:$L,Übersicht!$A10,Ausleitung!$A:$A,Übersicht!AG$2)</f>
        <v>0</v>
      </c>
      <c r="AH10" s="105">
        <f>SUMIFS(Ausleitung!$G:$G,Ausleitung!$L:$L,Übersicht!$A10,Ausleitung!$A:$A,Übersicht!AH$2)</f>
        <v>0</v>
      </c>
      <c r="AI10" s="105">
        <f>SUMIFS(Ausleitung!$G:$G,Ausleitung!$L:$L,Übersicht!$A10,Ausleitung!$A:$A,Übersicht!AI$2)</f>
        <v>0</v>
      </c>
      <c r="AJ10" s="105">
        <f>SUMIFS(Ausleitung!$G:$G,Ausleitung!$L:$L,Übersicht!$A10,Ausleitung!$A:$A,Übersicht!AJ$2)</f>
        <v>0</v>
      </c>
      <c r="AK10" s="105">
        <f>SUMIFS(Ausleitung!$G:$G,Ausleitung!$L:$L,Übersicht!$A10,Ausleitung!$A:$A,Übersicht!AK$2)</f>
        <v>0</v>
      </c>
      <c r="AL10" s="105">
        <f>SUMIFS(Ausleitung!$G:$G,Ausleitung!$L:$L,Übersicht!$A10,Ausleitung!$A:$A,Übersicht!AL$2)</f>
        <v>0</v>
      </c>
      <c r="AM10" s="105">
        <f>SUMIFS(Ausleitung!$G:$G,Ausleitung!$L:$L,Übersicht!$A10,Ausleitung!$A:$A,Übersicht!AM$2)</f>
        <v>0</v>
      </c>
      <c r="AN10" s="105">
        <f>SUMIFS(Ausleitung!$G:$G,Ausleitung!$L:$L,Übersicht!$A10,Ausleitung!$A:$A,Übersicht!AN$2)</f>
        <v>0</v>
      </c>
      <c r="AO10" s="105">
        <f>SUMIFS(Ausleitung!$G:$G,Ausleitung!$L:$L,Übersicht!$A10,Ausleitung!$A:$A,Übersicht!AO$2)</f>
        <v>0</v>
      </c>
      <c r="AP10" s="105">
        <f>SUMIFS(Ausleitung!$G:$G,Ausleitung!$L:$L,Übersicht!$A10,Ausleitung!$A:$A,Übersicht!AP$2)</f>
        <v>0</v>
      </c>
      <c r="AQ10" s="105">
        <f>SUMIFS(Ausleitung!$G:$G,Ausleitung!$L:$L,Übersicht!$A10,Ausleitung!$A:$A,Übersicht!AQ$2)</f>
        <v>0</v>
      </c>
      <c r="AR10" s="105">
        <f>SUMIFS(Ausleitung!$G:$G,Ausleitung!$L:$L,Übersicht!$A10,Ausleitung!$A:$A,Übersicht!AR$2)</f>
        <v>0</v>
      </c>
      <c r="AS10" s="105">
        <f>SUMIFS(Ausleitung!$G:$G,Ausleitung!$L:$L,Übersicht!$A10,Ausleitung!$A:$A,Übersicht!AS$2)</f>
        <v>0</v>
      </c>
      <c r="AT10" s="105">
        <f>SUMIFS(Ausleitung!$G:$G,Ausleitung!$L:$L,Übersicht!$A10,Ausleitung!$A:$A,Übersicht!AT$2)</f>
        <v>0</v>
      </c>
      <c r="AU10" s="105">
        <f>SUMIFS(Ausleitung!$G:$G,Ausleitung!$L:$L,Übersicht!$A10,Ausleitung!$A:$A,Übersicht!AU$2)</f>
        <v>0</v>
      </c>
      <c r="AV10" s="105">
        <f>SUMIFS(Ausleitung!$G:$G,Ausleitung!$L:$L,Übersicht!$A10,Ausleitung!$A:$A,Übersicht!AV$2)</f>
        <v>0</v>
      </c>
      <c r="AW10" s="105">
        <f>SUMIFS(Ausleitung!$G:$G,Ausleitung!$L:$L,Übersicht!$A10,Ausleitung!$A:$A,Übersicht!AW$2)</f>
        <v>0</v>
      </c>
      <c r="AX10" s="105">
        <f>SUMIFS(Ausleitung!$G:$G,Ausleitung!$L:$L,Übersicht!$A10,Ausleitung!$A:$A,Übersicht!AX$2)</f>
        <v>0</v>
      </c>
      <c r="AY10" s="105">
        <f>SUMIFS(Ausleitung!$G:$G,Ausleitung!$L:$L,Übersicht!$A10,Ausleitung!$A:$A,Übersicht!AY$2)</f>
        <v>0</v>
      </c>
      <c r="AZ10" s="105">
        <f>SUMIFS(Ausleitung!$G:$G,Ausleitung!$L:$L,Übersicht!$A10,Ausleitung!$A:$A,Übersicht!AZ$2)</f>
        <v>0</v>
      </c>
      <c r="BA10" s="105">
        <f>SUMIFS(Ausleitung!$G:$G,Ausleitung!$L:$L,Übersicht!$A10,Ausleitung!$A:$A,Übersicht!BA$2)</f>
        <v>0</v>
      </c>
      <c r="BB10" s="105">
        <f>SUMIFS(Ausleitung!$G:$G,Ausleitung!$L:$L,Übersicht!$A10,Ausleitung!$A:$A,Übersicht!BB$2)</f>
        <v>0</v>
      </c>
      <c r="BC10" s="105">
        <f>SUMIFS(Ausleitung!$G:$G,Ausleitung!$L:$L,Übersicht!$A10,Ausleitung!$A:$A,Übersicht!BC$2)</f>
        <v>0</v>
      </c>
      <c r="BD10" s="105">
        <f>SUMIFS(Ausleitung!$G:$G,Ausleitung!$L:$L,Übersicht!$A10,Ausleitung!$A:$A,Übersicht!BD$2)</f>
        <v>0</v>
      </c>
      <c r="BE10" s="105">
        <f>SUMIFS(Ausleitung!$G:$G,Ausleitung!$L:$L,Übersicht!$A10,Ausleitung!$A:$A,Übersicht!BE$2)</f>
        <v>4</v>
      </c>
      <c r="BF10" s="105">
        <f>SUMIFS(Ausleitung!$G:$G,Ausleitung!$L:$L,Übersicht!$A10,Ausleitung!$A:$A,Übersicht!BF$2)</f>
        <v>8</v>
      </c>
      <c r="BG10" s="105">
        <f>SUMIFS(Ausleitung!$G:$G,Ausleitung!$L:$L,Übersicht!$A10,Ausleitung!$A:$A,Übersicht!BG$2)</f>
        <v>0</v>
      </c>
      <c r="BH10" s="105">
        <f>SUMIFS(Ausleitung!$G:$G,Ausleitung!$L:$L,Übersicht!$A10,Ausleitung!$A:$A,Übersicht!BH$2)</f>
        <v>0</v>
      </c>
      <c r="BI10" s="105">
        <f>SUMIFS(Ausleitung!$G:$G,Ausleitung!$L:$L,Übersicht!$A10,Ausleitung!$A:$A,Übersicht!BI$2)</f>
        <v>0</v>
      </c>
      <c r="BJ10" s="105">
        <f>SUMIFS(Ausleitung!$G:$G,Ausleitung!$L:$L,Übersicht!$A10,Ausleitung!$A:$A,Übersicht!BJ$2)</f>
        <v>0</v>
      </c>
      <c r="BK10" s="105">
        <f>SUMIFS(Ausleitung!$G:$G,Ausleitung!$L:$L,Übersicht!$A10,Ausleitung!$A:$A,Übersicht!BK$2)</f>
        <v>0</v>
      </c>
      <c r="BL10" s="105">
        <f>SUMIFS(Ausleitung!$G:$G,Ausleitung!$L:$L,Übersicht!$A10,Ausleitung!$A:$A,Übersicht!BL$2)</f>
        <v>0</v>
      </c>
      <c r="BM10" s="105">
        <f>SUMIFS(Ausleitung!$G:$G,Ausleitung!$L:$L,Übersicht!$A10,Ausleitung!$A:$A,Übersicht!BM$2)</f>
        <v>0</v>
      </c>
      <c r="BN10" s="105">
        <f>SUMIFS(Ausleitung!$G:$G,Ausleitung!$L:$L,Übersicht!$A10,Ausleitung!$A:$A,Übersicht!BN$2)</f>
        <v>0</v>
      </c>
      <c r="BO10" s="105">
        <f>SUMIFS(Ausleitung!$G:$G,Ausleitung!$L:$L,Übersicht!$A10,Ausleitung!$A:$A,Übersicht!BO$2)</f>
        <v>0</v>
      </c>
      <c r="BP10" s="105">
        <f>SUMIFS(Ausleitung!$G:$G,Ausleitung!$L:$L,Übersicht!$A10,Ausleitung!$A:$A,Übersicht!BP$2)</f>
        <v>0</v>
      </c>
      <c r="BQ10" s="105">
        <f>SUMIFS(Ausleitung!$G:$G,Ausleitung!$L:$L,Übersicht!$A10,Ausleitung!$A:$A,Übersicht!BQ$2)</f>
        <v>0</v>
      </c>
      <c r="BR10" s="105">
        <f>SUMIFS(Ausleitung!$G:$G,Ausleitung!$L:$L,Übersicht!$A10,Ausleitung!$A:$A,Übersicht!BR$2)</f>
        <v>0</v>
      </c>
      <c r="BS10" s="105">
        <f>SUMIFS(Ausleitung!$G:$G,Ausleitung!$L:$L,Übersicht!$A10,Ausleitung!$A:$A,Übersicht!BS$2)</f>
        <v>0</v>
      </c>
      <c r="BT10" s="105">
        <f>SUMIFS(Ausleitung!$G:$G,Ausleitung!$L:$L,Übersicht!$A10,Ausleitung!$A:$A,Übersicht!BT$2)</f>
        <v>0</v>
      </c>
      <c r="BU10" s="105">
        <f>SUMIFS(Ausleitung!$G:$G,Ausleitung!$L:$L,Übersicht!$A10,Ausleitung!$A:$A,Übersicht!BU$2)</f>
        <v>0</v>
      </c>
      <c r="BV10" s="105">
        <f>SUMIFS(Ausleitung!$G:$G,Ausleitung!$L:$L,Übersicht!$A10,Ausleitung!$A:$A,Übersicht!BV$2)</f>
        <v>0</v>
      </c>
      <c r="BW10" s="105">
        <f>SUMIFS(Ausleitung!$G:$G,Ausleitung!$L:$L,Übersicht!$A10,Ausleitung!$A:$A,Übersicht!BW$2)</f>
        <v>0</v>
      </c>
      <c r="BX10" s="105">
        <f>SUMIFS(Ausleitung!$G:$G,Ausleitung!$L:$L,Übersicht!$A10,Ausleitung!$A:$A,Übersicht!BX$2)</f>
        <v>0</v>
      </c>
      <c r="BY10" s="105">
        <f>SUMIFS(Ausleitung!$G:$G,Ausleitung!$L:$L,Übersicht!$A10,Ausleitung!$A:$A,Übersicht!BY$2)</f>
        <v>0</v>
      </c>
      <c r="BZ10" s="105">
        <f>SUMIFS(Ausleitung!$G:$G,Ausleitung!$L:$L,Übersicht!$A10,Ausleitung!$A:$A,Übersicht!BZ$2)</f>
        <v>0</v>
      </c>
      <c r="CA10" s="105">
        <f>SUMIFS(Ausleitung!$G:$G,Ausleitung!$L:$L,Übersicht!$A10,Ausleitung!$A:$A,Übersicht!CA$2)</f>
        <v>8</v>
      </c>
      <c r="CB10" s="105">
        <f>SUMIFS(Ausleitung!$G:$G,Ausleitung!$L:$L,Übersicht!$A10,Ausleitung!$A:$A,Übersicht!CB$2)</f>
        <v>0</v>
      </c>
      <c r="CC10" s="105">
        <f>SUMIFS(Ausleitung!$G:$G,Ausleitung!$L:$L,Übersicht!$A10,Ausleitung!$A:$A,Übersicht!CC$2)</f>
        <v>0</v>
      </c>
      <c r="CD10" s="105">
        <f>SUMIFS(Ausleitung!$G:$G,Ausleitung!$L:$L,Übersicht!$A10,Ausleitung!$A:$A,Übersicht!CD$2)</f>
        <v>0</v>
      </c>
      <c r="CE10" s="105">
        <f>SUMIFS(Ausleitung!$G:$G,Ausleitung!$L:$L,Übersicht!$A10,Ausleitung!$A:$A,Übersicht!CE$2)</f>
        <v>0</v>
      </c>
      <c r="CF10" s="105">
        <f>SUMIFS(Ausleitung!$G:$G,Ausleitung!$L:$L,Übersicht!$A10,Ausleitung!$A:$A,Übersicht!CF$2)</f>
        <v>0</v>
      </c>
      <c r="CG10" s="105">
        <f>SUMIFS(Ausleitung!$G:$G,Ausleitung!$L:$L,Übersicht!$A10,Ausleitung!$A:$A,Übersicht!CG$2)</f>
        <v>0</v>
      </c>
      <c r="CH10" s="105">
        <f>SUMIFS(Ausleitung!$G:$G,Ausleitung!$L:$L,Übersicht!$A10,Ausleitung!$A:$A,Übersicht!CH$2)</f>
        <v>0</v>
      </c>
      <c r="CI10" s="105">
        <f>SUMIFS(Ausleitung!$G:$G,Ausleitung!$L:$L,Übersicht!$A10,Ausleitung!$A:$A,Übersicht!CI$2)</f>
        <v>0</v>
      </c>
      <c r="CJ10" s="105">
        <f>SUMIFS(Ausleitung!$G:$G,Ausleitung!$L:$L,Übersicht!$A10,Ausleitung!$A:$A,Übersicht!CJ$2)</f>
        <v>0</v>
      </c>
      <c r="CK10" s="105">
        <f>SUMIFS(Ausleitung!$G:$G,Ausleitung!$L:$L,Übersicht!$A10,Ausleitung!$A:$A,Übersicht!CK$2)</f>
        <v>0</v>
      </c>
      <c r="CL10" s="105">
        <f>SUMIFS(Ausleitung!$G:$G,Ausleitung!$L:$L,Übersicht!$A10,Ausleitung!$A:$A,Übersicht!CL$2)</f>
        <v>0</v>
      </c>
      <c r="CM10" s="105">
        <f>SUMIFS(Ausleitung!$G:$G,Ausleitung!$L:$L,Übersicht!$A10,Ausleitung!$A:$A,Übersicht!CM$2)</f>
        <v>0</v>
      </c>
      <c r="CN10" s="105">
        <f>SUMIFS(Ausleitung!$G:$G,Ausleitung!$L:$L,Übersicht!$A10,Ausleitung!$A:$A,Übersicht!CN$2)</f>
        <v>0</v>
      </c>
      <c r="CO10" s="105">
        <f>SUMIFS(Ausleitung!$G:$G,Ausleitung!$L:$L,Übersicht!$A10,Ausleitung!$A:$A,Übersicht!CO$2)</f>
        <v>0</v>
      </c>
      <c r="CP10" s="105">
        <f>SUMIFS(Ausleitung!$G:$G,Ausleitung!$L:$L,Übersicht!$A10,Ausleitung!$A:$A,Übersicht!CP$2)</f>
        <v>0</v>
      </c>
      <c r="CQ10" s="105">
        <f>SUMIFS(Ausleitung!$G:$G,Ausleitung!$L:$L,Übersicht!$A10,Ausleitung!$A:$A,Übersicht!CQ$2)</f>
        <v>0</v>
      </c>
      <c r="CR10" s="105">
        <f>SUMIFS(Ausleitung!$G:$G,Ausleitung!$L:$L,Übersicht!$A10,Ausleitung!$A:$A,Übersicht!CR$2)</f>
        <v>0</v>
      </c>
      <c r="CS10" s="105">
        <f>SUMIFS(Ausleitung!$G:$G,Ausleitung!$L:$L,Übersicht!$A10,Ausleitung!$A:$A,Übersicht!CS$2)</f>
        <v>0</v>
      </c>
      <c r="CT10" s="105">
        <f>SUMIFS(Ausleitung!$G:$G,Ausleitung!$L:$L,Übersicht!$A10,Ausleitung!$A:$A,Übersicht!CT$2)</f>
        <v>0</v>
      </c>
      <c r="CU10" s="105">
        <f>SUMIFS(Ausleitung!$G:$G,Ausleitung!$L:$L,Übersicht!$A10,Ausleitung!$A:$A,Übersicht!CU$2)</f>
        <v>0</v>
      </c>
      <c r="CV10" s="105">
        <f>SUMIFS(Ausleitung!$G:$G,Ausleitung!$L:$L,Übersicht!$A10,Ausleitung!$A:$A,Übersicht!CV$2)</f>
        <v>0</v>
      </c>
      <c r="CW10" s="105">
        <f>SUMIFS(Ausleitung!$G:$G,Ausleitung!$L:$L,Übersicht!$A10,Ausleitung!$A:$A,Übersicht!CW$2)</f>
        <v>0</v>
      </c>
      <c r="CX10" s="105">
        <f>SUMIFS(Ausleitung!$G:$G,Ausleitung!$L:$L,Übersicht!$A10,Ausleitung!$A:$A,Übersicht!CX$2)</f>
        <v>0</v>
      </c>
      <c r="CY10" s="105">
        <f>SUMIFS(Ausleitung!$G:$G,Ausleitung!$L:$L,Übersicht!$A10,Ausleitung!$A:$A,Übersicht!CY$2)</f>
        <v>0</v>
      </c>
      <c r="CZ10" s="105">
        <f>SUMIFS(Ausleitung!$G:$G,Ausleitung!$L:$L,Übersicht!$A10,Ausleitung!$A:$A,Übersicht!CZ$2)</f>
        <v>0</v>
      </c>
      <c r="DA10" s="105">
        <f>SUMIFS(Ausleitung!$G:$G,Ausleitung!$L:$L,Übersicht!$A10,Ausleitung!$A:$A,Übersicht!DA$2)</f>
        <v>0</v>
      </c>
      <c r="DB10" s="105">
        <f>SUMIFS(Ausleitung!$G:$G,Ausleitung!$L:$L,Übersicht!$A10,Ausleitung!$A:$A,Übersicht!DB$2)</f>
        <v>0</v>
      </c>
      <c r="DC10" s="105">
        <f>SUMIFS(Ausleitung!$G:$G,Ausleitung!$L:$L,Übersicht!$A10,Ausleitung!$A:$A,Übersicht!DC$2)</f>
        <v>0</v>
      </c>
      <c r="DD10" s="105">
        <f>SUMIFS(Ausleitung!$G:$G,Ausleitung!$L:$L,Übersicht!$A10,Ausleitung!$A:$A,Übersicht!DD$2)</f>
        <v>0</v>
      </c>
      <c r="DE10" s="105">
        <f>SUMIFS(Ausleitung!$G:$G,Ausleitung!$L:$L,Übersicht!$A10,Ausleitung!$A:$A,Übersicht!DE$2)</f>
        <v>0</v>
      </c>
      <c r="DF10" s="105">
        <f>SUMIFS(Ausleitung!$G:$G,Ausleitung!$L:$L,Übersicht!$A10,Ausleitung!$A:$A,Übersicht!DF$2)</f>
        <v>0</v>
      </c>
      <c r="DG10" s="105">
        <f>SUMIFS(Ausleitung!$G:$G,Ausleitung!$L:$L,Übersicht!$A10,Ausleitung!$A:$A,Übersicht!DG$2)</f>
        <v>0</v>
      </c>
      <c r="DH10" s="105">
        <f>SUMIFS(Ausleitung!$G:$G,Ausleitung!$L:$L,Übersicht!$A10,Ausleitung!$A:$A,Übersicht!DH$2)</f>
        <v>0</v>
      </c>
      <c r="DI10" s="105">
        <f>SUMIFS(Ausleitung!$G:$G,Ausleitung!$L:$L,Übersicht!$A10,Ausleitung!$A:$A,Übersicht!DI$2)</f>
        <v>0</v>
      </c>
      <c r="DJ10" s="105">
        <f>SUMIFS(Ausleitung!$G:$G,Ausleitung!$L:$L,Übersicht!$A10,Ausleitung!$A:$A,Übersicht!DJ$2)</f>
        <v>0</v>
      </c>
      <c r="DK10" s="105">
        <f>SUMIFS(Ausleitung!$G:$G,Ausleitung!$L:$L,Übersicht!$A10,Ausleitung!$A:$A,Übersicht!DK$2)</f>
        <v>0</v>
      </c>
      <c r="DL10" s="105">
        <f>SUMIFS(Ausleitung!$G:$G,Ausleitung!$L:$L,Übersicht!$A10,Ausleitung!$A:$A,Übersicht!DL$2)</f>
        <v>0</v>
      </c>
      <c r="DM10" s="105">
        <f>SUMIFS(Ausleitung!$G:$G,Ausleitung!$L:$L,Übersicht!$A10,Ausleitung!$A:$A,Übersicht!DM$2)</f>
        <v>0</v>
      </c>
      <c r="DN10" s="105">
        <f>SUMIFS(Ausleitung!$G:$G,Ausleitung!$L:$L,Übersicht!$A10,Ausleitung!$A:$A,Übersicht!DN$2)</f>
        <v>0</v>
      </c>
      <c r="DO10" s="105">
        <f>SUMIFS(Ausleitung!$G:$G,Ausleitung!$L:$L,Übersicht!$A10,Ausleitung!$A:$A,Übersicht!DO$2)</f>
        <v>0</v>
      </c>
      <c r="DP10" s="105">
        <f>SUMIFS(Ausleitung!$G:$G,Ausleitung!$L:$L,Übersicht!$A10,Ausleitung!$A:$A,Übersicht!DP$2)</f>
        <v>0</v>
      </c>
      <c r="DQ10" s="105">
        <f>SUMIFS(Ausleitung!$G:$G,Ausleitung!$L:$L,Übersicht!$A10,Ausleitung!$A:$A,Übersicht!DQ$2)</f>
        <v>0</v>
      </c>
      <c r="DR10" s="105">
        <f>SUMIFS(Ausleitung!$G:$G,Ausleitung!$L:$L,Übersicht!$A10,Ausleitung!$A:$A,Übersicht!DR$2)</f>
        <v>0</v>
      </c>
      <c r="DS10" s="105">
        <f>SUMIFS(Ausleitung!$G:$G,Ausleitung!$L:$L,Übersicht!$A10,Ausleitung!$A:$A,Übersicht!DS$2)</f>
        <v>0</v>
      </c>
      <c r="DT10" s="105">
        <f>SUMIFS(Ausleitung!$G:$G,Ausleitung!$L:$L,Übersicht!$A10,Ausleitung!$A:$A,Übersicht!DT$2)</f>
        <v>0</v>
      </c>
      <c r="DU10" s="105">
        <f>SUMIFS(Ausleitung!$G:$G,Ausleitung!$L:$L,Übersicht!$A10,Ausleitung!$A:$A,Übersicht!DU$2)</f>
        <v>0</v>
      </c>
      <c r="DV10" s="105">
        <f>SUMIFS(Ausleitung!$G:$G,Ausleitung!$L:$L,Übersicht!$A10,Ausleitung!$A:$A,Übersicht!DV$2)</f>
        <v>0</v>
      </c>
      <c r="DW10" s="105">
        <f>SUMIFS(Ausleitung!$G:$G,Ausleitung!$L:$L,Übersicht!$A10,Ausleitung!$A:$A,Übersicht!DW$2)</f>
        <v>0</v>
      </c>
      <c r="DX10" s="105">
        <f>SUMIFS(Ausleitung!$G:$G,Ausleitung!$L:$L,Übersicht!$A10,Ausleitung!$A:$A,Übersicht!DX$2)</f>
        <v>0</v>
      </c>
      <c r="DY10" s="105">
        <f>SUMIFS(Ausleitung!$G:$G,Ausleitung!$L:$L,Übersicht!$A10,Ausleitung!$A:$A,Übersicht!DY$2)</f>
        <v>0</v>
      </c>
      <c r="DZ10" s="105">
        <f>SUMIFS(Ausleitung!$G:$G,Ausleitung!$L:$L,Übersicht!$A10,Ausleitung!$A:$A,Übersicht!DZ$2)</f>
        <v>0</v>
      </c>
      <c r="EA10" s="105">
        <f>SUMIFS(Ausleitung!$G:$G,Ausleitung!$L:$L,Übersicht!$A10,Ausleitung!$A:$A,Übersicht!EA$2)</f>
        <v>0</v>
      </c>
      <c r="EB10" s="105">
        <f>SUMIFS(Ausleitung!$G:$G,Ausleitung!$L:$L,Übersicht!$A10,Ausleitung!$A:$A,Übersicht!EB$2)</f>
        <v>0</v>
      </c>
      <c r="EC10" s="105">
        <f>SUMIFS(Ausleitung!$G:$G,Ausleitung!$L:$L,Übersicht!$A10,Ausleitung!$A:$A,Übersicht!EC$2)</f>
        <v>0</v>
      </c>
      <c r="ED10" s="105">
        <f>SUMIFS(Ausleitung!$G:$G,Ausleitung!$L:$L,Übersicht!$A10,Ausleitung!$A:$A,Übersicht!ED$2)</f>
        <v>0</v>
      </c>
      <c r="EE10" s="105">
        <f>SUMIFS(Ausleitung!$G:$G,Ausleitung!$L:$L,Übersicht!$A10,Ausleitung!$A:$A,Übersicht!EE$2)</f>
        <v>0</v>
      </c>
      <c r="EF10" s="105">
        <f>SUMIFS(Ausleitung!$G:$G,Ausleitung!$L:$L,Übersicht!$A10,Ausleitung!$A:$A,Übersicht!EF$2)</f>
        <v>0</v>
      </c>
      <c r="EG10" s="105">
        <f>SUMIFS(Ausleitung!$G:$G,Ausleitung!$L:$L,Übersicht!$A10,Ausleitung!$A:$A,Übersicht!EG$2)</f>
        <v>0</v>
      </c>
      <c r="EH10" s="105">
        <f>SUMIFS(Ausleitung!$G:$G,Ausleitung!$L:$L,Übersicht!$A10,Ausleitung!$A:$A,Übersicht!EH$2)</f>
        <v>0</v>
      </c>
      <c r="EI10" s="105">
        <f>SUMIFS(Ausleitung!$G:$G,Ausleitung!$L:$L,Übersicht!$A10,Ausleitung!$A:$A,Übersicht!EI$2)</f>
        <v>0</v>
      </c>
      <c r="EJ10" s="105">
        <f>SUMIFS(Ausleitung!$G:$G,Ausleitung!$L:$L,Übersicht!$A10,Ausleitung!$A:$A,Übersicht!EJ$2)</f>
        <v>0</v>
      </c>
      <c r="EK10" s="105">
        <f>SUMIFS(Ausleitung!$G:$G,Ausleitung!$L:$L,Übersicht!$A10,Ausleitung!$A:$A,Übersicht!EK$2)</f>
        <v>0</v>
      </c>
      <c r="EL10" s="105">
        <f>SUMIFS(Ausleitung!$G:$G,Ausleitung!$L:$L,Übersicht!$A10,Ausleitung!$A:$A,Übersicht!EL$2)</f>
        <v>0</v>
      </c>
      <c r="EM10" s="105">
        <f>SUMIFS(Ausleitung!$G:$G,Ausleitung!$L:$L,Übersicht!$A10,Ausleitung!$A:$A,Übersicht!EM$2)</f>
        <v>0</v>
      </c>
      <c r="EN10" s="105">
        <f>SUMIFS(Ausleitung!$G:$G,Ausleitung!$L:$L,Übersicht!$A10,Ausleitung!$A:$A,Übersicht!EN$2)</f>
        <v>0</v>
      </c>
      <c r="EO10" s="105">
        <f>SUMIFS(Ausleitung!$G:$G,Ausleitung!$L:$L,Übersicht!$A10,Ausleitung!$A:$A,Übersicht!EO$2)</f>
        <v>0</v>
      </c>
      <c r="EP10" s="105">
        <f>SUMIFS(Ausleitung!$G:$G,Ausleitung!$L:$L,Übersicht!$A10,Ausleitung!$A:$A,Übersicht!EP$2)</f>
        <v>0</v>
      </c>
      <c r="EQ10" s="105">
        <f>SUMIFS(Ausleitung!$G:$G,Ausleitung!$L:$L,Übersicht!$A10,Ausleitung!$A:$A,Übersicht!EQ$2)</f>
        <v>0</v>
      </c>
      <c r="ER10" s="105">
        <f>SUMIFS(Ausleitung!$G:$G,Ausleitung!$L:$L,Übersicht!$A10,Ausleitung!$A:$A,Übersicht!ER$2)</f>
        <v>0</v>
      </c>
      <c r="ES10" s="105">
        <f>SUMIFS(Ausleitung!$G:$G,Ausleitung!$L:$L,Übersicht!$A10,Ausleitung!$A:$A,Übersicht!ES$2)</f>
        <v>0</v>
      </c>
      <c r="ET10" s="105">
        <f>SUMIFS(Ausleitung!$G:$G,Ausleitung!$L:$L,Übersicht!$A10,Ausleitung!$A:$A,Übersicht!ET$2)</f>
        <v>0</v>
      </c>
      <c r="EU10" s="105">
        <f>SUMIFS(Ausleitung!$G:$G,Ausleitung!$L:$L,Übersicht!$A10,Ausleitung!$A:$A,Übersicht!EU$2)</f>
        <v>0</v>
      </c>
      <c r="EV10" s="105">
        <f>SUMIFS(Ausleitung!$G:$G,Ausleitung!$L:$L,Übersicht!$A10,Ausleitung!$A:$A,Übersicht!EV$2)</f>
        <v>0</v>
      </c>
      <c r="EW10" s="105">
        <f>SUMIFS(Ausleitung!$G:$G,Ausleitung!$L:$L,Übersicht!$A10,Ausleitung!$A:$A,Übersicht!EW$2)</f>
        <v>0</v>
      </c>
      <c r="EX10" s="105">
        <f>SUMIFS(Ausleitung!$G:$G,Ausleitung!$L:$L,Übersicht!$A10,Ausleitung!$A:$A,Übersicht!EX$2)</f>
        <v>0</v>
      </c>
      <c r="EY10" s="105">
        <f>SUMIFS(Ausleitung!$G:$G,Ausleitung!$L:$L,Übersicht!$A10,Ausleitung!$A:$A,Übersicht!EY$2)</f>
        <v>0</v>
      </c>
      <c r="EZ10" s="105">
        <f>SUMIFS(Ausleitung!$G:$G,Ausleitung!$L:$L,Übersicht!$A10,Ausleitung!$A:$A,Übersicht!EZ$2)</f>
        <v>0</v>
      </c>
      <c r="FA10" s="105">
        <f>SUMIFS(Ausleitung!$G:$G,Ausleitung!$L:$L,Übersicht!$A10,Ausleitung!$A:$A,Übersicht!FA$2)</f>
        <v>0</v>
      </c>
      <c r="FB10" s="105">
        <f>SUMIFS(Ausleitung!$G:$G,Ausleitung!$L:$L,Übersicht!$A10,Ausleitung!$A:$A,Übersicht!FB$2)</f>
        <v>0</v>
      </c>
      <c r="FC10" s="105">
        <f>SUMIFS(Ausleitung!$G:$G,Ausleitung!$L:$L,Übersicht!$A10,Ausleitung!$A:$A,Übersicht!FC$2)</f>
        <v>0</v>
      </c>
      <c r="FD10" s="105">
        <f>SUMIFS(Ausleitung!$G:$G,Ausleitung!$L:$L,Übersicht!$A10,Ausleitung!$A:$A,Übersicht!FD$2)</f>
        <v>0</v>
      </c>
      <c r="FE10" s="105">
        <f>SUMIFS(Ausleitung!$G:$G,Ausleitung!$L:$L,Übersicht!$A10,Ausleitung!$A:$A,Übersicht!FE$2)</f>
        <v>0</v>
      </c>
      <c r="FF10" s="105">
        <f>SUMIFS(Ausleitung!$G:$G,Ausleitung!$L:$L,Übersicht!$A10,Ausleitung!$A:$A,Übersicht!FF$2)</f>
        <v>0</v>
      </c>
      <c r="FG10" s="105">
        <f>SUMIFS(Ausleitung!$G:$G,Ausleitung!$L:$L,Übersicht!$A10,Ausleitung!$A:$A,Übersicht!FG$2)</f>
        <v>0</v>
      </c>
      <c r="FH10" s="105">
        <f>SUMIFS(Ausleitung!$G:$G,Ausleitung!$L:$L,Übersicht!$A10,Ausleitung!$A:$A,Übersicht!FH$2)</f>
        <v>0</v>
      </c>
      <c r="FI10" s="105">
        <f>SUMIFS(Ausleitung!$G:$G,Ausleitung!$L:$L,Übersicht!$A10,Ausleitung!$A:$A,Übersicht!FI$2)</f>
        <v>0</v>
      </c>
      <c r="FJ10" s="105">
        <f>SUMIFS(Ausleitung!$G:$G,Ausleitung!$L:$L,Übersicht!$A10,Ausleitung!$A:$A,Übersicht!FJ$2)</f>
        <v>0</v>
      </c>
      <c r="FK10" s="105">
        <f>SUMIFS(Ausleitung!$G:$G,Ausleitung!$L:$L,Übersicht!$A10,Ausleitung!$A:$A,Übersicht!FK$2)</f>
        <v>0</v>
      </c>
      <c r="FL10" s="105">
        <f>SUMIFS(Ausleitung!$G:$G,Ausleitung!$L:$L,Übersicht!$A10,Ausleitung!$A:$A,Übersicht!FL$2)</f>
        <v>0</v>
      </c>
      <c r="FM10" s="105">
        <f>SUMIFS(Ausleitung!$G:$G,Ausleitung!$L:$L,Übersicht!$A10,Ausleitung!$A:$A,Übersicht!FM$2)</f>
        <v>0</v>
      </c>
      <c r="FN10" s="105">
        <f>SUMIFS(Ausleitung!$G:$G,Ausleitung!$L:$L,Übersicht!$A10,Ausleitung!$A:$A,Übersicht!FN$2)</f>
        <v>0</v>
      </c>
      <c r="FO10" s="105">
        <f>SUMIFS(Ausleitung!$G:$G,Ausleitung!$L:$L,Übersicht!$A10,Ausleitung!$A:$A,Übersicht!FO$2)</f>
        <v>0</v>
      </c>
      <c r="FP10" s="105">
        <f>SUMIFS(Ausleitung!$G:$G,Ausleitung!$L:$L,Übersicht!$A10,Ausleitung!$A:$A,Übersicht!FP$2)</f>
        <v>0</v>
      </c>
      <c r="FQ10" s="105">
        <f>SUMIFS(Ausleitung!$G:$G,Ausleitung!$L:$L,Übersicht!$A10,Ausleitung!$A:$A,Übersicht!FQ$2)</f>
        <v>0</v>
      </c>
      <c r="FR10" s="105">
        <f>SUMIFS(Ausleitung!$G:$G,Ausleitung!$L:$L,Übersicht!$A10,Ausleitung!$A:$A,Übersicht!FR$2)</f>
        <v>0</v>
      </c>
      <c r="FS10" s="105">
        <f>SUMIFS(Ausleitung!$G:$G,Ausleitung!$L:$L,Übersicht!$A10,Ausleitung!$A:$A,Übersicht!FS$2)</f>
        <v>0</v>
      </c>
      <c r="FT10" s="105">
        <f>SUMIFS(Ausleitung!$G:$G,Ausleitung!$L:$L,Übersicht!$A10,Ausleitung!$A:$A,Übersicht!FT$2)</f>
        <v>0</v>
      </c>
      <c r="FU10" s="105">
        <f>SUMIFS(Ausleitung!$G:$G,Ausleitung!$L:$L,Übersicht!$A10,Ausleitung!$A:$A,Übersicht!FU$2)</f>
        <v>0</v>
      </c>
      <c r="FV10" s="105">
        <f>SUMIFS(Ausleitung!$G:$G,Ausleitung!$L:$L,Übersicht!$A10,Ausleitung!$A:$A,Übersicht!FV$2)</f>
        <v>0</v>
      </c>
      <c r="FW10" s="105">
        <f>SUMIFS(Ausleitung!$G:$G,Ausleitung!$L:$L,Übersicht!$A10,Ausleitung!$A:$A,Übersicht!FW$2)</f>
        <v>0</v>
      </c>
      <c r="FX10" s="105">
        <f>SUMIFS(Ausleitung!$G:$G,Ausleitung!$L:$L,Übersicht!$A10,Ausleitung!$A:$A,Übersicht!FX$2)</f>
        <v>0</v>
      </c>
      <c r="FY10" s="105">
        <f>SUMIFS(Ausleitung!$G:$G,Ausleitung!$L:$L,Übersicht!$A10,Ausleitung!$A:$A,Übersicht!FY$2)</f>
        <v>0</v>
      </c>
      <c r="FZ10" s="105">
        <f>SUMIFS(Ausleitung!$G:$G,Ausleitung!$L:$L,Übersicht!$A10,Ausleitung!$A:$A,Übersicht!FZ$2)</f>
        <v>0</v>
      </c>
      <c r="GA10" s="105">
        <f>SUMIFS(Ausleitung!$G:$G,Ausleitung!$L:$L,Übersicht!$A10,Ausleitung!$A:$A,Übersicht!GA$2)</f>
        <v>0</v>
      </c>
      <c r="GB10" s="105">
        <f>SUMIFS(Ausleitung!$G:$G,Ausleitung!$L:$L,Übersicht!$A10,Ausleitung!$A:$A,Übersicht!GB$2)</f>
        <v>0</v>
      </c>
      <c r="GC10" s="105">
        <f>SUMIFS(Ausleitung!$G:$G,Ausleitung!$L:$L,Übersicht!$A10,Ausleitung!$A:$A,Übersicht!GC$2)</f>
        <v>0</v>
      </c>
      <c r="GD10" s="105">
        <f>SUMIFS(Ausleitung!$G:$G,Ausleitung!$L:$L,Übersicht!$A10,Ausleitung!$A:$A,Übersicht!GD$2)</f>
        <v>0</v>
      </c>
      <c r="GE10" s="105">
        <f>SUMIFS(Ausleitung!$G:$G,Ausleitung!$L:$L,Übersicht!$A10,Ausleitung!$A:$A,Übersicht!GE$2)</f>
        <v>0</v>
      </c>
      <c r="GF10" s="105">
        <f>SUMIFS(Ausleitung!$G:$G,Ausleitung!$L:$L,Übersicht!$A10,Ausleitung!$A:$A,Übersicht!GF$2)</f>
        <v>0</v>
      </c>
      <c r="GG10" s="105">
        <f>SUMIFS(Ausleitung!$G:$G,Ausleitung!$L:$L,Übersicht!$A10,Ausleitung!$A:$A,Übersicht!GG$2)</f>
        <v>0</v>
      </c>
      <c r="GH10" s="105">
        <f>SUMIFS(Ausleitung!$G:$G,Ausleitung!$L:$L,Übersicht!$A10,Ausleitung!$A:$A,Übersicht!GH$2)</f>
        <v>0</v>
      </c>
      <c r="GI10" s="105">
        <f>SUMIFS(Ausleitung!$G:$G,Ausleitung!$L:$L,Übersicht!$A10,Ausleitung!$A:$A,Übersicht!GI$2)</f>
        <v>0</v>
      </c>
      <c r="GJ10" s="105">
        <f>SUMIFS(Ausleitung!$G:$G,Ausleitung!$L:$L,Übersicht!$A10,Ausleitung!$A:$A,Übersicht!GJ$2)</f>
        <v>0</v>
      </c>
      <c r="GK10" s="105">
        <f>SUMIFS(Ausleitung!$G:$G,Ausleitung!$L:$L,Übersicht!$A10,Ausleitung!$A:$A,Übersicht!GK$2)</f>
        <v>0</v>
      </c>
      <c r="GL10" s="105">
        <f>SUMIFS(Ausleitung!$G:$G,Ausleitung!$L:$L,Übersicht!$A10,Ausleitung!$A:$A,Übersicht!GL$2)</f>
        <v>0</v>
      </c>
      <c r="GM10" s="105">
        <f>SUMIFS(Ausleitung!$G:$G,Ausleitung!$L:$L,Übersicht!$A10,Ausleitung!$A:$A,Übersicht!GM$2)</f>
        <v>0</v>
      </c>
      <c r="GN10" s="105">
        <f>SUMIFS(Ausleitung!$G:$G,Ausleitung!$L:$L,Übersicht!$A10,Ausleitung!$A:$A,Übersicht!GN$2)</f>
        <v>0</v>
      </c>
      <c r="GO10" s="105">
        <f>SUMIFS(Ausleitung!$G:$G,Ausleitung!$L:$L,Übersicht!$A10,Ausleitung!$A:$A,Übersicht!GO$2)</f>
        <v>0</v>
      </c>
      <c r="GP10" s="105">
        <f>SUMIFS(Ausleitung!$G:$G,Ausleitung!$L:$L,Übersicht!$A10,Ausleitung!$A:$A,Übersicht!GP$2)</f>
        <v>0</v>
      </c>
      <c r="GQ10" s="105">
        <f>SUMIFS(Ausleitung!$G:$G,Ausleitung!$L:$L,Übersicht!$A10,Ausleitung!$A:$A,Übersicht!GQ$2)</f>
        <v>0</v>
      </c>
      <c r="GR10" s="105">
        <f>SUMIFS(Ausleitung!$G:$G,Ausleitung!$L:$L,Übersicht!$A10,Ausleitung!$A:$A,Übersicht!GR$2)</f>
        <v>0</v>
      </c>
      <c r="GS10" s="105">
        <f>SUMIFS(Ausleitung!$G:$G,Ausleitung!$L:$L,Übersicht!$A10,Ausleitung!$A:$A,Übersicht!GS$2)</f>
        <v>0</v>
      </c>
      <c r="GT10" s="105">
        <f>SUMIFS(Ausleitung!$G:$G,Ausleitung!$L:$L,Übersicht!$A10,Ausleitung!$A:$A,Übersicht!GT$2)</f>
        <v>0</v>
      </c>
      <c r="GU10" s="105">
        <f>SUMIFS(Ausleitung!$G:$G,Ausleitung!$L:$L,Übersicht!$A10,Ausleitung!$A:$A,Übersicht!GU$2)</f>
        <v>0</v>
      </c>
      <c r="GV10" s="105">
        <f>SUMIFS(Ausleitung!$G:$G,Ausleitung!$L:$L,Übersicht!$A10,Ausleitung!$A:$A,Übersicht!GV$2)</f>
        <v>0</v>
      </c>
      <c r="GW10" s="105">
        <f>SUMIFS(Ausleitung!$G:$G,Ausleitung!$L:$L,Übersicht!$A10,Ausleitung!$A:$A,Übersicht!GW$2)</f>
        <v>0</v>
      </c>
      <c r="GX10" s="105">
        <f>SUMIFS(Ausleitung!$G:$G,Ausleitung!$L:$L,Übersicht!$A10,Ausleitung!$A:$A,Übersicht!GX$2)</f>
        <v>0</v>
      </c>
      <c r="GY10" s="105">
        <f>SUMIFS(Ausleitung!$G:$G,Ausleitung!$L:$L,Übersicht!$A10,Ausleitung!$A:$A,Übersicht!GY$2)</f>
        <v>0</v>
      </c>
      <c r="GZ10" s="105">
        <f>SUMIFS(Ausleitung!$G:$G,Ausleitung!$L:$L,Übersicht!$A10,Ausleitung!$A:$A,Übersicht!GZ$2)</f>
        <v>0</v>
      </c>
      <c r="HA10" s="105">
        <f>SUMIFS(Ausleitung!$G:$G,Ausleitung!$L:$L,Übersicht!$A10,Ausleitung!$A:$A,Übersicht!HA$2)</f>
        <v>0</v>
      </c>
      <c r="HB10" s="105">
        <f>SUMIFS(Ausleitung!$G:$G,Ausleitung!$L:$L,Übersicht!$A10,Ausleitung!$A:$A,Übersicht!HB$2)</f>
        <v>0</v>
      </c>
      <c r="HC10" s="105">
        <f>SUMIFS(Ausleitung!$G:$G,Ausleitung!$L:$L,Übersicht!$A10,Ausleitung!$A:$A,Übersicht!HC$2)</f>
        <v>0</v>
      </c>
      <c r="HD10" s="105">
        <f>SUMIFS(Ausleitung!$G:$G,Ausleitung!$L:$L,Übersicht!$A10,Ausleitung!$A:$A,Übersicht!HD$2)</f>
        <v>0</v>
      </c>
      <c r="HE10" s="105">
        <f>SUMIFS(Ausleitung!$G:$G,Ausleitung!$L:$L,Übersicht!$A10,Ausleitung!$A:$A,Übersicht!HE$2)</f>
        <v>0</v>
      </c>
      <c r="HF10" s="105">
        <f>SUMIFS(Ausleitung!$G:$G,Ausleitung!$L:$L,Übersicht!$A10,Ausleitung!$A:$A,Übersicht!HF$2)</f>
        <v>0</v>
      </c>
      <c r="HG10" s="105">
        <f>SUMIFS(Ausleitung!$G:$G,Ausleitung!$L:$L,Übersicht!$A10,Ausleitung!$A:$A,Übersicht!HG$2)</f>
        <v>0</v>
      </c>
      <c r="HH10" s="105">
        <f>SUMIFS(Ausleitung!$G:$G,Ausleitung!$L:$L,Übersicht!$A10,Ausleitung!$A:$A,Übersicht!HH$2)</f>
        <v>0</v>
      </c>
      <c r="HI10" s="105">
        <f>SUMIFS(Ausleitung!$G:$G,Ausleitung!$L:$L,Übersicht!$A10,Ausleitung!$A:$A,Übersicht!HI$2)</f>
        <v>0</v>
      </c>
      <c r="HJ10" s="105">
        <f>SUMIFS(Ausleitung!$G:$G,Ausleitung!$L:$L,Übersicht!$A10,Ausleitung!$A:$A,Übersicht!HJ$2)</f>
        <v>0</v>
      </c>
      <c r="HK10" s="105">
        <f>SUMIFS(Ausleitung!$G:$G,Ausleitung!$L:$L,Übersicht!$A10,Ausleitung!$A:$A,Übersicht!HK$2)</f>
        <v>0</v>
      </c>
      <c r="HL10" s="105">
        <f>SUMIFS(Ausleitung!$G:$G,Ausleitung!$L:$L,Übersicht!$A10,Ausleitung!$A:$A,Übersicht!HL$2)</f>
        <v>0</v>
      </c>
      <c r="HM10" s="105">
        <f>SUMIFS(Ausleitung!$G:$G,Ausleitung!$L:$L,Übersicht!$A10,Ausleitung!$A:$A,Übersicht!HM$2)</f>
        <v>0</v>
      </c>
      <c r="HN10" s="105">
        <f>SUMIFS(Ausleitung!$G:$G,Ausleitung!$L:$L,Übersicht!$A10,Ausleitung!$A:$A,Übersicht!HN$2)</f>
        <v>0</v>
      </c>
      <c r="HO10" s="105">
        <f>SUMIFS(Ausleitung!$G:$G,Ausleitung!$L:$L,Übersicht!$A10,Ausleitung!$A:$A,Übersicht!HO$2)</f>
        <v>0</v>
      </c>
      <c r="HP10" s="105">
        <f>SUMIFS(Ausleitung!$G:$G,Ausleitung!$L:$L,Übersicht!$A10,Ausleitung!$A:$A,Übersicht!HP$2)</f>
        <v>0</v>
      </c>
      <c r="HQ10" s="105">
        <f>SUMIFS(Ausleitung!$G:$G,Ausleitung!$L:$L,Übersicht!$A10,Ausleitung!$A:$A,Übersicht!HQ$2)</f>
        <v>0</v>
      </c>
      <c r="HR10" s="105">
        <f>SUMIFS(Ausleitung!$G:$G,Ausleitung!$L:$L,Übersicht!$A10,Ausleitung!$A:$A,Übersicht!HR$2)</f>
        <v>0</v>
      </c>
      <c r="HS10" s="105">
        <f>SUMIFS(Ausleitung!$G:$G,Ausleitung!$L:$L,Übersicht!$A10,Ausleitung!$A:$A,Übersicht!HS$2)</f>
        <v>0</v>
      </c>
      <c r="HT10" s="105">
        <f>SUMIFS(Ausleitung!$G:$G,Ausleitung!$L:$L,Übersicht!$A10,Ausleitung!$A:$A,Übersicht!HT$2)</f>
        <v>0</v>
      </c>
      <c r="HU10" s="105">
        <f>SUMIFS(Ausleitung!$G:$G,Ausleitung!$L:$L,Übersicht!$A10,Ausleitung!$A:$A,Übersicht!HU$2)</f>
        <v>0</v>
      </c>
      <c r="HV10" s="105">
        <f>SUMIFS(Ausleitung!$G:$G,Ausleitung!$L:$L,Übersicht!$A10,Ausleitung!$A:$A,Übersicht!HV$2)</f>
        <v>0</v>
      </c>
      <c r="HW10" s="105">
        <f>SUMIFS(Ausleitung!$G:$G,Ausleitung!$L:$L,Übersicht!$A10,Ausleitung!$A:$A,Übersicht!HW$2)</f>
        <v>0</v>
      </c>
      <c r="HX10" s="105">
        <f>SUMIFS(Ausleitung!$G:$G,Ausleitung!$L:$L,Übersicht!$A10,Ausleitung!$A:$A,Übersicht!HX$2)</f>
        <v>0</v>
      </c>
      <c r="HY10" s="105">
        <f>SUMIFS(Ausleitung!$G:$G,Ausleitung!$L:$L,Übersicht!$A10,Ausleitung!$A:$A,Übersicht!HY$2)</f>
        <v>0</v>
      </c>
      <c r="HZ10" s="105">
        <f>SUMIFS(Ausleitung!$G:$G,Ausleitung!$L:$L,Übersicht!$A10,Ausleitung!$A:$A,Übersicht!HZ$2)</f>
        <v>0</v>
      </c>
      <c r="IA10" s="105">
        <f>SUMIFS(Ausleitung!$G:$G,Ausleitung!$L:$L,Übersicht!$A10,Ausleitung!$A:$A,Übersicht!IA$2)</f>
        <v>0</v>
      </c>
      <c r="IB10" s="105">
        <f>SUMIFS(Ausleitung!$G:$G,Ausleitung!$L:$L,Übersicht!$A10,Ausleitung!$A:$A,Übersicht!IB$2)</f>
        <v>0</v>
      </c>
      <c r="IC10" s="105">
        <f>SUMIFS(Ausleitung!$G:$G,Ausleitung!$L:$L,Übersicht!$A10,Ausleitung!$A:$A,Übersicht!IC$2)</f>
        <v>0</v>
      </c>
      <c r="ID10" s="105">
        <f>SUMIFS(Ausleitung!$G:$G,Ausleitung!$L:$L,Übersicht!$A10,Ausleitung!$A:$A,Übersicht!ID$2)</f>
        <v>0</v>
      </c>
      <c r="IE10" s="105">
        <f>SUMIFS(Ausleitung!$G:$G,Ausleitung!$L:$L,Übersicht!$A10,Ausleitung!$A:$A,Übersicht!IE$2)</f>
        <v>0</v>
      </c>
      <c r="IF10" s="105">
        <f>SUMIFS(Ausleitung!$G:$G,Ausleitung!$L:$L,Übersicht!$A10,Ausleitung!$A:$A,Übersicht!IF$2)</f>
        <v>0</v>
      </c>
      <c r="IG10" s="105">
        <f>SUMIFS(Ausleitung!$G:$G,Ausleitung!$L:$L,Übersicht!$A10,Ausleitung!$A:$A,Übersicht!IG$2)</f>
        <v>0</v>
      </c>
      <c r="IH10" s="105">
        <f>SUMIFS(Ausleitung!$G:$G,Ausleitung!$L:$L,Übersicht!$A10,Ausleitung!$A:$A,Übersicht!IH$2)</f>
        <v>0</v>
      </c>
      <c r="II10" s="105">
        <f>SUMIFS(Ausleitung!$G:$G,Ausleitung!$L:$L,Übersicht!$A10,Ausleitung!$A:$A,Übersicht!II$2)</f>
        <v>0</v>
      </c>
      <c r="IJ10" s="105">
        <f>SUMIFS(Ausleitung!$G:$G,Ausleitung!$L:$L,Übersicht!$A10,Ausleitung!$A:$A,Übersicht!IJ$2)</f>
        <v>0</v>
      </c>
      <c r="IK10" s="105">
        <f>SUMIFS(Ausleitung!$G:$G,Ausleitung!$L:$L,Übersicht!$A10,Ausleitung!$A:$A,Übersicht!IK$2)</f>
        <v>0</v>
      </c>
      <c r="IL10" s="105">
        <f>SUMIFS(Ausleitung!$G:$G,Ausleitung!$L:$L,Übersicht!$A10,Ausleitung!$A:$A,Übersicht!IL$2)</f>
        <v>0</v>
      </c>
      <c r="IM10" s="105">
        <f>SUMIFS(Ausleitung!$G:$G,Ausleitung!$L:$L,Übersicht!$A10,Ausleitung!$A:$A,Übersicht!IM$2)</f>
        <v>0</v>
      </c>
      <c r="IN10" s="105">
        <f>SUMIFS(Ausleitung!$G:$G,Ausleitung!$L:$L,Übersicht!$A10,Ausleitung!$A:$A,Übersicht!IN$2)</f>
        <v>0</v>
      </c>
      <c r="IO10" s="105">
        <f>SUMIFS(Ausleitung!$G:$G,Ausleitung!$L:$L,Übersicht!$A10,Ausleitung!$A:$A,Übersicht!IO$2)</f>
        <v>0</v>
      </c>
      <c r="IP10" s="105">
        <f>SUMIFS(Ausleitung!$G:$G,Ausleitung!$L:$L,Übersicht!$A10,Ausleitung!$A:$A,Übersicht!IP$2)</f>
        <v>0</v>
      </c>
      <c r="IQ10" s="105">
        <f>SUMIFS(Ausleitung!$G:$G,Ausleitung!$L:$L,Übersicht!$A10,Ausleitung!$A:$A,Übersicht!IQ$2)</f>
        <v>0</v>
      </c>
      <c r="IR10" s="105">
        <f>SUMIFS(Ausleitung!$G:$G,Ausleitung!$L:$L,Übersicht!$A10,Ausleitung!$A:$A,Übersicht!IR$2)</f>
        <v>0</v>
      </c>
      <c r="IS10" s="105">
        <f>SUMIFS(Ausleitung!$G:$G,Ausleitung!$L:$L,Übersicht!$A10,Ausleitung!$A:$A,Übersicht!IS$2)</f>
        <v>0</v>
      </c>
      <c r="IT10" s="105">
        <f>SUMIFS(Ausleitung!$G:$G,Ausleitung!$L:$L,Übersicht!$A10,Ausleitung!$A:$A,Übersicht!IT$2)</f>
        <v>0</v>
      </c>
      <c r="IU10" s="105">
        <f>SUMIFS(Ausleitung!$G:$G,Ausleitung!$L:$L,Übersicht!$A10,Ausleitung!$A:$A,Übersicht!IU$2)</f>
        <v>0</v>
      </c>
      <c r="IV10" s="105">
        <f>SUMIFS(Ausleitung!$G:$G,Ausleitung!$L:$L,Übersicht!$A10,Ausleitung!$A:$A,Übersicht!IV$2)</f>
        <v>0</v>
      </c>
      <c r="IW10" s="105">
        <f>SUMIFS(Ausleitung!$G:$G,Ausleitung!$L:$L,Übersicht!$A10,Ausleitung!$A:$A,Übersicht!IW$2)</f>
        <v>0</v>
      </c>
      <c r="IX10" s="105">
        <f>SUMIFS(Ausleitung!$G:$G,Ausleitung!$L:$L,Übersicht!$A10,Ausleitung!$A:$A,Übersicht!IX$2)</f>
        <v>0</v>
      </c>
      <c r="IY10" s="105">
        <f>SUMIFS(Ausleitung!$G:$G,Ausleitung!$L:$L,Übersicht!$A10,Ausleitung!$A:$A,Übersicht!IY$2)</f>
        <v>0</v>
      </c>
      <c r="IZ10" s="105">
        <f>SUMIFS(Ausleitung!$G:$G,Ausleitung!$L:$L,Übersicht!$A10,Ausleitung!$A:$A,Übersicht!IZ$2)</f>
        <v>0</v>
      </c>
      <c r="JA10" s="105">
        <f>SUMIFS(Ausleitung!$G:$G,Ausleitung!$L:$L,Übersicht!$A10,Ausleitung!$A:$A,Übersicht!JA$2)</f>
        <v>0</v>
      </c>
      <c r="JB10" s="105">
        <f>SUMIFS(Ausleitung!$G:$G,Ausleitung!$L:$L,Übersicht!$A10,Ausleitung!$A:$A,Übersicht!JB$2)</f>
        <v>0</v>
      </c>
      <c r="JC10" s="105">
        <f>SUMIFS(Ausleitung!$G:$G,Ausleitung!$L:$L,Übersicht!$A10,Ausleitung!$A:$A,Übersicht!JC$2)</f>
        <v>0</v>
      </c>
      <c r="JD10" s="105">
        <f>SUMIFS(Ausleitung!$G:$G,Ausleitung!$L:$L,Übersicht!$A10,Ausleitung!$A:$A,Übersicht!JD$2)</f>
        <v>0</v>
      </c>
      <c r="JE10" s="105">
        <f>SUMIFS(Ausleitung!$G:$G,Ausleitung!$L:$L,Übersicht!$A10,Ausleitung!$A:$A,Übersicht!JE$2)</f>
        <v>0</v>
      </c>
      <c r="JF10" s="105">
        <f>SUMIFS(Ausleitung!$G:$G,Ausleitung!$L:$L,Übersicht!$A10,Ausleitung!$A:$A,Übersicht!JF$2)</f>
        <v>0</v>
      </c>
      <c r="JG10" s="105">
        <f>SUMIFS(Ausleitung!$G:$G,Ausleitung!$L:$L,Übersicht!$A10,Ausleitung!$A:$A,Übersicht!JG$2)</f>
        <v>0</v>
      </c>
      <c r="JH10" s="105">
        <f>SUMIFS(Ausleitung!$G:$G,Ausleitung!$L:$L,Übersicht!$A10,Ausleitung!$A:$A,Übersicht!JH$2)</f>
        <v>0</v>
      </c>
      <c r="JI10" s="105">
        <f>SUMIFS(Ausleitung!$G:$G,Ausleitung!$L:$L,Übersicht!$A10,Ausleitung!$A:$A,Übersicht!JI$2)</f>
        <v>0</v>
      </c>
      <c r="JJ10" s="105">
        <f>SUMIFS(Ausleitung!$G:$G,Ausleitung!$L:$L,Übersicht!$A10,Ausleitung!$A:$A,Übersicht!JJ$2)</f>
        <v>0</v>
      </c>
      <c r="JK10" s="105">
        <f>SUMIFS(Ausleitung!$G:$G,Ausleitung!$L:$L,Übersicht!$A10,Ausleitung!$A:$A,Übersicht!JK$2)</f>
        <v>0</v>
      </c>
      <c r="JL10" s="105">
        <f>SUMIFS(Ausleitung!$G:$G,Ausleitung!$L:$L,Übersicht!$A10,Ausleitung!$A:$A,Übersicht!JL$2)</f>
        <v>0</v>
      </c>
      <c r="JM10" s="105">
        <f>SUMIFS(Ausleitung!$G:$G,Ausleitung!$L:$L,Übersicht!$A10,Ausleitung!$A:$A,Übersicht!JM$2)</f>
        <v>0</v>
      </c>
      <c r="JN10" s="105">
        <f>SUMIFS(Ausleitung!$G:$G,Ausleitung!$L:$L,Übersicht!$A10,Ausleitung!$A:$A,Übersicht!JN$2)</f>
        <v>0</v>
      </c>
      <c r="JO10" s="105">
        <f>SUMIFS(Ausleitung!$G:$G,Ausleitung!$L:$L,Übersicht!$A10,Ausleitung!$A:$A,Übersicht!JO$2)</f>
        <v>0</v>
      </c>
      <c r="JP10" s="105">
        <f>SUMIFS(Ausleitung!$G:$G,Ausleitung!$L:$L,Übersicht!$A10,Ausleitung!$A:$A,Übersicht!JP$2)</f>
        <v>0</v>
      </c>
      <c r="JQ10" s="105">
        <f>SUMIFS(Ausleitung!$G:$G,Ausleitung!$L:$L,Übersicht!$A10,Ausleitung!$A:$A,Übersicht!JQ$2)</f>
        <v>0</v>
      </c>
      <c r="JR10" s="105">
        <f>SUMIFS(Ausleitung!$G:$G,Ausleitung!$L:$L,Übersicht!$A10,Ausleitung!$A:$A,Übersicht!JR$2)</f>
        <v>0</v>
      </c>
      <c r="JS10" s="105">
        <f>SUMIFS(Ausleitung!$G:$G,Ausleitung!$L:$L,Übersicht!$A10,Ausleitung!$A:$A,Übersicht!JS$2)</f>
        <v>0</v>
      </c>
      <c r="JT10" s="105">
        <f>SUMIFS(Ausleitung!$G:$G,Ausleitung!$L:$L,Übersicht!$A10,Ausleitung!$A:$A,Übersicht!JT$2)</f>
        <v>0</v>
      </c>
      <c r="JU10" s="105">
        <f>SUMIFS(Ausleitung!$G:$G,Ausleitung!$L:$L,Übersicht!$A10,Ausleitung!$A:$A,Übersicht!JU$2)</f>
        <v>0</v>
      </c>
      <c r="JV10" s="105">
        <f>SUMIFS(Ausleitung!$G:$G,Ausleitung!$L:$L,Übersicht!$A10,Ausleitung!$A:$A,Übersicht!JV$2)</f>
        <v>0</v>
      </c>
      <c r="JW10" s="105">
        <f>SUMIFS(Ausleitung!$G:$G,Ausleitung!$L:$L,Übersicht!$A10,Ausleitung!$A:$A,Übersicht!JW$2)</f>
        <v>0</v>
      </c>
      <c r="JX10" s="105">
        <f>SUMIFS(Ausleitung!$G:$G,Ausleitung!$L:$L,Übersicht!$A10,Ausleitung!$A:$A,Übersicht!JX$2)</f>
        <v>0</v>
      </c>
      <c r="JY10" s="105">
        <f>SUMIFS(Ausleitung!$G:$G,Ausleitung!$L:$L,Übersicht!$A10,Ausleitung!$A:$A,Übersicht!JY$2)</f>
        <v>0</v>
      </c>
      <c r="JZ10" s="105">
        <f>SUMIFS(Ausleitung!$G:$G,Ausleitung!$L:$L,Übersicht!$A10,Ausleitung!$A:$A,Übersicht!JZ$2)</f>
        <v>0</v>
      </c>
      <c r="KA10" s="105">
        <f>SUMIFS(Ausleitung!$G:$G,Ausleitung!$L:$L,Übersicht!$A10,Ausleitung!$A:$A,Übersicht!KA$2)</f>
        <v>0</v>
      </c>
      <c r="KB10" s="105">
        <f>SUMIFS(Ausleitung!$G:$G,Ausleitung!$L:$L,Übersicht!$A10,Ausleitung!$A:$A,Übersicht!KB$2)</f>
        <v>0</v>
      </c>
      <c r="KC10" s="105">
        <f>SUMIFS(Ausleitung!$G:$G,Ausleitung!$L:$L,Übersicht!$A10,Ausleitung!$A:$A,Übersicht!KC$2)</f>
        <v>0</v>
      </c>
      <c r="KD10" s="105">
        <f>SUMIFS(Ausleitung!$G:$G,Ausleitung!$L:$L,Übersicht!$A10,Ausleitung!$A:$A,Übersicht!KD$2)</f>
        <v>0</v>
      </c>
      <c r="KE10" s="105">
        <f>SUMIFS(Ausleitung!$G:$G,Ausleitung!$L:$L,Übersicht!$A10,Ausleitung!$A:$A,Übersicht!KE$2)</f>
        <v>0</v>
      </c>
      <c r="KF10" s="105">
        <f>SUMIFS(Ausleitung!$G:$G,Ausleitung!$L:$L,Übersicht!$A10,Ausleitung!$A:$A,Übersicht!KF$2)</f>
        <v>0</v>
      </c>
      <c r="KG10" s="105">
        <f>SUMIFS(Ausleitung!$G:$G,Ausleitung!$L:$L,Übersicht!$A10,Ausleitung!$A:$A,Übersicht!KG$2)</f>
        <v>0</v>
      </c>
      <c r="KH10" s="105">
        <f>SUMIFS(Ausleitung!$G:$G,Ausleitung!$L:$L,Übersicht!$A10,Ausleitung!$A:$A,Übersicht!KH$2)</f>
        <v>0</v>
      </c>
      <c r="KI10" s="105">
        <f>SUMIFS(Ausleitung!$G:$G,Ausleitung!$L:$L,Übersicht!$A10,Ausleitung!$A:$A,Übersicht!KI$2)</f>
        <v>0</v>
      </c>
      <c r="KJ10" s="105">
        <f>SUMIFS(Ausleitung!$G:$G,Ausleitung!$L:$L,Übersicht!$A10,Ausleitung!$A:$A,Übersicht!KJ$2)</f>
        <v>0</v>
      </c>
      <c r="KK10" s="105">
        <f>SUMIFS(Ausleitung!$G:$G,Ausleitung!$L:$L,Übersicht!$A10,Ausleitung!$A:$A,Übersicht!KK$2)</f>
        <v>0</v>
      </c>
      <c r="KL10" s="105">
        <f>SUMIFS(Ausleitung!$G:$G,Ausleitung!$L:$L,Übersicht!$A10,Ausleitung!$A:$A,Übersicht!KL$2)</f>
        <v>0</v>
      </c>
      <c r="KM10" s="105">
        <f>SUMIFS(Ausleitung!$G:$G,Ausleitung!$L:$L,Übersicht!$A10,Ausleitung!$A:$A,Übersicht!KM$2)</f>
        <v>0</v>
      </c>
      <c r="KN10" s="105">
        <f>SUMIFS(Ausleitung!$G:$G,Ausleitung!$L:$L,Übersicht!$A10,Ausleitung!$A:$A,Übersicht!KN$2)</f>
        <v>0</v>
      </c>
      <c r="KO10" s="105">
        <f>SUMIFS(Ausleitung!$G:$G,Ausleitung!$L:$L,Übersicht!$A10,Ausleitung!$A:$A,Übersicht!KO$2)</f>
        <v>0</v>
      </c>
      <c r="KP10" s="105">
        <f>SUMIFS(Ausleitung!$G:$G,Ausleitung!$L:$L,Übersicht!$A10,Ausleitung!$A:$A,Übersicht!KP$2)</f>
        <v>0</v>
      </c>
      <c r="KQ10" s="105">
        <f>SUMIFS(Ausleitung!$G:$G,Ausleitung!$L:$L,Übersicht!$A10,Ausleitung!$A:$A,Übersicht!KQ$2)</f>
        <v>0</v>
      </c>
      <c r="KR10" s="105">
        <f>SUMIFS(Ausleitung!$G:$G,Ausleitung!$L:$L,Übersicht!$A10,Ausleitung!$A:$A,Übersicht!KR$2)</f>
        <v>0</v>
      </c>
      <c r="KS10" s="105">
        <f>SUMIFS(Ausleitung!$G:$G,Ausleitung!$L:$L,Übersicht!$A10,Ausleitung!$A:$A,Übersicht!KS$2)</f>
        <v>0</v>
      </c>
      <c r="KT10" s="105">
        <f>SUMIFS(Ausleitung!$G:$G,Ausleitung!$L:$L,Übersicht!$A10,Ausleitung!$A:$A,Übersicht!KT$2)</f>
        <v>0</v>
      </c>
      <c r="KU10" s="105">
        <f>SUMIFS(Ausleitung!$G:$G,Ausleitung!$L:$L,Übersicht!$A10,Ausleitung!$A:$A,Übersicht!KU$2)</f>
        <v>0</v>
      </c>
      <c r="KV10" s="105">
        <f>SUMIFS(Ausleitung!$G:$G,Ausleitung!$L:$L,Übersicht!$A10,Ausleitung!$A:$A,Übersicht!KV$2)</f>
        <v>0</v>
      </c>
      <c r="KW10" s="105">
        <f>SUMIFS(Ausleitung!$G:$G,Ausleitung!$L:$L,Übersicht!$A10,Ausleitung!$A:$A,Übersicht!KW$2)</f>
        <v>0</v>
      </c>
      <c r="KX10" s="105">
        <f>SUMIFS(Ausleitung!$G:$G,Ausleitung!$L:$L,Übersicht!$A10,Ausleitung!$A:$A,Übersicht!KX$2)</f>
        <v>0</v>
      </c>
      <c r="KY10" s="105">
        <f>SUMIFS(Ausleitung!$G:$G,Ausleitung!$L:$L,Übersicht!$A10,Ausleitung!$A:$A,Übersicht!KY$2)</f>
        <v>0</v>
      </c>
      <c r="KZ10" s="105">
        <f>SUMIFS(Ausleitung!$G:$G,Ausleitung!$L:$L,Übersicht!$A10,Ausleitung!$A:$A,Übersicht!KZ$2)</f>
        <v>0</v>
      </c>
      <c r="LA10" s="105">
        <f>SUMIFS(Ausleitung!$G:$G,Ausleitung!$L:$L,Übersicht!$A10,Ausleitung!$A:$A,Übersicht!LA$2)</f>
        <v>0</v>
      </c>
      <c r="LB10" s="105">
        <f>SUMIFS(Ausleitung!$G:$G,Ausleitung!$L:$L,Übersicht!$A10,Ausleitung!$A:$A,Übersicht!LB$2)</f>
        <v>0</v>
      </c>
      <c r="LC10" s="105">
        <f>SUMIFS(Ausleitung!$G:$G,Ausleitung!$L:$L,Übersicht!$A10,Ausleitung!$A:$A,Übersicht!LC$2)</f>
        <v>0</v>
      </c>
      <c r="LD10" s="105">
        <f>SUMIFS(Ausleitung!$G:$G,Ausleitung!$L:$L,Übersicht!$A10,Ausleitung!$A:$A,Übersicht!LD$2)</f>
        <v>0</v>
      </c>
      <c r="LE10" s="105">
        <f>SUMIFS(Ausleitung!$G:$G,Ausleitung!$L:$L,Übersicht!$A10,Ausleitung!$A:$A,Übersicht!LE$2)</f>
        <v>0</v>
      </c>
      <c r="LF10" s="105">
        <f>SUMIFS(Ausleitung!$G:$G,Ausleitung!$L:$L,Übersicht!$A10,Ausleitung!$A:$A,Übersicht!LF$2)</f>
        <v>0</v>
      </c>
      <c r="LG10" s="105">
        <f>SUMIFS(Ausleitung!$G:$G,Ausleitung!$L:$L,Übersicht!$A10,Ausleitung!$A:$A,Übersicht!LG$2)</f>
        <v>0</v>
      </c>
      <c r="LH10" s="105">
        <f>SUMIFS(Ausleitung!$G:$G,Ausleitung!$L:$L,Übersicht!$A10,Ausleitung!$A:$A,Übersicht!LH$2)</f>
        <v>0</v>
      </c>
      <c r="LI10" s="105">
        <f>SUMIFS(Ausleitung!$G:$G,Ausleitung!$L:$L,Übersicht!$A10,Ausleitung!$A:$A,Übersicht!LI$2)</f>
        <v>0</v>
      </c>
      <c r="LJ10" s="105">
        <f>SUMIFS(Ausleitung!$G:$G,Ausleitung!$L:$L,Übersicht!$A10,Ausleitung!$A:$A,Übersicht!LJ$2)</f>
        <v>0</v>
      </c>
      <c r="LK10" s="105">
        <f>SUMIFS(Ausleitung!$G:$G,Ausleitung!$L:$L,Übersicht!$A10,Ausleitung!$A:$A,Übersicht!LK$2)</f>
        <v>0</v>
      </c>
      <c r="LL10" s="105">
        <f>SUMIFS(Ausleitung!$G:$G,Ausleitung!$L:$L,Übersicht!$A10,Ausleitung!$A:$A,Übersicht!LL$2)</f>
        <v>0</v>
      </c>
      <c r="LM10" s="105">
        <f>SUMIFS(Ausleitung!$G:$G,Ausleitung!$L:$L,Übersicht!$A10,Ausleitung!$A:$A,Übersicht!LM$2)</f>
        <v>0</v>
      </c>
      <c r="LN10" s="105">
        <f>SUMIFS(Ausleitung!$G:$G,Ausleitung!$L:$L,Übersicht!$A10,Ausleitung!$A:$A,Übersicht!LN$2)</f>
        <v>0</v>
      </c>
      <c r="LO10" s="105">
        <f>SUMIFS(Ausleitung!$G:$G,Ausleitung!$L:$L,Übersicht!$A10,Ausleitung!$A:$A,Übersicht!LO$2)</f>
        <v>0</v>
      </c>
      <c r="LP10" s="105">
        <f>SUMIFS(Ausleitung!$G:$G,Ausleitung!$L:$L,Übersicht!$A10,Ausleitung!$A:$A,Übersicht!LP$2)</f>
        <v>0</v>
      </c>
      <c r="LQ10" s="105">
        <f>SUMIFS(Ausleitung!$G:$G,Ausleitung!$L:$L,Übersicht!$A10,Ausleitung!$A:$A,Übersicht!LQ$2)</f>
        <v>0</v>
      </c>
      <c r="LR10" s="105">
        <f>SUMIFS(Ausleitung!$G:$G,Ausleitung!$L:$L,Übersicht!$A10,Ausleitung!$A:$A,Übersicht!LR$2)</f>
        <v>0</v>
      </c>
      <c r="LS10" s="105">
        <f>SUMIFS(Ausleitung!$G:$G,Ausleitung!$L:$L,Übersicht!$A10,Ausleitung!$A:$A,Übersicht!LS$2)</f>
        <v>0</v>
      </c>
      <c r="LT10" s="105">
        <f>SUMIFS(Ausleitung!$G:$G,Ausleitung!$L:$L,Übersicht!$A10,Ausleitung!$A:$A,Übersicht!LT$2)</f>
        <v>0</v>
      </c>
      <c r="LU10" s="105">
        <f>SUMIFS(Ausleitung!$G:$G,Ausleitung!$L:$L,Übersicht!$A10,Ausleitung!$A:$A,Übersicht!LU$2)</f>
        <v>0</v>
      </c>
      <c r="LV10" s="105">
        <f>SUMIFS(Ausleitung!$G:$G,Ausleitung!$L:$L,Übersicht!$A10,Ausleitung!$A:$A,Übersicht!LV$2)</f>
        <v>0</v>
      </c>
      <c r="LW10" s="105">
        <f>SUMIFS(Ausleitung!$G:$G,Ausleitung!$L:$L,Übersicht!$A10,Ausleitung!$A:$A,Übersicht!LW$2)</f>
        <v>0</v>
      </c>
      <c r="LX10" s="105">
        <f>SUMIFS(Ausleitung!$G:$G,Ausleitung!$L:$L,Übersicht!$A10,Ausleitung!$A:$A,Übersicht!LX$2)</f>
        <v>0</v>
      </c>
      <c r="LY10" s="105">
        <f>SUMIFS(Ausleitung!$G:$G,Ausleitung!$L:$L,Übersicht!$A10,Ausleitung!$A:$A,Übersicht!LY$2)</f>
        <v>0</v>
      </c>
      <c r="LZ10" s="105">
        <f>SUMIFS(Ausleitung!$G:$G,Ausleitung!$L:$L,Übersicht!$A10,Ausleitung!$A:$A,Übersicht!LZ$2)</f>
        <v>0</v>
      </c>
      <c r="MA10" s="105">
        <f>SUMIFS(Ausleitung!$G:$G,Ausleitung!$L:$L,Übersicht!$A10,Ausleitung!$A:$A,Übersicht!MA$2)</f>
        <v>0</v>
      </c>
      <c r="MB10" s="105">
        <f>SUMIFS(Ausleitung!$G:$G,Ausleitung!$L:$L,Übersicht!$A10,Ausleitung!$A:$A,Übersicht!MB$2)</f>
        <v>0</v>
      </c>
      <c r="MC10" s="105">
        <f>SUMIFS(Ausleitung!$G:$G,Ausleitung!$L:$L,Übersicht!$A10,Ausleitung!$A:$A,Übersicht!MC$2)</f>
        <v>0</v>
      </c>
      <c r="MD10" s="105">
        <f>SUMIFS(Ausleitung!$G:$G,Ausleitung!$L:$L,Übersicht!$A10,Ausleitung!$A:$A,Übersicht!MD$2)</f>
        <v>0</v>
      </c>
      <c r="ME10" s="105">
        <f>SUMIFS(Ausleitung!$G:$G,Ausleitung!$L:$L,Übersicht!$A10,Ausleitung!$A:$A,Übersicht!ME$2)</f>
        <v>0</v>
      </c>
      <c r="MF10" s="105">
        <f>SUMIFS(Ausleitung!$G:$G,Ausleitung!$L:$L,Übersicht!$A10,Ausleitung!$A:$A,Übersicht!MF$2)</f>
        <v>0</v>
      </c>
      <c r="MG10" s="105">
        <f>SUMIFS(Ausleitung!$G:$G,Ausleitung!$L:$L,Übersicht!$A10,Ausleitung!$A:$A,Übersicht!MG$2)</f>
        <v>0</v>
      </c>
      <c r="MH10" s="105">
        <f>SUMIFS(Ausleitung!$G:$G,Ausleitung!$L:$L,Übersicht!$A10,Ausleitung!$A:$A,Übersicht!MH$2)</f>
        <v>0</v>
      </c>
      <c r="MI10" s="105">
        <f>SUMIFS(Ausleitung!$G:$G,Ausleitung!$L:$L,Übersicht!$A10,Ausleitung!$A:$A,Übersicht!MI$2)</f>
        <v>0</v>
      </c>
      <c r="MJ10" s="105">
        <f>SUMIFS(Ausleitung!$G:$G,Ausleitung!$L:$L,Übersicht!$A10,Ausleitung!$A:$A,Übersicht!MJ$2)</f>
        <v>0</v>
      </c>
      <c r="MK10" s="105">
        <f>SUMIFS(Ausleitung!$G:$G,Ausleitung!$L:$L,Übersicht!$A10,Ausleitung!$A:$A,Übersicht!MK$2)</f>
        <v>0</v>
      </c>
      <c r="ML10" s="105">
        <f>SUMIFS(Ausleitung!$G:$G,Ausleitung!$L:$L,Übersicht!$A10,Ausleitung!$A:$A,Übersicht!ML$2)</f>
        <v>0</v>
      </c>
      <c r="MM10" s="105">
        <f>SUMIFS(Ausleitung!$G:$G,Ausleitung!$L:$L,Übersicht!$A10,Ausleitung!$A:$A,Übersicht!MM$2)</f>
        <v>0</v>
      </c>
      <c r="MN10" s="105">
        <f>SUMIFS(Ausleitung!$G:$G,Ausleitung!$L:$L,Übersicht!$A10,Ausleitung!$A:$A,Übersicht!MN$2)</f>
        <v>0</v>
      </c>
      <c r="MO10" s="105">
        <f>SUMIFS(Ausleitung!$G:$G,Ausleitung!$L:$L,Übersicht!$A10,Ausleitung!$A:$A,Übersicht!MO$2)</f>
        <v>0</v>
      </c>
      <c r="MP10" s="105">
        <f>SUMIFS(Ausleitung!$G:$G,Ausleitung!$L:$L,Übersicht!$A10,Ausleitung!$A:$A,Übersicht!MP$2)</f>
        <v>0</v>
      </c>
      <c r="MQ10" s="105">
        <f>SUMIFS(Ausleitung!$G:$G,Ausleitung!$L:$L,Übersicht!$A10,Ausleitung!$A:$A,Übersicht!MQ$2)</f>
        <v>0</v>
      </c>
      <c r="MR10" s="105">
        <f>SUMIFS(Ausleitung!$G:$G,Ausleitung!$L:$L,Übersicht!$A10,Ausleitung!$A:$A,Übersicht!MR$2)</f>
        <v>0</v>
      </c>
      <c r="MS10" s="105">
        <f>SUMIFS(Ausleitung!$G:$G,Ausleitung!$L:$L,Übersicht!$A10,Ausleitung!$A:$A,Übersicht!MS$2)</f>
        <v>0</v>
      </c>
      <c r="MT10" s="105">
        <f>SUMIFS(Ausleitung!$G:$G,Ausleitung!$L:$L,Übersicht!$A10,Ausleitung!$A:$A,Übersicht!MT$2)</f>
        <v>0</v>
      </c>
      <c r="MU10" s="105">
        <f>SUMIFS(Ausleitung!$G:$G,Ausleitung!$L:$L,Übersicht!$A10,Ausleitung!$A:$A,Übersicht!MU$2)</f>
        <v>0</v>
      </c>
      <c r="MV10" s="105">
        <f>SUMIFS(Ausleitung!$G:$G,Ausleitung!$L:$L,Übersicht!$A10,Ausleitung!$A:$A,Übersicht!MV$2)</f>
        <v>0</v>
      </c>
      <c r="MW10" s="105">
        <f>SUMIFS(Ausleitung!$G:$G,Ausleitung!$L:$L,Übersicht!$A10,Ausleitung!$A:$A,Übersicht!MW$2)</f>
        <v>0</v>
      </c>
      <c r="MX10" s="105">
        <f>SUMIFS(Ausleitung!$G:$G,Ausleitung!$L:$L,Übersicht!$A10,Ausleitung!$A:$A,Übersicht!MX$2)</f>
        <v>0</v>
      </c>
      <c r="MY10" s="105">
        <f>SUMIFS(Ausleitung!$G:$G,Ausleitung!$L:$L,Übersicht!$A10,Ausleitung!$A:$A,Übersicht!MY$2)</f>
        <v>0</v>
      </c>
      <c r="MZ10" s="105">
        <f>SUMIFS(Ausleitung!$G:$G,Ausleitung!$L:$L,Übersicht!$A10,Ausleitung!$A:$A,Übersicht!MZ$2)</f>
        <v>0</v>
      </c>
      <c r="NA10" s="105">
        <f>SUMIFS(Ausleitung!$G:$G,Ausleitung!$L:$L,Übersicht!$A10,Ausleitung!$A:$A,Übersicht!NA$2)</f>
        <v>0</v>
      </c>
      <c r="NB10" s="105">
        <f>SUMIFS(Ausleitung!$G:$G,Ausleitung!$L:$L,Übersicht!$A10,Ausleitung!$A:$A,Übersicht!NB$2)</f>
        <v>0</v>
      </c>
      <c r="NC10" s="105">
        <f>SUMIFS(Ausleitung!$G:$G,Ausleitung!$L:$L,Übersicht!$A10,Ausleitung!$A:$A,Übersicht!NC$2)</f>
        <v>0</v>
      </c>
      <c r="ND10" s="105">
        <f>SUMIFS(Ausleitung!$G:$G,Ausleitung!$L:$L,Übersicht!$A10,Ausleitung!$A:$A,Übersicht!ND$2)</f>
        <v>0</v>
      </c>
      <c r="NE10" s="105">
        <f>SUMIFS(Ausleitung!$G:$G,Ausleitung!$L:$L,Übersicht!$A10,Ausleitung!$A:$A,Übersicht!NE$2)</f>
        <v>0</v>
      </c>
      <c r="NF10" s="105">
        <f>SUMIFS(Ausleitung!$G:$G,Ausleitung!$L:$L,Übersicht!$A10,Ausleitung!$A:$A,Übersicht!NF$2)</f>
        <v>0</v>
      </c>
      <c r="NG10" s="105">
        <f>SUMIFS(Ausleitung!$G:$G,Ausleitung!$L:$L,Übersicht!$A10,Ausleitung!$A:$A,Übersicht!NG$2)</f>
        <v>0</v>
      </c>
      <c r="NH10" s="105">
        <f>SUMIFS(Ausleitung!$G:$G,Ausleitung!$L:$L,Übersicht!$A10,Ausleitung!$A:$A,Übersicht!NH$2)</f>
        <v>0</v>
      </c>
      <c r="NI10" s="105">
        <f>SUMIFS(Ausleitung!$G:$G,Ausleitung!$L:$L,Übersicht!$A10,Ausleitung!$A:$A,Übersicht!NI$2)</f>
        <v>0</v>
      </c>
      <c r="NJ10" s="105">
        <f>SUMIFS(Ausleitung!$G:$G,Ausleitung!$L:$L,Übersicht!$A10,Ausleitung!$A:$A,Übersicht!NJ$2)</f>
        <v>0</v>
      </c>
      <c r="NK10" s="105">
        <f>SUMIFS(Ausleitung!$G:$G,Ausleitung!$L:$L,Übersicht!$A10,Ausleitung!$A:$A,Übersicht!NK$2)</f>
        <v>0</v>
      </c>
      <c r="NL10" s="105">
        <f>SUMIFS(Ausleitung!$G:$G,Ausleitung!$L:$L,Übersicht!$A10,Ausleitung!$A:$A,Übersicht!NL$2)</f>
        <v>0</v>
      </c>
      <c r="NM10" s="105">
        <f>SUMIFS(Ausleitung!$G:$G,Ausleitung!$L:$L,Übersicht!$A10,Ausleitung!$A:$A,Übersicht!NM$2)</f>
        <v>0</v>
      </c>
      <c r="NN10" s="105">
        <f>SUMIFS(Ausleitung!$G:$G,Ausleitung!$L:$L,Übersicht!$A10,Ausleitung!$A:$A,Übersicht!NN$2)</f>
        <v>0</v>
      </c>
      <c r="NO10" s="105">
        <f>SUMIFS(Ausleitung!$G:$G,Ausleitung!$L:$L,Übersicht!$A10,Ausleitung!$A:$A,Übersicht!NO$2)</f>
        <v>0</v>
      </c>
      <c r="NP10" s="105">
        <f>SUMIFS(Ausleitung!$G:$G,Ausleitung!$L:$L,Übersicht!$A10,Ausleitung!$A:$A,Übersicht!NP$2)</f>
        <v>0</v>
      </c>
      <c r="NQ10" s="105">
        <f>SUMIFS(Ausleitung!$G:$G,Ausleitung!$L:$L,Übersicht!$A10,Ausleitung!$A:$A,Übersicht!NQ$2)</f>
        <v>0</v>
      </c>
      <c r="NR10" s="105">
        <f>SUMIFS(Ausleitung!$G:$G,Ausleitung!$L:$L,Übersicht!$A10,Ausleitung!$A:$A,Übersicht!NR$2)</f>
        <v>0</v>
      </c>
    </row>
    <row r="11" spans="1:382" ht="22.35" customHeight="1" x14ac:dyDescent="0.25">
      <c r="A11" s="96"/>
      <c r="B11" s="168">
        <v>3</v>
      </c>
      <c r="C11" s="141" t="str">
        <f>IF(VLOOKUP(B11,Personaldaten!$B$3:$J$22,9,FALSE)="","",VLOOKUP(B11,Personaldaten!$B$3:$J$22,9,FALSE))</f>
        <v>Test 3 Test 3</v>
      </c>
      <c r="D11" s="142"/>
      <c r="E11" s="143"/>
      <c r="F11" s="97" t="str">
        <f>IF(VLOOKUP(B11,Personaldaten!$B$3:$G$22,5,FALSE)=0,"",VLOOKUP(B11,Personaldaten!$B$3:$G$22,5,FALSE))</f>
        <v/>
      </c>
      <c r="G11" s="97" t="str">
        <f>IF(C11="","",IF(ISBLANK(VLOOKUP(B11,Personaldaten!$B$3:$G$22,6,FALSE)),"",VLOOKUP(B11,Personaldaten!$B$3:$G$22,6,FALSE)))</f>
        <v/>
      </c>
      <c r="H11" s="97" t="str">
        <f t="shared" si="18"/>
        <v/>
      </c>
      <c r="I11" s="97" t="str">
        <f t="shared" si="19"/>
        <v/>
      </c>
      <c r="J11" s="98">
        <f>IF(C11="","",SUM(COUNTIF(Q11:NR11,[1]Einstellungen!$E$6)))</f>
        <v>0</v>
      </c>
      <c r="K11" s="99">
        <f t="shared" si="20"/>
        <v>0</v>
      </c>
      <c r="L11" s="100">
        <f>IF(C11="","",COUNTIF(O11:NQ11,[1]Einstellungen!$E$8))</f>
        <v>0</v>
      </c>
      <c r="M11" s="101">
        <f>IF(C11="","",COUNTIF(O11:NQ11,[1]Einstellungen!$E$7))</f>
        <v>0</v>
      </c>
      <c r="N11" s="102">
        <f>IF(C11="","",COUNTIF(R11:NS11,[1]Einstellungen!$E$9))</f>
        <v>0</v>
      </c>
      <c r="O11" s="103">
        <f>IF(C11="","",COUNTIF(Q11:NR11,[1]Einstellungen!$E$10))</f>
        <v>0</v>
      </c>
      <c r="P11" s="78"/>
      <c r="Q11" s="104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/>
      <c r="AJ11" s="105"/>
      <c r="AK11" s="105"/>
      <c r="AL11" s="105"/>
      <c r="AM11" s="105"/>
      <c r="AN11" s="105"/>
      <c r="AO11" s="105"/>
      <c r="AP11" s="105"/>
      <c r="AQ11" s="105"/>
      <c r="AR11" s="105"/>
      <c r="AS11" s="105"/>
      <c r="AT11" s="105"/>
      <c r="AU11" s="105"/>
      <c r="AV11" s="105"/>
      <c r="AW11" s="105"/>
      <c r="AX11" s="105"/>
      <c r="AY11" s="105"/>
      <c r="AZ11" s="105"/>
      <c r="BA11" s="105"/>
      <c r="BB11" s="105"/>
      <c r="BC11" s="105"/>
      <c r="BD11" s="105"/>
      <c r="BE11" s="105"/>
      <c r="BF11" s="105"/>
      <c r="BG11" s="105"/>
      <c r="BH11" s="105"/>
      <c r="BI11" s="105"/>
      <c r="BJ11" s="105"/>
      <c r="BK11" s="105"/>
      <c r="BL11" s="105"/>
      <c r="BM11" s="105"/>
      <c r="BN11" s="105"/>
      <c r="BO11" s="105"/>
      <c r="BP11" s="105"/>
      <c r="BQ11" s="105"/>
      <c r="BR11" s="105"/>
      <c r="BS11" s="105"/>
      <c r="BT11" s="105"/>
      <c r="BU11" s="105"/>
      <c r="BV11" s="105"/>
      <c r="BW11" s="105"/>
      <c r="BX11" s="105"/>
      <c r="BY11" s="105"/>
      <c r="BZ11" s="105"/>
      <c r="CA11" s="105"/>
      <c r="CB11" s="105"/>
      <c r="CC11" s="105"/>
      <c r="CD11" s="105"/>
      <c r="CE11" s="105"/>
      <c r="CF11" s="105"/>
      <c r="CG11" s="105"/>
      <c r="CH11" s="105"/>
      <c r="CI11" s="105"/>
      <c r="CJ11" s="105"/>
      <c r="CK11" s="105"/>
      <c r="CL11" s="105"/>
      <c r="CM11" s="105"/>
      <c r="CN11" s="105"/>
      <c r="CO11" s="105"/>
      <c r="CP11" s="105"/>
      <c r="CQ11" s="105"/>
      <c r="CR11" s="105"/>
      <c r="CS11" s="105"/>
      <c r="CT11" s="105"/>
      <c r="CU11" s="105"/>
      <c r="CV11" s="105"/>
      <c r="CW11" s="105"/>
      <c r="CX11" s="105"/>
      <c r="CY11" s="105"/>
      <c r="CZ11" s="105"/>
      <c r="DA11" s="105"/>
      <c r="DB11" s="105"/>
      <c r="DC11" s="105"/>
      <c r="DD11" s="105"/>
      <c r="DE11" s="105"/>
      <c r="DF11" s="105"/>
      <c r="DG11" s="105"/>
      <c r="DH11" s="105"/>
      <c r="DI11" s="105"/>
      <c r="DJ11" s="105"/>
      <c r="DK11" s="105"/>
      <c r="DL11" s="105"/>
      <c r="DM11" s="105"/>
      <c r="DN11" s="105"/>
      <c r="DO11" s="105"/>
      <c r="DP11" s="105"/>
      <c r="DQ11" s="105"/>
      <c r="DR11" s="105"/>
      <c r="DS11" s="105"/>
      <c r="DT11" s="105"/>
      <c r="DU11" s="105"/>
      <c r="DV11" s="105"/>
      <c r="DW11" s="105"/>
      <c r="DX11" s="105"/>
      <c r="DY11" s="105"/>
      <c r="DZ11" s="105"/>
      <c r="EA11" s="105"/>
      <c r="EB11" s="105"/>
      <c r="EC11" s="105"/>
      <c r="ED11" s="105"/>
      <c r="EE11" s="105"/>
      <c r="EF11" s="105"/>
      <c r="EG11" s="105"/>
      <c r="EH11" s="105"/>
      <c r="EI11" s="105"/>
      <c r="EJ11" s="105"/>
      <c r="EK11" s="105"/>
      <c r="EL11" s="105"/>
      <c r="EM11" s="105"/>
      <c r="EN11" s="105"/>
      <c r="EO11" s="105"/>
      <c r="EP11" s="105"/>
      <c r="EQ11" s="105"/>
      <c r="ER11" s="105"/>
      <c r="ES11" s="105"/>
      <c r="ET11" s="105"/>
      <c r="EU11" s="105"/>
      <c r="EV11" s="105"/>
      <c r="EW11" s="105"/>
      <c r="EX11" s="105"/>
      <c r="EY11" s="105"/>
      <c r="EZ11" s="105"/>
      <c r="FA11" s="105"/>
      <c r="FB11" s="105"/>
      <c r="FC11" s="105"/>
      <c r="FD11" s="105"/>
      <c r="FE11" s="105"/>
      <c r="FF11" s="105"/>
      <c r="FG11" s="105"/>
      <c r="FH11" s="105"/>
      <c r="FI11" s="105"/>
      <c r="FJ11" s="105"/>
      <c r="FK11" s="105"/>
      <c r="FL11" s="105"/>
      <c r="FM11" s="105"/>
      <c r="FN11" s="105"/>
      <c r="FO11" s="105"/>
      <c r="FP11" s="105"/>
      <c r="FQ11" s="105"/>
      <c r="FR11" s="105"/>
      <c r="FS11" s="105"/>
      <c r="FT11" s="105"/>
      <c r="FU11" s="105"/>
      <c r="FV11" s="105"/>
      <c r="FW11" s="105"/>
      <c r="FX11" s="105"/>
      <c r="FY11" s="105"/>
      <c r="FZ11" s="105"/>
      <c r="GA11" s="105"/>
      <c r="GB11" s="105"/>
      <c r="GC11" s="105"/>
      <c r="GD11" s="105"/>
      <c r="GE11" s="105"/>
      <c r="GF11" s="105"/>
      <c r="GG11" s="105"/>
      <c r="GH11" s="105"/>
      <c r="GI11" s="105"/>
      <c r="GJ11" s="105"/>
      <c r="GK11" s="105"/>
      <c r="GL11" s="105"/>
      <c r="GM11" s="105"/>
      <c r="GN11" s="105"/>
      <c r="GO11" s="105"/>
      <c r="GP11" s="105"/>
      <c r="GQ11" s="105"/>
      <c r="GR11" s="105"/>
      <c r="GS11" s="105"/>
      <c r="GT11" s="105"/>
      <c r="GU11" s="105"/>
      <c r="GV11" s="105"/>
      <c r="GW11" s="105"/>
      <c r="GX11" s="105"/>
      <c r="GY11" s="105"/>
      <c r="GZ11" s="105"/>
      <c r="HA11" s="105"/>
      <c r="HB11" s="105"/>
      <c r="HC11" s="105"/>
      <c r="HD11" s="105"/>
      <c r="HE11" s="105"/>
      <c r="HF11" s="105"/>
      <c r="HG11" s="105"/>
      <c r="HH11" s="105"/>
      <c r="HI11" s="105"/>
      <c r="HJ11" s="105"/>
      <c r="HK11" s="105"/>
      <c r="HL11" s="105"/>
      <c r="HM11" s="105"/>
      <c r="HN11" s="105"/>
      <c r="HO11" s="105"/>
      <c r="HP11" s="105"/>
      <c r="HQ11" s="105"/>
      <c r="HR11" s="105"/>
      <c r="HS11" s="105"/>
      <c r="HT11" s="105"/>
      <c r="HU11" s="105"/>
      <c r="HV11" s="105"/>
      <c r="HW11" s="105"/>
      <c r="HX11" s="105"/>
      <c r="HY11" s="105"/>
      <c r="HZ11" s="105"/>
      <c r="IA11" s="105"/>
      <c r="IB11" s="105"/>
      <c r="IC11" s="105"/>
      <c r="ID11" s="105"/>
      <c r="IE11" s="105"/>
      <c r="IF11" s="105"/>
      <c r="IG11" s="105"/>
      <c r="IH11" s="105"/>
      <c r="II11" s="105"/>
      <c r="IJ11" s="105"/>
      <c r="IK11" s="105"/>
      <c r="IL11" s="105"/>
      <c r="IM11" s="105"/>
      <c r="IN11" s="105"/>
      <c r="IO11" s="105"/>
      <c r="IP11" s="105"/>
      <c r="IQ11" s="105"/>
      <c r="IR11" s="105"/>
      <c r="IS11" s="105"/>
      <c r="IT11" s="105"/>
      <c r="IU11" s="105"/>
      <c r="IV11" s="105"/>
      <c r="IW11" s="105"/>
      <c r="IX11" s="105"/>
      <c r="IY11" s="105"/>
      <c r="IZ11" s="105"/>
      <c r="JA11" s="105"/>
      <c r="JB11" s="105"/>
      <c r="JC11" s="105"/>
      <c r="JD11" s="105"/>
      <c r="JE11" s="105"/>
      <c r="JF11" s="105"/>
      <c r="JG11" s="105"/>
      <c r="JH11" s="105"/>
      <c r="JI11" s="105"/>
      <c r="JJ11" s="105"/>
      <c r="JK11" s="105"/>
      <c r="JL11" s="105"/>
      <c r="JM11" s="105"/>
      <c r="JN11" s="105"/>
      <c r="JO11" s="105"/>
      <c r="JP11" s="105"/>
      <c r="JQ11" s="105"/>
      <c r="JR11" s="105"/>
      <c r="JS11" s="105"/>
      <c r="JT11" s="105"/>
      <c r="JU11" s="105"/>
      <c r="JV11" s="105"/>
      <c r="JW11" s="105"/>
      <c r="JX11" s="105"/>
      <c r="JY11" s="105"/>
      <c r="JZ11" s="105"/>
      <c r="KA11" s="105"/>
      <c r="KB11" s="105"/>
      <c r="KC11" s="105"/>
      <c r="KD11" s="105"/>
      <c r="KE11" s="105"/>
      <c r="KF11" s="105"/>
      <c r="KG11" s="105"/>
      <c r="KH11" s="105"/>
      <c r="KI11" s="105"/>
      <c r="KJ11" s="105"/>
      <c r="KK11" s="105"/>
      <c r="KL11" s="105"/>
      <c r="KM11" s="105"/>
      <c r="KN11" s="105"/>
      <c r="KO11" s="105"/>
      <c r="KP11" s="105"/>
      <c r="KQ11" s="105"/>
      <c r="KR11" s="105"/>
      <c r="KS11" s="105"/>
      <c r="KT11" s="105"/>
      <c r="KU11" s="105"/>
      <c r="KV11" s="105"/>
      <c r="KW11" s="105"/>
      <c r="KX11" s="105"/>
      <c r="KY11" s="105"/>
      <c r="KZ11" s="105"/>
      <c r="LA11" s="105"/>
      <c r="LB11" s="105"/>
      <c r="LC11" s="105"/>
      <c r="LD11" s="105"/>
      <c r="LE11" s="105"/>
      <c r="LF11" s="105"/>
      <c r="LG11" s="105"/>
      <c r="LH11" s="105"/>
      <c r="LI11" s="105"/>
      <c r="LJ11" s="105"/>
      <c r="LK11" s="105"/>
      <c r="LL11" s="105"/>
      <c r="LM11" s="105"/>
      <c r="LN11" s="105"/>
      <c r="LO11" s="105"/>
      <c r="LP11" s="105"/>
      <c r="LQ11" s="105"/>
      <c r="LR11" s="105"/>
      <c r="LS11" s="105"/>
      <c r="LT11" s="105"/>
      <c r="LU11" s="105"/>
      <c r="LV11" s="105"/>
      <c r="LW11" s="105"/>
      <c r="LX11" s="105"/>
      <c r="LY11" s="105"/>
      <c r="LZ11" s="105"/>
      <c r="MA11" s="105"/>
      <c r="MB11" s="105"/>
      <c r="MC11" s="105"/>
      <c r="MD11" s="105"/>
      <c r="ME11" s="105"/>
      <c r="MF11" s="105"/>
      <c r="MG11" s="105"/>
      <c r="MH11" s="105"/>
      <c r="MI11" s="105"/>
      <c r="MJ11" s="105"/>
      <c r="MK11" s="105"/>
      <c r="ML11" s="105"/>
      <c r="MM11" s="105"/>
      <c r="MN11" s="105"/>
      <c r="MO11" s="105"/>
      <c r="MP11" s="105"/>
      <c r="MQ11" s="105"/>
      <c r="MR11" s="105"/>
      <c r="MS11" s="105"/>
      <c r="MT11" s="105"/>
      <c r="MU11" s="105"/>
      <c r="MV11" s="105"/>
      <c r="MW11" s="105"/>
      <c r="MX11" s="105"/>
      <c r="MY11" s="105"/>
      <c r="MZ11" s="105"/>
      <c r="NA11" s="105"/>
      <c r="NB11" s="105"/>
      <c r="NC11" s="105"/>
      <c r="ND11" s="105"/>
      <c r="NE11" s="105"/>
      <c r="NF11" s="105"/>
      <c r="NG11" s="105"/>
      <c r="NH11" s="105"/>
      <c r="NI11" s="105"/>
      <c r="NJ11" s="105"/>
      <c r="NK11" s="105"/>
      <c r="NL11" s="105"/>
      <c r="NM11" s="105"/>
      <c r="NN11" s="105"/>
      <c r="NO11" s="105"/>
      <c r="NP11" s="105"/>
      <c r="NQ11" s="105"/>
      <c r="NR11" s="105"/>
    </row>
    <row r="12" spans="1:382" ht="22.35" customHeight="1" x14ac:dyDescent="0.25">
      <c r="A12" s="96"/>
      <c r="B12" s="168">
        <v>4</v>
      </c>
      <c r="C12" s="141" t="str">
        <f>IF(VLOOKUP(B12,Personaldaten!$B$3:$J$22,9,FALSE)="","",VLOOKUP(B12,Personaldaten!$B$3:$J$22,9,FALSE))</f>
        <v/>
      </c>
      <c r="D12" s="142"/>
      <c r="E12" s="143"/>
      <c r="F12" s="97" t="str">
        <f>IF(VLOOKUP(B12,Personaldaten!$B$3:$G$22,5,FALSE)=0,"",VLOOKUP(B12,Personaldaten!$B$3:$G$22,5,FALSE))</f>
        <v/>
      </c>
      <c r="G12" s="97" t="str">
        <f>IF(C12="","",IF(ISBLANK(VLOOKUP(B12,Personaldaten!$B$3:$G$22,6,FALSE)),"",VLOOKUP(B12,Personaldaten!$B$3:$G$22,6,FALSE)))</f>
        <v/>
      </c>
      <c r="H12" s="97" t="str">
        <f t="shared" si="18"/>
        <v/>
      </c>
      <c r="I12" s="97" t="str">
        <f t="shared" si="19"/>
        <v/>
      </c>
      <c r="J12" s="98" t="str">
        <f>IF(C12="","",SUM(COUNTIF(Q12:NR12,[1]Einstellungen!$E$6)))</f>
        <v/>
      </c>
      <c r="K12" s="99">
        <f t="shared" si="20"/>
        <v>0</v>
      </c>
      <c r="L12" s="100" t="str">
        <f>IF(C12="","",COUNTIF(O12:NQ12,[1]Einstellungen!$E$8))</f>
        <v/>
      </c>
      <c r="M12" s="101" t="str">
        <f>IF(C12="","",COUNTIF(O12:NQ12,[1]Einstellungen!$E$7))</f>
        <v/>
      </c>
      <c r="N12" s="102" t="str">
        <f>IF(C12="","",COUNTIF(R12:NS12,[1]Einstellungen!$E$9))</f>
        <v/>
      </c>
      <c r="O12" s="103" t="str">
        <f>IF(C12="","",COUNTIF(Q12:NR12,[1]Einstellungen!$E$10))</f>
        <v/>
      </c>
      <c r="P12" s="78"/>
      <c r="Q12" s="104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/>
      <c r="AJ12" s="105"/>
      <c r="AK12" s="105"/>
      <c r="AL12" s="105"/>
      <c r="AM12" s="105"/>
      <c r="AN12" s="105"/>
      <c r="AO12" s="105"/>
      <c r="AP12" s="105"/>
      <c r="AQ12" s="105"/>
      <c r="AR12" s="105"/>
      <c r="AS12" s="105"/>
      <c r="AT12" s="105"/>
      <c r="AU12" s="105"/>
      <c r="AV12" s="105"/>
      <c r="AW12" s="105"/>
      <c r="AX12" s="105"/>
      <c r="AY12" s="105"/>
      <c r="AZ12" s="105"/>
      <c r="BA12" s="105"/>
      <c r="BB12" s="105"/>
      <c r="BC12" s="105"/>
      <c r="BD12" s="105"/>
      <c r="BE12" s="105"/>
      <c r="BF12" s="105"/>
      <c r="BG12" s="105"/>
      <c r="BH12" s="105"/>
      <c r="BI12" s="105"/>
      <c r="BJ12" s="105"/>
      <c r="BK12" s="105"/>
      <c r="BL12" s="105"/>
      <c r="BM12" s="105"/>
      <c r="BN12" s="105"/>
      <c r="BO12" s="105"/>
      <c r="BP12" s="105"/>
      <c r="BQ12" s="105"/>
      <c r="BR12" s="105"/>
      <c r="BS12" s="105"/>
      <c r="BT12" s="105"/>
      <c r="BU12" s="105"/>
      <c r="BV12" s="105"/>
      <c r="BW12" s="105"/>
      <c r="BX12" s="105"/>
      <c r="BY12" s="105"/>
      <c r="BZ12" s="105"/>
      <c r="CA12" s="105"/>
      <c r="CB12" s="105"/>
      <c r="CC12" s="105"/>
      <c r="CD12" s="105"/>
      <c r="CE12" s="105"/>
      <c r="CF12" s="105"/>
      <c r="CG12" s="105"/>
      <c r="CH12" s="105"/>
      <c r="CI12" s="105"/>
      <c r="CJ12" s="105"/>
      <c r="CK12" s="105"/>
      <c r="CL12" s="105"/>
      <c r="CM12" s="105"/>
      <c r="CN12" s="105"/>
      <c r="CO12" s="105"/>
      <c r="CP12" s="105"/>
      <c r="CQ12" s="105"/>
      <c r="CR12" s="105"/>
      <c r="CS12" s="105"/>
      <c r="CT12" s="105"/>
      <c r="CU12" s="105"/>
      <c r="CV12" s="105"/>
      <c r="CW12" s="105"/>
      <c r="CX12" s="105"/>
      <c r="CY12" s="105"/>
      <c r="CZ12" s="105"/>
      <c r="DA12" s="105"/>
      <c r="DB12" s="105"/>
      <c r="DC12" s="105"/>
      <c r="DD12" s="105"/>
      <c r="DE12" s="105"/>
      <c r="DF12" s="105"/>
      <c r="DG12" s="105"/>
      <c r="DH12" s="105"/>
      <c r="DI12" s="105"/>
      <c r="DJ12" s="105"/>
      <c r="DK12" s="105"/>
      <c r="DL12" s="105"/>
      <c r="DM12" s="105"/>
      <c r="DN12" s="105"/>
      <c r="DO12" s="105"/>
      <c r="DP12" s="105"/>
      <c r="DQ12" s="105"/>
      <c r="DR12" s="105"/>
      <c r="DS12" s="105"/>
      <c r="DT12" s="105"/>
      <c r="DU12" s="105"/>
      <c r="DV12" s="105"/>
      <c r="DW12" s="105"/>
      <c r="DX12" s="105"/>
      <c r="DY12" s="105"/>
      <c r="DZ12" s="105"/>
      <c r="EA12" s="105"/>
      <c r="EB12" s="105"/>
      <c r="EC12" s="105"/>
      <c r="ED12" s="105"/>
      <c r="EE12" s="105"/>
      <c r="EF12" s="105"/>
      <c r="EG12" s="105"/>
      <c r="EH12" s="105"/>
      <c r="EI12" s="105"/>
      <c r="EJ12" s="105"/>
      <c r="EK12" s="105"/>
      <c r="EL12" s="105"/>
      <c r="EM12" s="105"/>
      <c r="EN12" s="105"/>
      <c r="EO12" s="105"/>
      <c r="EP12" s="105"/>
      <c r="EQ12" s="105"/>
      <c r="ER12" s="105"/>
      <c r="ES12" s="105"/>
      <c r="ET12" s="105"/>
      <c r="EU12" s="105"/>
      <c r="EV12" s="105"/>
      <c r="EW12" s="105"/>
      <c r="EX12" s="105"/>
      <c r="EY12" s="105"/>
      <c r="EZ12" s="105"/>
      <c r="FA12" s="105"/>
      <c r="FB12" s="105"/>
      <c r="FC12" s="105"/>
      <c r="FD12" s="105"/>
      <c r="FE12" s="105"/>
      <c r="FF12" s="105"/>
      <c r="FG12" s="105"/>
      <c r="FH12" s="105"/>
      <c r="FI12" s="105"/>
      <c r="FJ12" s="105"/>
      <c r="FK12" s="105"/>
      <c r="FL12" s="105"/>
      <c r="FM12" s="105"/>
      <c r="FN12" s="105"/>
      <c r="FO12" s="105"/>
      <c r="FP12" s="105"/>
      <c r="FQ12" s="105"/>
      <c r="FR12" s="105"/>
      <c r="FS12" s="105"/>
      <c r="FT12" s="105"/>
      <c r="FU12" s="105"/>
      <c r="FV12" s="105"/>
      <c r="FW12" s="105"/>
      <c r="FX12" s="105"/>
      <c r="FY12" s="105"/>
      <c r="FZ12" s="105"/>
      <c r="GA12" s="105"/>
      <c r="GB12" s="105"/>
      <c r="GC12" s="105"/>
      <c r="GD12" s="105"/>
      <c r="GE12" s="105"/>
      <c r="GF12" s="105"/>
      <c r="GG12" s="105"/>
      <c r="GH12" s="105"/>
      <c r="GI12" s="105"/>
      <c r="GJ12" s="105"/>
      <c r="GK12" s="105"/>
      <c r="GL12" s="105"/>
      <c r="GM12" s="105"/>
      <c r="GN12" s="105"/>
      <c r="GO12" s="105"/>
      <c r="GP12" s="105"/>
      <c r="GQ12" s="105"/>
      <c r="GR12" s="105"/>
      <c r="GS12" s="105"/>
      <c r="GT12" s="105"/>
      <c r="GU12" s="105"/>
      <c r="GV12" s="105"/>
      <c r="GW12" s="105"/>
      <c r="GX12" s="105"/>
      <c r="GY12" s="105"/>
      <c r="GZ12" s="105"/>
      <c r="HA12" s="105"/>
      <c r="HB12" s="105"/>
      <c r="HC12" s="105"/>
      <c r="HD12" s="105"/>
      <c r="HE12" s="105"/>
      <c r="HF12" s="105"/>
      <c r="HG12" s="105"/>
      <c r="HH12" s="105"/>
      <c r="HI12" s="105"/>
      <c r="HJ12" s="105"/>
      <c r="HK12" s="105"/>
      <c r="HL12" s="105"/>
      <c r="HM12" s="105"/>
      <c r="HN12" s="105"/>
      <c r="HO12" s="105"/>
      <c r="HP12" s="105"/>
      <c r="HQ12" s="105"/>
      <c r="HR12" s="105"/>
      <c r="HS12" s="105"/>
      <c r="HT12" s="105"/>
      <c r="HU12" s="105"/>
      <c r="HV12" s="105"/>
      <c r="HW12" s="105"/>
      <c r="HX12" s="105"/>
      <c r="HY12" s="105"/>
      <c r="HZ12" s="105"/>
      <c r="IA12" s="105"/>
      <c r="IB12" s="105"/>
      <c r="IC12" s="105"/>
      <c r="ID12" s="105"/>
      <c r="IE12" s="105"/>
      <c r="IF12" s="105"/>
      <c r="IG12" s="105"/>
      <c r="IH12" s="105"/>
      <c r="II12" s="105"/>
      <c r="IJ12" s="105"/>
      <c r="IK12" s="105"/>
      <c r="IL12" s="105"/>
      <c r="IM12" s="105"/>
      <c r="IN12" s="105"/>
      <c r="IO12" s="105"/>
      <c r="IP12" s="105"/>
      <c r="IQ12" s="105"/>
      <c r="IR12" s="105"/>
      <c r="IS12" s="105"/>
      <c r="IT12" s="105"/>
      <c r="IU12" s="105"/>
      <c r="IV12" s="105"/>
      <c r="IW12" s="105"/>
      <c r="IX12" s="105"/>
      <c r="IY12" s="105"/>
      <c r="IZ12" s="105"/>
      <c r="JA12" s="105"/>
      <c r="JB12" s="105"/>
      <c r="JC12" s="105"/>
      <c r="JD12" s="105"/>
      <c r="JE12" s="105"/>
      <c r="JF12" s="105"/>
      <c r="JG12" s="105"/>
      <c r="JH12" s="105"/>
      <c r="JI12" s="105"/>
      <c r="JJ12" s="105"/>
      <c r="JK12" s="105"/>
      <c r="JL12" s="105"/>
      <c r="JM12" s="105"/>
      <c r="JN12" s="105"/>
      <c r="JO12" s="105"/>
      <c r="JP12" s="105"/>
      <c r="JQ12" s="105"/>
      <c r="JR12" s="105"/>
      <c r="JS12" s="105"/>
      <c r="JT12" s="105"/>
      <c r="JU12" s="105"/>
      <c r="JV12" s="105"/>
      <c r="JW12" s="105"/>
      <c r="JX12" s="105"/>
      <c r="JY12" s="105"/>
      <c r="JZ12" s="105"/>
      <c r="KA12" s="105"/>
      <c r="KB12" s="105"/>
      <c r="KC12" s="105"/>
      <c r="KD12" s="105"/>
      <c r="KE12" s="105"/>
      <c r="KF12" s="105"/>
      <c r="KG12" s="105"/>
      <c r="KH12" s="105"/>
      <c r="KI12" s="105"/>
      <c r="KJ12" s="105"/>
      <c r="KK12" s="105"/>
      <c r="KL12" s="105"/>
      <c r="KM12" s="105"/>
      <c r="KN12" s="105"/>
      <c r="KO12" s="105"/>
      <c r="KP12" s="105"/>
      <c r="KQ12" s="105"/>
      <c r="KR12" s="105"/>
      <c r="KS12" s="105"/>
      <c r="KT12" s="105"/>
      <c r="KU12" s="105"/>
      <c r="KV12" s="105"/>
      <c r="KW12" s="105"/>
      <c r="KX12" s="105"/>
      <c r="KY12" s="105"/>
      <c r="KZ12" s="105"/>
      <c r="LA12" s="105"/>
      <c r="LB12" s="105"/>
      <c r="LC12" s="105"/>
      <c r="LD12" s="105"/>
      <c r="LE12" s="105"/>
      <c r="LF12" s="105"/>
      <c r="LG12" s="105"/>
      <c r="LH12" s="105"/>
      <c r="LI12" s="105"/>
      <c r="LJ12" s="105"/>
      <c r="LK12" s="105"/>
      <c r="LL12" s="105"/>
      <c r="LM12" s="105"/>
      <c r="LN12" s="105"/>
      <c r="LO12" s="105"/>
      <c r="LP12" s="105"/>
      <c r="LQ12" s="105"/>
      <c r="LR12" s="105"/>
      <c r="LS12" s="105"/>
      <c r="LT12" s="105"/>
      <c r="LU12" s="105"/>
      <c r="LV12" s="105"/>
      <c r="LW12" s="105"/>
      <c r="LX12" s="105"/>
      <c r="LY12" s="105"/>
      <c r="LZ12" s="105"/>
      <c r="MA12" s="105"/>
      <c r="MB12" s="105"/>
      <c r="MC12" s="105"/>
      <c r="MD12" s="105"/>
      <c r="ME12" s="105"/>
      <c r="MF12" s="105"/>
      <c r="MG12" s="105"/>
      <c r="MH12" s="105"/>
      <c r="MI12" s="105"/>
      <c r="MJ12" s="105"/>
      <c r="MK12" s="105"/>
      <c r="ML12" s="105"/>
      <c r="MM12" s="105"/>
      <c r="MN12" s="105"/>
      <c r="MO12" s="105"/>
      <c r="MP12" s="105"/>
      <c r="MQ12" s="105"/>
      <c r="MR12" s="105"/>
      <c r="MS12" s="105"/>
      <c r="MT12" s="105"/>
      <c r="MU12" s="105"/>
      <c r="MV12" s="105"/>
      <c r="MW12" s="105"/>
      <c r="MX12" s="105"/>
      <c r="MY12" s="105"/>
      <c r="MZ12" s="105"/>
      <c r="NA12" s="105"/>
      <c r="NB12" s="105"/>
      <c r="NC12" s="105"/>
      <c r="ND12" s="105"/>
      <c r="NE12" s="105"/>
      <c r="NF12" s="105"/>
      <c r="NG12" s="105"/>
      <c r="NH12" s="105"/>
      <c r="NI12" s="105"/>
      <c r="NJ12" s="105"/>
      <c r="NK12" s="105"/>
      <c r="NL12" s="105"/>
      <c r="NM12" s="105"/>
      <c r="NN12" s="105"/>
      <c r="NO12" s="105"/>
      <c r="NP12" s="105"/>
      <c r="NQ12" s="105"/>
      <c r="NR12" s="105"/>
    </row>
    <row r="13" spans="1:382" ht="22.35" customHeight="1" x14ac:dyDescent="0.25">
      <c r="A13" s="96"/>
      <c r="B13" s="168">
        <v>5</v>
      </c>
      <c r="C13" s="141" t="str">
        <f>IF(VLOOKUP(B13,Personaldaten!$B$3:$J$22,9,FALSE)="","",VLOOKUP(B13,Personaldaten!$B$3:$J$22,9,FALSE))</f>
        <v/>
      </c>
      <c r="D13" s="142"/>
      <c r="E13" s="143"/>
      <c r="F13" s="97" t="str">
        <f>IF(VLOOKUP(B13,Personaldaten!$B$3:$G$22,5,FALSE)=0,"",VLOOKUP(B13,Personaldaten!$B$3:$G$22,5,FALSE))</f>
        <v/>
      </c>
      <c r="G13" s="97" t="str">
        <f>IF(C13="","",IF(ISBLANK(VLOOKUP(B13,Personaldaten!$B$3:$G$22,6,FALSE)),"",VLOOKUP(B13,Personaldaten!$B$3:$G$22,6,FALSE)))</f>
        <v/>
      </c>
      <c r="H13" s="97" t="str">
        <f t="shared" si="18"/>
        <v/>
      </c>
      <c r="I13" s="97" t="str">
        <f t="shared" si="19"/>
        <v/>
      </c>
      <c r="J13" s="98" t="str">
        <f>IF(C13="","",SUM(COUNTIF(Q13:NR13,[1]Einstellungen!$E$6)))</f>
        <v/>
      </c>
      <c r="K13" s="99">
        <f t="shared" si="20"/>
        <v>0</v>
      </c>
      <c r="L13" s="100" t="str">
        <f>IF(C13="","",COUNTIF(O13:NQ13,[1]Einstellungen!$E$8))</f>
        <v/>
      </c>
      <c r="M13" s="101" t="str">
        <f>IF(C13="","",COUNTIF(O13:NQ13,[1]Einstellungen!$E$7))</f>
        <v/>
      </c>
      <c r="N13" s="102" t="str">
        <f>IF(C13="","",COUNTIF(R13:NS13,[1]Einstellungen!$E$9))</f>
        <v/>
      </c>
      <c r="O13" s="103" t="str">
        <f>IF(C13="","",COUNTIF(Q13:NR13,[1]Einstellungen!$E$10))</f>
        <v/>
      </c>
      <c r="P13" s="78"/>
      <c r="Q13" s="104"/>
      <c r="R13" s="105"/>
      <c r="S13" s="105"/>
      <c r="T13" s="105"/>
      <c r="U13" s="105"/>
      <c r="V13" s="106"/>
      <c r="W13" s="105"/>
      <c r="X13" s="105"/>
      <c r="Y13" s="105"/>
      <c r="Z13" s="105"/>
      <c r="AA13" s="105"/>
      <c r="AB13" s="105"/>
      <c r="AC13" s="105"/>
      <c r="AD13" s="105"/>
      <c r="AE13" s="105"/>
      <c r="AF13" s="105"/>
      <c r="AG13" s="105"/>
      <c r="AH13" s="105"/>
      <c r="AI13" s="105"/>
      <c r="AJ13" s="105"/>
      <c r="AK13" s="105"/>
      <c r="AL13" s="105"/>
      <c r="AM13" s="105"/>
      <c r="AN13" s="105"/>
      <c r="AO13" s="105"/>
      <c r="AP13" s="105"/>
      <c r="AQ13" s="105"/>
      <c r="AR13" s="105"/>
      <c r="AS13" s="105"/>
      <c r="AT13" s="105"/>
      <c r="AU13" s="105"/>
      <c r="AV13" s="105"/>
      <c r="AW13" s="105"/>
      <c r="AX13" s="105"/>
      <c r="AY13" s="105"/>
      <c r="AZ13" s="105"/>
      <c r="BA13" s="105"/>
      <c r="BB13" s="105"/>
      <c r="BC13" s="105"/>
      <c r="BD13" s="105"/>
      <c r="BE13" s="105"/>
      <c r="BF13" s="105"/>
      <c r="BG13" s="105"/>
      <c r="BH13" s="105"/>
      <c r="BI13" s="105"/>
      <c r="BJ13" s="105"/>
      <c r="BK13" s="105"/>
      <c r="BL13" s="105"/>
      <c r="BM13" s="105"/>
      <c r="BN13" s="105"/>
      <c r="BO13" s="105"/>
      <c r="BP13" s="105"/>
      <c r="BQ13" s="105"/>
      <c r="BR13" s="105"/>
      <c r="BS13" s="105"/>
      <c r="BT13" s="105"/>
      <c r="BU13" s="105"/>
      <c r="BV13" s="105"/>
      <c r="BW13" s="105"/>
      <c r="BX13" s="105"/>
      <c r="BY13" s="105"/>
      <c r="BZ13" s="105"/>
      <c r="CA13" s="105"/>
      <c r="CB13" s="105"/>
      <c r="CC13" s="105"/>
      <c r="CD13" s="105"/>
      <c r="CE13" s="105"/>
      <c r="CF13" s="105"/>
      <c r="CG13" s="105"/>
      <c r="CH13" s="105"/>
      <c r="CI13" s="105"/>
      <c r="CJ13" s="105"/>
      <c r="CK13" s="105"/>
      <c r="CL13" s="105"/>
      <c r="CM13" s="105"/>
      <c r="CN13" s="105"/>
      <c r="CO13" s="105"/>
      <c r="CP13" s="105"/>
      <c r="CQ13" s="105"/>
      <c r="CR13" s="105"/>
      <c r="CS13" s="105"/>
      <c r="CT13" s="105"/>
      <c r="CU13" s="105"/>
      <c r="CV13" s="105"/>
      <c r="CW13" s="105"/>
      <c r="CX13" s="105"/>
      <c r="CY13" s="105"/>
      <c r="CZ13" s="105"/>
      <c r="DA13" s="105"/>
      <c r="DB13" s="105"/>
      <c r="DC13" s="105"/>
      <c r="DD13" s="105"/>
      <c r="DE13" s="105"/>
      <c r="DF13" s="105"/>
      <c r="DG13" s="105"/>
      <c r="DH13" s="105"/>
      <c r="DI13" s="105"/>
      <c r="DJ13" s="105"/>
      <c r="DK13" s="105"/>
      <c r="DL13" s="105"/>
      <c r="DM13" s="105"/>
      <c r="DN13" s="105"/>
      <c r="DO13" s="105"/>
      <c r="DP13" s="105"/>
      <c r="DQ13" s="106"/>
      <c r="DR13" s="105"/>
      <c r="DS13" s="105"/>
      <c r="DT13" s="106"/>
      <c r="DU13" s="105"/>
      <c r="DV13" s="105"/>
      <c r="DW13" s="105"/>
      <c r="DX13" s="105"/>
      <c r="DY13" s="105"/>
      <c r="DZ13" s="105"/>
      <c r="EA13" s="105"/>
      <c r="EB13" s="105"/>
      <c r="EC13" s="105"/>
      <c r="ED13" s="105"/>
      <c r="EE13" s="105"/>
      <c r="EF13" s="105"/>
      <c r="EG13" s="105"/>
      <c r="EH13" s="105"/>
      <c r="EI13" s="105"/>
      <c r="EJ13" s="105"/>
      <c r="EK13" s="105"/>
      <c r="EL13" s="105"/>
      <c r="EM13" s="105"/>
      <c r="EN13" s="105"/>
      <c r="EO13" s="105"/>
      <c r="EP13" s="105"/>
      <c r="EQ13" s="105"/>
      <c r="ER13" s="105"/>
      <c r="ES13" s="105"/>
      <c r="ET13" s="105"/>
      <c r="EU13" s="105"/>
      <c r="EV13" s="105"/>
      <c r="EW13" s="105"/>
      <c r="EX13" s="105"/>
      <c r="EY13" s="105"/>
      <c r="EZ13" s="105"/>
      <c r="FA13" s="105"/>
      <c r="FB13" s="105"/>
      <c r="FC13" s="105"/>
      <c r="FD13" s="105"/>
      <c r="FE13" s="105"/>
      <c r="FF13" s="106"/>
      <c r="FG13" s="105"/>
      <c r="FH13" s="105"/>
      <c r="FI13" s="105"/>
      <c r="FJ13" s="105"/>
      <c r="FK13" s="105"/>
      <c r="FL13" s="105"/>
      <c r="FM13" s="105"/>
      <c r="FN13" s="105"/>
      <c r="FO13" s="105"/>
      <c r="FP13" s="105"/>
      <c r="FQ13" s="106"/>
      <c r="FR13" s="105"/>
      <c r="FS13" s="105"/>
      <c r="FT13" s="105"/>
      <c r="FU13" s="105"/>
      <c r="FV13" s="105"/>
      <c r="FW13" s="105"/>
      <c r="FX13" s="105"/>
      <c r="FY13" s="105"/>
      <c r="FZ13" s="105"/>
      <c r="GA13" s="106"/>
      <c r="GB13" s="105"/>
      <c r="GC13" s="105"/>
      <c r="GD13" s="105"/>
      <c r="GE13" s="105"/>
      <c r="GF13" s="105"/>
      <c r="GG13" s="105"/>
      <c r="GH13" s="105"/>
      <c r="GI13" s="105"/>
      <c r="GJ13" s="105"/>
      <c r="GK13" s="105"/>
      <c r="GL13" s="105"/>
      <c r="GM13" s="105"/>
      <c r="GN13" s="105"/>
      <c r="GO13" s="105"/>
      <c r="GP13" s="105"/>
      <c r="GQ13" s="105"/>
      <c r="GR13" s="105"/>
      <c r="GS13" s="105"/>
      <c r="GT13" s="105"/>
      <c r="GU13" s="105"/>
      <c r="GV13" s="105"/>
      <c r="GW13" s="105"/>
      <c r="GX13" s="105"/>
      <c r="GY13" s="105"/>
      <c r="GZ13" s="105"/>
      <c r="HA13" s="105"/>
      <c r="HB13" s="105"/>
      <c r="HC13" s="105"/>
      <c r="HD13" s="105"/>
      <c r="HE13" s="105"/>
      <c r="HF13" s="105"/>
      <c r="HG13" s="105"/>
      <c r="HH13" s="105"/>
      <c r="HI13" s="105"/>
      <c r="HJ13" s="105"/>
      <c r="HK13" s="105"/>
      <c r="HL13" s="105"/>
      <c r="HM13" s="105"/>
      <c r="HN13" s="105"/>
      <c r="HO13" s="105"/>
      <c r="HP13" s="105"/>
      <c r="HQ13" s="105"/>
      <c r="HR13" s="105"/>
      <c r="HS13" s="105"/>
      <c r="HT13" s="105"/>
      <c r="HU13" s="105"/>
      <c r="HV13" s="105"/>
      <c r="HW13" s="105"/>
      <c r="HX13" s="105"/>
      <c r="HY13" s="105"/>
      <c r="HZ13" s="105"/>
      <c r="IA13" s="105"/>
      <c r="IB13" s="105"/>
      <c r="IC13" s="105"/>
      <c r="ID13" s="105"/>
      <c r="IE13" s="105"/>
      <c r="IF13" s="105"/>
      <c r="IG13" s="105"/>
      <c r="IH13" s="105"/>
      <c r="II13" s="106"/>
      <c r="IJ13" s="105"/>
      <c r="IK13" s="105"/>
      <c r="IL13" s="105"/>
      <c r="IM13" s="105"/>
      <c r="IN13" s="105"/>
      <c r="IO13" s="105"/>
      <c r="IP13" s="105"/>
      <c r="IQ13" s="105"/>
      <c r="IR13" s="105"/>
      <c r="IS13" s="105"/>
      <c r="IT13" s="105"/>
      <c r="IU13" s="105"/>
      <c r="IV13" s="105"/>
      <c r="IW13" s="105"/>
      <c r="IX13" s="105"/>
      <c r="IY13" s="105"/>
      <c r="IZ13" s="105"/>
      <c r="JA13" s="105"/>
      <c r="JB13" s="105"/>
      <c r="JC13" s="105"/>
      <c r="JD13" s="105"/>
      <c r="JE13" s="105"/>
      <c r="JF13" s="105"/>
      <c r="JG13" s="105"/>
      <c r="JH13" s="105"/>
      <c r="JI13" s="105"/>
      <c r="JJ13" s="105"/>
      <c r="JK13" s="105"/>
      <c r="JL13" s="105"/>
      <c r="JM13" s="105"/>
      <c r="JN13" s="105"/>
      <c r="JO13" s="105"/>
      <c r="JP13" s="105"/>
      <c r="JQ13" s="105"/>
      <c r="JR13" s="105"/>
      <c r="JS13" s="105"/>
      <c r="JT13" s="105"/>
      <c r="JU13" s="105"/>
      <c r="JV13" s="105"/>
      <c r="JW13" s="105"/>
      <c r="JX13" s="105"/>
      <c r="JY13" s="105"/>
      <c r="JZ13" s="105"/>
      <c r="KA13" s="105"/>
      <c r="KB13" s="105"/>
      <c r="KC13" s="105"/>
      <c r="KD13" s="105"/>
      <c r="KE13" s="105"/>
      <c r="KF13" s="106"/>
      <c r="KG13" s="105"/>
      <c r="KH13" s="105"/>
      <c r="KI13" s="105"/>
      <c r="KJ13" s="105"/>
      <c r="KK13" s="105"/>
      <c r="KL13" s="105"/>
      <c r="KM13" s="105"/>
      <c r="KN13" s="105"/>
      <c r="KO13" s="105"/>
      <c r="KP13" s="105"/>
      <c r="KQ13" s="105"/>
      <c r="KR13" s="105"/>
      <c r="KS13" s="105"/>
      <c r="KT13" s="105"/>
      <c r="KU13" s="105"/>
      <c r="KV13" s="105"/>
      <c r="KW13" s="105"/>
      <c r="KX13" s="105"/>
      <c r="KY13" s="105"/>
      <c r="KZ13" s="105"/>
      <c r="LA13" s="105"/>
      <c r="LB13" s="105"/>
      <c r="LC13" s="105"/>
      <c r="LD13" s="105"/>
      <c r="LE13" s="105"/>
      <c r="LF13" s="105"/>
      <c r="LG13" s="105"/>
      <c r="LH13" s="105"/>
      <c r="LI13" s="106"/>
      <c r="LJ13" s="105"/>
      <c r="LK13" s="105"/>
      <c r="LL13" s="105"/>
      <c r="LM13" s="105"/>
      <c r="LN13" s="105"/>
      <c r="LO13" s="105"/>
      <c r="LP13" s="105"/>
      <c r="LQ13" s="105"/>
      <c r="LR13" s="105"/>
      <c r="LS13" s="105"/>
      <c r="LT13" s="105"/>
      <c r="LU13" s="105"/>
      <c r="LV13" s="105"/>
      <c r="LW13" s="105"/>
      <c r="LX13" s="105"/>
      <c r="LY13" s="105"/>
      <c r="LZ13" s="105"/>
      <c r="MA13" s="105"/>
      <c r="MB13" s="105"/>
      <c r="MC13" s="105"/>
      <c r="MD13" s="105"/>
      <c r="ME13" s="105"/>
      <c r="MF13" s="105"/>
      <c r="MG13" s="105"/>
      <c r="MH13" s="105"/>
      <c r="MI13" s="105"/>
      <c r="MJ13" s="105"/>
      <c r="MK13" s="105"/>
      <c r="ML13" s="105"/>
      <c r="MM13" s="105"/>
      <c r="MN13" s="105"/>
      <c r="MO13" s="105"/>
      <c r="MP13" s="105"/>
      <c r="MQ13" s="105"/>
      <c r="MR13" s="105"/>
      <c r="MS13" s="105"/>
      <c r="MT13" s="105"/>
      <c r="MU13" s="105"/>
      <c r="MV13" s="105"/>
      <c r="MW13" s="105"/>
      <c r="MX13" s="105"/>
      <c r="MY13" s="105"/>
      <c r="MZ13" s="105"/>
      <c r="NA13" s="105"/>
      <c r="NB13" s="105"/>
      <c r="NC13" s="105"/>
      <c r="ND13" s="105"/>
      <c r="NE13" s="105"/>
      <c r="NF13" s="105"/>
      <c r="NG13" s="105"/>
      <c r="NH13" s="105"/>
      <c r="NI13" s="105"/>
      <c r="NJ13" s="105"/>
      <c r="NK13" s="105"/>
      <c r="NL13" s="106"/>
      <c r="NM13" s="105"/>
      <c r="NN13" s="105"/>
      <c r="NO13" s="105"/>
      <c r="NP13" s="105"/>
      <c r="NQ13" s="105"/>
      <c r="NR13" s="105"/>
    </row>
    <row r="14" spans="1:382" ht="22.35" customHeight="1" x14ac:dyDescent="0.25">
      <c r="A14" s="96"/>
      <c r="B14" s="168">
        <v>6</v>
      </c>
      <c r="C14" s="141" t="str">
        <f>IF(VLOOKUP(B14,Personaldaten!$B$3:$J$22,9,FALSE)="","",VLOOKUP(B14,Personaldaten!$B$3:$J$22,9,FALSE))</f>
        <v/>
      </c>
      <c r="D14" s="142"/>
      <c r="E14" s="143"/>
      <c r="F14" s="97" t="str">
        <f>IF(VLOOKUP(B14,Personaldaten!$B$3:$G$22,5,FALSE)=0,"",VLOOKUP(B14,Personaldaten!$B$3:$G$22,5,FALSE))</f>
        <v/>
      </c>
      <c r="G14" s="97" t="str">
        <f>IF(C14="","",IF(ISBLANK(VLOOKUP(B14,Personaldaten!$B$3:$G$22,6,FALSE)),"",VLOOKUP(B14,Personaldaten!$B$3:$G$22,6,FALSE)))</f>
        <v/>
      </c>
      <c r="H14" s="97" t="str">
        <f t="shared" si="18"/>
        <v/>
      </c>
      <c r="I14" s="97" t="str">
        <f t="shared" si="19"/>
        <v/>
      </c>
      <c r="J14" s="98" t="str">
        <f>IF(C14="","",SUM(COUNTIF(Q14:NR14,[1]Einstellungen!$E$6)))</f>
        <v/>
      </c>
      <c r="K14" s="99">
        <f t="shared" si="20"/>
        <v>0</v>
      </c>
      <c r="L14" s="100" t="str">
        <f>IF(C14="","",COUNTIF(O14:NQ14,[1]Einstellungen!$E$8))</f>
        <v/>
      </c>
      <c r="M14" s="101" t="str">
        <f>IF(C14="","",COUNTIF(O14:NQ14,[1]Einstellungen!$E$7))</f>
        <v/>
      </c>
      <c r="N14" s="102" t="str">
        <f>IF(C14="","",COUNTIF(R14:NS14,[1]Einstellungen!$E$9))</f>
        <v/>
      </c>
      <c r="O14" s="103" t="str">
        <f>IF(C14="","",COUNTIF(Q14:NR14,[1]Einstellungen!$E$10))</f>
        <v/>
      </c>
      <c r="P14" s="78"/>
      <c r="Q14" s="104"/>
      <c r="R14" s="107"/>
      <c r="S14" s="105"/>
      <c r="T14" s="105"/>
      <c r="U14" s="105"/>
      <c r="V14" s="105"/>
      <c r="W14" s="105"/>
      <c r="X14" s="105"/>
      <c r="Y14" s="105"/>
      <c r="Z14" s="105"/>
      <c r="AA14" s="105"/>
      <c r="AB14" s="105"/>
      <c r="AC14" s="105"/>
      <c r="AD14" s="105"/>
      <c r="AE14" s="105"/>
      <c r="AF14" s="105"/>
      <c r="AG14" s="105"/>
      <c r="AH14" s="105"/>
      <c r="AI14" s="105"/>
      <c r="AJ14" s="105"/>
      <c r="AK14" s="105"/>
      <c r="AL14" s="105"/>
      <c r="AM14" s="105"/>
      <c r="AN14" s="105"/>
      <c r="AO14" s="105"/>
      <c r="AP14" s="105"/>
      <c r="AQ14" s="105"/>
      <c r="AR14" s="105"/>
      <c r="AS14" s="105"/>
      <c r="AT14" s="105"/>
      <c r="AU14" s="105"/>
      <c r="AV14" s="105"/>
      <c r="AW14" s="105"/>
      <c r="AX14" s="105"/>
      <c r="AY14" s="105"/>
      <c r="AZ14" s="105"/>
      <c r="BA14" s="105"/>
      <c r="BB14" s="105"/>
      <c r="BC14" s="105"/>
      <c r="BD14" s="105"/>
      <c r="BE14" s="105"/>
      <c r="BF14" s="105"/>
      <c r="BG14" s="105"/>
      <c r="BH14" s="105"/>
      <c r="BI14" s="105"/>
      <c r="BJ14" s="105"/>
      <c r="BK14" s="105"/>
      <c r="BL14" s="105"/>
      <c r="BM14" s="105"/>
      <c r="BN14" s="105"/>
      <c r="BO14" s="105"/>
      <c r="BP14" s="105"/>
      <c r="BQ14" s="105"/>
      <c r="BR14" s="105"/>
      <c r="BS14" s="105"/>
      <c r="BT14" s="105"/>
      <c r="BU14" s="105"/>
      <c r="BV14" s="105"/>
      <c r="BW14" s="105"/>
      <c r="BX14" s="105"/>
      <c r="BY14" s="105"/>
      <c r="BZ14" s="105"/>
      <c r="CA14" s="105"/>
      <c r="CB14" s="105"/>
      <c r="CC14" s="105"/>
      <c r="CD14" s="105"/>
      <c r="CE14" s="105"/>
      <c r="CF14" s="105"/>
      <c r="CG14" s="105"/>
      <c r="CH14" s="105"/>
      <c r="CI14" s="105"/>
      <c r="CJ14" s="105"/>
      <c r="CK14" s="105"/>
      <c r="CL14" s="105"/>
      <c r="CM14" s="105"/>
      <c r="CN14" s="105"/>
      <c r="CO14" s="105"/>
      <c r="CP14" s="105"/>
      <c r="CQ14" s="105"/>
      <c r="CR14" s="105"/>
      <c r="CS14" s="105"/>
      <c r="CT14" s="105"/>
      <c r="CU14" s="105"/>
      <c r="CV14" s="105"/>
      <c r="CW14" s="105"/>
      <c r="CX14" s="105"/>
      <c r="CY14" s="105"/>
      <c r="CZ14" s="105"/>
      <c r="DA14" s="105"/>
      <c r="DB14" s="105"/>
      <c r="DC14" s="105"/>
      <c r="DD14" s="105"/>
      <c r="DE14" s="105"/>
      <c r="DF14" s="105"/>
      <c r="DG14" s="105"/>
      <c r="DH14" s="105"/>
      <c r="DI14" s="105"/>
      <c r="DJ14" s="105"/>
      <c r="DK14" s="105"/>
      <c r="DL14" s="105"/>
      <c r="DM14" s="105"/>
      <c r="DN14" s="105"/>
      <c r="DO14" s="105"/>
      <c r="DP14" s="105"/>
      <c r="DQ14" s="105"/>
      <c r="DR14" s="105"/>
      <c r="DS14" s="105"/>
      <c r="DT14" s="105"/>
      <c r="DU14" s="105"/>
      <c r="DV14" s="105"/>
      <c r="DW14" s="105"/>
      <c r="DX14" s="105"/>
      <c r="DY14" s="105"/>
      <c r="DZ14" s="105"/>
      <c r="EA14" s="105"/>
      <c r="EB14" s="105"/>
      <c r="EC14" s="105"/>
      <c r="ED14" s="105"/>
      <c r="EE14" s="105"/>
      <c r="EF14" s="105"/>
      <c r="EG14" s="105"/>
      <c r="EH14" s="105"/>
      <c r="EI14" s="105"/>
      <c r="EJ14" s="105"/>
      <c r="EK14" s="105"/>
      <c r="EL14" s="105"/>
      <c r="EM14" s="105"/>
      <c r="EN14" s="105"/>
      <c r="EO14" s="105"/>
      <c r="EP14" s="105"/>
      <c r="EQ14" s="105"/>
      <c r="ER14" s="105"/>
      <c r="ES14" s="105"/>
      <c r="ET14" s="105"/>
      <c r="EU14" s="105"/>
      <c r="EV14" s="105"/>
      <c r="EW14" s="105"/>
      <c r="EX14" s="105"/>
      <c r="EY14" s="105"/>
      <c r="EZ14" s="105"/>
      <c r="FA14" s="105"/>
      <c r="FB14" s="105"/>
      <c r="FC14" s="105"/>
      <c r="FD14" s="105"/>
      <c r="FE14" s="105"/>
      <c r="FF14" s="105"/>
      <c r="FG14" s="105"/>
      <c r="FH14" s="105"/>
      <c r="FI14" s="105"/>
      <c r="FJ14" s="105"/>
      <c r="FK14" s="105"/>
      <c r="FL14" s="105"/>
      <c r="FM14" s="105"/>
      <c r="FN14" s="105"/>
      <c r="FO14" s="105"/>
      <c r="FP14" s="105"/>
      <c r="FQ14" s="105"/>
      <c r="FR14" s="105"/>
      <c r="FS14" s="105"/>
      <c r="FT14" s="105"/>
      <c r="FU14" s="105"/>
      <c r="FV14" s="105"/>
      <c r="FW14" s="105"/>
      <c r="FX14" s="105"/>
      <c r="FY14" s="105"/>
      <c r="FZ14" s="105"/>
      <c r="GA14" s="105"/>
      <c r="GB14" s="105"/>
      <c r="GC14" s="105"/>
      <c r="GD14" s="105"/>
      <c r="GE14" s="105"/>
      <c r="GF14" s="105"/>
      <c r="GG14" s="105"/>
      <c r="GH14" s="105"/>
      <c r="GI14" s="105"/>
      <c r="GJ14" s="105"/>
      <c r="GK14" s="105"/>
      <c r="GL14" s="105"/>
      <c r="GM14" s="105"/>
      <c r="GN14" s="105"/>
      <c r="GO14" s="105"/>
      <c r="GP14" s="105"/>
      <c r="GQ14" s="105"/>
      <c r="GR14" s="105"/>
      <c r="GS14" s="105"/>
      <c r="GT14" s="105"/>
      <c r="GU14" s="105"/>
      <c r="GV14" s="105"/>
      <c r="GW14" s="105"/>
      <c r="GX14" s="105"/>
      <c r="GY14" s="105"/>
      <c r="GZ14" s="105"/>
      <c r="HA14" s="105"/>
      <c r="HB14" s="105"/>
      <c r="HC14" s="105"/>
      <c r="HD14" s="105"/>
      <c r="HE14" s="105"/>
      <c r="HF14" s="105"/>
      <c r="HG14" s="105"/>
      <c r="HH14" s="105"/>
      <c r="HI14" s="105"/>
      <c r="HJ14" s="105"/>
      <c r="HK14" s="105"/>
      <c r="HL14" s="105"/>
      <c r="HM14" s="105"/>
      <c r="HN14" s="105"/>
      <c r="HO14" s="105"/>
      <c r="HP14" s="105"/>
      <c r="HQ14" s="105"/>
      <c r="HR14" s="105"/>
      <c r="HS14" s="105"/>
      <c r="HT14" s="105"/>
      <c r="HU14" s="105"/>
      <c r="HV14" s="105"/>
      <c r="HW14" s="105"/>
      <c r="HX14" s="105"/>
      <c r="HY14" s="105"/>
      <c r="HZ14" s="105"/>
      <c r="IA14" s="105"/>
      <c r="IB14" s="105"/>
      <c r="IC14" s="105"/>
      <c r="ID14" s="105"/>
      <c r="IE14" s="105"/>
      <c r="IF14" s="105"/>
      <c r="IG14" s="105"/>
      <c r="IH14" s="105"/>
      <c r="II14" s="105"/>
      <c r="IJ14" s="105"/>
      <c r="IK14" s="105"/>
      <c r="IL14" s="105"/>
      <c r="IM14" s="105"/>
      <c r="IN14" s="105"/>
      <c r="IO14" s="105"/>
      <c r="IP14" s="105"/>
      <c r="IQ14" s="105"/>
      <c r="IR14" s="105"/>
      <c r="IS14" s="105"/>
      <c r="IT14" s="105"/>
      <c r="IU14" s="105"/>
      <c r="IV14" s="105"/>
      <c r="IW14" s="105"/>
      <c r="IX14" s="105"/>
      <c r="IY14" s="105"/>
      <c r="IZ14" s="105"/>
      <c r="JA14" s="105"/>
      <c r="JB14" s="105"/>
      <c r="JC14" s="105"/>
      <c r="JD14" s="105"/>
      <c r="JE14" s="105"/>
      <c r="JF14" s="105"/>
      <c r="JG14" s="105"/>
      <c r="JH14" s="105"/>
      <c r="JI14" s="105"/>
      <c r="JJ14" s="105"/>
      <c r="JK14" s="105"/>
      <c r="JL14" s="105"/>
      <c r="JM14" s="105"/>
      <c r="JN14" s="105"/>
      <c r="JO14" s="105"/>
      <c r="JP14" s="105"/>
      <c r="JQ14" s="105"/>
      <c r="JR14" s="105"/>
      <c r="JS14" s="105"/>
      <c r="JT14" s="105"/>
      <c r="JU14" s="105"/>
      <c r="JV14" s="105"/>
      <c r="JW14" s="105"/>
      <c r="JX14" s="105"/>
      <c r="JY14" s="105"/>
      <c r="JZ14" s="105"/>
      <c r="KA14" s="105"/>
      <c r="KB14" s="105"/>
      <c r="KC14" s="105"/>
      <c r="KD14" s="105"/>
      <c r="KE14" s="105"/>
      <c r="KF14" s="105"/>
      <c r="KG14" s="105"/>
      <c r="KH14" s="105"/>
      <c r="KI14" s="105"/>
      <c r="KJ14" s="105"/>
      <c r="KK14" s="105"/>
      <c r="KL14" s="105"/>
      <c r="KM14" s="105"/>
      <c r="KN14" s="105"/>
      <c r="KO14" s="105"/>
      <c r="KP14" s="105"/>
      <c r="KQ14" s="105"/>
      <c r="KR14" s="105"/>
      <c r="KS14" s="105"/>
      <c r="KT14" s="105"/>
      <c r="KU14" s="105"/>
      <c r="KV14" s="105"/>
      <c r="KW14" s="105"/>
      <c r="KX14" s="105"/>
      <c r="KY14" s="105"/>
      <c r="KZ14" s="105"/>
      <c r="LA14" s="105"/>
      <c r="LB14" s="105"/>
      <c r="LC14" s="105"/>
      <c r="LD14" s="105"/>
      <c r="LE14" s="105"/>
      <c r="LF14" s="105"/>
      <c r="LG14" s="105"/>
      <c r="LH14" s="105"/>
      <c r="LI14" s="105"/>
      <c r="LJ14" s="105"/>
      <c r="LK14" s="105"/>
      <c r="LL14" s="105"/>
      <c r="LM14" s="105"/>
      <c r="LN14" s="105"/>
      <c r="LO14" s="105"/>
      <c r="LP14" s="105"/>
      <c r="LQ14" s="105"/>
      <c r="LR14" s="105"/>
      <c r="LS14" s="105"/>
      <c r="LT14" s="105"/>
      <c r="LU14" s="105"/>
      <c r="LV14" s="105"/>
      <c r="LW14" s="105"/>
      <c r="LX14" s="105"/>
      <c r="LY14" s="105"/>
      <c r="LZ14" s="105"/>
      <c r="MA14" s="105"/>
      <c r="MB14" s="105"/>
      <c r="MC14" s="105"/>
      <c r="MD14" s="105"/>
      <c r="ME14" s="105"/>
      <c r="MF14" s="105"/>
      <c r="MG14" s="105"/>
      <c r="MH14" s="105"/>
      <c r="MI14" s="105"/>
      <c r="MJ14" s="105"/>
      <c r="MK14" s="105"/>
      <c r="ML14" s="105"/>
      <c r="MM14" s="105"/>
      <c r="MN14" s="105"/>
      <c r="MO14" s="105"/>
      <c r="MP14" s="105"/>
      <c r="MQ14" s="105"/>
      <c r="MR14" s="105"/>
      <c r="MS14" s="105"/>
      <c r="MT14" s="105"/>
      <c r="MU14" s="105"/>
      <c r="MV14" s="105"/>
      <c r="MW14" s="105"/>
      <c r="MX14" s="105"/>
      <c r="MY14" s="105"/>
      <c r="MZ14" s="105"/>
      <c r="NA14" s="105"/>
      <c r="NB14" s="105"/>
      <c r="NC14" s="105"/>
      <c r="ND14" s="105"/>
      <c r="NE14" s="105"/>
      <c r="NF14" s="105"/>
      <c r="NG14" s="105"/>
      <c r="NH14" s="105"/>
      <c r="NI14" s="105"/>
      <c r="NJ14" s="105"/>
      <c r="NK14" s="105"/>
      <c r="NL14" s="105"/>
      <c r="NM14" s="105"/>
      <c r="NN14" s="105"/>
      <c r="NO14" s="105"/>
      <c r="NP14" s="105"/>
      <c r="NQ14" s="105"/>
      <c r="NR14" s="105"/>
    </row>
    <row r="15" spans="1:382" ht="22.35" customHeight="1" x14ac:dyDescent="0.25">
      <c r="A15" s="96"/>
      <c r="B15" s="168">
        <v>7</v>
      </c>
      <c r="C15" s="141" t="str">
        <f>IF(VLOOKUP(B15,Personaldaten!$B$3:$J$22,9,FALSE)="","",VLOOKUP(B15,Personaldaten!$B$3:$J$22,9,FALSE))</f>
        <v/>
      </c>
      <c r="D15" s="142"/>
      <c r="E15" s="143"/>
      <c r="F15" s="97" t="str">
        <f>IF(VLOOKUP(B15,Personaldaten!$B$3:$G$22,5,FALSE)=0,"",VLOOKUP(B15,Personaldaten!$B$3:$G$22,5,FALSE))</f>
        <v/>
      </c>
      <c r="G15" s="97" t="str">
        <f>IF(C15="","",IF(ISBLANK(VLOOKUP(B15,Personaldaten!$B$3:$G$22,6,FALSE)),"",VLOOKUP(B15,Personaldaten!$B$3:$G$22,6,FALSE)))</f>
        <v/>
      </c>
      <c r="H15" s="97" t="str">
        <f t="shared" si="18"/>
        <v/>
      </c>
      <c r="I15" s="97" t="str">
        <f t="shared" si="19"/>
        <v/>
      </c>
      <c r="J15" s="98" t="str">
        <f>IF(C15="","",SUM(COUNTIF(Q15:NR15,[1]Einstellungen!$E$6)))</f>
        <v/>
      </c>
      <c r="K15" s="99">
        <f t="shared" si="20"/>
        <v>0</v>
      </c>
      <c r="L15" s="100" t="str">
        <f>IF(C15="","",COUNTIF(O15:NQ15,[1]Einstellungen!$E$8))</f>
        <v/>
      </c>
      <c r="M15" s="101" t="str">
        <f>IF(C15="","",COUNTIF(O15:NQ15,[1]Einstellungen!$E$7))</f>
        <v/>
      </c>
      <c r="N15" s="102" t="str">
        <f>IF(C15="","",COUNTIF(R15:NS15,[1]Einstellungen!$E$9))</f>
        <v/>
      </c>
      <c r="O15" s="103" t="str">
        <f>IF(C15="","",COUNTIF(Q15:NR15,[1]Einstellungen!$E$10))</f>
        <v/>
      </c>
      <c r="P15" s="78"/>
      <c r="Q15" s="104"/>
      <c r="R15" s="107"/>
      <c r="S15" s="105"/>
      <c r="T15" s="105"/>
      <c r="U15" s="105"/>
      <c r="V15" s="105"/>
      <c r="W15" s="105"/>
      <c r="X15" s="105"/>
      <c r="Y15" s="105"/>
      <c r="Z15" s="105"/>
      <c r="AA15" s="105"/>
      <c r="AB15" s="105"/>
      <c r="AC15" s="105"/>
      <c r="AD15" s="105"/>
      <c r="AE15" s="105"/>
      <c r="AF15" s="105"/>
      <c r="AG15" s="105"/>
      <c r="AH15" s="105"/>
      <c r="AI15" s="105"/>
      <c r="AJ15" s="105"/>
      <c r="AK15" s="105"/>
      <c r="AL15" s="105"/>
      <c r="AM15" s="105"/>
      <c r="AN15" s="105"/>
      <c r="AO15" s="105"/>
      <c r="AP15" s="105"/>
      <c r="AQ15" s="105"/>
      <c r="AR15" s="105"/>
      <c r="AS15" s="105"/>
      <c r="AT15" s="105"/>
      <c r="AU15" s="105"/>
      <c r="AV15" s="105"/>
      <c r="AW15" s="105"/>
      <c r="AX15" s="105"/>
      <c r="AY15" s="105"/>
      <c r="AZ15" s="105"/>
      <c r="BA15" s="105"/>
      <c r="BB15" s="105"/>
      <c r="BC15" s="105"/>
      <c r="BD15" s="105"/>
      <c r="BE15" s="105"/>
      <c r="BF15" s="105"/>
      <c r="BG15" s="105"/>
      <c r="BH15" s="105"/>
      <c r="BI15" s="105"/>
      <c r="BJ15" s="105"/>
      <c r="BK15" s="105"/>
      <c r="BL15" s="105"/>
      <c r="BM15" s="105"/>
      <c r="BN15" s="105"/>
      <c r="BO15" s="105"/>
      <c r="BP15" s="105"/>
      <c r="BQ15" s="105"/>
      <c r="BR15" s="105"/>
      <c r="BS15" s="105"/>
      <c r="BT15" s="105"/>
      <c r="BU15" s="105"/>
      <c r="BV15" s="105"/>
      <c r="BW15" s="105"/>
      <c r="BX15" s="105"/>
      <c r="BY15" s="105"/>
      <c r="BZ15" s="105"/>
      <c r="CA15" s="105"/>
      <c r="CB15" s="105"/>
      <c r="CC15" s="105"/>
      <c r="CD15" s="105"/>
      <c r="CE15" s="105"/>
      <c r="CF15" s="105"/>
      <c r="CG15" s="105"/>
      <c r="CH15" s="105"/>
      <c r="CI15" s="105"/>
      <c r="CJ15" s="105"/>
      <c r="CK15" s="105"/>
      <c r="CL15" s="105"/>
      <c r="CM15" s="105"/>
      <c r="CN15" s="105"/>
      <c r="CO15" s="105"/>
      <c r="CP15" s="105"/>
      <c r="CQ15" s="105"/>
      <c r="CR15" s="105"/>
      <c r="CS15" s="105"/>
      <c r="CT15" s="105"/>
      <c r="CU15" s="105"/>
      <c r="CV15" s="105"/>
      <c r="CW15" s="105"/>
      <c r="CX15" s="105"/>
      <c r="CY15" s="105"/>
      <c r="CZ15" s="105"/>
      <c r="DA15" s="105"/>
      <c r="DB15" s="105"/>
      <c r="DC15" s="105"/>
      <c r="DD15" s="105"/>
      <c r="DE15" s="105"/>
      <c r="DF15" s="105"/>
      <c r="DG15" s="105"/>
      <c r="DH15" s="105"/>
      <c r="DI15" s="105"/>
      <c r="DJ15" s="105"/>
      <c r="DK15" s="105"/>
      <c r="DL15" s="105"/>
      <c r="DM15" s="105"/>
      <c r="DN15" s="105"/>
      <c r="DO15" s="105"/>
      <c r="DP15" s="105"/>
      <c r="DQ15" s="105"/>
      <c r="DR15" s="105"/>
      <c r="DS15" s="105"/>
      <c r="DT15" s="105"/>
      <c r="DU15" s="105"/>
      <c r="DV15" s="105"/>
      <c r="DW15" s="105"/>
      <c r="DX15" s="105"/>
      <c r="DY15" s="105"/>
      <c r="DZ15" s="105"/>
      <c r="EA15" s="105"/>
      <c r="EB15" s="105"/>
      <c r="EC15" s="105"/>
      <c r="ED15" s="105"/>
      <c r="EE15" s="105"/>
      <c r="EF15" s="105"/>
      <c r="EG15" s="105"/>
      <c r="EH15" s="105"/>
      <c r="EI15" s="105"/>
      <c r="EJ15" s="105"/>
      <c r="EK15" s="105"/>
      <c r="EL15" s="105"/>
      <c r="EM15" s="105"/>
      <c r="EN15" s="105"/>
      <c r="EO15" s="105"/>
      <c r="EP15" s="105"/>
      <c r="EQ15" s="105"/>
      <c r="ER15" s="105"/>
      <c r="ES15" s="105"/>
      <c r="ET15" s="105"/>
      <c r="EU15" s="105"/>
      <c r="EV15" s="105"/>
      <c r="EW15" s="105"/>
      <c r="EX15" s="105"/>
      <c r="EY15" s="105"/>
      <c r="EZ15" s="105"/>
      <c r="FA15" s="105"/>
      <c r="FB15" s="105"/>
      <c r="FC15" s="105"/>
      <c r="FD15" s="105"/>
      <c r="FE15" s="105"/>
      <c r="FF15" s="105"/>
      <c r="FG15" s="105"/>
      <c r="FH15" s="105"/>
      <c r="FI15" s="105"/>
      <c r="FJ15" s="105"/>
      <c r="FK15" s="105"/>
      <c r="FL15" s="105"/>
      <c r="FM15" s="105"/>
      <c r="FN15" s="105"/>
      <c r="FO15" s="105"/>
      <c r="FP15" s="105"/>
      <c r="FQ15" s="105"/>
      <c r="FR15" s="105"/>
      <c r="FS15" s="105"/>
      <c r="FT15" s="105"/>
      <c r="FU15" s="105"/>
      <c r="FV15" s="105"/>
      <c r="FW15" s="105"/>
      <c r="FX15" s="105"/>
      <c r="FY15" s="105"/>
      <c r="FZ15" s="105"/>
      <c r="GA15" s="105"/>
      <c r="GB15" s="105"/>
      <c r="GC15" s="105"/>
      <c r="GD15" s="105"/>
      <c r="GE15" s="105"/>
      <c r="GF15" s="105"/>
      <c r="GG15" s="105"/>
      <c r="GH15" s="105"/>
      <c r="GI15" s="105"/>
      <c r="GJ15" s="105"/>
      <c r="GK15" s="105"/>
      <c r="GL15" s="105"/>
      <c r="GM15" s="105"/>
      <c r="GN15" s="105"/>
      <c r="GO15" s="105"/>
      <c r="GP15" s="105"/>
      <c r="GQ15" s="105"/>
      <c r="GR15" s="105"/>
      <c r="GS15" s="105"/>
      <c r="GT15" s="105"/>
      <c r="GU15" s="105"/>
      <c r="GV15" s="105"/>
      <c r="GW15" s="105"/>
      <c r="GX15" s="105"/>
      <c r="GY15" s="105"/>
      <c r="GZ15" s="105"/>
      <c r="HA15" s="105"/>
      <c r="HB15" s="105"/>
      <c r="HC15" s="105"/>
      <c r="HD15" s="105"/>
      <c r="HE15" s="105"/>
      <c r="HF15" s="105"/>
      <c r="HG15" s="105"/>
      <c r="HH15" s="105"/>
      <c r="HI15" s="105"/>
      <c r="HJ15" s="105"/>
      <c r="HK15" s="105"/>
      <c r="HL15" s="105"/>
      <c r="HM15" s="105"/>
      <c r="HN15" s="105"/>
      <c r="HO15" s="105"/>
      <c r="HP15" s="105"/>
      <c r="HQ15" s="105"/>
      <c r="HR15" s="105"/>
      <c r="HS15" s="105"/>
      <c r="HT15" s="105"/>
      <c r="HU15" s="105"/>
      <c r="HV15" s="105"/>
      <c r="HW15" s="105"/>
      <c r="HX15" s="105"/>
      <c r="HY15" s="105"/>
      <c r="HZ15" s="105"/>
      <c r="IA15" s="105"/>
      <c r="IB15" s="105"/>
      <c r="IC15" s="105"/>
      <c r="ID15" s="105"/>
      <c r="IE15" s="105"/>
      <c r="IF15" s="105"/>
      <c r="IG15" s="105"/>
      <c r="IH15" s="105"/>
      <c r="II15" s="105"/>
      <c r="IJ15" s="105"/>
      <c r="IK15" s="105"/>
      <c r="IL15" s="105"/>
      <c r="IM15" s="105"/>
      <c r="IN15" s="105"/>
      <c r="IO15" s="105"/>
      <c r="IP15" s="105"/>
      <c r="IQ15" s="105"/>
      <c r="IR15" s="105"/>
      <c r="IS15" s="105"/>
      <c r="IT15" s="105"/>
      <c r="IU15" s="105"/>
      <c r="IV15" s="105"/>
      <c r="IW15" s="105"/>
      <c r="IX15" s="105"/>
      <c r="IY15" s="105"/>
      <c r="IZ15" s="105"/>
      <c r="JA15" s="105"/>
      <c r="JB15" s="105"/>
      <c r="JC15" s="105"/>
      <c r="JD15" s="105"/>
      <c r="JE15" s="105"/>
      <c r="JF15" s="105"/>
      <c r="JG15" s="105"/>
      <c r="JH15" s="105"/>
      <c r="JI15" s="105"/>
      <c r="JJ15" s="105"/>
      <c r="JK15" s="105"/>
      <c r="JL15" s="105"/>
      <c r="JM15" s="105"/>
      <c r="JN15" s="105"/>
      <c r="JO15" s="105"/>
      <c r="JP15" s="105"/>
      <c r="JQ15" s="105"/>
      <c r="JR15" s="105"/>
      <c r="JS15" s="105"/>
      <c r="JT15" s="105"/>
      <c r="JU15" s="105"/>
      <c r="JV15" s="105"/>
      <c r="JW15" s="105"/>
      <c r="JX15" s="105"/>
      <c r="JY15" s="105"/>
      <c r="JZ15" s="105"/>
      <c r="KA15" s="105"/>
      <c r="KB15" s="105"/>
      <c r="KC15" s="105"/>
      <c r="KD15" s="105"/>
      <c r="KE15" s="105"/>
      <c r="KF15" s="105"/>
      <c r="KG15" s="105"/>
      <c r="KH15" s="105"/>
      <c r="KI15" s="105"/>
      <c r="KJ15" s="105"/>
      <c r="KK15" s="105"/>
      <c r="KL15" s="105"/>
      <c r="KM15" s="105"/>
      <c r="KN15" s="105"/>
      <c r="KO15" s="105"/>
      <c r="KP15" s="105"/>
      <c r="KQ15" s="105"/>
      <c r="KR15" s="105"/>
      <c r="KS15" s="105"/>
      <c r="KT15" s="105"/>
      <c r="KU15" s="105"/>
      <c r="KV15" s="105"/>
      <c r="KW15" s="105"/>
      <c r="KX15" s="105"/>
      <c r="KY15" s="105"/>
      <c r="KZ15" s="105"/>
      <c r="LA15" s="105"/>
      <c r="LB15" s="105"/>
      <c r="LC15" s="105"/>
      <c r="LD15" s="105"/>
      <c r="LE15" s="105"/>
      <c r="LF15" s="105"/>
      <c r="LG15" s="105"/>
      <c r="LH15" s="105"/>
      <c r="LI15" s="105"/>
      <c r="LJ15" s="105"/>
      <c r="LK15" s="105"/>
      <c r="LL15" s="105"/>
      <c r="LM15" s="105"/>
      <c r="LN15" s="105"/>
      <c r="LO15" s="105"/>
      <c r="LP15" s="105"/>
      <c r="LQ15" s="105"/>
      <c r="LR15" s="105"/>
      <c r="LS15" s="105"/>
      <c r="LT15" s="105"/>
      <c r="LU15" s="105"/>
      <c r="LV15" s="105"/>
      <c r="LW15" s="105"/>
      <c r="LX15" s="105"/>
      <c r="LY15" s="105"/>
      <c r="LZ15" s="105"/>
      <c r="MA15" s="105"/>
      <c r="MB15" s="105"/>
      <c r="MC15" s="105"/>
      <c r="MD15" s="105"/>
      <c r="ME15" s="105"/>
      <c r="MF15" s="105"/>
      <c r="MG15" s="105"/>
      <c r="MH15" s="105"/>
      <c r="MI15" s="105"/>
      <c r="MJ15" s="105"/>
      <c r="MK15" s="105"/>
      <c r="ML15" s="105"/>
      <c r="MM15" s="105"/>
      <c r="MN15" s="105"/>
      <c r="MO15" s="105"/>
      <c r="MP15" s="105"/>
      <c r="MQ15" s="105"/>
      <c r="MR15" s="105"/>
      <c r="MS15" s="105"/>
      <c r="MT15" s="105"/>
      <c r="MU15" s="105"/>
      <c r="MV15" s="105"/>
      <c r="MW15" s="105"/>
      <c r="MX15" s="105"/>
      <c r="MY15" s="105"/>
      <c r="MZ15" s="105"/>
      <c r="NA15" s="105"/>
      <c r="NB15" s="105"/>
      <c r="NC15" s="105"/>
      <c r="ND15" s="105"/>
      <c r="NE15" s="105"/>
      <c r="NF15" s="105"/>
      <c r="NG15" s="105"/>
      <c r="NH15" s="105"/>
      <c r="NI15" s="105"/>
      <c r="NJ15" s="105"/>
      <c r="NK15" s="105"/>
      <c r="NL15" s="105"/>
      <c r="NM15" s="105"/>
      <c r="NN15" s="105"/>
      <c r="NO15" s="105"/>
      <c r="NP15" s="105"/>
      <c r="NQ15" s="105"/>
      <c r="NR15" s="105"/>
    </row>
    <row r="16" spans="1:382" ht="22.35" customHeight="1" x14ac:dyDescent="0.25">
      <c r="A16" s="96"/>
      <c r="B16" s="168">
        <v>8</v>
      </c>
      <c r="C16" s="141" t="str">
        <f>IF(VLOOKUP(B16,Personaldaten!$B$3:$J$22,9,FALSE)="","",VLOOKUP(B16,Personaldaten!$B$3:$J$22,9,FALSE))</f>
        <v/>
      </c>
      <c r="D16" s="142"/>
      <c r="E16" s="143"/>
      <c r="F16" s="97" t="str">
        <f>IF(VLOOKUP(B16,Personaldaten!$B$3:$G$22,5,FALSE)=0,"",VLOOKUP(B16,Personaldaten!$B$3:$G$22,5,FALSE))</f>
        <v/>
      </c>
      <c r="G16" s="97" t="str">
        <f>IF(C16="","",IF(ISBLANK(VLOOKUP(B16,Personaldaten!$B$3:$G$22,6,FALSE)),"",VLOOKUP(B16,Personaldaten!$B$3:$G$22,6,FALSE)))</f>
        <v/>
      </c>
      <c r="H16" s="97" t="str">
        <f t="shared" si="18"/>
        <v/>
      </c>
      <c r="I16" s="97" t="str">
        <f t="shared" si="19"/>
        <v/>
      </c>
      <c r="J16" s="98" t="str">
        <f>IF(C16="","",SUM(COUNTIF(Q16:NR16,[1]Einstellungen!$E$6)))</f>
        <v/>
      </c>
      <c r="K16" s="99">
        <f t="shared" si="20"/>
        <v>0</v>
      </c>
      <c r="L16" s="100" t="str">
        <f>IF(C16="","",COUNTIF(O16:NQ16,[1]Einstellungen!$E$8))</f>
        <v/>
      </c>
      <c r="M16" s="101" t="str">
        <f>IF(C16="","",COUNTIF(O16:NQ16,[1]Einstellungen!$E$7))</f>
        <v/>
      </c>
      <c r="N16" s="102" t="str">
        <f>IF(C16="","",COUNTIF(R16:NS16,[1]Einstellungen!$E$9))</f>
        <v/>
      </c>
      <c r="O16" s="103" t="str">
        <f>IF(C16="","",COUNTIF(Q16:NR16,[1]Einstellungen!$E$10))</f>
        <v/>
      </c>
      <c r="P16" s="78"/>
      <c r="Q16" s="104"/>
      <c r="R16" s="107"/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05"/>
      <c r="AD16" s="105"/>
      <c r="AE16" s="105"/>
      <c r="AF16" s="105"/>
      <c r="AG16" s="105"/>
      <c r="AH16" s="105"/>
      <c r="AI16" s="105"/>
      <c r="AJ16" s="105"/>
      <c r="AK16" s="105"/>
      <c r="AL16" s="105"/>
      <c r="AM16" s="105"/>
      <c r="AN16" s="105"/>
      <c r="AO16" s="105"/>
      <c r="AP16" s="105"/>
      <c r="AQ16" s="105"/>
      <c r="AR16" s="105"/>
      <c r="AS16" s="105"/>
      <c r="AT16" s="105"/>
      <c r="AU16" s="105"/>
      <c r="AV16" s="105"/>
      <c r="AW16" s="105"/>
      <c r="AX16" s="105"/>
      <c r="AY16" s="105"/>
      <c r="AZ16" s="105"/>
      <c r="BA16" s="105"/>
      <c r="BB16" s="105"/>
      <c r="BC16" s="105"/>
      <c r="BD16" s="105"/>
      <c r="BE16" s="105"/>
      <c r="BF16" s="105"/>
      <c r="BG16" s="105"/>
      <c r="BH16" s="105"/>
      <c r="BI16" s="105"/>
      <c r="BJ16" s="105"/>
      <c r="BK16" s="105"/>
      <c r="BL16" s="105"/>
      <c r="BM16" s="105"/>
      <c r="BN16" s="105"/>
      <c r="BO16" s="105"/>
      <c r="BP16" s="105"/>
      <c r="BQ16" s="105"/>
      <c r="BR16" s="105"/>
      <c r="BS16" s="105"/>
      <c r="BT16" s="105"/>
      <c r="BU16" s="105"/>
      <c r="BV16" s="105"/>
      <c r="BW16" s="105"/>
      <c r="BX16" s="105"/>
      <c r="BY16" s="105"/>
      <c r="BZ16" s="105"/>
      <c r="CA16" s="105"/>
      <c r="CB16" s="105"/>
      <c r="CC16" s="105"/>
      <c r="CD16" s="105"/>
      <c r="CE16" s="105"/>
      <c r="CF16" s="105"/>
      <c r="CG16" s="105"/>
      <c r="CH16" s="105"/>
      <c r="CI16" s="105"/>
      <c r="CJ16" s="105"/>
      <c r="CK16" s="105"/>
      <c r="CL16" s="105"/>
      <c r="CM16" s="105"/>
      <c r="CN16" s="105"/>
      <c r="CO16" s="105"/>
      <c r="CP16" s="105"/>
      <c r="CQ16" s="105"/>
      <c r="CR16" s="105"/>
      <c r="CS16" s="105"/>
      <c r="CT16" s="105"/>
      <c r="CU16" s="105"/>
      <c r="CV16" s="105"/>
      <c r="CW16" s="105"/>
      <c r="CX16" s="105"/>
      <c r="CY16" s="105"/>
      <c r="CZ16" s="105"/>
      <c r="DA16" s="105"/>
      <c r="DB16" s="105"/>
      <c r="DC16" s="105"/>
      <c r="DD16" s="105"/>
      <c r="DE16" s="105"/>
      <c r="DF16" s="105"/>
      <c r="DG16" s="105"/>
      <c r="DH16" s="105"/>
      <c r="DI16" s="105"/>
      <c r="DJ16" s="105"/>
      <c r="DK16" s="105"/>
      <c r="DL16" s="105"/>
      <c r="DM16" s="105"/>
      <c r="DN16" s="105"/>
      <c r="DO16" s="105"/>
      <c r="DP16" s="105"/>
      <c r="DQ16" s="105"/>
      <c r="DR16" s="105"/>
      <c r="DS16" s="105"/>
      <c r="DT16" s="105"/>
      <c r="DU16" s="105"/>
      <c r="DV16" s="105"/>
      <c r="DW16" s="105"/>
      <c r="DX16" s="105"/>
      <c r="DY16" s="105"/>
      <c r="DZ16" s="105"/>
      <c r="EA16" s="105"/>
      <c r="EB16" s="105"/>
      <c r="EC16" s="105"/>
      <c r="ED16" s="105"/>
      <c r="EE16" s="105"/>
      <c r="EF16" s="105"/>
      <c r="EG16" s="105"/>
      <c r="EH16" s="105"/>
      <c r="EI16" s="105"/>
      <c r="EJ16" s="105"/>
      <c r="EK16" s="105"/>
      <c r="EL16" s="105"/>
      <c r="EM16" s="105"/>
      <c r="EN16" s="105"/>
      <c r="EO16" s="105"/>
      <c r="EP16" s="105"/>
      <c r="EQ16" s="105"/>
      <c r="ER16" s="105"/>
      <c r="ES16" s="105"/>
      <c r="ET16" s="105"/>
      <c r="EU16" s="105"/>
      <c r="EV16" s="105"/>
      <c r="EW16" s="105"/>
      <c r="EX16" s="105"/>
      <c r="EY16" s="105"/>
      <c r="EZ16" s="105"/>
      <c r="FA16" s="105"/>
      <c r="FB16" s="105"/>
      <c r="FC16" s="105"/>
      <c r="FD16" s="105"/>
      <c r="FE16" s="105"/>
      <c r="FF16" s="105"/>
      <c r="FG16" s="105"/>
      <c r="FH16" s="105"/>
      <c r="FI16" s="105"/>
      <c r="FJ16" s="105"/>
      <c r="FK16" s="105"/>
      <c r="FL16" s="105"/>
      <c r="FM16" s="105"/>
      <c r="FN16" s="105"/>
      <c r="FO16" s="105"/>
      <c r="FP16" s="105"/>
      <c r="FQ16" s="105"/>
      <c r="FR16" s="105"/>
      <c r="FS16" s="105"/>
      <c r="FT16" s="105"/>
      <c r="FU16" s="105"/>
      <c r="FV16" s="105"/>
      <c r="FW16" s="105"/>
      <c r="FX16" s="105"/>
      <c r="FY16" s="105"/>
      <c r="FZ16" s="105"/>
      <c r="GA16" s="105"/>
      <c r="GB16" s="105"/>
      <c r="GC16" s="105"/>
      <c r="GD16" s="105"/>
      <c r="GE16" s="105"/>
      <c r="GF16" s="105"/>
      <c r="GG16" s="105"/>
      <c r="GH16" s="105"/>
      <c r="GI16" s="105"/>
      <c r="GJ16" s="105"/>
      <c r="GK16" s="105"/>
      <c r="GL16" s="105"/>
      <c r="GM16" s="105"/>
      <c r="GN16" s="105"/>
      <c r="GO16" s="105"/>
      <c r="GP16" s="105"/>
      <c r="GQ16" s="105"/>
      <c r="GR16" s="105"/>
      <c r="GS16" s="105"/>
      <c r="GT16" s="105"/>
      <c r="GU16" s="105"/>
      <c r="GV16" s="105"/>
      <c r="GW16" s="105"/>
      <c r="GX16" s="105"/>
      <c r="GY16" s="105"/>
      <c r="GZ16" s="105"/>
      <c r="HA16" s="105"/>
      <c r="HB16" s="105"/>
      <c r="HC16" s="105"/>
      <c r="HD16" s="105"/>
      <c r="HE16" s="105"/>
      <c r="HF16" s="105"/>
      <c r="HG16" s="105"/>
      <c r="HH16" s="105"/>
      <c r="HI16" s="105"/>
      <c r="HJ16" s="105"/>
      <c r="HK16" s="105"/>
      <c r="HL16" s="105"/>
      <c r="HM16" s="105"/>
      <c r="HN16" s="105"/>
      <c r="HO16" s="105"/>
      <c r="HP16" s="105"/>
      <c r="HQ16" s="105"/>
      <c r="HR16" s="105"/>
      <c r="HS16" s="105"/>
      <c r="HT16" s="105"/>
      <c r="HU16" s="105"/>
      <c r="HV16" s="105"/>
      <c r="HW16" s="105"/>
      <c r="HX16" s="105"/>
      <c r="HY16" s="105"/>
      <c r="HZ16" s="105"/>
      <c r="IA16" s="105"/>
      <c r="IB16" s="105"/>
      <c r="IC16" s="105"/>
      <c r="ID16" s="105"/>
      <c r="IE16" s="105"/>
      <c r="IF16" s="105"/>
      <c r="IG16" s="105"/>
      <c r="IH16" s="105"/>
      <c r="II16" s="105"/>
      <c r="IJ16" s="105"/>
      <c r="IK16" s="105"/>
      <c r="IL16" s="105"/>
      <c r="IM16" s="105"/>
      <c r="IN16" s="105"/>
      <c r="IO16" s="105"/>
      <c r="IP16" s="105"/>
      <c r="IQ16" s="105"/>
      <c r="IR16" s="105"/>
      <c r="IS16" s="105"/>
      <c r="IT16" s="105"/>
      <c r="IU16" s="105"/>
      <c r="IV16" s="105"/>
      <c r="IW16" s="105"/>
      <c r="IX16" s="105"/>
      <c r="IY16" s="105"/>
      <c r="IZ16" s="105"/>
      <c r="JA16" s="105"/>
      <c r="JB16" s="105"/>
      <c r="JC16" s="105"/>
      <c r="JD16" s="105"/>
      <c r="JE16" s="105"/>
      <c r="JF16" s="105"/>
      <c r="JG16" s="105"/>
      <c r="JH16" s="105"/>
      <c r="JI16" s="105"/>
      <c r="JJ16" s="105"/>
      <c r="JK16" s="105"/>
      <c r="JL16" s="105"/>
      <c r="JM16" s="105"/>
      <c r="JN16" s="105"/>
      <c r="JO16" s="105"/>
      <c r="JP16" s="105"/>
      <c r="JQ16" s="105"/>
      <c r="JR16" s="105"/>
      <c r="JS16" s="105"/>
      <c r="JT16" s="105"/>
      <c r="JU16" s="105"/>
      <c r="JV16" s="105"/>
      <c r="JW16" s="105"/>
      <c r="JX16" s="105"/>
      <c r="JY16" s="105"/>
      <c r="JZ16" s="105"/>
      <c r="KA16" s="105"/>
      <c r="KB16" s="105"/>
      <c r="KC16" s="105"/>
      <c r="KD16" s="105"/>
      <c r="KE16" s="105"/>
      <c r="KF16" s="105"/>
      <c r="KG16" s="105"/>
      <c r="KH16" s="105"/>
      <c r="KI16" s="105"/>
      <c r="KJ16" s="105"/>
      <c r="KK16" s="105"/>
      <c r="KL16" s="105"/>
      <c r="KM16" s="105"/>
      <c r="KN16" s="105"/>
      <c r="KO16" s="105"/>
      <c r="KP16" s="105"/>
      <c r="KQ16" s="105"/>
      <c r="KR16" s="105"/>
      <c r="KS16" s="105"/>
      <c r="KT16" s="105"/>
      <c r="KU16" s="105"/>
      <c r="KV16" s="105"/>
      <c r="KW16" s="105"/>
      <c r="KX16" s="105"/>
      <c r="KY16" s="105"/>
      <c r="KZ16" s="105"/>
      <c r="LA16" s="105"/>
      <c r="LB16" s="105"/>
      <c r="LC16" s="105"/>
      <c r="LD16" s="105"/>
      <c r="LE16" s="105"/>
      <c r="LF16" s="105"/>
      <c r="LG16" s="105"/>
      <c r="LH16" s="105"/>
      <c r="LI16" s="105"/>
      <c r="LJ16" s="105"/>
      <c r="LK16" s="105"/>
      <c r="LL16" s="105"/>
      <c r="LM16" s="105"/>
      <c r="LN16" s="105"/>
      <c r="LO16" s="105"/>
      <c r="LP16" s="105"/>
      <c r="LQ16" s="105"/>
      <c r="LR16" s="105"/>
      <c r="LS16" s="105"/>
      <c r="LT16" s="105"/>
      <c r="LU16" s="105"/>
      <c r="LV16" s="105"/>
      <c r="LW16" s="105"/>
      <c r="LX16" s="105"/>
      <c r="LY16" s="105"/>
      <c r="LZ16" s="105"/>
      <c r="MA16" s="105"/>
      <c r="MB16" s="105"/>
      <c r="MC16" s="105"/>
      <c r="MD16" s="105"/>
      <c r="ME16" s="105"/>
      <c r="MF16" s="105"/>
      <c r="MG16" s="105"/>
      <c r="MH16" s="105"/>
      <c r="MI16" s="105"/>
      <c r="MJ16" s="105"/>
      <c r="MK16" s="105"/>
      <c r="ML16" s="105"/>
      <c r="MM16" s="105"/>
      <c r="MN16" s="105"/>
      <c r="MO16" s="105"/>
      <c r="MP16" s="105"/>
      <c r="MQ16" s="105"/>
      <c r="MR16" s="105"/>
      <c r="MS16" s="105"/>
      <c r="MT16" s="105"/>
      <c r="MU16" s="105"/>
      <c r="MV16" s="105"/>
      <c r="MW16" s="105"/>
      <c r="MX16" s="105"/>
      <c r="MY16" s="105"/>
      <c r="MZ16" s="105"/>
      <c r="NA16" s="105"/>
      <c r="NB16" s="105"/>
      <c r="NC16" s="105"/>
      <c r="ND16" s="105"/>
      <c r="NE16" s="105"/>
      <c r="NF16" s="105"/>
      <c r="NG16" s="105"/>
      <c r="NH16" s="105"/>
      <c r="NI16" s="105"/>
      <c r="NJ16" s="105"/>
      <c r="NK16" s="105"/>
      <c r="NL16" s="105"/>
      <c r="NM16" s="105"/>
      <c r="NN16" s="105"/>
      <c r="NO16" s="105"/>
      <c r="NP16" s="105"/>
      <c r="NQ16" s="105"/>
      <c r="NR16" s="105"/>
    </row>
    <row r="17" spans="1:382" ht="22.35" customHeight="1" x14ac:dyDescent="0.25">
      <c r="A17" s="96"/>
      <c r="B17" s="168">
        <v>9</v>
      </c>
      <c r="C17" s="141" t="str">
        <f>IF(VLOOKUP(B17,Personaldaten!$B$3:$J$22,9,FALSE)="","",VLOOKUP(B17,Personaldaten!$B$3:$J$22,9,FALSE))</f>
        <v/>
      </c>
      <c r="D17" s="142"/>
      <c r="E17" s="143"/>
      <c r="F17" s="97" t="str">
        <f>IF(VLOOKUP(B17,Personaldaten!$B$3:$G$22,5,FALSE)=0,"",VLOOKUP(B17,Personaldaten!$B$3:$G$22,5,FALSE))</f>
        <v/>
      </c>
      <c r="G17" s="97" t="str">
        <f>IF(C17="","",IF(ISBLANK(VLOOKUP(B17,Personaldaten!$B$3:$G$22,6,FALSE)),"",VLOOKUP(B17,Personaldaten!$B$3:$G$22,6,FALSE)))</f>
        <v/>
      </c>
      <c r="H17" s="97" t="str">
        <f t="shared" si="18"/>
        <v/>
      </c>
      <c r="I17" s="97" t="str">
        <f t="shared" si="19"/>
        <v/>
      </c>
      <c r="J17" s="98" t="str">
        <f>IF(C17="","",SUM(COUNTIF(Q17:NR17,[1]Einstellungen!$E$6)))</f>
        <v/>
      </c>
      <c r="K17" s="99">
        <f t="shared" si="20"/>
        <v>0</v>
      </c>
      <c r="L17" s="100" t="str">
        <f>IF(C17="","",COUNTIF(O17:NQ17,[1]Einstellungen!$E$8))</f>
        <v/>
      </c>
      <c r="M17" s="101" t="str">
        <f>IF(C17="","",COUNTIF(O17:NQ17,[1]Einstellungen!$E$7))</f>
        <v/>
      </c>
      <c r="N17" s="102" t="str">
        <f>IF(C17="","",COUNTIF(R17:NS17,[1]Einstellungen!$E$9))</f>
        <v/>
      </c>
      <c r="O17" s="103" t="str">
        <f>IF(C17="","",COUNTIF(Q17:NR17,[1]Einstellungen!$E$10))</f>
        <v/>
      </c>
      <c r="P17" s="78"/>
      <c r="Q17" s="104"/>
      <c r="R17" s="107"/>
      <c r="S17" s="105"/>
      <c r="T17" s="105"/>
      <c r="U17" s="105"/>
      <c r="V17" s="105"/>
      <c r="W17" s="105"/>
      <c r="X17" s="105"/>
      <c r="Y17" s="105"/>
      <c r="Z17" s="105"/>
      <c r="AA17" s="105"/>
      <c r="AB17" s="105"/>
      <c r="AC17" s="105"/>
      <c r="AD17" s="105"/>
      <c r="AE17" s="105"/>
      <c r="AF17" s="105"/>
      <c r="AG17" s="105"/>
      <c r="AH17" s="105"/>
      <c r="AI17" s="105"/>
      <c r="AJ17" s="105"/>
      <c r="AK17" s="105"/>
      <c r="AL17" s="105"/>
      <c r="AM17" s="105"/>
      <c r="AN17" s="105"/>
      <c r="AO17" s="105"/>
      <c r="AP17" s="105"/>
      <c r="AQ17" s="105"/>
      <c r="AR17" s="105"/>
      <c r="AS17" s="105"/>
      <c r="AT17" s="105"/>
      <c r="AU17" s="105"/>
      <c r="AV17" s="105"/>
      <c r="AW17" s="105"/>
      <c r="AX17" s="105"/>
      <c r="AY17" s="105"/>
      <c r="AZ17" s="105"/>
      <c r="BA17" s="105"/>
      <c r="BB17" s="105"/>
      <c r="BC17" s="105"/>
      <c r="BD17" s="105"/>
      <c r="BE17" s="105"/>
      <c r="BF17" s="105"/>
      <c r="BG17" s="105"/>
      <c r="BH17" s="105"/>
      <c r="BI17" s="105"/>
      <c r="BJ17" s="105"/>
      <c r="BK17" s="105"/>
      <c r="BL17" s="105"/>
      <c r="BM17" s="105"/>
      <c r="BN17" s="105"/>
      <c r="BO17" s="105"/>
      <c r="BP17" s="105"/>
      <c r="BQ17" s="105"/>
      <c r="BR17" s="105"/>
      <c r="BS17" s="105"/>
      <c r="BT17" s="105"/>
      <c r="BU17" s="105"/>
      <c r="BV17" s="105"/>
      <c r="BW17" s="105"/>
      <c r="BX17" s="105"/>
      <c r="BY17" s="105"/>
      <c r="BZ17" s="105"/>
      <c r="CA17" s="105"/>
      <c r="CB17" s="105"/>
      <c r="CC17" s="105"/>
      <c r="CD17" s="105"/>
      <c r="CE17" s="105"/>
      <c r="CF17" s="105"/>
      <c r="CG17" s="105"/>
      <c r="CH17" s="105"/>
      <c r="CI17" s="105"/>
      <c r="CJ17" s="105"/>
      <c r="CK17" s="105"/>
      <c r="CL17" s="105"/>
      <c r="CM17" s="105"/>
      <c r="CN17" s="105"/>
      <c r="CO17" s="105"/>
      <c r="CP17" s="105"/>
      <c r="CQ17" s="105"/>
      <c r="CR17" s="105"/>
      <c r="CS17" s="105"/>
      <c r="CT17" s="105"/>
      <c r="CU17" s="105"/>
      <c r="CV17" s="105"/>
      <c r="CW17" s="105"/>
      <c r="CX17" s="105"/>
      <c r="CY17" s="105"/>
      <c r="CZ17" s="105"/>
      <c r="DA17" s="105"/>
      <c r="DB17" s="105"/>
      <c r="DC17" s="105"/>
      <c r="DD17" s="105"/>
      <c r="DE17" s="105"/>
      <c r="DF17" s="105"/>
      <c r="DG17" s="105"/>
      <c r="DH17" s="105"/>
      <c r="DI17" s="105"/>
      <c r="DJ17" s="105"/>
      <c r="DK17" s="105"/>
      <c r="DL17" s="105"/>
      <c r="DM17" s="105"/>
      <c r="DN17" s="105"/>
      <c r="DO17" s="105"/>
      <c r="DP17" s="105"/>
      <c r="DQ17" s="105"/>
      <c r="DR17" s="105"/>
      <c r="DS17" s="105"/>
      <c r="DT17" s="105"/>
      <c r="DU17" s="105"/>
      <c r="DV17" s="105"/>
      <c r="DW17" s="105"/>
      <c r="DX17" s="105"/>
      <c r="DY17" s="105"/>
      <c r="DZ17" s="105"/>
      <c r="EA17" s="105"/>
      <c r="EB17" s="105"/>
      <c r="EC17" s="105"/>
      <c r="ED17" s="105"/>
      <c r="EE17" s="105"/>
      <c r="EF17" s="105"/>
      <c r="EG17" s="105"/>
      <c r="EH17" s="105"/>
      <c r="EI17" s="105"/>
      <c r="EJ17" s="105"/>
      <c r="EK17" s="105"/>
      <c r="EL17" s="105"/>
      <c r="EM17" s="105"/>
      <c r="EN17" s="105"/>
      <c r="EO17" s="105"/>
      <c r="EP17" s="105"/>
      <c r="EQ17" s="105"/>
      <c r="ER17" s="105"/>
      <c r="ES17" s="105"/>
      <c r="ET17" s="105"/>
      <c r="EU17" s="105"/>
      <c r="EV17" s="105"/>
      <c r="EW17" s="105"/>
      <c r="EX17" s="105"/>
      <c r="EY17" s="105"/>
      <c r="EZ17" s="105"/>
      <c r="FA17" s="105"/>
      <c r="FB17" s="105"/>
      <c r="FC17" s="105"/>
      <c r="FD17" s="105"/>
      <c r="FE17" s="105"/>
      <c r="FF17" s="105"/>
      <c r="FG17" s="105"/>
      <c r="FH17" s="105"/>
      <c r="FI17" s="105"/>
      <c r="FJ17" s="105"/>
      <c r="FK17" s="105"/>
      <c r="FL17" s="105"/>
      <c r="FM17" s="105"/>
      <c r="FN17" s="105"/>
      <c r="FO17" s="105"/>
      <c r="FP17" s="105"/>
      <c r="FQ17" s="105"/>
      <c r="FR17" s="105"/>
      <c r="FS17" s="105"/>
      <c r="FT17" s="105"/>
      <c r="FU17" s="105"/>
      <c r="FV17" s="105"/>
      <c r="FW17" s="105"/>
      <c r="FX17" s="105"/>
      <c r="FY17" s="105"/>
      <c r="FZ17" s="105"/>
      <c r="GA17" s="105"/>
      <c r="GB17" s="105"/>
      <c r="GC17" s="105"/>
      <c r="GD17" s="105"/>
      <c r="GE17" s="105"/>
      <c r="GF17" s="105"/>
      <c r="GG17" s="105"/>
      <c r="GH17" s="105"/>
      <c r="GI17" s="105"/>
      <c r="GJ17" s="105"/>
      <c r="GK17" s="105"/>
      <c r="GL17" s="105"/>
      <c r="GM17" s="105"/>
      <c r="GN17" s="105"/>
      <c r="GO17" s="105"/>
      <c r="GP17" s="105"/>
      <c r="GQ17" s="105"/>
      <c r="GR17" s="105"/>
      <c r="GS17" s="105"/>
      <c r="GT17" s="105"/>
      <c r="GU17" s="105"/>
      <c r="GV17" s="105"/>
      <c r="GW17" s="105"/>
      <c r="GX17" s="105"/>
      <c r="GY17" s="105"/>
      <c r="GZ17" s="105"/>
      <c r="HA17" s="105"/>
      <c r="HB17" s="105"/>
      <c r="HC17" s="105"/>
      <c r="HD17" s="105"/>
      <c r="HE17" s="105"/>
      <c r="HF17" s="105"/>
      <c r="HG17" s="105"/>
      <c r="HH17" s="105"/>
      <c r="HI17" s="105"/>
      <c r="HJ17" s="105"/>
      <c r="HK17" s="105"/>
      <c r="HL17" s="105"/>
      <c r="HM17" s="105"/>
      <c r="HN17" s="105"/>
      <c r="HO17" s="105"/>
      <c r="HP17" s="105"/>
      <c r="HQ17" s="105"/>
      <c r="HR17" s="105"/>
      <c r="HS17" s="105"/>
      <c r="HT17" s="105"/>
      <c r="HU17" s="105"/>
      <c r="HV17" s="105"/>
      <c r="HW17" s="105"/>
      <c r="HX17" s="105"/>
      <c r="HY17" s="105"/>
      <c r="HZ17" s="105"/>
      <c r="IA17" s="105"/>
      <c r="IB17" s="105"/>
      <c r="IC17" s="105"/>
      <c r="ID17" s="105"/>
      <c r="IE17" s="105"/>
      <c r="IF17" s="105"/>
      <c r="IG17" s="105"/>
      <c r="IH17" s="105"/>
      <c r="II17" s="105"/>
      <c r="IJ17" s="105"/>
      <c r="IK17" s="105"/>
      <c r="IL17" s="105"/>
      <c r="IM17" s="105"/>
      <c r="IN17" s="105"/>
      <c r="IO17" s="105"/>
      <c r="IP17" s="105"/>
      <c r="IQ17" s="105"/>
      <c r="IR17" s="105"/>
      <c r="IS17" s="105"/>
      <c r="IT17" s="105"/>
      <c r="IU17" s="105"/>
      <c r="IV17" s="105"/>
      <c r="IW17" s="105"/>
      <c r="IX17" s="105"/>
      <c r="IY17" s="105"/>
      <c r="IZ17" s="105"/>
      <c r="JA17" s="105"/>
      <c r="JB17" s="105"/>
      <c r="JC17" s="105"/>
      <c r="JD17" s="105"/>
      <c r="JE17" s="105"/>
      <c r="JF17" s="105"/>
      <c r="JG17" s="105"/>
      <c r="JH17" s="105"/>
      <c r="JI17" s="105"/>
      <c r="JJ17" s="105"/>
      <c r="JK17" s="105"/>
      <c r="JL17" s="105"/>
      <c r="JM17" s="105"/>
      <c r="JN17" s="105"/>
      <c r="JO17" s="105"/>
      <c r="JP17" s="105"/>
      <c r="JQ17" s="105"/>
      <c r="JR17" s="105"/>
      <c r="JS17" s="105"/>
      <c r="JT17" s="105"/>
      <c r="JU17" s="105"/>
      <c r="JV17" s="105"/>
      <c r="JW17" s="105"/>
      <c r="JX17" s="105"/>
      <c r="JY17" s="105"/>
      <c r="JZ17" s="105"/>
      <c r="KA17" s="105"/>
      <c r="KB17" s="105"/>
      <c r="KC17" s="105"/>
      <c r="KD17" s="105"/>
      <c r="KE17" s="105"/>
      <c r="KF17" s="105"/>
      <c r="KG17" s="105"/>
      <c r="KH17" s="105"/>
      <c r="KI17" s="105"/>
      <c r="KJ17" s="105"/>
      <c r="KK17" s="105"/>
      <c r="KL17" s="105"/>
      <c r="KM17" s="105"/>
      <c r="KN17" s="105"/>
      <c r="KO17" s="105"/>
      <c r="KP17" s="105"/>
      <c r="KQ17" s="105"/>
      <c r="KR17" s="105"/>
      <c r="KS17" s="105"/>
      <c r="KT17" s="105"/>
      <c r="KU17" s="105"/>
      <c r="KV17" s="105"/>
      <c r="KW17" s="105"/>
      <c r="KX17" s="105"/>
      <c r="KY17" s="105"/>
      <c r="KZ17" s="105"/>
      <c r="LA17" s="105"/>
      <c r="LB17" s="105"/>
      <c r="LC17" s="105"/>
      <c r="LD17" s="105"/>
      <c r="LE17" s="105"/>
      <c r="LF17" s="105"/>
      <c r="LG17" s="105"/>
      <c r="LH17" s="105"/>
      <c r="LI17" s="105"/>
      <c r="LJ17" s="105"/>
      <c r="LK17" s="105"/>
      <c r="LL17" s="105"/>
      <c r="LM17" s="105"/>
      <c r="LN17" s="105"/>
      <c r="LO17" s="105"/>
      <c r="LP17" s="105"/>
      <c r="LQ17" s="105"/>
      <c r="LR17" s="105"/>
      <c r="LS17" s="105"/>
      <c r="LT17" s="105"/>
      <c r="LU17" s="105"/>
      <c r="LV17" s="105"/>
      <c r="LW17" s="105"/>
      <c r="LX17" s="105"/>
      <c r="LY17" s="105"/>
      <c r="LZ17" s="105"/>
      <c r="MA17" s="105"/>
      <c r="MB17" s="105"/>
      <c r="MC17" s="105"/>
      <c r="MD17" s="105"/>
      <c r="ME17" s="105"/>
      <c r="MF17" s="105"/>
      <c r="MG17" s="105"/>
      <c r="MH17" s="105"/>
      <c r="MI17" s="105"/>
      <c r="MJ17" s="105"/>
      <c r="MK17" s="105"/>
      <c r="ML17" s="105"/>
      <c r="MM17" s="105"/>
      <c r="MN17" s="105"/>
      <c r="MO17" s="105"/>
      <c r="MP17" s="105"/>
      <c r="MQ17" s="105"/>
      <c r="MR17" s="105"/>
      <c r="MS17" s="105"/>
      <c r="MT17" s="105"/>
      <c r="MU17" s="105"/>
      <c r="MV17" s="105"/>
      <c r="MW17" s="105"/>
      <c r="MX17" s="105"/>
      <c r="MY17" s="105"/>
      <c r="MZ17" s="105"/>
      <c r="NA17" s="105"/>
      <c r="NB17" s="105"/>
      <c r="NC17" s="105"/>
      <c r="ND17" s="105"/>
      <c r="NE17" s="105"/>
      <c r="NF17" s="105"/>
      <c r="NG17" s="105"/>
      <c r="NH17" s="105"/>
      <c r="NI17" s="105"/>
      <c r="NJ17" s="105"/>
      <c r="NK17" s="105"/>
      <c r="NL17" s="105"/>
      <c r="NM17" s="105"/>
      <c r="NN17" s="105"/>
      <c r="NO17" s="105"/>
      <c r="NP17" s="105"/>
      <c r="NQ17" s="105"/>
      <c r="NR17" s="105"/>
    </row>
    <row r="18" spans="1:382" ht="22.35" customHeight="1" x14ac:dyDescent="0.25">
      <c r="A18" s="96"/>
      <c r="B18" s="168">
        <v>10</v>
      </c>
      <c r="C18" s="141" t="str">
        <f>IF(VLOOKUP(B18,Personaldaten!$B$3:$J$22,9,FALSE)="","",VLOOKUP(B18,Personaldaten!$B$3:$J$22,9,FALSE))</f>
        <v/>
      </c>
      <c r="D18" s="142"/>
      <c r="E18" s="143"/>
      <c r="F18" s="97" t="str">
        <f>IF(VLOOKUP(B18,Personaldaten!$B$3:$G$22,5,FALSE)=0,"",VLOOKUP(B18,Personaldaten!$B$3:$G$22,5,FALSE))</f>
        <v/>
      </c>
      <c r="G18" s="97" t="str">
        <f>IF(C18="","",IF(ISBLANK(VLOOKUP(B18,Personaldaten!$B$3:$G$22,6,FALSE)),"",VLOOKUP(B18,Personaldaten!$B$3:$G$22,6,FALSE)))</f>
        <v/>
      </c>
      <c r="H18" s="97" t="str">
        <f t="shared" si="18"/>
        <v/>
      </c>
      <c r="I18" s="97" t="str">
        <f t="shared" si="19"/>
        <v/>
      </c>
      <c r="J18" s="98" t="str">
        <f>IF(C18="","",SUM(COUNTIF(Q18:NR18,[1]Einstellungen!$E$6)))</f>
        <v/>
      </c>
      <c r="K18" s="99">
        <f t="shared" si="20"/>
        <v>0</v>
      </c>
      <c r="L18" s="100" t="str">
        <f>IF(C18="","",COUNTIF(O18:NQ18,[1]Einstellungen!$E$8))</f>
        <v/>
      </c>
      <c r="M18" s="101" t="str">
        <f>IF(C18="","",COUNTIF(O18:NQ18,[1]Einstellungen!$E$7))</f>
        <v/>
      </c>
      <c r="N18" s="102" t="str">
        <f>IF(C18="","",COUNTIF(R18:NS18,[1]Einstellungen!$E$9))</f>
        <v/>
      </c>
      <c r="O18" s="103" t="str">
        <f>IF(C18="","",COUNTIF(Q18:NR18,[1]Einstellungen!$E$10))</f>
        <v/>
      </c>
      <c r="P18" s="78"/>
      <c r="Q18" s="104"/>
      <c r="R18" s="107"/>
      <c r="S18" s="105"/>
      <c r="T18" s="105"/>
      <c r="U18" s="105"/>
      <c r="V18" s="105"/>
      <c r="W18" s="105"/>
      <c r="X18" s="105"/>
      <c r="Y18" s="105"/>
      <c r="Z18" s="105"/>
      <c r="AA18" s="105"/>
      <c r="AB18" s="105"/>
      <c r="AC18" s="105"/>
      <c r="AD18" s="105"/>
      <c r="AE18" s="105"/>
      <c r="AF18" s="105"/>
      <c r="AG18" s="105"/>
      <c r="AH18" s="105"/>
      <c r="AI18" s="105"/>
      <c r="AJ18" s="105"/>
      <c r="AK18" s="105"/>
      <c r="AL18" s="105"/>
      <c r="AM18" s="105"/>
      <c r="AN18" s="105"/>
      <c r="AO18" s="105"/>
      <c r="AP18" s="105"/>
      <c r="AQ18" s="105"/>
      <c r="AR18" s="105"/>
      <c r="AS18" s="105"/>
      <c r="AT18" s="105"/>
      <c r="AU18" s="105"/>
      <c r="AV18" s="105"/>
      <c r="AW18" s="105"/>
      <c r="AX18" s="105"/>
      <c r="AY18" s="105"/>
      <c r="AZ18" s="105"/>
      <c r="BA18" s="105"/>
      <c r="BB18" s="105"/>
      <c r="BC18" s="105"/>
      <c r="BD18" s="105"/>
      <c r="BE18" s="105"/>
      <c r="BF18" s="105"/>
      <c r="BG18" s="105"/>
      <c r="BH18" s="105"/>
      <c r="BI18" s="105"/>
      <c r="BJ18" s="105"/>
      <c r="BK18" s="105"/>
      <c r="BL18" s="105"/>
      <c r="BM18" s="105"/>
      <c r="BN18" s="105"/>
      <c r="BO18" s="105"/>
      <c r="BP18" s="105"/>
      <c r="BQ18" s="105"/>
      <c r="BR18" s="105"/>
      <c r="BS18" s="105"/>
      <c r="BT18" s="105"/>
      <c r="BU18" s="105"/>
      <c r="BV18" s="105"/>
      <c r="BW18" s="105"/>
      <c r="BX18" s="105"/>
      <c r="BY18" s="105"/>
      <c r="BZ18" s="105"/>
      <c r="CA18" s="105"/>
      <c r="CB18" s="105"/>
      <c r="CC18" s="105"/>
      <c r="CD18" s="105"/>
      <c r="CE18" s="105"/>
      <c r="CF18" s="105"/>
      <c r="CG18" s="105"/>
      <c r="CH18" s="105"/>
      <c r="CI18" s="105"/>
      <c r="CJ18" s="105"/>
      <c r="CK18" s="105"/>
      <c r="CL18" s="105"/>
      <c r="CM18" s="105"/>
      <c r="CN18" s="105"/>
      <c r="CO18" s="105"/>
      <c r="CP18" s="105"/>
      <c r="CQ18" s="105"/>
      <c r="CR18" s="105"/>
      <c r="CS18" s="105"/>
      <c r="CT18" s="105"/>
      <c r="CU18" s="105"/>
      <c r="CV18" s="105"/>
      <c r="CW18" s="105"/>
      <c r="CX18" s="105"/>
      <c r="CY18" s="105"/>
      <c r="CZ18" s="105"/>
      <c r="DA18" s="105"/>
      <c r="DB18" s="105"/>
      <c r="DC18" s="105"/>
      <c r="DD18" s="105"/>
      <c r="DE18" s="105"/>
      <c r="DF18" s="105"/>
      <c r="DG18" s="105"/>
      <c r="DH18" s="105"/>
      <c r="DI18" s="105"/>
      <c r="DJ18" s="105"/>
      <c r="DK18" s="105"/>
      <c r="DL18" s="105"/>
      <c r="DM18" s="105"/>
      <c r="DN18" s="105"/>
      <c r="DO18" s="105"/>
      <c r="DP18" s="105"/>
      <c r="DQ18" s="105"/>
      <c r="DR18" s="105"/>
      <c r="DS18" s="105"/>
      <c r="DT18" s="105"/>
      <c r="DU18" s="105"/>
      <c r="DV18" s="105"/>
      <c r="DW18" s="105"/>
      <c r="DX18" s="105"/>
      <c r="DY18" s="105"/>
      <c r="DZ18" s="105"/>
      <c r="EA18" s="105"/>
      <c r="EB18" s="105"/>
      <c r="EC18" s="105"/>
      <c r="ED18" s="105"/>
      <c r="EE18" s="105"/>
      <c r="EF18" s="105"/>
      <c r="EG18" s="105"/>
      <c r="EH18" s="105"/>
      <c r="EI18" s="105"/>
      <c r="EJ18" s="105"/>
      <c r="EK18" s="105"/>
      <c r="EL18" s="105"/>
      <c r="EM18" s="105"/>
      <c r="EN18" s="105"/>
      <c r="EO18" s="105"/>
      <c r="EP18" s="105"/>
      <c r="EQ18" s="105"/>
      <c r="ER18" s="105"/>
      <c r="ES18" s="105"/>
      <c r="ET18" s="105"/>
      <c r="EU18" s="105"/>
      <c r="EV18" s="105"/>
      <c r="EW18" s="105"/>
      <c r="EX18" s="105"/>
      <c r="EY18" s="105"/>
      <c r="EZ18" s="105"/>
      <c r="FA18" s="105"/>
      <c r="FB18" s="105"/>
      <c r="FC18" s="105"/>
      <c r="FD18" s="105"/>
      <c r="FE18" s="105"/>
      <c r="FF18" s="105"/>
      <c r="FG18" s="105"/>
      <c r="FH18" s="105"/>
      <c r="FI18" s="105"/>
      <c r="FJ18" s="105"/>
      <c r="FK18" s="105"/>
      <c r="FL18" s="105"/>
      <c r="FM18" s="105"/>
      <c r="FN18" s="105"/>
      <c r="FO18" s="105"/>
      <c r="FP18" s="105"/>
      <c r="FQ18" s="105"/>
      <c r="FR18" s="105"/>
      <c r="FS18" s="105"/>
      <c r="FT18" s="105"/>
      <c r="FU18" s="105"/>
      <c r="FV18" s="105"/>
      <c r="FW18" s="105"/>
      <c r="FX18" s="105"/>
      <c r="FY18" s="105"/>
      <c r="FZ18" s="105"/>
      <c r="GA18" s="105"/>
      <c r="GB18" s="105"/>
      <c r="GC18" s="105"/>
      <c r="GD18" s="105"/>
      <c r="GE18" s="105"/>
      <c r="GF18" s="105"/>
      <c r="GG18" s="105"/>
      <c r="GH18" s="105"/>
      <c r="GI18" s="105"/>
      <c r="GJ18" s="105"/>
      <c r="GK18" s="105"/>
      <c r="GL18" s="105"/>
      <c r="GM18" s="105"/>
      <c r="GN18" s="105"/>
      <c r="GO18" s="105"/>
      <c r="GP18" s="105"/>
      <c r="GQ18" s="105"/>
      <c r="GR18" s="105"/>
      <c r="GS18" s="105"/>
      <c r="GT18" s="105"/>
      <c r="GU18" s="105"/>
      <c r="GV18" s="105"/>
      <c r="GW18" s="105"/>
      <c r="GX18" s="105"/>
      <c r="GY18" s="105"/>
      <c r="GZ18" s="105"/>
      <c r="HA18" s="105"/>
      <c r="HB18" s="105"/>
      <c r="HC18" s="105"/>
      <c r="HD18" s="105"/>
      <c r="HE18" s="105"/>
      <c r="HF18" s="105"/>
      <c r="HG18" s="105"/>
      <c r="HH18" s="105"/>
      <c r="HI18" s="105"/>
      <c r="HJ18" s="105"/>
      <c r="HK18" s="105"/>
      <c r="HL18" s="105"/>
      <c r="HM18" s="105"/>
      <c r="HN18" s="105"/>
      <c r="HO18" s="105"/>
      <c r="HP18" s="105"/>
      <c r="HQ18" s="105"/>
      <c r="HR18" s="105"/>
      <c r="HS18" s="105"/>
      <c r="HT18" s="105"/>
      <c r="HU18" s="105"/>
      <c r="HV18" s="105"/>
      <c r="HW18" s="105"/>
      <c r="HX18" s="105"/>
      <c r="HY18" s="105"/>
      <c r="HZ18" s="105"/>
      <c r="IA18" s="105"/>
      <c r="IB18" s="105"/>
      <c r="IC18" s="105"/>
      <c r="ID18" s="105"/>
      <c r="IE18" s="105"/>
      <c r="IF18" s="105"/>
      <c r="IG18" s="105"/>
      <c r="IH18" s="105"/>
      <c r="II18" s="105"/>
      <c r="IJ18" s="105"/>
      <c r="IK18" s="105"/>
      <c r="IL18" s="105"/>
      <c r="IM18" s="105"/>
      <c r="IN18" s="105"/>
      <c r="IO18" s="105"/>
      <c r="IP18" s="105"/>
      <c r="IQ18" s="105"/>
      <c r="IR18" s="105"/>
      <c r="IS18" s="105"/>
      <c r="IT18" s="105"/>
      <c r="IU18" s="105"/>
      <c r="IV18" s="105"/>
      <c r="IW18" s="105"/>
      <c r="IX18" s="105"/>
      <c r="IY18" s="105"/>
      <c r="IZ18" s="105"/>
      <c r="JA18" s="105"/>
      <c r="JB18" s="105"/>
      <c r="JC18" s="105"/>
      <c r="JD18" s="105"/>
      <c r="JE18" s="105"/>
      <c r="JF18" s="105"/>
      <c r="JG18" s="105"/>
      <c r="JH18" s="105"/>
      <c r="JI18" s="105"/>
      <c r="JJ18" s="105"/>
      <c r="JK18" s="105"/>
      <c r="JL18" s="105"/>
      <c r="JM18" s="105"/>
      <c r="JN18" s="105"/>
      <c r="JO18" s="105"/>
      <c r="JP18" s="105"/>
      <c r="JQ18" s="105"/>
      <c r="JR18" s="105"/>
      <c r="JS18" s="105"/>
      <c r="JT18" s="105"/>
      <c r="JU18" s="105"/>
      <c r="JV18" s="105"/>
      <c r="JW18" s="105"/>
      <c r="JX18" s="105"/>
      <c r="JY18" s="105"/>
      <c r="JZ18" s="105"/>
      <c r="KA18" s="105"/>
      <c r="KB18" s="105"/>
      <c r="KC18" s="105"/>
      <c r="KD18" s="105"/>
      <c r="KE18" s="105"/>
      <c r="KF18" s="105"/>
      <c r="KG18" s="105"/>
      <c r="KH18" s="105"/>
      <c r="KI18" s="105"/>
      <c r="KJ18" s="105"/>
      <c r="KK18" s="105"/>
      <c r="KL18" s="105"/>
      <c r="KM18" s="105"/>
      <c r="KN18" s="105"/>
      <c r="KO18" s="105"/>
      <c r="KP18" s="105"/>
      <c r="KQ18" s="105"/>
      <c r="KR18" s="105"/>
      <c r="KS18" s="105"/>
      <c r="KT18" s="105"/>
      <c r="KU18" s="105"/>
      <c r="KV18" s="105"/>
      <c r="KW18" s="105"/>
      <c r="KX18" s="105"/>
      <c r="KY18" s="105"/>
      <c r="KZ18" s="105"/>
      <c r="LA18" s="105"/>
      <c r="LB18" s="105"/>
      <c r="LC18" s="105"/>
      <c r="LD18" s="105"/>
      <c r="LE18" s="105"/>
      <c r="LF18" s="105"/>
      <c r="LG18" s="105"/>
      <c r="LH18" s="105"/>
      <c r="LI18" s="105"/>
      <c r="LJ18" s="105"/>
      <c r="LK18" s="105"/>
      <c r="LL18" s="105"/>
      <c r="LM18" s="105"/>
      <c r="LN18" s="105"/>
      <c r="LO18" s="105"/>
      <c r="LP18" s="105"/>
      <c r="LQ18" s="105"/>
      <c r="LR18" s="105"/>
      <c r="LS18" s="105"/>
      <c r="LT18" s="105"/>
      <c r="LU18" s="105"/>
      <c r="LV18" s="105"/>
      <c r="LW18" s="105"/>
      <c r="LX18" s="105"/>
      <c r="LY18" s="105"/>
      <c r="LZ18" s="105"/>
      <c r="MA18" s="105"/>
      <c r="MB18" s="105"/>
      <c r="MC18" s="105"/>
      <c r="MD18" s="105"/>
      <c r="ME18" s="105"/>
      <c r="MF18" s="105"/>
      <c r="MG18" s="105"/>
      <c r="MH18" s="105"/>
      <c r="MI18" s="105"/>
      <c r="MJ18" s="105"/>
      <c r="MK18" s="105"/>
      <c r="ML18" s="105"/>
      <c r="MM18" s="105"/>
      <c r="MN18" s="105"/>
      <c r="MO18" s="105"/>
      <c r="MP18" s="105"/>
      <c r="MQ18" s="105"/>
      <c r="MR18" s="105"/>
      <c r="MS18" s="105"/>
      <c r="MT18" s="105"/>
      <c r="MU18" s="105"/>
      <c r="MV18" s="105"/>
      <c r="MW18" s="105"/>
      <c r="MX18" s="105"/>
      <c r="MY18" s="105"/>
      <c r="MZ18" s="105"/>
      <c r="NA18" s="105"/>
      <c r="NB18" s="105"/>
      <c r="NC18" s="105"/>
      <c r="ND18" s="105"/>
      <c r="NE18" s="105"/>
      <c r="NF18" s="105"/>
      <c r="NG18" s="105"/>
      <c r="NH18" s="105"/>
      <c r="NI18" s="105"/>
      <c r="NJ18" s="105"/>
      <c r="NK18" s="105"/>
      <c r="NL18" s="105"/>
      <c r="NM18" s="105"/>
      <c r="NN18" s="105"/>
      <c r="NO18" s="105"/>
      <c r="NP18" s="105"/>
      <c r="NQ18" s="105"/>
      <c r="NR18" s="105"/>
    </row>
    <row r="19" spans="1:382" ht="22.35" customHeight="1" x14ac:dyDescent="0.25">
      <c r="A19" s="96"/>
      <c r="B19" s="168">
        <v>11</v>
      </c>
      <c r="C19" s="141" t="str">
        <f>IF(VLOOKUP(B19,Personaldaten!$B$3:$J$22,9,FALSE)="","",VLOOKUP(B19,Personaldaten!$B$3:$J$22,9,FALSE))</f>
        <v/>
      </c>
      <c r="D19" s="142"/>
      <c r="E19" s="143"/>
      <c r="F19" s="97" t="str">
        <f>IF(VLOOKUP(B19,Personaldaten!$B$3:$G$22,5,FALSE)=0,"",VLOOKUP(B19,Personaldaten!$B$3:$G$22,5,FALSE))</f>
        <v/>
      </c>
      <c r="G19" s="97" t="str">
        <f>IF(C19="","",IF(ISBLANK(VLOOKUP(B19,Personaldaten!$B$3:$G$22,6,FALSE)),"",VLOOKUP(B19,Personaldaten!$B$3:$G$22,6,FALSE)))</f>
        <v/>
      </c>
      <c r="H19" s="97" t="str">
        <f t="shared" si="18"/>
        <v/>
      </c>
      <c r="I19" s="97" t="str">
        <f t="shared" si="19"/>
        <v/>
      </c>
      <c r="J19" s="98" t="str">
        <f>IF(C19="","",SUM(COUNTIF(Q19:NR19,[1]Einstellungen!$E$6)))</f>
        <v/>
      </c>
      <c r="K19" s="99">
        <f t="shared" si="20"/>
        <v>0</v>
      </c>
      <c r="L19" s="100" t="str">
        <f>IF(C19="","",COUNTIF(O19:NQ19,[1]Einstellungen!$E$8))</f>
        <v/>
      </c>
      <c r="M19" s="101" t="str">
        <f>IF(C19="","",COUNTIF(O19:NQ19,[1]Einstellungen!$E$7))</f>
        <v/>
      </c>
      <c r="N19" s="102" t="str">
        <f>IF(C19="","",COUNTIF(R19:NS19,[1]Einstellungen!$E$9))</f>
        <v/>
      </c>
      <c r="O19" s="103" t="str">
        <f>IF(C19="","",COUNTIF(Q19:NR19,[1]Einstellungen!$E$10))</f>
        <v/>
      </c>
      <c r="P19" s="78"/>
      <c r="Q19" s="104"/>
      <c r="R19" s="107"/>
      <c r="S19" s="105"/>
      <c r="T19" s="105"/>
      <c r="U19" s="105"/>
      <c r="V19" s="105"/>
      <c r="W19" s="105"/>
      <c r="X19" s="105"/>
      <c r="Y19" s="105"/>
      <c r="Z19" s="105"/>
      <c r="AA19" s="105"/>
      <c r="AB19" s="105"/>
      <c r="AC19" s="105"/>
      <c r="AD19" s="105"/>
      <c r="AE19" s="105"/>
      <c r="AF19" s="105"/>
      <c r="AG19" s="105"/>
      <c r="AH19" s="105"/>
      <c r="AI19" s="105"/>
      <c r="AJ19" s="105"/>
      <c r="AK19" s="105"/>
      <c r="AL19" s="105"/>
      <c r="AM19" s="105"/>
      <c r="AN19" s="105"/>
      <c r="AO19" s="105"/>
      <c r="AP19" s="105"/>
      <c r="AQ19" s="105"/>
      <c r="AR19" s="105"/>
      <c r="AS19" s="105"/>
      <c r="AT19" s="105"/>
      <c r="AU19" s="105"/>
      <c r="AV19" s="105"/>
      <c r="AW19" s="105"/>
      <c r="AX19" s="105"/>
      <c r="AY19" s="105"/>
      <c r="AZ19" s="105"/>
      <c r="BA19" s="105"/>
      <c r="BB19" s="105"/>
      <c r="BC19" s="105"/>
      <c r="BD19" s="105"/>
      <c r="BE19" s="105"/>
      <c r="BF19" s="105"/>
      <c r="BG19" s="105"/>
      <c r="BH19" s="105"/>
      <c r="BI19" s="105"/>
      <c r="BJ19" s="105"/>
      <c r="BK19" s="105"/>
      <c r="BL19" s="105"/>
      <c r="BM19" s="105"/>
      <c r="BN19" s="105"/>
      <c r="BO19" s="105"/>
      <c r="BP19" s="105"/>
      <c r="BQ19" s="105"/>
      <c r="BR19" s="105"/>
      <c r="BS19" s="105"/>
      <c r="BT19" s="105"/>
      <c r="BU19" s="105"/>
      <c r="BV19" s="105"/>
      <c r="BW19" s="105"/>
      <c r="BX19" s="105"/>
      <c r="BY19" s="105"/>
      <c r="BZ19" s="105"/>
      <c r="CA19" s="105"/>
      <c r="CB19" s="105"/>
      <c r="CC19" s="105"/>
      <c r="CD19" s="105"/>
      <c r="CE19" s="105"/>
      <c r="CF19" s="105"/>
      <c r="CG19" s="105"/>
      <c r="CH19" s="105"/>
      <c r="CI19" s="105"/>
      <c r="CJ19" s="105"/>
      <c r="CK19" s="105"/>
      <c r="CL19" s="105"/>
      <c r="CM19" s="105"/>
      <c r="CN19" s="105"/>
      <c r="CO19" s="105"/>
      <c r="CP19" s="105"/>
      <c r="CQ19" s="105"/>
      <c r="CR19" s="105"/>
      <c r="CS19" s="105"/>
      <c r="CT19" s="105"/>
      <c r="CU19" s="105"/>
      <c r="CV19" s="105"/>
      <c r="CW19" s="105"/>
      <c r="CX19" s="105"/>
      <c r="CY19" s="105"/>
      <c r="CZ19" s="105"/>
      <c r="DA19" s="105"/>
      <c r="DB19" s="105"/>
      <c r="DC19" s="105"/>
      <c r="DD19" s="105"/>
      <c r="DE19" s="105"/>
      <c r="DF19" s="105"/>
      <c r="DG19" s="105"/>
      <c r="DH19" s="105"/>
      <c r="DI19" s="105"/>
      <c r="DJ19" s="105"/>
      <c r="DK19" s="105"/>
      <c r="DL19" s="105"/>
      <c r="DM19" s="105"/>
      <c r="DN19" s="105"/>
      <c r="DO19" s="105"/>
      <c r="DP19" s="105"/>
      <c r="DQ19" s="105"/>
      <c r="DR19" s="105"/>
      <c r="DS19" s="105"/>
      <c r="DT19" s="105"/>
      <c r="DU19" s="105"/>
      <c r="DV19" s="105"/>
      <c r="DW19" s="105"/>
      <c r="DX19" s="105"/>
      <c r="DY19" s="105"/>
      <c r="DZ19" s="105"/>
      <c r="EA19" s="105"/>
      <c r="EB19" s="105"/>
      <c r="EC19" s="105"/>
      <c r="ED19" s="105"/>
      <c r="EE19" s="105"/>
      <c r="EF19" s="105"/>
      <c r="EG19" s="105"/>
      <c r="EH19" s="105"/>
      <c r="EI19" s="105"/>
      <c r="EJ19" s="105"/>
      <c r="EK19" s="105"/>
      <c r="EL19" s="105"/>
      <c r="EM19" s="105"/>
      <c r="EN19" s="105"/>
      <c r="EO19" s="105"/>
      <c r="EP19" s="105"/>
      <c r="EQ19" s="105"/>
      <c r="ER19" s="105"/>
      <c r="ES19" s="105"/>
      <c r="ET19" s="105"/>
      <c r="EU19" s="105"/>
      <c r="EV19" s="105"/>
      <c r="EW19" s="105"/>
      <c r="EX19" s="105"/>
      <c r="EY19" s="105"/>
      <c r="EZ19" s="105"/>
      <c r="FA19" s="105"/>
      <c r="FB19" s="105"/>
      <c r="FC19" s="105"/>
      <c r="FD19" s="105"/>
      <c r="FE19" s="105"/>
      <c r="FF19" s="105"/>
      <c r="FG19" s="105"/>
      <c r="FH19" s="105"/>
      <c r="FI19" s="105"/>
      <c r="FJ19" s="105"/>
      <c r="FK19" s="105"/>
      <c r="FL19" s="105"/>
      <c r="FM19" s="105"/>
      <c r="FN19" s="105"/>
      <c r="FO19" s="105"/>
      <c r="FP19" s="105"/>
      <c r="FQ19" s="105"/>
      <c r="FR19" s="105"/>
      <c r="FS19" s="105"/>
      <c r="FT19" s="105"/>
      <c r="FU19" s="105"/>
      <c r="FV19" s="105"/>
      <c r="FW19" s="105"/>
      <c r="FX19" s="105"/>
      <c r="FY19" s="105"/>
      <c r="FZ19" s="105"/>
      <c r="GA19" s="105"/>
      <c r="GB19" s="105"/>
      <c r="GC19" s="105"/>
      <c r="GD19" s="105"/>
      <c r="GE19" s="105"/>
      <c r="GF19" s="105"/>
      <c r="GG19" s="105"/>
      <c r="GH19" s="105"/>
      <c r="GI19" s="105"/>
      <c r="GJ19" s="105"/>
      <c r="GK19" s="105"/>
      <c r="GL19" s="105"/>
      <c r="GM19" s="105"/>
      <c r="GN19" s="105"/>
      <c r="GO19" s="105"/>
      <c r="GP19" s="105"/>
      <c r="GQ19" s="105"/>
      <c r="GR19" s="105"/>
      <c r="GS19" s="105"/>
      <c r="GT19" s="105"/>
      <c r="GU19" s="105"/>
      <c r="GV19" s="105"/>
      <c r="GW19" s="105"/>
      <c r="GX19" s="105"/>
      <c r="GY19" s="105"/>
      <c r="GZ19" s="105"/>
      <c r="HA19" s="105"/>
      <c r="HB19" s="105"/>
      <c r="HC19" s="105"/>
      <c r="HD19" s="105"/>
      <c r="HE19" s="105"/>
      <c r="HF19" s="105"/>
      <c r="HG19" s="105"/>
      <c r="HH19" s="105"/>
      <c r="HI19" s="105"/>
      <c r="HJ19" s="105"/>
      <c r="HK19" s="105"/>
      <c r="HL19" s="105"/>
      <c r="HM19" s="105"/>
      <c r="HN19" s="105"/>
      <c r="HO19" s="105"/>
      <c r="HP19" s="105"/>
      <c r="HQ19" s="105"/>
      <c r="HR19" s="105"/>
      <c r="HS19" s="105"/>
      <c r="HT19" s="105"/>
      <c r="HU19" s="105"/>
      <c r="HV19" s="105"/>
      <c r="HW19" s="105"/>
      <c r="HX19" s="105"/>
      <c r="HY19" s="105"/>
      <c r="HZ19" s="105"/>
      <c r="IA19" s="105"/>
      <c r="IB19" s="105"/>
      <c r="IC19" s="105"/>
      <c r="ID19" s="105"/>
      <c r="IE19" s="105"/>
      <c r="IF19" s="105"/>
      <c r="IG19" s="105"/>
      <c r="IH19" s="105"/>
      <c r="II19" s="105"/>
      <c r="IJ19" s="105"/>
      <c r="IK19" s="105"/>
      <c r="IL19" s="105"/>
      <c r="IM19" s="105"/>
      <c r="IN19" s="105"/>
      <c r="IO19" s="105"/>
      <c r="IP19" s="105"/>
      <c r="IQ19" s="105"/>
      <c r="IR19" s="105"/>
      <c r="IS19" s="105"/>
      <c r="IT19" s="105"/>
      <c r="IU19" s="105"/>
      <c r="IV19" s="105"/>
      <c r="IW19" s="105"/>
      <c r="IX19" s="105"/>
      <c r="IY19" s="105"/>
      <c r="IZ19" s="105"/>
      <c r="JA19" s="105"/>
      <c r="JB19" s="105"/>
      <c r="JC19" s="105"/>
      <c r="JD19" s="105"/>
      <c r="JE19" s="105"/>
      <c r="JF19" s="105"/>
      <c r="JG19" s="105"/>
      <c r="JH19" s="105"/>
      <c r="JI19" s="105"/>
      <c r="JJ19" s="105"/>
      <c r="JK19" s="105"/>
      <c r="JL19" s="105"/>
      <c r="JM19" s="105"/>
      <c r="JN19" s="105"/>
      <c r="JO19" s="105"/>
      <c r="JP19" s="105"/>
      <c r="JQ19" s="105"/>
      <c r="JR19" s="105"/>
      <c r="JS19" s="105"/>
      <c r="JT19" s="105"/>
      <c r="JU19" s="105"/>
      <c r="JV19" s="105"/>
      <c r="JW19" s="105"/>
      <c r="JX19" s="105"/>
      <c r="JY19" s="105"/>
      <c r="JZ19" s="105"/>
      <c r="KA19" s="105"/>
      <c r="KB19" s="105"/>
      <c r="KC19" s="105"/>
      <c r="KD19" s="105"/>
      <c r="KE19" s="105"/>
      <c r="KF19" s="105"/>
      <c r="KG19" s="105"/>
      <c r="KH19" s="105"/>
      <c r="KI19" s="105"/>
      <c r="KJ19" s="105"/>
      <c r="KK19" s="105"/>
      <c r="KL19" s="105"/>
      <c r="KM19" s="105"/>
      <c r="KN19" s="105"/>
      <c r="KO19" s="105"/>
      <c r="KP19" s="105"/>
      <c r="KQ19" s="105"/>
      <c r="KR19" s="105"/>
      <c r="KS19" s="105"/>
      <c r="KT19" s="105"/>
      <c r="KU19" s="105"/>
      <c r="KV19" s="105"/>
      <c r="KW19" s="105"/>
      <c r="KX19" s="105"/>
      <c r="KY19" s="105"/>
      <c r="KZ19" s="105"/>
      <c r="LA19" s="105"/>
      <c r="LB19" s="105"/>
      <c r="LC19" s="105"/>
      <c r="LD19" s="105"/>
      <c r="LE19" s="105"/>
      <c r="LF19" s="105"/>
      <c r="LG19" s="105"/>
      <c r="LH19" s="105"/>
      <c r="LI19" s="105"/>
      <c r="LJ19" s="105"/>
      <c r="LK19" s="105"/>
      <c r="LL19" s="105"/>
      <c r="LM19" s="105"/>
      <c r="LN19" s="105"/>
      <c r="LO19" s="105"/>
      <c r="LP19" s="105"/>
      <c r="LQ19" s="105"/>
      <c r="LR19" s="105"/>
      <c r="LS19" s="105"/>
      <c r="LT19" s="105"/>
      <c r="LU19" s="105"/>
      <c r="LV19" s="105"/>
      <c r="LW19" s="105"/>
      <c r="LX19" s="105"/>
      <c r="LY19" s="105"/>
      <c r="LZ19" s="105"/>
      <c r="MA19" s="105"/>
      <c r="MB19" s="105"/>
      <c r="MC19" s="105"/>
      <c r="MD19" s="105"/>
      <c r="ME19" s="105"/>
      <c r="MF19" s="105"/>
      <c r="MG19" s="105"/>
      <c r="MH19" s="105"/>
      <c r="MI19" s="105"/>
      <c r="MJ19" s="105"/>
      <c r="MK19" s="105"/>
      <c r="ML19" s="105"/>
      <c r="MM19" s="105"/>
      <c r="MN19" s="105"/>
      <c r="MO19" s="105"/>
      <c r="MP19" s="105"/>
      <c r="MQ19" s="105"/>
      <c r="MR19" s="105"/>
      <c r="MS19" s="105"/>
      <c r="MT19" s="105"/>
      <c r="MU19" s="105"/>
      <c r="MV19" s="105"/>
      <c r="MW19" s="105"/>
      <c r="MX19" s="105"/>
      <c r="MY19" s="105"/>
      <c r="MZ19" s="105"/>
      <c r="NA19" s="105"/>
      <c r="NB19" s="105"/>
      <c r="NC19" s="105"/>
      <c r="ND19" s="105"/>
      <c r="NE19" s="105"/>
      <c r="NF19" s="105"/>
      <c r="NG19" s="105"/>
      <c r="NH19" s="105"/>
      <c r="NI19" s="105"/>
      <c r="NJ19" s="105"/>
      <c r="NK19" s="105"/>
      <c r="NL19" s="105"/>
      <c r="NM19" s="105"/>
      <c r="NN19" s="105"/>
      <c r="NO19" s="105"/>
      <c r="NP19" s="105"/>
      <c r="NQ19" s="105"/>
      <c r="NR19" s="105"/>
    </row>
    <row r="20" spans="1:382" ht="22.35" customHeight="1" x14ac:dyDescent="0.25">
      <c r="A20" s="96"/>
      <c r="B20" s="168">
        <v>12</v>
      </c>
      <c r="C20" s="141" t="str">
        <f>IF(VLOOKUP(B20,Personaldaten!$B$3:$J$22,9,FALSE)="","",VLOOKUP(B20,Personaldaten!$B$3:$J$22,9,FALSE))</f>
        <v/>
      </c>
      <c r="D20" s="142"/>
      <c r="E20" s="143"/>
      <c r="F20" s="97" t="str">
        <f>IF(VLOOKUP(B20,Personaldaten!$B$3:$G$22,5,FALSE)=0,"",VLOOKUP(B20,Personaldaten!$B$3:$G$22,5,FALSE))</f>
        <v/>
      </c>
      <c r="G20" s="97" t="str">
        <f>IF(C20="","",IF(ISBLANK(VLOOKUP(B20,Personaldaten!$B$3:$G$22,6,FALSE)),"",VLOOKUP(B20,Personaldaten!$B$3:$G$22,6,FALSE)))</f>
        <v/>
      </c>
      <c r="H20" s="97" t="str">
        <f t="shared" si="18"/>
        <v/>
      </c>
      <c r="I20" s="97" t="str">
        <f t="shared" si="19"/>
        <v/>
      </c>
      <c r="J20" s="98" t="str">
        <f>IF(C20="","",SUM(COUNTIF(Q20:NR20,[1]Einstellungen!$E$6)))</f>
        <v/>
      </c>
      <c r="K20" s="99">
        <f t="shared" si="20"/>
        <v>0</v>
      </c>
      <c r="L20" s="100" t="str">
        <f>IF(C20="","",COUNTIF(O20:NQ20,[1]Einstellungen!$E$8))</f>
        <v/>
      </c>
      <c r="M20" s="101" t="str">
        <f>IF(C20="","",COUNTIF(O20:NQ20,[1]Einstellungen!$E$7))</f>
        <v/>
      </c>
      <c r="N20" s="102" t="str">
        <f>IF(C20="","",COUNTIF(R20:NS20,[1]Einstellungen!$E$9))</f>
        <v/>
      </c>
      <c r="O20" s="103" t="str">
        <f>IF(C20="","",COUNTIF(Q20:NR20,[1]Einstellungen!$E$10))</f>
        <v/>
      </c>
      <c r="P20" s="78"/>
      <c r="Q20" s="104"/>
      <c r="R20" s="107"/>
      <c r="S20" s="105"/>
      <c r="T20" s="105"/>
      <c r="U20" s="105"/>
      <c r="V20" s="105"/>
      <c r="W20" s="105"/>
      <c r="X20" s="105"/>
      <c r="Y20" s="105"/>
      <c r="Z20" s="105"/>
      <c r="AA20" s="105"/>
      <c r="AB20" s="105"/>
      <c r="AC20" s="105"/>
      <c r="AD20" s="105"/>
      <c r="AE20" s="105"/>
      <c r="AF20" s="105"/>
      <c r="AG20" s="105"/>
      <c r="AH20" s="105"/>
      <c r="AI20" s="105"/>
      <c r="AJ20" s="105"/>
      <c r="AK20" s="105"/>
      <c r="AL20" s="105"/>
      <c r="AM20" s="105"/>
      <c r="AN20" s="105"/>
      <c r="AO20" s="105"/>
      <c r="AP20" s="105"/>
      <c r="AQ20" s="105"/>
      <c r="AR20" s="105"/>
      <c r="AS20" s="105"/>
      <c r="AT20" s="105"/>
      <c r="AU20" s="105"/>
      <c r="AV20" s="105"/>
      <c r="AW20" s="105"/>
      <c r="AX20" s="105"/>
      <c r="AY20" s="105"/>
      <c r="AZ20" s="105"/>
      <c r="BA20" s="105"/>
      <c r="BB20" s="105"/>
      <c r="BC20" s="105"/>
      <c r="BD20" s="105"/>
      <c r="BE20" s="105"/>
      <c r="BF20" s="105"/>
      <c r="BG20" s="105"/>
      <c r="BH20" s="105"/>
      <c r="BI20" s="105"/>
      <c r="BJ20" s="105"/>
      <c r="BK20" s="105"/>
      <c r="BL20" s="105"/>
      <c r="BM20" s="105"/>
      <c r="BN20" s="105"/>
      <c r="BO20" s="105"/>
      <c r="BP20" s="105"/>
      <c r="BQ20" s="105"/>
      <c r="BR20" s="105"/>
      <c r="BS20" s="105"/>
      <c r="BT20" s="105"/>
      <c r="BU20" s="105"/>
      <c r="BV20" s="105"/>
      <c r="BW20" s="105"/>
      <c r="BX20" s="105"/>
      <c r="BY20" s="105"/>
      <c r="BZ20" s="105"/>
      <c r="CA20" s="105"/>
      <c r="CB20" s="105"/>
      <c r="CC20" s="105"/>
      <c r="CD20" s="105"/>
      <c r="CE20" s="105"/>
      <c r="CF20" s="105"/>
      <c r="CG20" s="105"/>
      <c r="CH20" s="105"/>
      <c r="CI20" s="105"/>
      <c r="CJ20" s="105"/>
      <c r="CK20" s="105"/>
      <c r="CL20" s="105"/>
      <c r="CM20" s="105"/>
      <c r="CN20" s="105"/>
      <c r="CO20" s="105"/>
      <c r="CP20" s="105"/>
      <c r="CQ20" s="105"/>
      <c r="CR20" s="105"/>
      <c r="CS20" s="105"/>
      <c r="CT20" s="105"/>
      <c r="CU20" s="105"/>
      <c r="CV20" s="105"/>
      <c r="CW20" s="105"/>
      <c r="CX20" s="105"/>
      <c r="CY20" s="105"/>
      <c r="CZ20" s="105"/>
      <c r="DA20" s="105"/>
      <c r="DB20" s="105"/>
      <c r="DC20" s="105"/>
      <c r="DD20" s="105"/>
      <c r="DE20" s="105"/>
      <c r="DF20" s="105"/>
      <c r="DG20" s="105"/>
      <c r="DH20" s="105"/>
      <c r="DI20" s="105"/>
      <c r="DJ20" s="105"/>
      <c r="DK20" s="105"/>
      <c r="DL20" s="105"/>
      <c r="DM20" s="105"/>
      <c r="DN20" s="105"/>
      <c r="DO20" s="105"/>
      <c r="DP20" s="105"/>
      <c r="DQ20" s="105"/>
      <c r="DR20" s="105"/>
      <c r="DS20" s="105"/>
      <c r="DT20" s="105"/>
      <c r="DU20" s="105"/>
      <c r="DV20" s="105"/>
      <c r="DW20" s="105"/>
      <c r="DX20" s="105"/>
      <c r="DY20" s="105"/>
      <c r="DZ20" s="105"/>
      <c r="EA20" s="105"/>
      <c r="EB20" s="105"/>
      <c r="EC20" s="105"/>
      <c r="ED20" s="105"/>
      <c r="EE20" s="105"/>
      <c r="EF20" s="105"/>
      <c r="EG20" s="105"/>
      <c r="EH20" s="105"/>
      <c r="EI20" s="105"/>
      <c r="EJ20" s="105"/>
      <c r="EK20" s="105"/>
      <c r="EL20" s="105"/>
      <c r="EM20" s="105"/>
      <c r="EN20" s="105"/>
      <c r="EO20" s="105"/>
      <c r="EP20" s="105"/>
      <c r="EQ20" s="105"/>
      <c r="ER20" s="105"/>
      <c r="ES20" s="105"/>
      <c r="ET20" s="105"/>
      <c r="EU20" s="105"/>
      <c r="EV20" s="105"/>
      <c r="EW20" s="105"/>
      <c r="EX20" s="105"/>
      <c r="EY20" s="105"/>
      <c r="EZ20" s="105"/>
      <c r="FA20" s="105"/>
      <c r="FB20" s="105"/>
      <c r="FC20" s="105"/>
      <c r="FD20" s="105"/>
      <c r="FE20" s="105"/>
      <c r="FF20" s="105"/>
      <c r="FG20" s="105"/>
      <c r="FH20" s="105"/>
      <c r="FI20" s="105"/>
      <c r="FJ20" s="105"/>
      <c r="FK20" s="105"/>
      <c r="FL20" s="105"/>
      <c r="FM20" s="105"/>
      <c r="FN20" s="105"/>
      <c r="FO20" s="105"/>
      <c r="FP20" s="105"/>
      <c r="FQ20" s="105"/>
      <c r="FR20" s="105"/>
      <c r="FS20" s="105"/>
      <c r="FT20" s="105"/>
      <c r="FU20" s="105"/>
      <c r="FV20" s="105"/>
      <c r="FW20" s="105"/>
      <c r="FX20" s="105"/>
      <c r="FY20" s="105"/>
      <c r="FZ20" s="105"/>
      <c r="GA20" s="105"/>
      <c r="GB20" s="105"/>
      <c r="GC20" s="105"/>
      <c r="GD20" s="105"/>
      <c r="GE20" s="105"/>
      <c r="GF20" s="105"/>
      <c r="GG20" s="105"/>
      <c r="GH20" s="105"/>
      <c r="GI20" s="105"/>
      <c r="GJ20" s="105"/>
      <c r="GK20" s="105"/>
      <c r="GL20" s="105"/>
      <c r="GM20" s="105"/>
      <c r="GN20" s="105"/>
      <c r="GO20" s="105"/>
      <c r="GP20" s="105"/>
      <c r="GQ20" s="105"/>
      <c r="GR20" s="105"/>
      <c r="GS20" s="105"/>
      <c r="GT20" s="105"/>
      <c r="GU20" s="105"/>
      <c r="GV20" s="105"/>
      <c r="GW20" s="105"/>
      <c r="GX20" s="105"/>
      <c r="GY20" s="105"/>
      <c r="GZ20" s="105"/>
      <c r="HA20" s="105"/>
      <c r="HB20" s="105"/>
      <c r="HC20" s="105"/>
      <c r="HD20" s="105"/>
      <c r="HE20" s="105"/>
      <c r="HF20" s="105"/>
      <c r="HG20" s="105"/>
      <c r="HH20" s="105"/>
      <c r="HI20" s="105"/>
      <c r="HJ20" s="105"/>
      <c r="HK20" s="105"/>
      <c r="HL20" s="105"/>
      <c r="HM20" s="105"/>
      <c r="HN20" s="105"/>
      <c r="HO20" s="105"/>
      <c r="HP20" s="105"/>
      <c r="HQ20" s="105"/>
      <c r="HR20" s="105"/>
      <c r="HS20" s="105"/>
      <c r="HT20" s="105"/>
      <c r="HU20" s="105"/>
      <c r="HV20" s="105"/>
      <c r="HW20" s="105"/>
      <c r="HX20" s="105"/>
      <c r="HY20" s="105"/>
      <c r="HZ20" s="105"/>
      <c r="IA20" s="105"/>
      <c r="IB20" s="105"/>
      <c r="IC20" s="105"/>
      <c r="ID20" s="105"/>
      <c r="IE20" s="105"/>
      <c r="IF20" s="105"/>
      <c r="IG20" s="105"/>
      <c r="IH20" s="105"/>
      <c r="II20" s="105"/>
      <c r="IJ20" s="105"/>
      <c r="IK20" s="105"/>
      <c r="IL20" s="105"/>
      <c r="IM20" s="105"/>
      <c r="IN20" s="105"/>
      <c r="IO20" s="105"/>
      <c r="IP20" s="105"/>
      <c r="IQ20" s="105"/>
      <c r="IR20" s="105"/>
      <c r="IS20" s="105"/>
      <c r="IT20" s="105"/>
      <c r="IU20" s="105"/>
      <c r="IV20" s="105"/>
      <c r="IW20" s="105"/>
      <c r="IX20" s="105"/>
      <c r="IY20" s="105"/>
      <c r="IZ20" s="105"/>
      <c r="JA20" s="105"/>
      <c r="JB20" s="105"/>
      <c r="JC20" s="105"/>
      <c r="JD20" s="105"/>
      <c r="JE20" s="105"/>
      <c r="JF20" s="105"/>
      <c r="JG20" s="105"/>
      <c r="JH20" s="105"/>
      <c r="JI20" s="105"/>
      <c r="JJ20" s="105"/>
      <c r="JK20" s="105"/>
      <c r="JL20" s="105"/>
      <c r="JM20" s="105"/>
      <c r="JN20" s="105"/>
      <c r="JO20" s="105"/>
      <c r="JP20" s="105"/>
      <c r="JQ20" s="105"/>
      <c r="JR20" s="105"/>
      <c r="JS20" s="105"/>
      <c r="JT20" s="105"/>
      <c r="JU20" s="105"/>
      <c r="JV20" s="105"/>
      <c r="JW20" s="105"/>
      <c r="JX20" s="105"/>
      <c r="JY20" s="105"/>
      <c r="JZ20" s="105"/>
      <c r="KA20" s="105"/>
      <c r="KB20" s="105"/>
      <c r="KC20" s="105"/>
      <c r="KD20" s="105"/>
      <c r="KE20" s="105"/>
      <c r="KF20" s="105"/>
      <c r="KG20" s="105"/>
      <c r="KH20" s="105"/>
      <c r="KI20" s="105"/>
      <c r="KJ20" s="105"/>
      <c r="KK20" s="105"/>
      <c r="KL20" s="105"/>
      <c r="KM20" s="105"/>
      <c r="KN20" s="105"/>
      <c r="KO20" s="105"/>
      <c r="KP20" s="105"/>
      <c r="KQ20" s="105"/>
      <c r="KR20" s="105"/>
      <c r="KS20" s="105"/>
      <c r="KT20" s="105"/>
      <c r="KU20" s="105"/>
      <c r="KV20" s="105"/>
      <c r="KW20" s="105"/>
      <c r="KX20" s="105"/>
      <c r="KY20" s="105"/>
      <c r="KZ20" s="105"/>
      <c r="LA20" s="105"/>
      <c r="LB20" s="105"/>
      <c r="LC20" s="105"/>
      <c r="LD20" s="105"/>
      <c r="LE20" s="105"/>
      <c r="LF20" s="105"/>
      <c r="LG20" s="105"/>
      <c r="LH20" s="105"/>
      <c r="LI20" s="105"/>
      <c r="LJ20" s="105"/>
      <c r="LK20" s="105"/>
      <c r="LL20" s="105"/>
      <c r="LM20" s="105"/>
      <c r="LN20" s="105"/>
      <c r="LO20" s="105"/>
      <c r="LP20" s="105"/>
      <c r="LQ20" s="105"/>
      <c r="LR20" s="105"/>
      <c r="LS20" s="105"/>
      <c r="LT20" s="105"/>
      <c r="LU20" s="105"/>
      <c r="LV20" s="105"/>
      <c r="LW20" s="105"/>
      <c r="LX20" s="105"/>
      <c r="LY20" s="105"/>
      <c r="LZ20" s="105"/>
      <c r="MA20" s="105"/>
      <c r="MB20" s="105"/>
      <c r="MC20" s="105"/>
      <c r="MD20" s="105"/>
      <c r="ME20" s="105"/>
      <c r="MF20" s="105"/>
      <c r="MG20" s="105"/>
      <c r="MH20" s="105"/>
      <c r="MI20" s="105"/>
      <c r="MJ20" s="105"/>
      <c r="MK20" s="105"/>
      <c r="ML20" s="105"/>
      <c r="MM20" s="105"/>
      <c r="MN20" s="105"/>
      <c r="MO20" s="105"/>
      <c r="MP20" s="105"/>
      <c r="MQ20" s="105"/>
      <c r="MR20" s="105"/>
      <c r="MS20" s="105"/>
      <c r="MT20" s="105"/>
      <c r="MU20" s="105"/>
      <c r="MV20" s="105"/>
      <c r="MW20" s="105"/>
      <c r="MX20" s="105"/>
      <c r="MY20" s="105"/>
      <c r="MZ20" s="105"/>
      <c r="NA20" s="105"/>
      <c r="NB20" s="105"/>
      <c r="NC20" s="105"/>
      <c r="ND20" s="105"/>
      <c r="NE20" s="105"/>
      <c r="NF20" s="105"/>
      <c r="NG20" s="105"/>
      <c r="NH20" s="105"/>
      <c r="NI20" s="105"/>
      <c r="NJ20" s="105"/>
      <c r="NK20" s="105"/>
      <c r="NL20" s="105"/>
      <c r="NM20" s="105"/>
      <c r="NN20" s="105"/>
      <c r="NO20" s="105"/>
      <c r="NP20" s="105"/>
      <c r="NQ20" s="105"/>
      <c r="NR20" s="105"/>
    </row>
    <row r="21" spans="1:382" ht="22.35" customHeight="1" x14ac:dyDescent="0.25">
      <c r="A21" s="96"/>
      <c r="B21" s="168">
        <v>13</v>
      </c>
      <c r="C21" s="141" t="str">
        <f>IF(VLOOKUP(B21,Personaldaten!$B$3:$J$22,9,FALSE)="","",VLOOKUP(B21,Personaldaten!$B$3:$J$22,9,FALSE))</f>
        <v/>
      </c>
      <c r="D21" s="142"/>
      <c r="E21" s="143"/>
      <c r="F21" s="97" t="str">
        <f>IF(VLOOKUP(B21,Personaldaten!$B$3:$G$22,5,FALSE)=0,"",VLOOKUP(B21,Personaldaten!$B$3:$G$22,5,FALSE))</f>
        <v/>
      </c>
      <c r="G21" s="97" t="str">
        <f>IF(C21="","",IF(ISBLANK(VLOOKUP(B21,Personaldaten!$B$3:$G$22,6,FALSE)),"",VLOOKUP(B21,Personaldaten!$B$3:$G$22,6,FALSE)))</f>
        <v/>
      </c>
      <c r="H21" s="97" t="str">
        <f t="shared" si="18"/>
        <v/>
      </c>
      <c r="I21" s="97" t="str">
        <f t="shared" si="19"/>
        <v/>
      </c>
      <c r="J21" s="98" t="str">
        <f>IF(C21="","",SUM(COUNTIF(Q21:NR21,[1]Einstellungen!$E$6)))</f>
        <v/>
      </c>
      <c r="K21" s="99">
        <f t="shared" si="20"/>
        <v>0</v>
      </c>
      <c r="L21" s="100" t="str">
        <f>IF(C21="","",COUNTIF(O21:NQ21,[1]Einstellungen!$E$8))</f>
        <v/>
      </c>
      <c r="M21" s="101" t="str">
        <f>IF(C21="","",COUNTIF(O21:NQ21,[1]Einstellungen!$E$7))</f>
        <v/>
      </c>
      <c r="N21" s="102" t="str">
        <f>IF(C21="","",COUNTIF(R21:NS21,[1]Einstellungen!$E$9))</f>
        <v/>
      </c>
      <c r="O21" s="103" t="str">
        <f>IF(C21="","",COUNTIF(Q21:NR21,[1]Einstellungen!$E$10))</f>
        <v/>
      </c>
      <c r="P21" s="78"/>
      <c r="Q21" s="104"/>
      <c r="R21" s="107"/>
      <c r="S21" s="105"/>
      <c r="T21" s="105"/>
      <c r="U21" s="105"/>
      <c r="V21" s="106"/>
      <c r="W21" s="105"/>
      <c r="X21" s="105"/>
      <c r="Y21" s="105"/>
      <c r="Z21" s="105"/>
      <c r="AA21" s="105"/>
      <c r="AB21" s="105"/>
      <c r="AC21" s="105"/>
      <c r="AD21" s="105"/>
      <c r="AE21" s="105"/>
      <c r="AF21" s="105"/>
      <c r="AG21" s="105"/>
      <c r="AH21" s="105"/>
      <c r="AI21" s="105"/>
      <c r="AJ21" s="105"/>
      <c r="AK21" s="105"/>
      <c r="AL21" s="105"/>
      <c r="AM21" s="105"/>
      <c r="AN21" s="105"/>
      <c r="AO21" s="105"/>
      <c r="AP21" s="105"/>
      <c r="AQ21" s="105"/>
      <c r="AR21" s="105"/>
      <c r="AS21" s="105"/>
      <c r="AT21" s="105"/>
      <c r="AU21" s="105"/>
      <c r="AV21" s="105"/>
      <c r="AW21" s="105"/>
      <c r="AX21" s="105"/>
      <c r="AY21" s="105"/>
      <c r="AZ21" s="105"/>
      <c r="BA21" s="105"/>
      <c r="BB21" s="105"/>
      <c r="BC21" s="105"/>
      <c r="BD21" s="105"/>
      <c r="BE21" s="105"/>
      <c r="BF21" s="105"/>
      <c r="BG21" s="105"/>
      <c r="BH21" s="105"/>
      <c r="BI21" s="105"/>
      <c r="BJ21" s="105"/>
      <c r="BK21" s="105"/>
      <c r="BL21" s="105"/>
      <c r="BM21" s="105"/>
      <c r="BN21" s="105"/>
      <c r="BO21" s="105"/>
      <c r="BP21" s="105"/>
      <c r="BQ21" s="105"/>
      <c r="BR21" s="105"/>
      <c r="BS21" s="105"/>
      <c r="BT21" s="105"/>
      <c r="BU21" s="105"/>
      <c r="BV21" s="105"/>
      <c r="BW21" s="105"/>
      <c r="BX21" s="105"/>
      <c r="BY21" s="105"/>
      <c r="BZ21" s="105"/>
      <c r="CA21" s="105"/>
      <c r="CB21" s="105"/>
      <c r="CC21" s="105"/>
      <c r="CD21" s="105"/>
      <c r="CE21" s="105"/>
      <c r="CF21" s="105"/>
      <c r="CG21" s="105"/>
      <c r="CH21" s="105"/>
      <c r="CI21" s="105"/>
      <c r="CJ21" s="105"/>
      <c r="CK21" s="105"/>
      <c r="CL21" s="105"/>
      <c r="CM21" s="105"/>
      <c r="CN21" s="105"/>
      <c r="CO21" s="105"/>
      <c r="CP21" s="105"/>
      <c r="CQ21" s="105"/>
      <c r="CR21" s="105"/>
      <c r="CS21" s="105"/>
      <c r="CT21" s="105"/>
      <c r="CU21" s="105"/>
      <c r="CV21" s="105"/>
      <c r="CW21" s="105"/>
      <c r="CX21" s="105"/>
      <c r="CY21" s="105"/>
      <c r="CZ21" s="105"/>
      <c r="DA21" s="105"/>
      <c r="DB21" s="105"/>
      <c r="DC21" s="105"/>
      <c r="DD21" s="105"/>
      <c r="DE21" s="105"/>
      <c r="DF21" s="105"/>
      <c r="DG21" s="105"/>
      <c r="DH21" s="105"/>
      <c r="DI21" s="105"/>
      <c r="DJ21" s="105"/>
      <c r="DK21" s="105"/>
      <c r="DL21" s="105"/>
      <c r="DM21" s="105"/>
      <c r="DN21" s="105"/>
      <c r="DO21" s="105"/>
      <c r="DP21" s="105"/>
      <c r="DQ21" s="105"/>
      <c r="DR21" s="105"/>
      <c r="DS21" s="105"/>
      <c r="DT21" s="105"/>
      <c r="DU21" s="105"/>
      <c r="DV21" s="105"/>
      <c r="DW21" s="105"/>
      <c r="DX21" s="105"/>
      <c r="DY21" s="105"/>
      <c r="DZ21" s="105"/>
      <c r="EA21" s="105"/>
      <c r="EB21" s="105"/>
      <c r="EC21" s="105"/>
      <c r="ED21" s="105"/>
      <c r="EE21" s="105"/>
      <c r="EF21" s="105"/>
      <c r="EG21" s="105"/>
      <c r="EH21" s="105"/>
      <c r="EI21" s="105"/>
      <c r="EJ21" s="105"/>
      <c r="EK21" s="105"/>
      <c r="EL21" s="105"/>
      <c r="EM21" s="105"/>
      <c r="EN21" s="105"/>
      <c r="EO21" s="105"/>
      <c r="EP21" s="105"/>
      <c r="EQ21" s="105"/>
      <c r="ER21" s="105"/>
      <c r="ES21" s="105"/>
      <c r="ET21" s="105"/>
      <c r="EU21" s="105"/>
      <c r="EV21" s="105"/>
      <c r="EW21" s="105"/>
      <c r="EX21" s="105"/>
      <c r="EY21" s="105"/>
      <c r="EZ21" s="105"/>
      <c r="FA21" s="105"/>
      <c r="FB21" s="105"/>
      <c r="FC21" s="105"/>
      <c r="FD21" s="105"/>
      <c r="FE21" s="105"/>
      <c r="FF21" s="105"/>
      <c r="FG21" s="105"/>
      <c r="FH21" s="105"/>
      <c r="FI21" s="105"/>
      <c r="FJ21" s="105"/>
      <c r="FK21" s="105"/>
      <c r="FL21" s="105"/>
      <c r="FM21" s="105"/>
      <c r="FN21" s="105"/>
      <c r="FO21" s="105"/>
      <c r="FP21" s="105"/>
      <c r="FQ21" s="105"/>
      <c r="FR21" s="105"/>
      <c r="FS21" s="105"/>
      <c r="FT21" s="105"/>
      <c r="FU21" s="105"/>
      <c r="FV21" s="105"/>
      <c r="FW21" s="105"/>
      <c r="FX21" s="105"/>
      <c r="FY21" s="105"/>
      <c r="FZ21" s="105"/>
      <c r="GA21" s="105"/>
      <c r="GB21" s="105"/>
      <c r="GC21" s="105"/>
      <c r="GD21" s="105"/>
      <c r="GE21" s="105"/>
      <c r="GF21" s="105"/>
      <c r="GG21" s="105"/>
      <c r="GH21" s="105"/>
      <c r="GI21" s="105"/>
      <c r="GJ21" s="105"/>
      <c r="GK21" s="105"/>
      <c r="GL21" s="105"/>
      <c r="GM21" s="105"/>
      <c r="GN21" s="105"/>
      <c r="GO21" s="105"/>
      <c r="GP21" s="105"/>
      <c r="GQ21" s="105"/>
      <c r="GR21" s="105"/>
      <c r="GS21" s="105"/>
      <c r="GT21" s="105"/>
      <c r="GU21" s="105"/>
      <c r="GV21" s="105"/>
      <c r="GW21" s="105"/>
      <c r="GX21" s="105"/>
      <c r="GY21" s="105"/>
      <c r="GZ21" s="105"/>
      <c r="HA21" s="105"/>
      <c r="HB21" s="105"/>
      <c r="HC21" s="105"/>
      <c r="HD21" s="105"/>
      <c r="HE21" s="105"/>
      <c r="HF21" s="105"/>
      <c r="HG21" s="105"/>
      <c r="HH21" s="105"/>
      <c r="HI21" s="105"/>
      <c r="HJ21" s="105"/>
      <c r="HK21" s="105"/>
      <c r="HL21" s="105"/>
      <c r="HM21" s="105"/>
      <c r="HN21" s="105"/>
      <c r="HO21" s="105"/>
      <c r="HP21" s="105"/>
      <c r="HQ21" s="105"/>
      <c r="HR21" s="105"/>
      <c r="HS21" s="105"/>
      <c r="HT21" s="105"/>
      <c r="HU21" s="105"/>
      <c r="HV21" s="105"/>
      <c r="HW21" s="105"/>
      <c r="HX21" s="105"/>
      <c r="HY21" s="105"/>
      <c r="HZ21" s="105"/>
      <c r="IA21" s="105"/>
      <c r="IB21" s="105"/>
      <c r="IC21" s="105"/>
      <c r="ID21" s="105"/>
      <c r="IE21" s="105"/>
      <c r="IF21" s="105"/>
      <c r="IG21" s="105"/>
      <c r="IH21" s="105"/>
      <c r="II21" s="105"/>
      <c r="IJ21" s="105"/>
      <c r="IK21" s="105"/>
      <c r="IL21" s="105"/>
      <c r="IM21" s="105"/>
      <c r="IN21" s="105"/>
      <c r="IO21" s="105"/>
      <c r="IP21" s="105"/>
      <c r="IQ21" s="105"/>
      <c r="IR21" s="105"/>
      <c r="IS21" s="105"/>
      <c r="IT21" s="105"/>
      <c r="IU21" s="105"/>
      <c r="IV21" s="105"/>
      <c r="IW21" s="105"/>
      <c r="IX21" s="105"/>
      <c r="IY21" s="105"/>
      <c r="IZ21" s="105"/>
      <c r="JA21" s="105"/>
      <c r="JB21" s="105"/>
      <c r="JC21" s="105"/>
      <c r="JD21" s="105"/>
      <c r="JE21" s="105"/>
      <c r="JF21" s="105"/>
      <c r="JG21" s="105"/>
      <c r="JH21" s="105"/>
      <c r="JI21" s="105"/>
      <c r="JJ21" s="105"/>
      <c r="JK21" s="105"/>
      <c r="JL21" s="105"/>
      <c r="JM21" s="105"/>
      <c r="JN21" s="105"/>
      <c r="JO21" s="105"/>
      <c r="JP21" s="105"/>
      <c r="JQ21" s="105"/>
      <c r="JR21" s="105"/>
      <c r="JS21" s="105"/>
      <c r="JT21" s="105"/>
      <c r="JU21" s="105"/>
      <c r="JV21" s="105"/>
      <c r="JW21" s="105"/>
      <c r="JX21" s="105"/>
      <c r="JY21" s="105"/>
      <c r="JZ21" s="105"/>
      <c r="KA21" s="105"/>
      <c r="KB21" s="105"/>
      <c r="KC21" s="105"/>
      <c r="KD21" s="105"/>
      <c r="KE21" s="105"/>
      <c r="KF21" s="105"/>
      <c r="KG21" s="105"/>
      <c r="KH21" s="105"/>
      <c r="KI21" s="105"/>
      <c r="KJ21" s="105"/>
      <c r="KK21" s="105"/>
      <c r="KL21" s="105"/>
      <c r="KM21" s="105"/>
      <c r="KN21" s="105"/>
      <c r="KO21" s="105"/>
      <c r="KP21" s="105"/>
      <c r="KQ21" s="105"/>
      <c r="KR21" s="105"/>
      <c r="KS21" s="105"/>
      <c r="KT21" s="105"/>
      <c r="KU21" s="105"/>
      <c r="KV21" s="105"/>
      <c r="KW21" s="105"/>
      <c r="KX21" s="105"/>
      <c r="KY21" s="105"/>
      <c r="KZ21" s="105"/>
      <c r="LA21" s="105"/>
      <c r="LB21" s="105"/>
      <c r="LC21" s="105"/>
      <c r="LD21" s="105"/>
      <c r="LE21" s="105"/>
      <c r="LF21" s="105"/>
      <c r="LG21" s="105"/>
      <c r="LH21" s="105"/>
      <c r="LI21" s="105"/>
      <c r="LJ21" s="105"/>
      <c r="LK21" s="105"/>
      <c r="LL21" s="105"/>
      <c r="LM21" s="105"/>
      <c r="LN21" s="105"/>
      <c r="LO21" s="105"/>
      <c r="LP21" s="105"/>
      <c r="LQ21" s="105"/>
      <c r="LR21" s="105"/>
      <c r="LS21" s="105"/>
      <c r="LT21" s="105"/>
      <c r="LU21" s="105"/>
      <c r="LV21" s="105"/>
      <c r="LW21" s="105"/>
      <c r="LX21" s="105"/>
      <c r="LY21" s="105"/>
      <c r="LZ21" s="105"/>
      <c r="MA21" s="105"/>
      <c r="MB21" s="105"/>
      <c r="MC21" s="105"/>
      <c r="MD21" s="105"/>
      <c r="ME21" s="105"/>
      <c r="MF21" s="105"/>
      <c r="MG21" s="105"/>
      <c r="MH21" s="105"/>
      <c r="MI21" s="105"/>
      <c r="MJ21" s="105"/>
      <c r="MK21" s="105"/>
      <c r="ML21" s="105"/>
      <c r="MM21" s="105"/>
      <c r="MN21" s="105"/>
      <c r="MO21" s="105"/>
      <c r="MP21" s="105"/>
      <c r="MQ21" s="105"/>
      <c r="MR21" s="105"/>
      <c r="MS21" s="105"/>
      <c r="MT21" s="105"/>
      <c r="MU21" s="105"/>
      <c r="MV21" s="105"/>
      <c r="MW21" s="105"/>
      <c r="MX21" s="105"/>
      <c r="MY21" s="105"/>
      <c r="MZ21" s="105"/>
      <c r="NA21" s="105"/>
      <c r="NB21" s="105"/>
      <c r="NC21" s="105"/>
      <c r="ND21" s="105"/>
      <c r="NE21" s="105"/>
      <c r="NF21" s="105"/>
      <c r="NG21" s="105"/>
      <c r="NH21" s="105"/>
      <c r="NI21" s="105"/>
      <c r="NJ21" s="105"/>
      <c r="NK21" s="105"/>
      <c r="NL21" s="105"/>
      <c r="NM21" s="105"/>
      <c r="NN21" s="105"/>
      <c r="NO21" s="105"/>
      <c r="NP21" s="105"/>
      <c r="NQ21" s="105"/>
      <c r="NR21" s="105"/>
    </row>
    <row r="22" spans="1:382" ht="22.35" customHeight="1" x14ac:dyDescent="0.25">
      <c r="A22" s="96"/>
      <c r="B22" s="168">
        <v>14</v>
      </c>
      <c r="C22" s="141" t="str">
        <f>IF(VLOOKUP(B22,Personaldaten!$B$3:$J$22,9,FALSE)="","",VLOOKUP(B22,Personaldaten!$B$3:$J$22,9,FALSE))</f>
        <v/>
      </c>
      <c r="D22" s="142"/>
      <c r="E22" s="143"/>
      <c r="F22" s="97" t="str">
        <f>IF(VLOOKUP(B22,Personaldaten!$B$3:$G$22,5,FALSE)=0,"",VLOOKUP(B22,Personaldaten!$B$3:$G$22,5,FALSE))</f>
        <v/>
      </c>
      <c r="G22" s="97" t="str">
        <f>IF(C22="","",IF(ISBLANK(VLOOKUP(B22,Personaldaten!$B$3:$G$22,6,FALSE)),"",VLOOKUP(B22,Personaldaten!$B$3:$G$22,6,FALSE)))</f>
        <v/>
      </c>
      <c r="H22" s="97" t="str">
        <f t="shared" si="18"/>
        <v/>
      </c>
      <c r="I22" s="97" t="str">
        <f>IF(G22="","",H22-K22)</f>
        <v/>
      </c>
      <c r="J22" s="98" t="str">
        <f>IF(C22="","",SUM(COUNTIF(Q22:NR22,[1]Einstellungen!$E$6)))</f>
        <v/>
      </c>
      <c r="K22" s="99">
        <f t="shared" si="20"/>
        <v>0</v>
      </c>
      <c r="L22" s="100" t="str">
        <f>IF(C22="","",COUNTIF(O22:NQ22,[1]Einstellungen!$E$8))</f>
        <v/>
      </c>
      <c r="M22" s="101" t="str">
        <f>IF(C22="","",COUNTIF(O22:NQ22,[1]Einstellungen!$E$7))</f>
        <v/>
      </c>
      <c r="N22" s="102" t="str">
        <f>IF(C22="","",COUNTIF(R22:NS22,[1]Einstellungen!$E$9))</f>
        <v/>
      </c>
      <c r="O22" s="103" t="str">
        <f>IF(C22="","",COUNTIF(Q22:NR22,[1]Einstellungen!$E$10))</f>
        <v/>
      </c>
      <c r="P22" s="78"/>
      <c r="Q22" s="104"/>
      <c r="R22" s="107"/>
      <c r="S22" s="105"/>
      <c r="T22" s="105"/>
      <c r="U22" s="105"/>
      <c r="V22" s="105"/>
      <c r="W22" s="105"/>
      <c r="X22" s="105"/>
      <c r="Y22" s="105"/>
      <c r="Z22" s="105"/>
      <c r="AA22" s="105"/>
      <c r="AB22" s="105"/>
      <c r="AC22" s="105"/>
      <c r="AD22" s="105"/>
      <c r="AE22" s="105"/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105"/>
      <c r="AT22" s="105"/>
      <c r="AU22" s="105"/>
      <c r="AV22" s="105"/>
      <c r="AW22" s="105"/>
      <c r="AX22" s="105"/>
      <c r="AY22" s="105"/>
      <c r="AZ22" s="105"/>
      <c r="BA22" s="105"/>
      <c r="BB22" s="105"/>
      <c r="BC22" s="105"/>
      <c r="BD22" s="105"/>
      <c r="BE22" s="105"/>
      <c r="BF22" s="105"/>
      <c r="BG22" s="105"/>
      <c r="BH22" s="105"/>
      <c r="BI22" s="105"/>
      <c r="BJ22" s="105"/>
      <c r="BK22" s="105"/>
      <c r="BL22" s="105"/>
      <c r="BM22" s="105"/>
      <c r="BN22" s="105"/>
      <c r="BO22" s="105"/>
      <c r="BP22" s="105"/>
      <c r="BQ22" s="105"/>
      <c r="BR22" s="105"/>
      <c r="BS22" s="105"/>
      <c r="BT22" s="105"/>
      <c r="BU22" s="105"/>
      <c r="BV22" s="105"/>
      <c r="BW22" s="105"/>
      <c r="BX22" s="105"/>
      <c r="BY22" s="105"/>
      <c r="BZ22" s="105"/>
      <c r="CA22" s="105"/>
      <c r="CB22" s="105"/>
      <c r="CC22" s="105"/>
      <c r="CD22" s="105"/>
      <c r="CE22" s="105"/>
      <c r="CF22" s="105"/>
      <c r="CG22" s="105"/>
      <c r="CH22" s="105"/>
      <c r="CI22" s="105"/>
      <c r="CJ22" s="105"/>
      <c r="CK22" s="105"/>
      <c r="CL22" s="105"/>
      <c r="CM22" s="105"/>
      <c r="CN22" s="105"/>
      <c r="CO22" s="105"/>
      <c r="CP22" s="105"/>
      <c r="CQ22" s="105"/>
      <c r="CR22" s="105"/>
      <c r="CS22" s="105"/>
      <c r="CT22" s="105"/>
      <c r="CU22" s="105"/>
      <c r="CV22" s="105"/>
      <c r="CW22" s="105"/>
      <c r="CX22" s="105"/>
      <c r="CY22" s="105"/>
      <c r="CZ22" s="105"/>
      <c r="DA22" s="105"/>
      <c r="DB22" s="105"/>
      <c r="DC22" s="105"/>
      <c r="DD22" s="105"/>
      <c r="DE22" s="105"/>
      <c r="DF22" s="105"/>
      <c r="DG22" s="105"/>
      <c r="DH22" s="105"/>
      <c r="DI22" s="105"/>
      <c r="DJ22" s="105"/>
      <c r="DK22" s="105"/>
      <c r="DL22" s="105"/>
      <c r="DM22" s="105"/>
      <c r="DN22" s="105"/>
      <c r="DO22" s="105"/>
      <c r="DP22" s="105"/>
      <c r="DQ22" s="105"/>
      <c r="DR22" s="105"/>
      <c r="DS22" s="105"/>
      <c r="DT22" s="105"/>
      <c r="DU22" s="105"/>
      <c r="DV22" s="105"/>
      <c r="DW22" s="105"/>
      <c r="DX22" s="105"/>
      <c r="DY22" s="105"/>
      <c r="DZ22" s="105"/>
      <c r="EA22" s="105"/>
      <c r="EB22" s="105"/>
      <c r="EC22" s="105"/>
      <c r="ED22" s="105"/>
      <c r="EE22" s="105"/>
      <c r="EF22" s="105"/>
      <c r="EG22" s="105"/>
      <c r="EH22" s="105"/>
      <c r="EI22" s="105"/>
      <c r="EJ22" s="105"/>
      <c r="EK22" s="105"/>
      <c r="EL22" s="105"/>
      <c r="EM22" s="105"/>
      <c r="EN22" s="105"/>
      <c r="EO22" s="105"/>
      <c r="EP22" s="105"/>
      <c r="EQ22" s="105"/>
      <c r="ER22" s="105"/>
      <c r="ES22" s="105"/>
      <c r="ET22" s="105"/>
      <c r="EU22" s="105"/>
      <c r="EV22" s="105"/>
      <c r="EW22" s="105"/>
      <c r="EX22" s="105"/>
      <c r="EY22" s="105"/>
      <c r="EZ22" s="105"/>
      <c r="FA22" s="105"/>
      <c r="FB22" s="105"/>
      <c r="FC22" s="105"/>
      <c r="FD22" s="105"/>
      <c r="FE22" s="105"/>
      <c r="FF22" s="105"/>
      <c r="FG22" s="105"/>
      <c r="FH22" s="105"/>
      <c r="FI22" s="105"/>
      <c r="FJ22" s="105"/>
      <c r="FK22" s="105"/>
      <c r="FL22" s="105"/>
      <c r="FM22" s="105"/>
      <c r="FN22" s="105"/>
      <c r="FO22" s="105"/>
      <c r="FP22" s="105"/>
      <c r="FQ22" s="105"/>
      <c r="FR22" s="105"/>
      <c r="FS22" s="105"/>
      <c r="FT22" s="105"/>
      <c r="FU22" s="105"/>
      <c r="FV22" s="105"/>
      <c r="FW22" s="105"/>
      <c r="FX22" s="105"/>
      <c r="FY22" s="105"/>
      <c r="FZ22" s="105"/>
      <c r="GA22" s="105"/>
      <c r="GB22" s="105"/>
      <c r="GC22" s="105"/>
      <c r="GD22" s="105"/>
      <c r="GE22" s="105"/>
      <c r="GF22" s="105"/>
      <c r="GG22" s="105"/>
      <c r="GH22" s="105"/>
      <c r="GI22" s="105"/>
      <c r="GJ22" s="105"/>
      <c r="GK22" s="105"/>
      <c r="GL22" s="105"/>
      <c r="GM22" s="105"/>
      <c r="GN22" s="105"/>
      <c r="GO22" s="105"/>
      <c r="GP22" s="105"/>
      <c r="GQ22" s="105"/>
      <c r="GR22" s="105"/>
      <c r="GS22" s="105"/>
      <c r="GT22" s="105"/>
      <c r="GU22" s="105"/>
      <c r="GV22" s="105"/>
      <c r="GW22" s="105"/>
      <c r="GX22" s="105"/>
      <c r="GY22" s="105"/>
      <c r="GZ22" s="105"/>
      <c r="HA22" s="105"/>
      <c r="HB22" s="105"/>
      <c r="HC22" s="105"/>
      <c r="HD22" s="105"/>
      <c r="HE22" s="105"/>
      <c r="HF22" s="105"/>
      <c r="HG22" s="105"/>
      <c r="HH22" s="105"/>
      <c r="HI22" s="105"/>
      <c r="HJ22" s="105"/>
      <c r="HK22" s="105"/>
      <c r="HL22" s="105"/>
      <c r="HM22" s="105"/>
      <c r="HN22" s="105"/>
      <c r="HO22" s="105"/>
      <c r="HP22" s="105"/>
      <c r="HQ22" s="105"/>
      <c r="HR22" s="105"/>
      <c r="HS22" s="105"/>
      <c r="HT22" s="105"/>
      <c r="HU22" s="105"/>
      <c r="HV22" s="105"/>
      <c r="HW22" s="105"/>
      <c r="HX22" s="105"/>
      <c r="HY22" s="105"/>
      <c r="HZ22" s="105"/>
      <c r="IA22" s="105"/>
      <c r="IB22" s="105"/>
      <c r="IC22" s="105"/>
      <c r="ID22" s="105"/>
      <c r="IE22" s="105"/>
      <c r="IF22" s="105"/>
      <c r="IG22" s="105"/>
      <c r="IH22" s="105"/>
      <c r="II22" s="105"/>
      <c r="IJ22" s="105"/>
      <c r="IK22" s="105"/>
      <c r="IL22" s="105"/>
      <c r="IM22" s="105"/>
      <c r="IN22" s="105"/>
      <c r="IO22" s="105"/>
      <c r="IP22" s="105"/>
      <c r="IQ22" s="105"/>
      <c r="IR22" s="105"/>
      <c r="IS22" s="105"/>
      <c r="IT22" s="105"/>
      <c r="IU22" s="105"/>
      <c r="IV22" s="105"/>
      <c r="IW22" s="105"/>
      <c r="IX22" s="105"/>
      <c r="IY22" s="105"/>
      <c r="IZ22" s="105"/>
      <c r="JA22" s="105"/>
      <c r="JB22" s="105"/>
      <c r="JC22" s="105"/>
      <c r="JD22" s="105"/>
      <c r="JE22" s="105"/>
      <c r="JF22" s="105"/>
      <c r="JG22" s="105"/>
      <c r="JH22" s="105"/>
      <c r="JI22" s="105"/>
      <c r="JJ22" s="105"/>
      <c r="JK22" s="105"/>
      <c r="JL22" s="105"/>
      <c r="JM22" s="105"/>
      <c r="JN22" s="105"/>
      <c r="JO22" s="105"/>
      <c r="JP22" s="105"/>
      <c r="JQ22" s="105"/>
      <c r="JR22" s="105"/>
      <c r="JS22" s="105"/>
      <c r="JT22" s="105"/>
      <c r="JU22" s="105"/>
      <c r="JV22" s="105"/>
      <c r="JW22" s="105"/>
      <c r="JX22" s="105"/>
      <c r="JY22" s="105"/>
      <c r="JZ22" s="105"/>
      <c r="KA22" s="105"/>
      <c r="KB22" s="105"/>
      <c r="KC22" s="105"/>
      <c r="KD22" s="105"/>
      <c r="KE22" s="105"/>
      <c r="KF22" s="105"/>
      <c r="KG22" s="105"/>
      <c r="KH22" s="105"/>
      <c r="KI22" s="105"/>
      <c r="KJ22" s="105"/>
      <c r="KK22" s="105"/>
      <c r="KL22" s="105"/>
      <c r="KM22" s="105"/>
      <c r="KN22" s="105"/>
      <c r="KO22" s="105"/>
      <c r="KP22" s="105"/>
      <c r="KQ22" s="105"/>
      <c r="KR22" s="105"/>
      <c r="KS22" s="105"/>
      <c r="KT22" s="105"/>
      <c r="KU22" s="105"/>
      <c r="KV22" s="105"/>
      <c r="KW22" s="105"/>
      <c r="KX22" s="105"/>
      <c r="KY22" s="105"/>
      <c r="KZ22" s="105"/>
      <c r="LA22" s="105"/>
      <c r="LB22" s="105"/>
      <c r="LC22" s="105"/>
      <c r="LD22" s="105"/>
      <c r="LE22" s="105"/>
      <c r="LF22" s="105"/>
      <c r="LG22" s="105"/>
      <c r="LH22" s="105"/>
      <c r="LI22" s="105"/>
      <c r="LJ22" s="105"/>
      <c r="LK22" s="105"/>
      <c r="LL22" s="105"/>
      <c r="LM22" s="105"/>
      <c r="LN22" s="105"/>
      <c r="LO22" s="105"/>
      <c r="LP22" s="105"/>
      <c r="LQ22" s="105"/>
      <c r="LR22" s="105"/>
      <c r="LS22" s="105"/>
      <c r="LT22" s="105"/>
      <c r="LU22" s="105"/>
      <c r="LV22" s="105"/>
      <c r="LW22" s="105"/>
      <c r="LX22" s="105"/>
      <c r="LY22" s="105"/>
      <c r="LZ22" s="105"/>
      <c r="MA22" s="105"/>
      <c r="MB22" s="105"/>
      <c r="MC22" s="105"/>
      <c r="MD22" s="105"/>
      <c r="ME22" s="105"/>
      <c r="MF22" s="105"/>
      <c r="MG22" s="105"/>
      <c r="MH22" s="105"/>
      <c r="MI22" s="105"/>
      <c r="MJ22" s="105"/>
      <c r="MK22" s="105"/>
      <c r="ML22" s="105"/>
      <c r="MM22" s="105"/>
      <c r="MN22" s="105"/>
      <c r="MO22" s="105"/>
      <c r="MP22" s="105"/>
      <c r="MQ22" s="105"/>
      <c r="MR22" s="105"/>
      <c r="MS22" s="105"/>
      <c r="MT22" s="105"/>
      <c r="MU22" s="105"/>
      <c r="MV22" s="105"/>
      <c r="MW22" s="105"/>
      <c r="MX22" s="105"/>
      <c r="MY22" s="105"/>
      <c r="MZ22" s="105"/>
      <c r="NA22" s="105"/>
      <c r="NB22" s="105"/>
      <c r="NC22" s="105"/>
      <c r="ND22" s="105"/>
      <c r="NE22" s="105"/>
      <c r="NF22" s="105"/>
      <c r="NG22" s="105"/>
      <c r="NH22" s="105"/>
      <c r="NI22" s="105"/>
      <c r="NJ22" s="105"/>
      <c r="NK22" s="105"/>
      <c r="NL22" s="105"/>
      <c r="NM22" s="105"/>
      <c r="NN22" s="105"/>
      <c r="NO22" s="105"/>
      <c r="NP22" s="105"/>
      <c r="NQ22" s="105"/>
      <c r="NR22" s="105"/>
    </row>
    <row r="23" spans="1:382" ht="22.35" customHeight="1" x14ac:dyDescent="0.25">
      <c r="A23" s="96"/>
      <c r="B23" s="168">
        <v>15</v>
      </c>
      <c r="C23" s="141" t="str">
        <f>IF(VLOOKUP(B23,Personaldaten!$B$3:$J$22,9,FALSE)="","",VLOOKUP(B23,Personaldaten!$B$3:$J$22,9,FALSE))</f>
        <v/>
      </c>
      <c r="D23" s="142"/>
      <c r="E23" s="143"/>
      <c r="F23" s="97" t="str">
        <f>IF(VLOOKUP(B23,Personaldaten!$B$3:$G$22,5,FALSE)=0,"",VLOOKUP(B23,Personaldaten!$B$3:$G$22,5,FALSE))</f>
        <v/>
      </c>
      <c r="G23" s="97" t="str">
        <f>IF(C23="","",IF(ISBLANK(VLOOKUP(B23,Personaldaten!$B$3:$G$22,6,FALSE)),"",VLOOKUP(B23,Personaldaten!$B$3:$G$22,6,FALSE)))</f>
        <v/>
      </c>
      <c r="H23" s="97" t="str">
        <f t="shared" si="18"/>
        <v/>
      </c>
      <c r="I23" s="97" t="str">
        <f t="shared" si="19"/>
        <v/>
      </c>
      <c r="J23" s="98" t="str">
        <f>IF(C23="","",SUM(COUNTIF(Q23:NR23,[1]Einstellungen!$E$6)))</f>
        <v/>
      </c>
      <c r="K23" s="99">
        <f t="shared" si="20"/>
        <v>0</v>
      </c>
      <c r="L23" s="100" t="str">
        <f>IF(C23="","",COUNTIF(O23:NQ23,[1]Einstellungen!$E$8))</f>
        <v/>
      </c>
      <c r="M23" s="101" t="str">
        <f>IF(C23="","",COUNTIF(O23:NQ23,[1]Einstellungen!$E$7))</f>
        <v/>
      </c>
      <c r="N23" s="102" t="str">
        <f>IF(C23="","",COUNTIF(R23:NS23,[1]Einstellungen!$E$9))</f>
        <v/>
      </c>
      <c r="O23" s="103" t="str">
        <f>IF(C23="","",COUNTIF(Q23:NR23,[1]Einstellungen!$E$10))</f>
        <v/>
      </c>
      <c r="P23" s="78"/>
      <c r="Q23" s="104"/>
      <c r="R23" s="107"/>
      <c r="S23" s="105"/>
      <c r="T23" s="105"/>
      <c r="U23" s="105"/>
      <c r="V23" s="105"/>
      <c r="W23" s="105"/>
      <c r="X23" s="105"/>
      <c r="Y23" s="105"/>
      <c r="Z23" s="105"/>
      <c r="AA23" s="105"/>
      <c r="AB23" s="105"/>
      <c r="AC23" s="105"/>
      <c r="AD23" s="105"/>
      <c r="AE23" s="105"/>
      <c r="AF23" s="105"/>
      <c r="AG23" s="105"/>
      <c r="AH23" s="105"/>
      <c r="AI23" s="105"/>
      <c r="AJ23" s="105"/>
      <c r="AK23" s="105"/>
      <c r="AL23" s="105"/>
      <c r="AM23" s="105"/>
      <c r="AN23" s="105"/>
      <c r="AO23" s="105"/>
      <c r="AP23" s="105"/>
      <c r="AQ23" s="105"/>
      <c r="AR23" s="105"/>
      <c r="AS23" s="105"/>
      <c r="AT23" s="105"/>
      <c r="AU23" s="105"/>
      <c r="AV23" s="105"/>
      <c r="AW23" s="105"/>
      <c r="AX23" s="105"/>
      <c r="AY23" s="105"/>
      <c r="AZ23" s="105"/>
      <c r="BA23" s="105"/>
      <c r="BB23" s="105"/>
      <c r="BC23" s="105"/>
      <c r="BD23" s="105"/>
      <c r="BE23" s="105"/>
      <c r="BF23" s="105"/>
      <c r="BG23" s="105"/>
      <c r="BH23" s="105"/>
      <c r="BI23" s="105"/>
      <c r="BJ23" s="105"/>
      <c r="BK23" s="105"/>
      <c r="BL23" s="105"/>
      <c r="BM23" s="105"/>
      <c r="BN23" s="105"/>
      <c r="BO23" s="105"/>
      <c r="BP23" s="105"/>
      <c r="BQ23" s="105"/>
      <c r="BR23" s="105"/>
      <c r="BS23" s="105"/>
      <c r="BT23" s="105"/>
      <c r="BU23" s="105"/>
      <c r="BV23" s="105"/>
      <c r="BW23" s="105"/>
      <c r="BX23" s="105"/>
      <c r="BY23" s="105"/>
      <c r="BZ23" s="105"/>
      <c r="CA23" s="105"/>
      <c r="CB23" s="105"/>
      <c r="CC23" s="105"/>
      <c r="CD23" s="105"/>
      <c r="CE23" s="105"/>
      <c r="CF23" s="105"/>
      <c r="CG23" s="105"/>
      <c r="CH23" s="105"/>
      <c r="CI23" s="105"/>
      <c r="CJ23" s="105"/>
      <c r="CK23" s="105"/>
      <c r="CL23" s="105"/>
      <c r="CM23" s="105"/>
      <c r="CN23" s="105"/>
      <c r="CO23" s="105"/>
      <c r="CP23" s="105"/>
      <c r="CQ23" s="105"/>
      <c r="CR23" s="105"/>
      <c r="CS23" s="105"/>
      <c r="CT23" s="105"/>
      <c r="CU23" s="105"/>
      <c r="CV23" s="105"/>
      <c r="CW23" s="105"/>
      <c r="CX23" s="105"/>
      <c r="CY23" s="105"/>
      <c r="CZ23" s="105"/>
      <c r="DA23" s="105"/>
      <c r="DB23" s="105"/>
      <c r="DC23" s="105"/>
      <c r="DD23" s="105"/>
      <c r="DE23" s="105"/>
      <c r="DF23" s="105"/>
      <c r="DG23" s="105"/>
      <c r="DH23" s="105"/>
      <c r="DI23" s="105"/>
      <c r="DJ23" s="105"/>
      <c r="DK23" s="105"/>
      <c r="DL23" s="105"/>
      <c r="DM23" s="105"/>
      <c r="DN23" s="105"/>
      <c r="DO23" s="105"/>
      <c r="DP23" s="105"/>
      <c r="DQ23" s="105"/>
      <c r="DR23" s="105"/>
      <c r="DS23" s="105"/>
      <c r="DT23" s="105"/>
      <c r="DU23" s="105"/>
      <c r="DV23" s="105"/>
      <c r="DW23" s="105"/>
      <c r="DX23" s="105"/>
      <c r="DY23" s="105"/>
      <c r="DZ23" s="105"/>
      <c r="EA23" s="105"/>
      <c r="EB23" s="105"/>
      <c r="EC23" s="105"/>
      <c r="ED23" s="105"/>
      <c r="EE23" s="105"/>
      <c r="EF23" s="105"/>
      <c r="EG23" s="105"/>
      <c r="EH23" s="105"/>
      <c r="EI23" s="105"/>
      <c r="EJ23" s="105"/>
      <c r="EK23" s="105"/>
      <c r="EL23" s="105"/>
      <c r="EM23" s="105"/>
      <c r="EN23" s="105"/>
      <c r="EO23" s="105"/>
      <c r="EP23" s="105"/>
      <c r="EQ23" s="105"/>
      <c r="ER23" s="105"/>
      <c r="ES23" s="105"/>
      <c r="ET23" s="105"/>
      <c r="EU23" s="105"/>
      <c r="EV23" s="105"/>
      <c r="EW23" s="105"/>
      <c r="EX23" s="105"/>
      <c r="EY23" s="105"/>
      <c r="EZ23" s="105"/>
      <c r="FA23" s="105"/>
      <c r="FB23" s="105"/>
      <c r="FC23" s="105"/>
      <c r="FD23" s="105"/>
      <c r="FE23" s="105"/>
      <c r="FF23" s="106"/>
      <c r="FG23" s="105"/>
      <c r="FH23" s="105"/>
      <c r="FI23" s="105"/>
      <c r="FJ23" s="105"/>
      <c r="FK23" s="105"/>
      <c r="FL23" s="105"/>
      <c r="FM23" s="105"/>
      <c r="FN23" s="105"/>
      <c r="FO23" s="105"/>
      <c r="FP23" s="105"/>
      <c r="FQ23" s="106"/>
      <c r="FR23" s="105"/>
      <c r="FS23" s="105"/>
      <c r="FT23" s="105"/>
      <c r="FU23" s="105"/>
      <c r="FV23" s="105"/>
      <c r="FW23" s="105"/>
      <c r="FX23" s="105"/>
      <c r="FY23" s="105"/>
      <c r="FZ23" s="105"/>
      <c r="GA23" s="106"/>
      <c r="GB23" s="105"/>
      <c r="GC23" s="105"/>
      <c r="GD23" s="105"/>
      <c r="GE23" s="105"/>
      <c r="GF23" s="105"/>
      <c r="GG23" s="105"/>
      <c r="GH23" s="105"/>
      <c r="GI23" s="105"/>
      <c r="GJ23" s="105"/>
      <c r="GK23" s="105"/>
      <c r="GL23" s="105"/>
      <c r="GM23" s="105"/>
      <c r="GN23" s="105"/>
      <c r="GO23" s="105"/>
      <c r="GP23" s="105"/>
      <c r="GQ23" s="105"/>
      <c r="GR23" s="105"/>
      <c r="GS23" s="105"/>
      <c r="GT23" s="105"/>
      <c r="GU23" s="105"/>
      <c r="GV23" s="105"/>
      <c r="GW23" s="105"/>
      <c r="GX23" s="105"/>
      <c r="GY23" s="105"/>
      <c r="GZ23" s="105"/>
      <c r="HA23" s="105"/>
      <c r="HB23" s="105"/>
      <c r="HC23" s="105"/>
      <c r="HD23" s="105"/>
      <c r="HE23" s="105"/>
      <c r="HF23" s="105"/>
      <c r="HG23" s="105"/>
      <c r="HH23" s="105"/>
      <c r="HI23" s="105"/>
      <c r="HJ23" s="105"/>
      <c r="HK23" s="105"/>
      <c r="HL23" s="105"/>
      <c r="HM23" s="105"/>
      <c r="HN23" s="105"/>
      <c r="HO23" s="105"/>
      <c r="HP23" s="105"/>
      <c r="HQ23" s="105"/>
      <c r="HR23" s="105"/>
      <c r="HS23" s="105"/>
      <c r="HT23" s="105"/>
      <c r="HU23" s="105"/>
      <c r="HV23" s="105"/>
      <c r="HW23" s="105"/>
      <c r="HX23" s="105"/>
      <c r="HY23" s="105"/>
      <c r="HZ23" s="105"/>
      <c r="IA23" s="105"/>
      <c r="IB23" s="105"/>
      <c r="IC23" s="105"/>
      <c r="ID23" s="105"/>
      <c r="IE23" s="105"/>
      <c r="IF23" s="105"/>
      <c r="IG23" s="105"/>
      <c r="IH23" s="105"/>
      <c r="II23" s="106"/>
      <c r="IJ23" s="105"/>
      <c r="IK23" s="105"/>
      <c r="IL23" s="105"/>
      <c r="IM23" s="105"/>
      <c r="IN23" s="105"/>
      <c r="IO23" s="105"/>
      <c r="IP23" s="105"/>
      <c r="IQ23" s="105"/>
      <c r="IR23" s="105"/>
      <c r="IS23" s="105"/>
      <c r="IT23" s="105"/>
      <c r="IU23" s="105"/>
      <c r="IV23" s="105"/>
      <c r="IW23" s="105"/>
      <c r="IX23" s="105"/>
      <c r="IY23" s="105"/>
      <c r="IZ23" s="105"/>
      <c r="JA23" s="105"/>
      <c r="JB23" s="105"/>
      <c r="JC23" s="105"/>
      <c r="JD23" s="105"/>
      <c r="JE23" s="105"/>
      <c r="JF23" s="105"/>
      <c r="JG23" s="105"/>
      <c r="JH23" s="105"/>
      <c r="JI23" s="105"/>
      <c r="JJ23" s="105"/>
      <c r="JK23" s="105"/>
      <c r="JL23" s="105"/>
      <c r="JM23" s="105"/>
      <c r="JN23" s="105"/>
      <c r="JO23" s="105"/>
      <c r="JP23" s="105"/>
      <c r="JQ23" s="105"/>
      <c r="JR23" s="108"/>
      <c r="JS23" s="105"/>
      <c r="JT23" s="105"/>
      <c r="JU23" s="105"/>
      <c r="JV23" s="105"/>
      <c r="JW23" s="105"/>
      <c r="JX23" s="105"/>
      <c r="JY23" s="105"/>
      <c r="JZ23" s="105"/>
      <c r="KA23" s="105"/>
      <c r="KB23" s="105"/>
      <c r="KC23" s="105"/>
      <c r="KD23" s="105"/>
      <c r="KE23" s="105"/>
      <c r="KF23" s="106"/>
      <c r="KG23" s="105"/>
      <c r="KH23" s="105"/>
      <c r="KI23" s="105"/>
      <c r="KJ23" s="105"/>
      <c r="KK23" s="105"/>
      <c r="KL23" s="105"/>
      <c r="KM23" s="105"/>
      <c r="KN23" s="105"/>
      <c r="KO23" s="105"/>
      <c r="KP23" s="105"/>
      <c r="KQ23" s="105"/>
      <c r="KR23" s="105"/>
      <c r="KS23" s="105"/>
      <c r="KT23" s="105"/>
      <c r="KU23" s="105"/>
      <c r="KV23" s="105"/>
      <c r="KW23" s="105"/>
      <c r="KX23" s="105"/>
      <c r="KY23" s="105"/>
      <c r="KZ23" s="105"/>
      <c r="LA23" s="105"/>
      <c r="LB23" s="105"/>
      <c r="LC23" s="105"/>
      <c r="LD23" s="105"/>
      <c r="LE23" s="105"/>
      <c r="LF23" s="105"/>
      <c r="LG23" s="105"/>
      <c r="LH23" s="105"/>
      <c r="LI23" s="106"/>
      <c r="LJ23" s="105"/>
      <c r="LK23" s="105"/>
      <c r="LL23" s="105"/>
      <c r="LM23" s="105"/>
      <c r="LN23" s="105"/>
      <c r="LO23" s="105"/>
      <c r="LP23" s="105"/>
      <c r="LQ23" s="105"/>
      <c r="LR23" s="105"/>
      <c r="LS23" s="105"/>
      <c r="LT23" s="105"/>
      <c r="LU23" s="105"/>
      <c r="LV23" s="105"/>
      <c r="LW23" s="105"/>
      <c r="LX23" s="105"/>
      <c r="LY23" s="105"/>
      <c r="LZ23" s="105"/>
      <c r="MA23" s="105"/>
      <c r="MB23" s="105"/>
      <c r="MC23" s="105"/>
      <c r="MD23" s="105"/>
      <c r="ME23" s="105"/>
      <c r="MF23" s="105"/>
      <c r="MG23" s="105"/>
      <c r="MH23" s="105"/>
      <c r="MI23" s="105"/>
      <c r="MJ23" s="105"/>
      <c r="MK23" s="105"/>
      <c r="ML23" s="105"/>
      <c r="MM23" s="105"/>
      <c r="MN23" s="105"/>
      <c r="MO23" s="105"/>
      <c r="MP23" s="105"/>
      <c r="MQ23" s="105"/>
      <c r="MR23" s="105"/>
      <c r="MS23" s="105"/>
      <c r="MT23" s="105"/>
      <c r="MU23" s="105"/>
      <c r="MV23" s="105"/>
      <c r="MW23" s="105"/>
      <c r="MX23" s="105"/>
      <c r="MY23" s="105"/>
      <c r="MZ23" s="105"/>
      <c r="NA23" s="105"/>
      <c r="NB23" s="105"/>
      <c r="NC23" s="105"/>
      <c r="ND23" s="105"/>
      <c r="NE23" s="105"/>
      <c r="NF23" s="105"/>
      <c r="NG23" s="105"/>
      <c r="NH23" s="105"/>
      <c r="NI23" s="105"/>
      <c r="NJ23" s="105"/>
      <c r="NK23" s="105"/>
      <c r="NL23" s="106"/>
      <c r="NM23" s="105"/>
      <c r="NN23" s="105"/>
      <c r="NO23" s="105"/>
      <c r="NP23" s="105"/>
      <c r="NQ23" s="105"/>
      <c r="NR23" s="105"/>
    </row>
    <row r="24" spans="1:382" ht="22.35" customHeight="1" x14ac:dyDescent="0.25">
      <c r="A24" s="96"/>
      <c r="B24" s="168">
        <v>16</v>
      </c>
      <c r="C24" s="141" t="str">
        <f>IF(VLOOKUP(B24,Personaldaten!$B$3:$J$22,9,FALSE)="","",VLOOKUP(B24,Personaldaten!$B$3:$J$22,9,FALSE))</f>
        <v/>
      </c>
      <c r="D24" s="142"/>
      <c r="E24" s="143"/>
      <c r="F24" s="97" t="str">
        <f>IF(VLOOKUP(B24,Personaldaten!$B$3:$G$22,5,FALSE)=0,"",VLOOKUP(B24,Personaldaten!$B$3:$G$22,5,FALSE))</f>
        <v/>
      </c>
      <c r="G24" s="97" t="str">
        <f>IF(C24="","",IF(ISBLANK(VLOOKUP(B24,Personaldaten!$B$3:$G$22,6,FALSE)),"",VLOOKUP(B24,Personaldaten!$B$3:$G$22,6,FALSE)))</f>
        <v/>
      </c>
      <c r="H24" s="97" t="str">
        <f>IF(C24="","",IF(F24="","",IF(G24="","",F24+G24)))</f>
        <v/>
      </c>
      <c r="I24" s="97" t="str">
        <f>IF(G24="","",H24-K24)</f>
        <v/>
      </c>
      <c r="J24" s="98" t="str">
        <f>IF(C24="","",SUM(COUNTIF(Q24:NR24,[1]Einstellungen!$E$6)))</f>
        <v/>
      </c>
      <c r="K24" s="99">
        <f t="shared" si="20"/>
        <v>0</v>
      </c>
      <c r="L24" s="100" t="str">
        <f>IF(C24="","",COUNTIF(O24:NQ24,[1]Einstellungen!$E$8))</f>
        <v/>
      </c>
      <c r="M24" s="101" t="str">
        <f>IF(C24="","",COUNTIF(O24:NQ24,[1]Einstellungen!$E$7))</f>
        <v/>
      </c>
      <c r="N24" s="102" t="str">
        <f>IF(C24="","",COUNTIF(R24:NS24,[1]Einstellungen!$E$9))</f>
        <v/>
      </c>
      <c r="O24" s="103" t="str">
        <f>IF(C24="","",COUNTIF(Q24:NR24,[1]Einstellungen!$E$10))</f>
        <v/>
      </c>
      <c r="P24" s="78"/>
      <c r="Q24" s="104"/>
      <c r="R24" s="107"/>
      <c r="S24" s="105"/>
      <c r="T24" s="105"/>
      <c r="U24" s="105"/>
      <c r="V24" s="105"/>
      <c r="W24" s="105"/>
      <c r="X24" s="105"/>
      <c r="Y24" s="105"/>
      <c r="Z24" s="105"/>
      <c r="AA24" s="105"/>
      <c r="AB24" s="105"/>
      <c r="AC24" s="105"/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  <c r="AR24" s="105"/>
      <c r="AS24" s="105"/>
      <c r="AT24" s="105"/>
      <c r="AU24" s="105"/>
      <c r="AV24" s="105"/>
      <c r="AW24" s="105"/>
      <c r="AX24" s="105"/>
      <c r="AY24" s="105"/>
      <c r="AZ24" s="105"/>
      <c r="BA24" s="105"/>
      <c r="BB24" s="105"/>
      <c r="BC24" s="105"/>
      <c r="BD24" s="105"/>
      <c r="BE24" s="105"/>
      <c r="BF24" s="105"/>
      <c r="BG24" s="105"/>
      <c r="BH24" s="105"/>
      <c r="BI24" s="105"/>
      <c r="BJ24" s="105"/>
      <c r="BK24" s="105"/>
      <c r="BL24" s="105"/>
      <c r="BM24" s="105"/>
      <c r="BN24" s="105"/>
      <c r="BO24" s="105"/>
      <c r="BP24" s="105"/>
      <c r="BQ24" s="105"/>
      <c r="BR24" s="105"/>
      <c r="BS24" s="105"/>
      <c r="BT24" s="105"/>
      <c r="BU24" s="105"/>
      <c r="BV24" s="105"/>
      <c r="BW24" s="105"/>
      <c r="BX24" s="105"/>
      <c r="BY24" s="105"/>
      <c r="BZ24" s="105"/>
      <c r="CA24" s="105"/>
      <c r="CB24" s="105"/>
      <c r="CC24" s="105"/>
      <c r="CD24" s="105"/>
      <c r="CE24" s="105"/>
      <c r="CF24" s="105"/>
      <c r="CG24" s="105"/>
      <c r="CH24" s="105"/>
      <c r="CI24" s="105"/>
      <c r="CJ24" s="105"/>
      <c r="CK24" s="105"/>
      <c r="CL24" s="105"/>
      <c r="CM24" s="105"/>
      <c r="CN24" s="105"/>
      <c r="CO24" s="105"/>
      <c r="CP24" s="105"/>
      <c r="CQ24" s="105"/>
      <c r="CR24" s="105"/>
      <c r="CS24" s="105"/>
      <c r="CT24" s="105"/>
      <c r="CU24" s="105"/>
      <c r="CV24" s="105"/>
      <c r="CW24" s="105"/>
      <c r="CX24" s="105"/>
      <c r="CY24" s="105"/>
      <c r="CZ24" s="105"/>
      <c r="DA24" s="105"/>
      <c r="DB24" s="105"/>
      <c r="DC24" s="105"/>
      <c r="DD24" s="105"/>
      <c r="DE24" s="105"/>
      <c r="DF24" s="105"/>
      <c r="DG24" s="105"/>
      <c r="DH24" s="105"/>
      <c r="DI24" s="105"/>
      <c r="DJ24" s="105"/>
      <c r="DK24" s="105"/>
      <c r="DL24" s="105"/>
      <c r="DM24" s="105"/>
      <c r="DN24" s="105"/>
      <c r="DO24" s="105"/>
      <c r="DP24" s="105"/>
      <c r="DQ24" s="105"/>
      <c r="DR24" s="105"/>
      <c r="DS24" s="105"/>
      <c r="DT24" s="105"/>
      <c r="DU24" s="105"/>
      <c r="DV24" s="105"/>
      <c r="DW24" s="105"/>
      <c r="DX24" s="105"/>
      <c r="DY24" s="105"/>
      <c r="DZ24" s="105"/>
      <c r="EA24" s="105"/>
      <c r="EB24" s="105"/>
      <c r="EC24" s="105"/>
      <c r="ED24" s="105"/>
      <c r="EE24" s="105"/>
      <c r="EF24" s="105"/>
      <c r="EG24" s="105"/>
      <c r="EH24" s="105"/>
      <c r="EI24" s="105"/>
      <c r="EJ24" s="105"/>
      <c r="EK24" s="105"/>
      <c r="EL24" s="105"/>
      <c r="EM24" s="105"/>
      <c r="EN24" s="105"/>
      <c r="EO24" s="105"/>
      <c r="EP24" s="105"/>
      <c r="EQ24" s="105"/>
      <c r="ER24" s="105"/>
      <c r="ES24" s="105"/>
      <c r="ET24" s="105"/>
      <c r="EU24" s="105"/>
      <c r="EV24" s="105"/>
      <c r="EW24" s="105"/>
      <c r="EX24" s="105"/>
      <c r="EY24" s="105"/>
      <c r="EZ24" s="105"/>
      <c r="FA24" s="105"/>
      <c r="FB24" s="105"/>
      <c r="FC24" s="105"/>
      <c r="FD24" s="105"/>
      <c r="FE24" s="105"/>
      <c r="FF24" s="105"/>
      <c r="FG24" s="105"/>
      <c r="FH24" s="105"/>
      <c r="FI24" s="105"/>
      <c r="FJ24" s="105"/>
      <c r="FK24" s="105"/>
      <c r="FL24" s="105"/>
      <c r="FM24" s="105"/>
      <c r="FN24" s="105"/>
      <c r="FO24" s="105"/>
      <c r="FP24" s="105"/>
      <c r="FQ24" s="105"/>
      <c r="FR24" s="105"/>
      <c r="FS24" s="105"/>
      <c r="FT24" s="105"/>
      <c r="FU24" s="105"/>
      <c r="FV24" s="105"/>
      <c r="FW24" s="105"/>
      <c r="FX24" s="105"/>
      <c r="FY24" s="105"/>
      <c r="FZ24" s="105"/>
      <c r="GA24" s="105"/>
      <c r="GB24" s="105"/>
      <c r="GC24" s="105"/>
      <c r="GD24" s="105"/>
      <c r="GE24" s="105"/>
      <c r="GF24" s="105"/>
      <c r="GG24" s="105"/>
      <c r="GH24" s="105"/>
      <c r="GI24" s="105"/>
      <c r="GJ24" s="105"/>
      <c r="GK24" s="105"/>
      <c r="GL24" s="105"/>
      <c r="GM24" s="105"/>
      <c r="GN24" s="105"/>
      <c r="GO24" s="105"/>
      <c r="GP24" s="105"/>
      <c r="GQ24" s="105"/>
      <c r="GR24" s="105"/>
      <c r="GS24" s="105"/>
      <c r="GT24" s="105"/>
      <c r="GU24" s="105"/>
      <c r="GV24" s="105"/>
      <c r="GW24" s="105"/>
      <c r="GX24" s="105"/>
      <c r="GY24" s="105"/>
      <c r="GZ24" s="105"/>
      <c r="HA24" s="105"/>
      <c r="HB24" s="105"/>
      <c r="HC24" s="105"/>
      <c r="HD24" s="105"/>
      <c r="HE24" s="105"/>
      <c r="HF24" s="105"/>
      <c r="HG24" s="105"/>
      <c r="HH24" s="105"/>
      <c r="HI24" s="105"/>
      <c r="HJ24" s="105"/>
      <c r="HK24" s="105"/>
      <c r="HL24" s="105"/>
      <c r="HM24" s="105"/>
      <c r="HN24" s="105"/>
      <c r="HO24" s="105"/>
      <c r="HP24" s="105"/>
      <c r="HQ24" s="105"/>
      <c r="HR24" s="105"/>
      <c r="HS24" s="105"/>
      <c r="HT24" s="105"/>
      <c r="HU24" s="105"/>
      <c r="HV24" s="105"/>
      <c r="HW24" s="105"/>
      <c r="HX24" s="105"/>
      <c r="HY24" s="105"/>
      <c r="HZ24" s="105"/>
      <c r="IA24" s="105"/>
      <c r="IB24" s="105"/>
      <c r="IC24" s="105"/>
      <c r="ID24" s="105"/>
      <c r="IE24" s="105"/>
      <c r="IF24" s="105"/>
      <c r="IG24" s="105"/>
      <c r="IH24" s="105"/>
      <c r="II24" s="105"/>
      <c r="IJ24" s="105"/>
      <c r="IK24" s="105"/>
      <c r="IL24" s="105"/>
      <c r="IM24" s="105"/>
      <c r="IN24" s="105"/>
      <c r="IO24" s="105"/>
      <c r="IP24" s="105"/>
      <c r="IQ24" s="105"/>
      <c r="IR24" s="105"/>
      <c r="IS24" s="105"/>
      <c r="IT24" s="105"/>
      <c r="IU24" s="105"/>
      <c r="IV24" s="105"/>
      <c r="IW24" s="105"/>
      <c r="IX24" s="105"/>
      <c r="IY24" s="105"/>
      <c r="IZ24" s="105"/>
      <c r="JA24" s="105"/>
      <c r="JB24" s="105"/>
      <c r="JC24" s="105"/>
      <c r="JD24" s="105"/>
      <c r="JE24" s="105"/>
      <c r="JF24" s="105"/>
      <c r="JG24" s="105"/>
      <c r="JH24" s="105"/>
      <c r="JI24" s="105"/>
      <c r="JJ24" s="105"/>
      <c r="JK24" s="105"/>
      <c r="JL24" s="105"/>
      <c r="JM24" s="105"/>
      <c r="JN24" s="105"/>
      <c r="JO24" s="105"/>
      <c r="JP24" s="105"/>
      <c r="JQ24" s="105"/>
      <c r="JR24" s="105"/>
      <c r="JS24" s="105"/>
      <c r="JT24" s="105"/>
      <c r="JU24" s="105"/>
      <c r="JV24" s="105"/>
      <c r="JW24" s="105"/>
      <c r="JX24" s="105"/>
      <c r="JY24" s="105"/>
      <c r="JZ24" s="105"/>
      <c r="KA24" s="105"/>
      <c r="KB24" s="105"/>
      <c r="KC24" s="105"/>
      <c r="KD24" s="105"/>
      <c r="KE24" s="105"/>
      <c r="KF24" s="105"/>
      <c r="KG24" s="105"/>
      <c r="KH24" s="105"/>
      <c r="KI24" s="105"/>
      <c r="KJ24" s="105"/>
      <c r="KK24" s="105"/>
      <c r="KL24" s="105"/>
      <c r="KM24" s="105"/>
      <c r="KN24" s="105"/>
      <c r="KO24" s="105"/>
      <c r="KP24" s="105"/>
      <c r="KQ24" s="105"/>
      <c r="KR24" s="105"/>
      <c r="KS24" s="105"/>
      <c r="KT24" s="105"/>
      <c r="KU24" s="105"/>
      <c r="KV24" s="105"/>
      <c r="KW24" s="105"/>
      <c r="KX24" s="105"/>
      <c r="KY24" s="105"/>
      <c r="KZ24" s="105"/>
      <c r="LA24" s="105"/>
      <c r="LB24" s="105"/>
      <c r="LC24" s="105"/>
      <c r="LD24" s="105"/>
      <c r="LE24" s="105"/>
      <c r="LF24" s="105"/>
      <c r="LG24" s="105"/>
      <c r="LH24" s="105"/>
      <c r="LI24" s="105"/>
      <c r="LJ24" s="105"/>
      <c r="LK24" s="105"/>
      <c r="LL24" s="105"/>
      <c r="LM24" s="105"/>
      <c r="LN24" s="105"/>
      <c r="LO24" s="105"/>
      <c r="LP24" s="105"/>
      <c r="LQ24" s="105"/>
      <c r="LR24" s="105"/>
      <c r="LS24" s="105"/>
      <c r="LT24" s="105"/>
      <c r="LU24" s="105"/>
      <c r="LV24" s="105"/>
      <c r="LW24" s="105"/>
      <c r="LX24" s="105"/>
      <c r="LY24" s="105"/>
      <c r="LZ24" s="105"/>
      <c r="MA24" s="105"/>
      <c r="MB24" s="105"/>
      <c r="MC24" s="105"/>
      <c r="MD24" s="105"/>
      <c r="ME24" s="105"/>
      <c r="MF24" s="105"/>
      <c r="MG24" s="105"/>
      <c r="MH24" s="105"/>
      <c r="MI24" s="105"/>
      <c r="MJ24" s="105"/>
      <c r="MK24" s="105"/>
      <c r="ML24" s="105"/>
      <c r="MM24" s="105"/>
      <c r="MN24" s="105"/>
      <c r="MO24" s="105"/>
      <c r="MP24" s="105"/>
      <c r="MQ24" s="105"/>
      <c r="MR24" s="105"/>
      <c r="MS24" s="105"/>
      <c r="MT24" s="105"/>
      <c r="MU24" s="105"/>
      <c r="MV24" s="105"/>
      <c r="MW24" s="105"/>
      <c r="MX24" s="105"/>
      <c r="MY24" s="105"/>
      <c r="MZ24" s="105"/>
      <c r="NA24" s="105"/>
      <c r="NB24" s="105"/>
      <c r="NC24" s="105"/>
      <c r="ND24" s="105"/>
      <c r="NE24" s="105"/>
      <c r="NF24" s="105"/>
      <c r="NG24" s="105"/>
      <c r="NH24" s="105"/>
      <c r="NI24" s="105"/>
      <c r="NJ24" s="105"/>
      <c r="NK24" s="105"/>
      <c r="NL24" s="105"/>
      <c r="NM24" s="105"/>
      <c r="NN24" s="105"/>
      <c r="NO24" s="105"/>
      <c r="NP24" s="105"/>
      <c r="NQ24" s="105"/>
      <c r="NR24" s="105"/>
    </row>
    <row r="25" spans="1:382" ht="22.35" customHeight="1" x14ac:dyDescent="0.25">
      <c r="A25" s="96"/>
      <c r="B25" s="168">
        <v>17</v>
      </c>
      <c r="C25" s="141" t="str">
        <f>IF(VLOOKUP(B25,Personaldaten!$B$3:$J$22,9,FALSE)="","",VLOOKUP(B25,Personaldaten!$B$3:$J$22,9,FALSE))</f>
        <v/>
      </c>
      <c r="D25" s="142"/>
      <c r="E25" s="143"/>
      <c r="F25" s="97" t="str">
        <f>IF(VLOOKUP(B25,Personaldaten!$B$3:$G$22,5,FALSE)=0,"",VLOOKUP(B25,Personaldaten!$B$3:$G$22,5,FALSE))</f>
        <v/>
      </c>
      <c r="G25" s="97" t="str">
        <f>IF(C25="","",IF(ISBLANK(VLOOKUP(B25,Personaldaten!$B$3:$G$22,6,FALSE)),"",VLOOKUP(B25,Personaldaten!$B$3:$G$22,6,FALSE)))</f>
        <v/>
      </c>
      <c r="H25" s="97" t="str">
        <f>IF(C25="","",IF(F25="","",IF(G25="","",F25+G25)))</f>
        <v/>
      </c>
      <c r="I25" s="97" t="str">
        <f>IF(G25="","",H25-K25)</f>
        <v/>
      </c>
      <c r="J25" s="98" t="str">
        <f>IF(C25="","",SUM(COUNTIF(Q25:NR25,[1]Einstellungen!$E$6)))</f>
        <v/>
      </c>
      <c r="K25" s="99">
        <f t="shared" si="20"/>
        <v>0</v>
      </c>
      <c r="L25" s="100" t="str">
        <f>IF(C25="","",COUNTIF(O25:NQ25,[1]Einstellungen!$E$8))</f>
        <v/>
      </c>
      <c r="M25" s="101" t="str">
        <f>IF(C25="","",COUNTIF(O25:NQ25,[1]Einstellungen!$E$7))</f>
        <v/>
      </c>
      <c r="N25" s="102" t="str">
        <f>IF(C25="","",COUNTIF(R25:NS25,[1]Einstellungen!$E$9))</f>
        <v/>
      </c>
      <c r="O25" s="103" t="str">
        <f>IF(C25="","",COUNTIF(Q25:NR25,[1]Einstellungen!$E$10))</f>
        <v/>
      </c>
      <c r="P25" s="78"/>
      <c r="Q25" s="104"/>
      <c r="R25" s="107"/>
      <c r="S25" s="105"/>
      <c r="T25" s="105"/>
      <c r="U25" s="105"/>
      <c r="V25" s="106"/>
      <c r="W25" s="105"/>
      <c r="X25" s="105"/>
      <c r="Y25" s="105"/>
      <c r="Z25" s="105"/>
      <c r="AA25" s="105"/>
      <c r="AB25" s="105"/>
      <c r="AC25" s="105"/>
      <c r="AD25" s="105"/>
      <c r="AE25" s="105"/>
      <c r="AF25" s="105"/>
      <c r="AG25" s="105"/>
      <c r="AH25" s="105"/>
      <c r="AI25" s="105"/>
      <c r="AJ25" s="105"/>
      <c r="AK25" s="105"/>
      <c r="AL25" s="105"/>
      <c r="AM25" s="105"/>
      <c r="AN25" s="105"/>
      <c r="AO25" s="105"/>
      <c r="AP25" s="105"/>
      <c r="AQ25" s="105"/>
      <c r="AR25" s="105"/>
      <c r="AS25" s="105"/>
      <c r="AT25" s="105"/>
      <c r="AU25" s="105"/>
      <c r="AV25" s="105"/>
      <c r="AW25" s="105"/>
      <c r="AX25" s="105"/>
      <c r="AY25" s="105"/>
      <c r="AZ25" s="105"/>
      <c r="BA25" s="105"/>
      <c r="BB25" s="105"/>
      <c r="BC25" s="105"/>
      <c r="BD25" s="105"/>
      <c r="BE25" s="105"/>
      <c r="BF25" s="105"/>
      <c r="BG25" s="105"/>
      <c r="BH25" s="105"/>
      <c r="BI25" s="105"/>
      <c r="BJ25" s="105"/>
      <c r="BK25" s="105"/>
      <c r="BL25" s="105"/>
      <c r="BM25" s="105"/>
      <c r="BN25" s="105"/>
      <c r="BO25" s="105"/>
      <c r="BP25" s="105"/>
      <c r="BQ25" s="105"/>
      <c r="BR25" s="105"/>
      <c r="BS25" s="105"/>
      <c r="BT25" s="105"/>
      <c r="BU25" s="105"/>
      <c r="BV25" s="105"/>
      <c r="BW25" s="105"/>
      <c r="BX25" s="105"/>
      <c r="BY25" s="105"/>
      <c r="BZ25" s="105"/>
      <c r="CA25" s="105"/>
      <c r="CB25" s="105"/>
      <c r="CC25" s="105"/>
      <c r="CD25" s="105"/>
      <c r="CE25" s="105"/>
      <c r="CF25" s="105"/>
      <c r="CG25" s="105"/>
      <c r="CH25" s="105"/>
      <c r="CI25" s="105"/>
      <c r="CJ25" s="105"/>
      <c r="CK25" s="105"/>
      <c r="CL25" s="105"/>
      <c r="CM25" s="105"/>
      <c r="CN25" s="105"/>
      <c r="CO25" s="105"/>
      <c r="CP25" s="105"/>
      <c r="CQ25" s="105"/>
      <c r="CR25" s="105"/>
      <c r="CS25" s="105"/>
      <c r="CT25" s="105"/>
      <c r="CU25" s="105"/>
      <c r="CV25" s="105"/>
      <c r="CW25" s="105"/>
      <c r="CX25" s="105"/>
      <c r="CY25" s="105"/>
      <c r="CZ25" s="105"/>
      <c r="DA25" s="105"/>
      <c r="DB25" s="105"/>
      <c r="DC25" s="105"/>
      <c r="DD25" s="105"/>
      <c r="DE25" s="105"/>
      <c r="DF25" s="105"/>
      <c r="DG25" s="105"/>
      <c r="DH25" s="105"/>
      <c r="DI25" s="105"/>
      <c r="DJ25" s="105"/>
      <c r="DK25" s="105"/>
      <c r="DL25" s="105"/>
      <c r="DM25" s="105"/>
      <c r="DN25" s="105"/>
      <c r="DO25" s="105"/>
      <c r="DP25" s="105"/>
      <c r="DQ25" s="106"/>
      <c r="DR25" s="105"/>
      <c r="DS25" s="105"/>
      <c r="DT25" s="106"/>
      <c r="DU25" s="105"/>
      <c r="DV25" s="105"/>
      <c r="DW25" s="105"/>
      <c r="DX25" s="105"/>
      <c r="DY25" s="105"/>
      <c r="DZ25" s="105"/>
      <c r="EA25" s="105"/>
      <c r="EB25" s="105"/>
      <c r="EC25" s="105"/>
      <c r="ED25" s="105"/>
      <c r="EE25" s="105"/>
      <c r="EF25" s="105"/>
      <c r="EG25" s="105"/>
      <c r="EH25" s="105"/>
      <c r="EI25" s="105"/>
      <c r="EJ25" s="105"/>
      <c r="EK25" s="105"/>
      <c r="EL25" s="105"/>
      <c r="EM25" s="105"/>
      <c r="EN25" s="105"/>
      <c r="EO25" s="105"/>
      <c r="EP25" s="105"/>
      <c r="EQ25" s="105"/>
      <c r="ER25" s="105"/>
      <c r="ES25" s="105"/>
      <c r="ET25" s="105"/>
      <c r="EU25" s="105"/>
      <c r="EV25" s="105"/>
      <c r="EW25" s="105"/>
      <c r="EX25" s="105"/>
      <c r="EY25" s="105"/>
      <c r="EZ25" s="105"/>
      <c r="FA25" s="105"/>
      <c r="FB25" s="105"/>
      <c r="FC25" s="105"/>
      <c r="FD25" s="105"/>
      <c r="FE25" s="105"/>
      <c r="FF25" s="106"/>
      <c r="FG25" s="105"/>
      <c r="FH25" s="105"/>
      <c r="FI25" s="105"/>
      <c r="FJ25" s="105"/>
      <c r="FK25" s="105"/>
      <c r="FL25" s="105"/>
      <c r="FM25" s="105"/>
      <c r="FN25" s="105"/>
      <c r="FO25" s="105"/>
      <c r="FP25" s="105"/>
      <c r="FQ25" s="106"/>
      <c r="FR25" s="105"/>
      <c r="FS25" s="105"/>
      <c r="FT25" s="105"/>
      <c r="FU25" s="105"/>
      <c r="FV25" s="105"/>
      <c r="FW25" s="105"/>
      <c r="FX25" s="105"/>
      <c r="FY25" s="105"/>
      <c r="FZ25" s="105"/>
      <c r="GA25" s="106"/>
      <c r="GB25" s="105"/>
      <c r="GC25" s="105"/>
      <c r="GD25" s="105"/>
      <c r="GE25" s="105"/>
      <c r="GF25" s="105"/>
      <c r="GG25" s="105"/>
      <c r="GH25" s="105"/>
      <c r="GI25" s="105"/>
      <c r="GJ25" s="105"/>
      <c r="GK25" s="105"/>
      <c r="GL25" s="105"/>
      <c r="GM25" s="105"/>
      <c r="GN25" s="105"/>
      <c r="GO25" s="105"/>
      <c r="GP25" s="105"/>
      <c r="GQ25" s="105"/>
      <c r="GR25" s="105"/>
      <c r="GS25" s="105"/>
      <c r="GT25" s="105"/>
      <c r="GU25" s="105"/>
      <c r="GV25" s="105"/>
      <c r="GW25" s="105"/>
      <c r="GX25" s="105"/>
      <c r="GY25" s="105"/>
      <c r="GZ25" s="105"/>
      <c r="HA25" s="105"/>
      <c r="HB25" s="105"/>
      <c r="HC25" s="105"/>
      <c r="HD25" s="105"/>
      <c r="HE25" s="105"/>
      <c r="HF25" s="105"/>
      <c r="HG25" s="105"/>
      <c r="HH25" s="105"/>
      <c r="HI25" s="105"/>
      <c r="HJ25" s="105"/>
      <c r="HK25" s="105"/>
      <c r="HL25" s="105"/>
      <c r="HM25" s="105"/>
      <c r="HN25" s="105"/>
      <c r="HO25" s="105"/>
      <c r="HP25" s="105"/>
      <c r="HQ25" s="105"/>
      <c r="HR25" s="105"/>
      <c r="HS25" s="105"/>
      <c r="HT25" s="105"/>
      <c r="HU25" s="105"/>
      <c r="HV25" s="105"/>
      <c r="HW25" s="105"/>
      <c r="HX25" s="105"/>
      <c r="HY25" s="105"/>
      <c r="HZ25" s="105"/>
      <c r="IA25" s="105"/>
      <c r="IB25" s="105"/>
      <c r="IC25" s="105"/>
      <c r="ID25" s="105"/>
      <c r="IE25" s="105"/>
      <c r="IF25" s="105"/>
      <c r="IG25" s="105"/>
      <c r="IH25" s="105"/>
      <c r="II25" s="106"/>
      <c r="IJ25" s="105"/>
      <c r="IK25" s="105"/>
      <c r="IL25" s="105"/>
      <c r="IM25" s="105"/>
      <c r="IN25" s="105"/>
      <c r="IO25" s="105"/>
      <c r="IP25" s="105"/>
      <c r="IQ25" s="105"/>
      <c r="IR25" s="105"/>
      <c r="IS25" s="105"/>
      <c r="IT25" s="105"/>
      <c r="IU25" s="105"/>
      <c r="IV25" s="105"/>
      <c r="IW25" s="105"/>
      <c r="IX25" s="105"/>
      <c r="IY25" s="105"/>
      <c r="IZ25" s="105"/>
      <c r="JA25" s="105"/>
      <c r="JB25" s="105"/>
      <c r="JC25" s="105"/>
      <c r="JD25" s="105"/>
      <c r="JE25" s="105"/>
      <c r="JF25" s="105"/>
      <c r="JG25" s="105"/>
      <c r="JH25" s="105"/>
      <c r="JI25" s="105"/>
      <c r="JJ25" s="105"/>
      <c r="JK25" s="105"/>
      <c r="JL25" s="105"/>
      <c r="JM25" s="105"/>
      <c r="JN25" s="105"/>
      <c r="JO25" s="105"/>
      <c r="JP25" s="105"/>
      <c r="JQ25" s="105"/>
      <c r="JR25" s="108"/>
      <c r="JS25" s="105"/>
      <c r="JT25" s="105"/>
      <c r="JU25" s="105"/>
      <c r="JV25" s="105"/>
      <c r="JW25" s="105"/>
      <c r="JX25" s="105"/>
      <c r="JY25" s="105"/>
      <c r="JZ25" s="105"/>
      <c r="KA25" s="105"/>
      <c r="KB25" s="105"/>
      <c r="KC25" s="105"/>
      <c r="KD25" s="105"/>
      <c r="KE25" s="105"/>
      <c r="KF25" s="106"/>
      <c r="KG25" s="105"/>
      <c r="KH25" s="105"/>
      <c r="KI25" s="105"/>
      <c r="KJ25" s="105"/>
      <c r="KK25" s="105"/>
      <c r="KL25" s="105"/>
      <c r="KM25" s="105"/>
      <c r="KN25" s="105"/>
      <c r="KO25" s="105"/>
      <c r="KP25" s="105"/>
      <c r="KQ25" s="105"/>
      <c r="KR25" s="105"/>
      <c r="KS25" s="105"/>
      <c r="KT25" s="105"/>
      <c r="KU25" s="105"/>
      <c r="KV25" s="105"/>
      <c r="KW25" s="105"/>
      <c r="KX25" s="105"/>
      <c r="KY25" s="105"/>
      <c r="KZ25" s="105"/>
      <c r="LA25" s="105"/>
      <c r="LB25" s="105"/>
      <c r="LC25" s="105"/>
      <c r="LD25" s="105"/>
      <c r="LE25" s="105"/>
      <c r="LF25" s="105"/>
      <c r="LG25" s="105"/>
      <c r="LH25" s="105"/>
      <c r="LI25" s="106"/>
      <c r="LJ25" s="105"/>
      <c r="LK25" s="105"/>
      <c r="LL25" s="105"/>
      <c r="LM25" s="105"/>
      <c r="LN25" s="105"/>
      <c r="LO25" s="105"/>
      <c r="LP25" s="105"/>
      <c r="LQ25" s="105"/>
      <c r="LR25" s="105"/>
      <c r="LS25" s="105"/>
      <c r="LT25" s="105"/>
      <c r="LU25" s="105"/>
      <c r="LV25" s="105"/>
      <c r="LW25" s="105"/>
      <c r="LX25" s="105"/>
      <c r="LY25" s="105"/>
      <c r="LZ25" s="105"/>
      <c r="MA25" s="105"/>
      <c r="MB25" s="105"/>
      <c r="MC25" s="105"/>
      <c r="MD25" s="105"/>
      <c r="ME25" s="105"/>
      <c r="MF25" s="105"/>
      <c r="MG25" s="105"/>
      <c r="MH25" s="105"/>
      <c r="MI25" s="105"/>
      <c r="MJ25" s="105"/>
      <c r="MK25" s="105"/>
      <c r="ML25" s="105"/>
      <c r="MM25" s="105"/>
      <c r="MN25" s="105"/>
      <c r="MO25" s="105"/>
      <c r="MP25" s="105"/>
      <c r="MQ25" s="105"/>
      <c r="MR25" s="105"/>
      <c r="MS25" s="105"/>
      <c r="MT25" s="105"/>
      <c r="MU25" s="105"/>
      <c r="MV25" s="105"/>
      <c r="MW25" s="105"/>
      <c r="MX25" s="105"/>
      <c r="MY25" s="105"/>
      <c r="MZ25" s="105"/>
      <c r="NA25" s="105"/>
      <c r="NB25" s="105"/>
      <c r="NC25" s="105"/>
      <c r="ND25" s="105"/>
      <c r="NE25" s="105"/>
      <c r="NF25" s="105"/>
      <c r="NG25" s="105"/>
      <c r="NH25" s="105"/>
      <c r="NI25" s="105"/>
      <c r="NJ25" s="105"/>
      <c r="NK25" s="105"/>
      <c r="NL25" s="106"/>
      <c r="NM25" s="105"/>
      <c r="NN25" s="105"/>
      <c r="NO25" s="105"/>
      <c r="NP25" s="105"/>
      <c r="NQ25" s="105"/>
      <c r="NR25" s="105"/>
    </row>
    <row r="26" spans="1:382" ht="22.35" customHeight="1" x14ac:dyDescent="0.25">
      <c r="A26" s="80"/>
      <c r="B26" s="168">
        <v>18</v>
      </c>
      <c r="C26" s="141" t="str">
        <f>IF(VLOOKUP(B26,Personaldaten!$B$3:$J$22,9,FALSE)="","",VLOOKUP(B26,Personaldaten!$B$3:$J$22,9,FALSE))</f>
        <v/>
      </c>
      <c r="D26" s="142"/>
      <c r="E26" s="143"/>
      <c r="F26" s="97" t="str">
        <f>IF(VLOOKUP(B26,Personaldaten!$B$3:$G$22,5,FALSE)=0,"",VLOOKUP(B26,Personaldaten!$B$3:$G$22,5,FALSE))</f>
        <v/>
      </c>
      <c r="G26" s="97" t="str">
        <f>IF(C26="","",IF(ISBLANK(VLOOKUP(B26,Personaldaten!$B$3:$G$22,6,FALSE)),"",VLOOKUP(B26,Personaldaten!$B$3:$G$22,6,FALSE)))</f>
        <v/>
      </c>
      <c r="H26" s="97" t="str">
        <f>IF(C26="","",IF(F26="","",IF(G26="","",F26+G26)))</f>
        <v/>
      </c>
      <c r="I26" s="97" t="str">
        <f>IF(G26="","",H26-K26)</f>
        <v/>
      </c>
      <c r="J26" s="98" t="str">
        <f>IF(C26="","",SUM(COUNTIF(Q26:NR26,[1]Einstellungen!$E$6)))</f>
        <v/>
      </c>
      <c r="K26" s="99">
        <f t="shared" si="20"/>
        <v>0</v>
      </c>
      <c r="L26" s="100" t="str">
        <f>IF(C26="","",COUNTIF(O26:NQ26,[1]Einstellungen!$E$8))</f>
        <v/>
      </c>
      <c r="M26" s="101" t="str">
        <f>IF(C26="","",COUNTIF(O26:NQ26,[1]Einstellungen!$E$7))</f>
        <v/>
      </c>
      <c r="N26" s="102" t="str">
        <f>IF(C26="","",COUNTIF(R26:NS26,[1]Einstellungen!$E$9))</f>
        <v/>
      </c>
      <c r="O26" s="103" t="str">
        <f>IF(C26="","",COUNTIF(Q26:NR26,[1]Einstellungen!$E$10))</f>
        <v/>
      </c>
      <c r="P26" s="78"/>
      <c r="Q26" s="104"/>
      <c r="R26" s="107"/>
      <c r="S26" s="105"/>
      <c r="T26" s="105"/>
      <c r="U26" s="105"/>
      <c r="V26" s="106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  <c r="BM26" s="105"/>
      <c r="BN26" s="105"/>
      <c r="BO26" s="105"/>
      <c r="BP26" s="105"/>
      <c r="BQ26" s="105"/>
      <c r="BR26" s="105"/>
      <c r="BS26" s="105"/>
      <c r="BT26" s="105"/>
      <c r="BU26" s="105"/>
      <c r="BV26" s="105"/>
      <c r="BW26" s="105"/>
      <c r="BX26" s="105"/>
      <c r="BY26" s="105"/>
      <c r="BZ26" s="105"/>
      <c r="CA26" s="105"/>
      <c r="CB26" s="105"/>
      <c r="CC26" s="105"/>
      <c r="CD26" s="105"/>
      <c r="CE26" s="105"/>
      <c r="CF26" s="105"/>
      <c r="CG26" s="105"/>
      <c r="CH26" s="105"/>
      <c r="CI26" s="105"/>
      <c r="CJ26" s="105"/>
      <c r="CK26" s="105"/>
      <c r="CL26" s="105"/>
      <c r="CM26" s="105"/>
      <c r="CN26" s="105"/>
      <c r="CO26" s="105"/>
      <c r="CP26" s="105"/>
      <c r="CQ26" s="105"/>
      <c r="CR26" s="105"/>
      <c r="CS26" s="105"/>
      <c r="CT26" s="105"/>
      <c r="CU26" s="105"/>
      <c r="CV26" s="105"/>
      <c r="CW26" s="105"/>
      <c r="CX26" s="105"/>
      <c r="CY26" s="105"/>
      <c r="CZ26" s="105"/>
      <c r="DA26" s="105"/>
      <c r="DB26" s="105"/>
      <c r="DC26" s="105"/>
      <c r="DD26" s="105"/>
      <c r="DE26" s="105"/>
      <c r="DF26" s="105"/>
      <c r="DG26" s="105"/>
      <c r="DH26" s="105"/>
      <c r="DI26" s="105"/>
      <c r="DJ26" s="105"/>
      <c r="DK26" s="105"/>
      <c r="DL26" s="105"/>
      <c r="DM26" s="105"/>
      <c r="DN26" s="105"/>
      <c r="DO26" s="105"/>
      <c r="DP26" s="105"/>
      <c r="DQ26" s="106"/>
      <c r="DR26" s="105"/>
      <c r="DS26" s="105"/>
      <c r="DT26" s="106"/>
      <c r="DU26" s="105"/>
      <c r="DV26" s="105"/>
      <c r="DW26" s="105"/>
      <c r="DX26" s="105"/>
      <c r="DY26" s="105"/>
      <c r="DZ26" s="105"/>
      <c r="EA26" s="105"/>
      <c r="EB26" s="105"/>
      <c r="EC26" s="105"/>
      <c r="ED26" s="105"/>
      <c r="EE26" s="105"/>
      <c r="EF26" s="105"/>
      <c r="EG26" s="105"/>
      <c r="EH26" s="105"/>
      <c r="EI26" s="105"/>
      <c r="EJ26" s="105"/>
      <c r="EK26" s="105"/>
      <c r="EL26" s="105"/>
      <c r="EM26" s="105"/>
      <c r="EN26" s="105"/>
      <c r="EO26" s="105"/>
      <c r="EP26" s="105"/>
      <c r="EQ26" s="105"/>
      <c r="ER26" s="105"/>
      <c r="ES26" s="105"/>
      <c r="ET26" s="105"/>
      <c r="EU26" s="105"/>
      <c r="EV26" s="105"/>
      <c r="EW26" s="105"/>
      <c r="EX26" s="105"/>
      <c r="EY26" s="105"/>
      <c r="EZ26" s="105"/>
      <c r="FA26" s="105"/>
      <c r="FB26" s="105"/>
      <c r="FC26" s="105"/>
      <c r="FD26" s="105"/>
      <c r="FE26" s="105"/>
      <c r="FF26" s="106"/>
      <c r="FG26" s="105"/>
      <c r="FH26" s="105"/>
      <c r="FI26" s="105"/>
      <c r="FJ26" s="105"/>
      <c r="FK26" s="105"/>
      <c r="FL26" s="105"/>
      <c r="FM26" s="105"/>
      <c r="FN26" s="105"/>
      <c r="FO26" s="105"/>
      <c r="FP26" s="105"/>
      <c r="FQ26" s="106"/>
      <c r="FR26" s="105"/>
      <c r="FS26" s="105"/>
      <c r="FT26" s="105"/>
      <c r="FU26" s="105"/>
      <c r="FV26" s="105"/>
      <c r="FW26" s="105"/>
      <c r="FX26" s="105"/>
      <c r="FY26" s="105"/>
      <c r="FZ26" s="105"/>
      <c r="GA26" s="106"/>
      <c r="GB26" s="105"/>
      <c r="GC26" s="105"/>
      <c r="GD26" s="105"/>
      <c r="GE26" s="105"/>
      <c r="GF26" s="105"/>
      <c r="GG26" s="105"/>
      <c r="GH26" s="105"/>
      <c r="GI26" s="105"/>
      <c r="GJ26" s="105"/>
      <c r="GK26" s="105"/>
      <c r="GL26" s="105"/>
      <c r="GM26" s="105"/>
      <c r="GN26" s="105"/>
      <c r="GO26" s="105"/>
      <c r="GP26" s="105"/>
      <c r="GQ26" s="105"/>
      <c r="GR26" s="105"/>
      <c r="GS26" s="105"/>
      <c r="GT26" s="105"/>
      <c r="GU26" s="105"/>
      <c r="GV26" s="105"/>
      <c r="GW26" s="105"/>
      <c r="GX26" s="105"/>
      <c r="GY26" s="105"/>
      <c r="GZ26" s="105"/>
      <c r="HA26" s="105"/>
      <c r="HB26" s="105"/>
      <c r="HC26" s="105"/>
      <c r="HD26" s="105"/>
      <c r="HE26" s="105"/>
      <c r="HF26" s="105"/>
      <c r="HG26" s="105"/>
      <c r="HH26" s="105"/>
      <c r="HI26" s="105"/>
      <c r="HJ26" s="105"/>
      <c r="HK26" s="105"/>
      <c r="HL26" s="105"/>
      <c r="HM26" s="105"/>
      <c r="HN26" s="105"/>
      <c r="HO26" s="105"/>
      <c r="HP26" s="105"/>
      <c r="HQ26" s="105"/>
      <c r="HR26" s="105"/>
      <c r="HS26" s="105"/>
      <c r="HT26" s="105"/>
      <c r="HU26" s="105"/>
      <c r="HV26" s="105"/>
      <c r="HW26" s="105"/>
      <c r="HX26" s="105"/>
      <c r="HY26" s="105"/>
      <c r="HZ26" s="105"/>
      <c r="IA26" s="105"/>
      <c r="IB26" s="105"/>
      <c r="IC26" s="105"/>
      <c r="ID26" s="105"/>
      <c r="IE26" s="105"/>
      <c r="IF26" s="105"/>
      <c r="IG26" s="105"/>
      <c r="IH26" s="105"/>
      <c r="II26" s="106"/>
      <c r="IJ26" s="105"/>
      <c r="IK26" s="105"/>
      <c r="IL26" s="105"/>
      <c r="IM26" s="105"/>
      <c r="IN26" s="105"/>
      <c r="IO26" s="105"/>
      <c r="IP26" s="105"/>
      <c r="IQ26" s="105"/>
      <c r="IR26" s="105"/>
      <c r="IS26" s="105"/>
      <c r="IT26" s="105"/>
      <c r="IU26" s="105"/>
      <c r="IV26" s="105"/>
      <c r="IW26" s="105"/>
      <c r="IX26" s="105"/>
      <c r="IY26" s="105"/>
      <c r="IZ26" s="105"/>
      <c r="JA26" s="105"/>
      <c r="JB26" s="105"/>
      <c r="JC26" s="105"/>
      <c r="JD26" s="105"/>
      <c r="JE26" s="105"/>
      <c r="JF26" s="105"/>
      <c r="JG26" s="105"/>
      <c r="JH26" s="105"/>
      <c r="JI26" s="105"/>
      <c r="JJ26" s="105"/>
      <c r="JK26" s="105"/>
      <c r="JL26" s="105"/>
      <c r="JM26" s="105"/>
      <c r="JN26" s="105"/>
      <c r="JO26" s="105"/>
      <c r="JP26" s="105"/>
      <c r="JQ26" s="105"/>
      <c r="JR26" s="108"/>
      <c r="JS26" s="105"/>
      <c r="JT26" s="105"/>
      <c r="JU26" s="105"/>
      <c r="JV26" s="105"/>
      <c r="JW26" s="105"/>
      <c r="JX26" s="105"/>
      <c r="JY26" s="105"/>
      <c r="JZ26" s="105"/>
      <c r="KA26" s="105"/>
      <c r="KB26" s="105"/>
      <c r="KC26" s="105"/>
      <c r="KD26" s="105"/>
      <c r="KE26" s="105"/>
      <c r="KF26" s="106"/>
      <c r="KG26" s="105"/>
      <c r="KH26" s="105"/>
      <c r="KI26" s="105"/>
      <c r="KJ26" s="105"/>
      <c r="KK26" s="105"/>
      <c r="KL26" s="105"/>
      <c r="KM26" s="105"/>
      <c r="KN26" s="105"/>
      <c r="KO26" s="105"/>
      <c r="KP26" s="105"/>
      <c r="KQ26" s="105"/>
      <c r="KR26" s="105"/>
      <c r="KS26" s="105"/>
      <c r="KT26" s="105"/>
      <c r="KU26" s="105"/>
      <c r="KV26" s="105"/>
      <c r="KW26" s="105"/>
      <c r="KX26" s="105"/>
      <c r="KY26" s="105"/>
      <c r="KZ26" s="105"/>
      <c r="LA26" s="105"/>
      <c r="LB26" s="105"/>
      <c r="LC26" s="105"/>
      <c r="LD26" s="105"/>
      <c r="LE26" s="105"/>
      <c r="LF26" s="105"/>
      <c r="LG26" s="105"/>
      <c r="LH26" s="105"/>
      <c r="LI26" s="106"/>
      <c r="LJ26" s="105"/>
      <c r="LK26" s="105"/>
      <c r="LL26" s="105"/>
      <c r="LM26" s="105"/>
      <c r="LN26" s="105"/>
      <c r="LO26" s="105"/>
      <c r="LP26" s="105"/>
      <c r="LQ26" s="105"/>
      <c r="LR26" s="105"/>
      <c r="LS26" s="105"/>
      <c r="LT26" s="105"/>
      <c r="LU26" s="105"/>
      <c r="LV26" s="105"/>
      <c r="LW26" s="105"/>
      <c r="LX26" s="105"/>
      <c r="LY26" s="105"/>
      <c r="LZ26" s="105"/>
      <c r="MA26" s="105"/>
      <c r="MB26" s="105"/>
      <c r="MC26" s="105"/>
      <c r="MD26" s="105"/>
      <c r="ME26" s="105"/>
      <c r="MF26" s="105"/>
      <c r="MG26" s="105"/>
      <c r="MH26" s="105"/>
      <c r="MI26" s="105"/>
      <c r="MJ26" s="105"/>
      <c r="MK26" s="105"/>
      <c r="ML26" s="105"/>
      <c r="MM26" s="105"/>
      <c r="MN26" s="105"/>
      <c r="MO26" s="105"/>
      <c r="MP26" s="105"/>
      <c r="MQ26" s="105"/>
      <c r="MR26" s="105"/>
      <c r="MS26" s="105"/>
      <c r="MT26" s="105"/>
      <c r="MU26" s="105"/>
      <c r="MV26" s="105"/>
      <c r="MW26" s="105"/>
      <c r="MX26" s="105"/>
      <c r="MY26" s="105"/>
      <c r="MZ26" s="105"/>
      <c r="NA26" s="105"/>
      <c r="NB26" s="105"/>
      <c r="NC26" s="105"/>
      <c r="ND26" s="105"/>
      <c r="NE26" s="105"/>
      <c r="NF26" s="105"/>
      <c r="NG26" s="105"/>
      <c r="NH26" s="105"/>
      <c r="NI26" s="105"/>
      <c r="NJ26" s="105"/>
      <c r="NK26" s="105"/>
      <c r="NL26" s="106"/>
      <c r="NM26" s="105"/>
      <c r="NN26" s="105"/>
      <c r="NO26" s="105"/>
      <c r="NP26" s="105"/>
      <c r="NQ26" s="105"/>
      <c r="NR26" s="105"/>
    </row>
    <row r="27" spans="1:382" ht="22.35" customHeight="1" x14ac:dyDescent="0.25">
      <c r="A27" s="80"/>
      <c r="B27" s="168">
        <v>19</v>
      </c>
      <c r="C27" s="141" t="str">
        <f>IF(VLOOKUP(B27,Personaldaten!$B$3:$J$22,9,FALSE)="","",VLOOKUP(B27,Personaldaten!$B$3:$J$22,9,FALSE))</f>
        <v/>
      </c>
      <c r="D27" s="142"/>
      <c r="E27" s="143"/>
      <c r="F27" s="97" t="str">
        <f>IF(VLOOKUP(B27,Personaldaten!$B$3:$G$22,5,FALSE)=0,"",VLOOKUP(B27,Personaldaten!$B$3:$G$22,5,FALSE))</f>
        <v/>
      </c>
      <c r="G27" s="97" t="str">
        <f>IF(C27="","",IF(ISBLANK(VLOOKUP(B27,Personaldaten!$B$3:$G$22,6,FALSE)),"",VLOOKUP(B27,Personaldaten!$B$3:$G$22,6,FALSE)))</f>
        <v/>
      </c>
      <c r="H27" s="97" t="str">
        <f>IF(C27="","",IF(F27="","",IF(G27="","",F27+G27)))</f>
        <v/>
      </c>
      <c r="I27" s="97" t="str">
        <f>IF(G27="","",H27-K27)</f>
        <v/>
      </c>
      <c r="J27" s="98" t="str">
        <f>IF(C27="","",SUM(COUNTIF(Q27:NR27,[1]Einstellungen!$E$6)))</f>
        <v/>
      </c>
      <c r="K27" s="99">
        <f t="shared" si="20"/>
        <v>0</v>
      </c>
      <c r="L27" s="100" t="str">
        <f>IF(C27="","",COUNTIF(O27:NQ27,[1]Einstellungen!$E$8))</f>
        <v/>
      </c>
      <c r="M27" s="101" t="str">
        <f>IF(C27="","",COUNTIF(O27:NQ27,[1]Einstellungen!$E$7))</f>
        <v/>
      </c>
      <c r="N27" s="102" t="str">
        <f>IF(C27="","",COUNTIF(R27:NS27,[1]Einstellungen!$E$9))</f>
        <v/>
      </c>
      <c r="O27" s="103" t="str">
        <f>IF(C27="","",COUNTIF(Q27:NR27,[1]Einstellungen!$E$10))</f>
        <v/>
      </c>
      <c r="P27" s="78"/>
      <c r="Q27" s="104"/>
      <c r="R27" s="107"/>
      <c r="S27" s="105"/>
      <c r="T27" s="105"/>
      <c r="U27" s="105"/>
      <c r="V27" s="106"/>
      <c r="W27" s="105"/>
      <c r="X27" s="105"/>
      <c r="Y27" s="105"/>
      <c r="Z27" s="105"/>
      <c r="AA27" s="105"/>
      <c r="AB27" s="105"/>
      <c r="AC27" s="105"/>
      <c r="AD27" s="105"/>
      <c r="AE27" s="105"/>
      <c r="AF27" s="105"/>
      <c r="AG27" s="105"/>
      <c r="AH27" s="105"/>
      <c r="AI27" s="105"/>
      <c r="AJ27" s="105"/>
      <c r="AK27" s="105"/>
      <c r="AL27" s="105"/>
      <c r="AM27" s="105"/>
      <c r="AN27" s="105"/>
      <c r="AO27" s="105"/>
      <c r="AP27" s="105"/>
      <c r="AQ27" s="105"/>
      <c r="AR27" s="105"/>
      <c r="AS27" s="105"/>
      <c r="AT27" s="105"/>
      <c r="AU27" s="105"/>
      <c r="AV27" s="105"/>
      <c r="AW27" s="105"/>
      <c r="AX27" s="105"/>
      <c r="AY27" s="105"/>
      <c r="AZ27" s="105"/>
      <c r="BA27" s="105"/>
      <c r="BB27" s="105"/>
      <c r="BC27" s="105"/>
      <c r="BD27" s="105"/>
      <c r="BE27" s="105"/>
      <c r="BF27" s="105"/>
      <c r="BG27" s="105"/>
      <c r="BH27" s="105"/>
      <c r="BI27" s="105"/>
      <c r="BJ27" s="105"/>
      <c r="BK27" s="105"/>
      <c r="BL27" s="105"/>
      <c r="BM27" s="105"/>
      <c r="BN27" s="105"/>
      <c r="BO27" s="105"/>
      <c r="BP27" s="105"/>
      <c r="BQ27" s="105"/>
      <c r="BR27" s="105"/>
      <c r="BS27" s="105"/>
      <c r="BT27" s="105"/>
      <c r="BU27" s="105"/>
      <c r="BV27" s="105"/>
      <c r="BW27" s="105"/>
      <c r="BX27" s="105"/>
      <c r="BY27" s="105"/>
      <c r="BZ27" s="105"/>
      <c r="CA27" s="105"/>
      <c r="CB27" s="105"/>
      <c r="CC27" s="105"/>
      <c r="CD27" s="105"/>
      <c r="CE27" s="105"/>
      <c r="CF27" s="105"/>
      <c r="CG27" s="105"/>
      <c r="CH27" s="105"/>
      <c r="CI27" s="105"/>
      <c r="CJ27" s="105"/>
      <c r="CK27" s="105"/>
      <c r="CL27" s="105"/>
      <c r="CM27" s="105"/>
      <c r="CN27" s="105"/>
      <c r="CO27" s="105"/>
      <c r="CP27" s="105"/>
      <c r="CQ27" s="105"/>
      <c r="CR27" s="105"/>
      <c r="CS27" s="105"/>
      <c r="CT27" s="105"/>
      <c r="CU27" s="105"/>
      <c r="CV27" s="105"/>
      <c r="CW27" s="105"/>
      <c r="CX27" s="105"/>
      <c r="CY27" s="105"/>
      <c r="CZ27" s="105"/>
      <c r="DA27" s="105"/>
      <c r="DB27" s="105"/>
      <c r="DC27" s="105"/>
      <c r="DD27" s="105"/>
      <c r="DE27" s="105"/>
      <c r="DF27" s="105"/>
      <c r="DG27" s="105"/>
      <c r="DH27" s="105"/>
      <c r="DI27" s="105"/>
      <c r="DJ27" s="105"/>
      <c r="DK27" s="105"/>
      <c r="DL27" s="105"/>
      <c r="DM27" s="105"/>
      <c r="DN27" s="105"/>
      <c r="DO27" s="105"/>
      <c r="DP27" s="105"/>
      <c r="DQ27" s="106"/>
      <c r="DR27" s="105"/>
      <c r="DS27" s="105"/>
      <c r="DT27" s="106"/>
      <c r="DU27" s="105"/>
      <c r="DV27" s="105"/>
      <c r="DW27" s="105"/>
      <c r="DX27" s="105"/>
      <c r="DY27" s="105"/>
      <c r="DZ27" s="105"/>
      <c r="EA27" s="105"/>
      <c r="EB27" s="105"/>
      <c r="EC27" s="105"/>
      <c r="ED27" s="105"/>
      <c r="EE27" s="105"/>
      <c r="EF27" s="105"/>
      <c r="EG27" s="105"/>
      <c r="EH27" s="105"/>
      <c r="EI27" s="105"/>
      <c r="EJ27" s="105"/>
      <c r="EK27" s="105"/>
      <c r="EL27" s="105"/>
      <c r="EM27" s="105"/>
      <c r="EN27" s="105"/>
      <c r="EO27" s="105"/>
      <c r="EP27" s="105"/>
      <c r="EQ27" s="105"/>
      <c r="ER27" s="105"/>
      <c r="ES27" s="105"/>
      <c r="ET27" s="105"/>
      <c r="EU27" s="105"/>
      <c r="EV27" s="105"/>
      <c r="EW27" s="105"/>
      <c r="EX27" s="105"/>
      <c r="EY27" s="105"/>
      <c r="EZ27" s="105"/>
      <c r="FA27" s="105"/>
      <c r="FB27" s="105"/>
      <c r="FC27" s="105"/>
      <c r="FD27" s="105"/>
      <c r="FE27" s="105"/>
      <c r="FF27" s="106"/>
      <c r="FG27" s="105"/>
      <c r="FH27" s="105"/>
      <c r="FI27" s="105"/>
      <c r="FJ27" s="105"/>
      <c r="FK27" s="105"/>
      <c r="FL27" s="105"/>
      <c r="FM27" s="105"/>
      <c r="FN27" s="105"/>
      <c r="FO27" s="105"/>
      <c r="FP27" s="105"/>
      <c r="FQ27" s="106"/>
      <c r="FR27" s="105"/>
      <c r="FS27" s="105"/>
      <c r="FT27" s="105"/>
      <c r="FU27" s="105"/>
      <c r="FV27" s="105"/>
      <c r="FW27" s="105"/>
      <c r="FX27" s="105"/>
      <c r="FY27" s="105"/>
      <c r="FZ27" s="105"/>
      <c r="GA27" s="106"/>
      <c r="GB27" s="105"/>
      <c r="GC27" s="105"/>
      <c r="GD27" s="105"/>
      <c r="GE27" s="105"/>
      <c r="GF27" s="105"/>
      <c r="GG27" s="105"/>
      <c r="GH27" s="105"/>
      <c r="GI27" s="105"/>
      <c r="GJ27" s="105"/>
      <c r="GK27" s="105"/>
      <c r="GL27" s="105"/>
      <c r="GM27" s="105"/>
      <c r="GN27" s="105"/>
      <c r="GO27" s="105"/>
      <c r="GP27" s="105"/>
      <c r="GQ27" s="105"/>
      <c r="GR27" s="105"/>
      <c r="GS27" s="105"/>
      <c r="GT27" s="105"/>
      <c r="GU27" s="105"/>
      <c r="GV27" s="105"/>
      <c r="GW27" s="105"/>
      <c r="GX27" s="105"/>
      <c r="GY27" s="105"/>
      <c r="GZ27" s="105"/>
      <c r="HA27" s="105"/>
      <c r="HB27" s="105"/>
      <c r="HC27" s="105"/>
      <c r="HD27" s="105"/>
      <c r="HE27" s="105"/>
      <c r="HF27" s="105"/>
      <c r="HG27" s="105"/>
      <c r="HH27" s="105"/>
      <c r="HI27" s="105"/>
      <c r="HJ27" s="105"/>
      <c r="HK27" s="105"/>
      <c r="HL27" s="105"/>
      <c r="HM27" s="105"/>
      <c r="HN27" s="105"/>
      <c r="HO27" s="105"/>
      <c r="HP27" s="105"/>
      <c r="HQ27" s="105"/>
      <c r="HR27" s="105"/>
      <c r="HS27" s="105"/>
      <c r="HT27" s="105"/>
      <c r="HU27" s="105"/>
      <c r="HV27" s="105"/>
      <c r="HW27" s="105"/>
      <c r="HX27" s="105"/>
      <c r="HY27" s="105"/>
      <c r="HZ27" s="105"/>
      <c r="IA27" s="105"/>
      <c r="IB27" s="105"/>
      <c r="IC27" s="105"/>
      <c r="ID27" s="105"/>
      <c r="IE27" s="105"/>
      <c r="IF27" s="105"/>
      <c r="IG27" s="105"/>
      <c r="IH27" s="105"/>
      <c r="II27" s="106"/>
      <c r="IJ27" s="105"/>
      <c r="IK27" s="105"/>
      <c r="IL27" s="105"/>
      <c r="IM27" s="105"/>
      <c r="IN27" s="105"/>
      <c r="IO27" s="105"/>
      <c r="IP27" s="105"/>
      <c r="IQ27" s="105"/>
      <c r="IR27" s="105"/>
      <c r="IS27" s="105"/>
      <c r="IT27" s="105"/>
      <c r="IU27" s="105"/>
      <c r="IV27" s="105"/>
      <c r="IW27" s="105"/>
      <c r="IX27" s="105"/>
      <c r="IY27" s="105"/>
      <c r="IZ27" s="105"/>
      <c r="JA27" s="105"/>
      <c r="JB27" s="105"/>
      <c r="JC27" s="105"/>
      <c r="JD27" s="105"/>
      <c r="JE27" s="105"/>
      <c r="JF27" s="105"/>
      <c r="JG27" s="105"/>
      <c r="JH27" s="105"/>
      <c r="JI27" s="105"/>
      <c r="JJ27" s="105"/>
      <c r="JK27" s="105"/>
      <c r="JL27" s="105"/>
      <c r="JM27" s="105"/>
      <c r="JN27" s="105"/>
      <c r="JO27" s="105"/>
      <c r="JP27" s="105"/>
      <c r="JQ27" s="105"/>
      <c r="JR27" s="108"/>
      <c r="JS27" s="105"/>
      <c r="JT27" s="105"/>
      <c r="JU27" s="105"/>
      <c r="JV27" s="105"/>
      <c r="JW27" s="105"/>
      <c r="JX27" s="105"/>
      <c r="JY27" s="105"/>
      <c r="JZ27" s="105"/>
      <c r="KA27" s="105"/>
      <c r="KB27" s="105"/>
      <c r="KC27" s="105"/>
      <c r="KD27" s="105"/>
      <c r="KE27" s="105"/>
      <c r="KF27" s="106"/>
      <c r="KG27" s="105"/>
      <c r="KH27" s="105"/>
      <c r="KI27" s="105"/>
      <c r="KJ27" s="105"/>
      <c r="KK27" s="105"/>
      <c r="KL27" s="105"/>
      <c r="KM27" s="105"/>
      <c r="KN27" s="105"/>
      <c r="KO27" s="105"/>
      <c r="KP27" s="105"/>
      <c r="KQ27" s="105"/>
      <c r="KR27" s="105"/>
      <c r="KS27" s="105"/>
      <c r="KT27" s="105"/>
      <c r="KU27" s="105"/>
      <c r="KV27" s="105"/>
      <c r="KW27" s="105"/>
      <c r="KX27" s="105"/>
      <c r="KY27" s="105"/>
      <c r="KZ27" s="105"/>
      <c r="LA27" s="105"/>
      <c r="LB27" s="105"/>
      <c r="LC27" s="105"/>
      <c r="LD27" s="105"/>
      <c r="LE27" s="105"/>
      <c r="LF27" s="105"/>
      <c r="LG27" s="105"/>
      <c r="LH27" s="105"/>
      <c r="LI27" s="106"/>
      <c r="LJ27" s="105"/>
      <c r="LK27" s="105"/>
      <c r="LL27" s="105"/>
      <c r="LM27" s="105"/>
      <c r="LN27" s="105"/>
      <c r="LO27" s="105"/>
      <c r="LP27" s="105"/>
      <c r="LQ27" s="105"/>
      <c r="LR27" s="105"/>
      <c r="LS27" s="105"/>
      <c r="LT27" s="105"/>
      <c r="LU27" s="105"/>
      <c r="LV27" s="105"/>
      <c r="LW27" s="105"/>
      <c r="LX27" s="105"/>
      <c r="LY27" s="105"/>
      <c r="LZ27" s="105"/>
      <c r="MA27" s="105"/>
      <c r="MB27" s="105"/>
      <c r="MC27" s="105"/>
      <c r="MD27" s="105"/>
      <c r="ME27" s="105"/>
      <c r="MF27" s="105"/>
      <c r="MG27" s="105"/>
      <c r="MH27" s="105"/>
      <c r="MI27" s="105"/>
      <c r="MJ27" s="105"/>
      <c r="MK27" s="105"/>
      <c r="ML27" s="105"/>
      <c r="MM27" s="105"/>
      <c r="MN27" s="105"/>
      <c r="MO27" s="105"/>
      <c r="MP27" s="105"/>
      <c r="MQ27" s="105"/>
      <c r="MR27" s="105"/>
      <c r="MS27" s="105"/>
      <c r="MT27" s="105"/>
      <c r="MU27" s="105"/>
      <c r="MV27" s="105"/>
      <c r="MW27" s="105"/>
      <c r="MX27" s="105"/>
      <c r="MY27" s="105"/>
      <c r="MZ27" s="105"/>
      <c r="NA27" s="105"/>
      <c r="NB27" s="105"/>
      <c r="NC27" s="105"/>
      <c r="ND27" s="105"/>
      <c r="NE27" s="105"/>
      <c r="NF27" s="105"/>
      <c r="NG27" s="105"/>
      <c r="NH27" s="105"/>
      <c r="NI27" s="105"/>
      <c r="NJ27" s="105"/>
      <c r="NK27" s="105"/>
      <c r="NL27" s="106"/>
      <c r="NM27" s="105"/>
      <c r="NN27" s="105"/>
      <c r="NO27" s="105"/>
      <c r="NP27" s="105"/>
      <c r="NQ27" s="105"/>
      <c r="NR27" s="105"/>
    </row>
    <row r="28" spans="1:382" ht="22.35" customHeight="1" x14ac:dyDescent="0.25">
      <c r="A28" s="80"/>
      <c r="B28" s="168">
        <v>20</v>
      </c>
      <c r="C28" s="141" t="str">
        <f>IF(VLOOKUP(B28,Personaldaten!$B$3:$J$22,9,FALSE)="","",VLOOKUP(B28,Personaldaten!$B$3:$J$22,9,FALSE))</f>
        <v/>
      </c>
      <c r="D28" s="142"/>
      <c r="E28" s="143"/>
      <c r="F28" s="97" t="str">
        <f>IF(VLOOKUP(B28,Personaldaten!$B$3:$G$22,5,FALSE)=0,"",VLOOKUP(B28,Personaldaten!$B$3:$G$22,5,FALSE))</f>
        <v/>
      </c>
      <c r="G28" s="97" t="str">
        <f>IF(C28="","",IF(ISBLANK(VLOOKUP(B28,Personaldaten!$B$3:$G$22,6,FALSE)),"",VLOOKUP(B28,Personaldaten!$B$3:$G$22,6,FALSE)))</f>
        <v/>
      </c>
      <c r="H28" s="97" t="str">
        <f>IF(C28="","",IF(F28="","",IF(G28="","",F28+G28)))</f>
        <v/>
      </c>
      <c r="I28" s="97" t="str">
        <f>IF(G28="","",H28-K28)</f>
        <v/>
      </c>
      <c r="J28" s="98" t="str">
        <f>IF(C28="","",SUM(COUNTIF(Q28:NR28,[1]Einstellungen!$E$6)))</f>
        <v/>
      </c>
      <c r="K28" s="99">
        <f t="shared" si="20"/>
        <v>0</v>
      </c>
      <c r="L28" s="100" t="str">
        <f>IF(C28="","",COUNTIF(O28:NQ28,[1]Einstellungen!$E$8))</f>
        <v/>
      </c>
      <c r="M28" s="101" t="str">
        <f>IF(C28="","",COUNTIF(O28:NQ28,[1]Einstellungen!$E$7))</f>
        <v/>
      </c>
      <c r="N28" s="102" t="str">
        <f>IF(C28="","",COUNTIF(R28:NS28,[1]Einstellungen!$E$9))</f>
        <v/>
      </c>
      <c r="O28" s="103" t="str">
        <f>IF(C28="","",COUNTIF(Q28:NR28,[1]Einstellungen!$E$10))</f>
        <v/>
      </c>
      <c r="P28" s="78"/>
      <c r="Q28" s="104"/>
      <c r="R28" s="107"/>
      <c r="S28" s="105"/>
      <c r="T28" s="105"/>
      <c r="U28" s="105"/>
      <c r="V28" s="106"/>
      <c r="W28" s="105"/>
      <c r="X28" s="105"/>
      <c r="Y28" s="105"/>
      <c r="Z28" s="105"/>
      <c r="AA28" s="105"/>
      <c r="AB28" s="105"/>
      <c r="AC28" s="105"/>
      <c r="AD28" s="105"/>
      <c r="AE28" s="105"/>
      <c r="AF28" s="105"/>
      <c r="AG28" s="105"/>
      <c r="AH28" s="105"/>
      <c r="AI28" s="105"/>
      <c r="AJ28" s="105"/>
      <c r="AK28" s="105"/>
      <c r="AL28" s="105"/>
      <c r="AM28" s="105"/>
      <c r="AN28" s="105"/>
      <c r="AO28" s="105"/>
      <c r="AP28" s="105"/>
      <c r="AQ28" s="105"/>
      <c r="AR28" s="105"/>
      <c r="AS28" s="105"/>
      <c r="AT28" s="105"/>
      <c r="AU28" s="105"/>
      <c r="AV28" s="105"/>
      <c r="AW28" s="105"/>
      <c r="AX28" s="105"/>
      <c r="AY28" s="105"/>
      <c r="AZ28" s="105"/>
      <c r="BA28" s="105"/>
      <c r="BB28" s="105"/>
      <c r="BC28" s="105"/>
      <c r="BD28" s="105"/>
      <c r="BE28" s="105"/>
      <c r="BF28" s="105"/>
      <c r="BG28" s="105"/>
      <c r="BH28" s="105"/>
      <c r="BI28" s="105"/>
      <c r="BJ28" s="105"/>
      <c r="BK28" s="105"/>
      <c r="BL28" s="105"/>
      <c r="BM28" s="105"/>
      <c r="BN28" s="105"/>
      <c r="BO28" s="105"/>
      <c r="BP28" s="105"/>
      <c r="BQ28" s="105"/>
      <c r="BR28" s="105"/>
      <c r="BS28" s="105"/>
      <c r="BT28" s="105"/>
      <c r="BU28" s="105"/>
      <c r="BV28" s="105"/>
      <c r="BW28" s="105"/>
      <c r="BX28" s="105"/>
      <c r="BY28" s="105"/>
      <c r="BZ28" s="105"/>
      <c r="CA28" s="105"/>
      <c r="CB28" s="105"/>
      <c r="CC28" s="105"/>
      <c r="CD28" s="105"/>
      <c r="CE28" s="105"/>
      <c r="CF28" s="105"/>
      <c r="CG28" s="105"/>
      <c r="CH28" s="105"/>
      <c r="CI28" s="105"/>
      <c r="CJ28" s="105"/>
      <c r="CK28" s="105"/>
      <c r="CL28" s="105"/>
      <c r="CM28" s="105"/>
      <c r="CN28" s="105"/>
      <c r="CO28" s="105"/>
      <c r="CP28" s="105"/>
      <c r="CQ28" s="105"/>
      <c r="CR28" s="105"/>
      <c r="CS28" s="105"/>
      <c r="CT28" s="105"/>
      <c r="CU28" s="105"/>
      <c r="CV28" s="105"/>
      <c r="CW28" s="105"/>
      <c r="CX28" s="105"/>
      <c r="CY28" s="105"/>
      <c r="CZ28" s="105"/>
      <c r="DA28" s="105"/>
      <c r="DB28" s="105"/>
      <c r="DC28" s="105"/>
      <c r="DD28" s="105"/>
      <c r="DE28" s="105"/>
      <c r="DF28" s="105"/>
      <c r="DG28" s="105"/>
      <c r="DH28" s="105"/>
      <c r="DI28" s="105"/>
      <c r="DJ28" s="105"/>
      <c r="DK28" s="105"/>
      <c r="DL28" s="105"/>
      <c r="DM28" s="105"/>
      <c r="DN28" s="105"/>
      <c r="DO28" s="105"/>
      <c r="DP28" s="105"/>
      <c r="DQ28" s="106"/>
      <c r="DR28" s="105"/>
      <c r="DS28" s="105"/>
      <c r="DT28" s="106"/>
      <c r="DU28" s="105"/>
      <c r="DV28" s="105"/>
      <c r="DW28" s="105"/>
      <c r="DX28" s="105"/>
      <c r="DY28" s="105"/>
      <c r="DZ28" s="105"/>
      <c r="EA28" s="105"/>
      <c r="EB28" s="105"/>
      <c r="EC28" s="105"/>
      <c r="ED28" s="105"/>
      <c r="EE28" s="105"/>
      <c r="EF28" s="105"/>
      <c r="EG28" s="105"/>
      <c r="EH28" s="105"/>
      <c r="EI28" s="105"/>
      <c r="EJ28" s="105"/>
      <c r="EK28" s="105"/>
      <c r="EL28" s="105"/>
      <c r="EM28" s="105"/>
      <c r="EN28" s="105"/>
      <c r="EO28" s="105"/>
      <c r="EP28" s="105"/>
      <c r="EQ28" s="105"/>
      <c r="ER28" s="105"/>
      <c r="ES28" s="105"/>
      <c r="ET28" s="105"/>
      <c r="EU28" s="105"/>
      <c r="EV28" s="105"/>
      <c r="EW28" s="105"/>
      <c r="EX28" s="105"/>
      <c r="EY28" s="105"/>
      <c r="EZ28" s="105"/>
      <c r="FA28" s="105"/>
      <c r="FB28" s="105"/>
      <c r="FC28" s="105"/>
      <c r="FD28" s="105"/>
      <c r="FE28" s="105"/>
      <c r="FF28" s="106"/>
      <c r="FG28" s="105"/>
      <c r="FH28" s="105"/>
      <c r="FI28" s="105"/>
      <c r="FJ28" s="105"/>
      <c r="FK28" s="105"/>
      <c r="FL28" s="105"/>
      <c r="FM28" s="105"/>
      <c r="FN28" s="105"/>
      <c r="FO28" s="105"/>
      <c r="FP28" s="105"/>
      <c r="FQ28" s="106"/>
      <c r="FR28" s="105"/>
      <c r="FS28" s="105"/>
      <c r="FT28" s="105"/>
      <c r="FU28" s="105"/>
      <c r="FV28" s="105"/>
      <c r="FW28" s="105"/>
      <c r="FX28" s="105"/>
      <c r="FY28" s="105"/>
      <c r="FZ28" s="105"/>
      <c r="GA28" s="106"/>
      <c r="GB28" s="105"/>
      <c r="GC28" s="105"/>
      <c r="GD28" s="105"/>
      <c r="GE28" s="105"/>
      <c r="GF28" s="105"/>
      <c r="GG28" s="105"/>
      <c r="GH28" s="105"/>
      <c r="GI28" s="105"/>
      <c r="GJ28" s="105"/>
      <c r="GK28" s="105"/>
      <c r="GL28" s="105"/>
      <c r="GM28" s="105"/>
      <c r="GN28" s="105"/>
      <c r="GO28" s="105"/>
      <c r="GP28" s="105"/>
      <c r="GQ28" s="105"/>
      <c r="GR28" s="105"/>
      <c r="GS28" s="105"/>
      <c r="GT28" s="105"/>
      <c r="GU28" s="105"/>
      <c r="GV28" s="105"/>
      <c r="GW28" s="105"/>
      <c r="GX28" s="105"/>
      <c r="GY28" s="105"/>
      <c r="GZ28" s="105"/>
      <c r="HA28" s="105"/>
      <c r="HB28" s="105"/>
      <c r="HC28" s="105"/>
      <c r="HD28" s="105"/>
      <c r="HE28" s="105"/>
      <c r="HF28" s="105"/>
      <c r="HG28" s="105"/>
      <c r="HH28" s="105"/>
      <c r="HI28" s="105"/>
      <c r="HJ28" s="105"/>
      <c r="HK28" s="105"/>
      <c r="HL28" s="105"/>
      <c r="HM28" s="105"/>
      <c r="HN28" s="105"/>
      <c r="HO28" s="105"/>
      <c r="HP28" s="105"/>
      <c r="HQ28" s="105"/>
      <c r="HR28" s="105"/>
      <c r="HS28" s="105"/>
      <c r="HT28" s="105"/>
      <c r="HU28" s="105"/>
      <c r="HV28" s="105"/>
      <c r="HW28" s="105"/>
      <c r="HX28" s="105"/>
      <c r="HY28" s="105"/>
      <c r="HZ28" s="105"/>
      <c r="IA28" s="105"/>
      <c r="IB28" s="105"/>
      <c r="IC28" s="105"/>
      <c r="ID28" s="105"/>
      <c r="IE28" s="105"/>
      <c r="IF28" s="105"/>
      <c r="IG28" s="105"/>
      <c r="IH28" s="105"/>
      <c r="II28" s="106"/>
      <c r="IJ28" s="105"/>
      <c r="IK28" s="105"/>
      <c r="IL28" s="105"/>
      <c r="IM28" s="105"/>
      <c r="IN28" s="105"/>
      <c r="IO28" s="105"/>
      <c r="IP28" s="105"/>
      <c r="IQ28" s="105"/>
      <c r="IR28" s="105"/>
      <c r="IS28" s="105"/>
      <c r="IT28" s="105"/>
      <c r="IU28" s="105"/>
      <c r="IV28" s="105"/>
      <c r="IW28" s="105"/>
      <c r="IX28" s="105"/>
      <c r="IY28" s="105"/>
      <c r="IZ28" s="105"/>
      <c r="JA28" s="105"/>
      <c r="JB28" s="105"/>
      <c r="JC28" s="105"/>
      <c r="JD28" s="105"/>
      <c r="JE28" s="105"/>
      <c r="JF28" s="105"/>
      <c r="JG28" s="105"/>
      <c r="JH28" s="105"/>
      <c r="JI28" s="105"/>
      <c r="JJ28" s="105"/>
      <c r="JK28" s="105"/>
      <c r="JL28" s="105"/>
      <c r="JM28" s="105"/>
      <c r="JN28" s="105"/>
      <c r="JO28" s="105"/>
      <c r="JP28" s="105"/>
      <c r="JQ28" s="105"/>
      <c r="JR28" s="108"/>
      <c r="JS28" s="105"/>
      <c r="JT28" s="105"/>
      <c r="JU28" s="105"/>
      <c r="JV28" s="105"/>
      <c r="JW28" s="105"/>
      <c r="JX28" s="105"/>
      <c r="JY28" s="105"/>
      <c r="JZ28" s="105"/>
      <c r="KA28" s="105"/>
      <c r="KB28" s="105"/>
      <c r="KC28" s="105"/>
      <c r="KD28" s="105"/>
      <c r="KE28" s="105"/>
      <c r="KF28" s="106"/>
      <c r="KG28" s="105"/>
      <c r="KH28" s="105"/>
      <c r="KI28" s="105"/>
      <c r="KJ28" s="105"/>
      <c r="KK28" s="105"/>
      <c r="KL28" s="105"/>
      <c r="KM28" s="105"/>
      <c r="KN28" s="105"/>
      <c r="KO28" s="105"/>
      <c r="KP28" s="105"/>
      <c r="KQ28" s="105"/>
      <c r="KR28" s="105"/>
      <c r="KS28" s="105"/>
      <c r="KT28" s="105"/>
      <c r="KU28" s="105"/>
      <c r="KV28" s="105"/>
      <c r="KW28" s="105"/>
      <c r="KX28" s="105"/>
      <c r="KY28" s="105"/>
      <c r="KZ28" s="105"/>
      <c r="LA28" s="105"/>
      <c r="LB28" s="105"/>
      <c r="LC28" s="105"/>
      <c r="LD28" s="105"/>
      <c r="LE28" s="105"/>
      <c r="LF28" s="105"/>
      <c r="LG28" s="105"/>
      <c r="LH28" s="105"/>
      <c r="LI28" s="106"/>
      <c r="LJ28" s="105"/>
      <c r="LK28" s="105"/>
      <c r="LL28" s="105"/>
      <c r="LM28" s="105"/>
      <c r="LN28" s="105"/>
      <c r="LO28" s="105"/>
      <c r="LP28" s="105"/>
      <c r="LQ28" s="105"/>
      <c r="LR28" s="105"/>
      <c r="LS28" s="105"/>
      <c r="LT28" s="105"/>
      <c r="LU28" s="105"/>
      <c r="LV28" s="105"/>
      <c r="LW28" s="105"/>
      <c r="LX28" s="105"/>
      <c r="LY28" s="105"/>
      <c r="LZ28" s="105"/>
      <c r="MA28" s="105"/>
      <c r="MB28" s="105"/>
      <c r="MC28" s="105"/>
      <c r="MD28" s="105"/>
      <c r="ME28" s="105"/>
      <c r="MF28" s="105"/>
      <c r="MG28" s="105"/>
      <c r="MH28" s="105"/>
      <c r="MI28" s="105"/>
      <c r="MJ28" s="105"/>
      <c r="MK28" s="105"/>
      <c r="ML28" s="105"/>
      <c r="MM28" s="105"/>
      <c r="MN28" s="105"/>
      <c r="MO28" s="105"/>
      <c r="MP28" s="105"/>
      <c r="MQ28" s="105"/>
      <c r="MR28" s="105"/>
      <c r="MS28" s="105"/>
      <c r="MT28" s="105"/>
      <c r="MU28" s="105"/>
      <c r="MV28" s="105"/>
      <c r="MW28" s="105"/>
      <c r="MX28" s="105"/>
      <c r="MY28" s="105"/>
      <c r="MZ28" s="105"/>
      <c r="NA28" s="105"/>
      <c r="NB28" s="105"/>
      <c r="NC28" s="105"/>
      <c r="ND28" s="105"/>
      <c r="NE28" s="105"/>
      <c r="NF28" s="105"/>
      <c r="NG28" s="105"/>
      <c r="NH28" s="105"/>
      <c r="NI28" s="105"/>
      <c r="NJ28" s="105"/>
      <c r="NK28" s="105"/>
      <c r="NL28" s="106"/>
      <c r="NM28" s="105"/>
      <c r="NN28" s="105"/>
      <c r="NO28" s="105"/>
      <c r="NP28" s="105"/>
      <c r="NQ28" s="105"/>
      <c r="NR28" s="105"/>
    </row>
    <row r="29" spans="1:382" s="80" customFormat="1" ht="21" customHeight="1" x14ac:dyDescent="0.2">
      <c r="B29" s="109"/>
      <c r="C29" s="109"/>
      <c r="D29" s="109"/>
      <c r="E29" s="109"/>
      <c r="F29" s="109"/>
      <c r="G29" s="109"/>
      <c r="H29" s="109"/>
      <c r="I29" s="109"/>
      <c r="J29" s="109"/>
      <c r="K29" s="109"/>
      <c r="L29" s="109"/>
      <c r="M29" s="109"/>
      <c r="N29" s="109"/>
      <c r="O29" s="109"/>
      <c r="P29" s="109"/>
      <c r="Q29" s="110"/>
      <c r="R29" s="110"/>
      <c r="S29" s="110"/>
      <c r="T29" s="110"/>
      <c r="U29" s="110"/>
      <c r="V29" s="110"/>
      <c r="W29" s="110"/>
      <c r="X29" s="110"/>
      <c r="Y29" s="110"/>
      <c r="Z29" s="110"/>
      <c r="AA29" s="110"/>
      <c r="AB29" s="110"/>
      <c r="AC29" s="110"/>
      <c r="AD29" s="110"/>
      <c r="AE29" s="110"/>
      <c r="AF29" s="110"/>
      <c r="AG29" s="110"/>
      <c r="AH29" s="110"/>
      <c r="AI29" s="110"/>
      <c r="AJ29" s="110"/>
      <c r="AK29" s="110"/>
      <c r="AL29" s="110"/>
      <c r="AM29" s="110"/>
      <c r="AN29" s="110"/>
      <c r="AO29" s="110"/>
      <c r="AP29" s="110"/>
      <c r="AQ29" s="110"/>
      <c r="AR29" s="110"/>
      <c r="AS29" s="110"/>
      <c r="AT29" s="110"/>
      <c r="AU29" s="110"/>
      <c r="AV29" s="110"/>
      <c r="AW29" s="110"/>
      <c r="AX29" s="110"/>
      <c r="AY29" s="110"/>
      <c r="AZ29" s="110"/>
      <c r="BA29" s="110"/>
      <c r="BB29" s="110"/>
      <c r="BC29" s="110"/>
      <c r="BD29" s="110"/>
      <c r="BE29" s="110"/>
      <c r="BF29" s="110"/>
      <c r="BG29" s="110"/>
      <c r="BH29" s="110"/>
      <c r="BI29" s="110"/>
      <c r="BJ29" s="110"/>
      <c r="BK29" s="110"/>
      <c r="BL29" s="110"/>
      <c r="BM29" s="110"/>
      <c r="BN29" s="110"/>
      <c r="BO29" s="110"/>
      <c r="BP29" s="110"/>
      <c r="BQ29" s="110"/>
      <c r="BR29" s="110"/>
      <c r="BS29" s="110"/>
      <c r="BT29" s="110"/>
      <c r="BU29" s="110"/>
      <c r="BV29" s="110"/>
      <c r="BW29" s="110"/>
      <c r="BX29" s="110"/>
      <c r="BY29" s="110"/>
      <c r="BZ29" s="110"/>
      <c r="CA29" s="110"/>
      <c r="CB29" s="110"/>
      <c r="CC29" s="110"/>
      <c r="CD29" s="110"/>
      <c r="CE29" s="110"/>
      <c r="CF29" s="110"/>
      <c r="CG29" s="110"/>
      <c r="CH29" s="110"/>
      <c r="CI29" s="110"/>
      <c r="CJ29" s="110"/>
      <c r="CK29" s="110"/>
      <c r="CL29" s="110"/>
      <c r="CM29" s="110"/>
      <c r="CN29" s="110"/>
      <c r="CO29" s="110"/>
      <c r="CP29" s="110"/>
      <c r="CQ29" s="110"/>
      <c r="CR29" s="110"/>
      <c r="CS29" s="110"/>
      <c r="CT29" s="110"/>
      <c r="CU29" s="110"/>
      <c r="CV29" s="110"/>
      <c r="CW29" s="110"/>
      <c r="CX29" s="110"/>
      <c r="CY29" s="110"/>
      <c r="CZ29" s="110"/>
      <c r="DA29" s="110"/>
      <c r="DB29" s="110"/>
      <c r="DC29" s="110"/>
      <c r="DD29" s="110"/>
      <c r="DE29" s="110"/>
      <c r="DF29" s="110"/>
      <c r="DG29" s="110"/>
      <c r="DH29" s="110"/>
      <c r="DI29" s="110"/>
      <c r="DJ29" s="110"/>
      <c r="DK29" s="110"/>
      <c r="DL29" s="110"/>
      <c r="DM29" s="110"/>
      <c r="DN29" s="110"/>
      <c r="DO29" s="110"/>
      <c r="DP29" s="110"/>
      <c r="DQ29" s="110"/>
      <c r="DR29" s="110"/>
      <c r="DS29" s="110"/>
      <c r="DT29" s="110"/>
      <c r="DU29" s="110"/>
      <c r="DV29" s="110"/>
      <c r="DW29" s="110"/>
      <c r="DX29" s="110"/>
      <c r="DY29" s="110"/>
      <c r="DZ29" s="110"/>
      <c r="EA29" s="110"/>
      <c r="EB29" s="110"/>
      <c r="EC29" s="110"/>
      <c r="ED29" s="110"/>
      <c r="EE29" s="110"/>
      <c r="EF29" s="110"/>
      <c r="EG29" s="110"/>
      <c r="EH29" s="110"/>
      <c r="EI29" s="110"/>
      <c r="EJ29" s="110"/>
      <c r="EK29" s="110"/>
      <c r="EL29" s="110"/>
      <c r="EM29" s="110"/>
      <c r="EN29" s="110"/>
      <c r="EO29" s="110"/>
      <c r="EP29" s="110"/>
      <c r="EQ29" s="110"/>
      <c r="ER29" s="110"/>
      <c r="ES29" s="110"/>
      <c r="ET29" s="110"/>
      <c r="EU29" s="110"/>
      <c r="EV29" s="110"/>
      <c r="EW29" s="110"/>
      <c r="EX29" s="110"/>
      <c r="EY29" s="110"/>
      <c r="EZ29" s="110"/>
      <c r="FA29" s="110"/>
      <c r="FB29" s="110"/>
      <c r="FC29" s="110"/>
      <c r="FD29" s="110"/>
      <c r="FE29" s="110"/>
      <c r="FF29" s="110"/>
      <c r="FG29" s="110"/>
      <c r="FH29" s="110"/>
      <c r="FI29" s="110"/>
      <c r="FJ29" s="110"/>
      <c r="FK29" s="110"/>
      <c r="FL29" s="110"/>
      <c r="FM29" s="110"/>
      <c r="FN29" s="110"/>
      <c r="FO29" s="110"/>
      <c r="FP29" s="110"/>
      <c r="FQ29" s="110"/>
      <c r="FR29" s="110"/>
      <c r="FS29" s="110"/>
      <c r="FT29" s="110"/>
      <c r="FU29" s="110"/>
      <c r="FV29" s="110"/>
      <c r="FW29" s="110"/>
      <c r="FX29" s="110"/>
      <c r="FY29" s="110"/>
      <c r="FZ29" s="110"/>
      <c r="GA29" s="110"/>
      <c r="GB29" s="110"/>
      <c r="GC29" s="110"/>
      <c r="GD29" s="110"/>
      <c r="GE29" s="110"/>
      <c r="GF29" s="110"/>
      <c r="GG29" s="110"/>
      <c r="GH29" s="110"/>
      <c r="GI29" s="110"/>
      <c r="GJ29" s="110"/>
      <c r="GK29" s="110"/>
      <c r="GL29" s="110"/>
      <c r="GM29" s="110"/>
      <c r="GN29" s="110"/>
      <c r="GO29" s="110"/>
      <c r="GP29" s="110"/>
      <c r="GQ29" s="110"/>
      <c r="GR29" s="110"/>
      <c r="GS29" s="110"/>
      <c r="GT29" s="110"/>
      <c r="GU29" s="110"/>
      <c r="GV29" s="110"/>
      <c r="GW29" s="110"/>
      <c r="GX29" s="110"/>
      <c r="GY29" s="110"/>
      <c r="GZ29" s="110"/>
      <c r="HA29" s="110"/>
      <c r="HB29" s="110"/>
      <c r="HC29" s="110"/>
      <c r="HD29" s="110"/>
      <c r="HE29" s="110"/>
      <c r="HF29" s="110"/>
      <c r="HG29" s="110"/>
      <c r="HH29" s="110"/>
      <c r="HI29" s="110"/>
      <c r="HJ29" s="110"/>
      <c r="HK29" s="110"/>
      <c r="HL29" s="110"/>
      <c r="HM29" s="110"/>
      <c r="HN29" s="110"/>
      <c r="HO29" s="110"/>
      <c r="HP29" s="110"/>
      <c r="HQ29" s="110"/>
      <c r="HR29" s="110"/>
      <c r="HS29" s="110"/>
      <c r="HT29" s="110"/>
      <c r="HU29" s="110"/>
      <c r="HV29" s="110"/>
      <c r="HW29" s="110"/>
      <c r="HX29" s="110"/>
      <c r="HY29" s="110"/>
      <c r="HZ29" s="110"/>
      <c r="IA29" s="110"/>
      <c r="IB29" s="110"/>
      <c r="IC29" s="110"/>
      <c r="ID29" s="110"/>
      <c r="IE29" s="110"/>
      <c r="IF29" s="110"/>
      <c r="IG29" s="110"/>
      <c r="IH29" s="110"/>
      <c r="II29" s="110"/>
      <c r="IJ29" s="110"/>
      <c r="IK29" s="110"/>
      <c r="IL29" s="110"/>
      <c r="IM29" s="110"/>
      <c r="IN29" s="110"/>
      <c r="IO29" s="110"/>
      <c r="IP29" s="110"/>
      <c r="IQ29" s="110"/>
      <c r="IR29" s="110"/>
      <c r="IS29" s="110"/>
      <c r="IT29" s="110"/>
      <c r="IU29" s="110"/>
      <c r="IV29" s="110"/>
      <c r="IW29" s="110"/>
      <c r="IX29" s="110"/>
      <c r="IY29" s="110"/>
      <c r="IZ29" s="110"/>
      <c r="JA29" s="110"/>
      <c r="JB29" s="110"/>
      <c r="JC29" s="110"/>
      <c r="JD29" s="110"/>
      <c r="JE29" s="110"/>
      <c r="JF29" s="110"/>
      <c r="JG29" s="110"/>
      <c r="JH29" s="110"/>
      <c r="JI29" s="110"/>
      <c r="JJ29" s="110"/>
      <c r="JK29" s="110"/>
      <c r="JL29" s="110"/>
      <c r="JM29" s="110"/>
      <c r="JN29" s="110"/>
      <c r="JO29" s="110"/>
      <c r="JP29" s="110"/>
      <c r="JQ29" s="110"/>
      <c r="JR29" s="110"/>
      <c r="JS29" s="110"/>
      <c r="JT29" s="110"/>
      <c r="JU29" s="110"/>
      <c r="JV29" s="110"/>
      <c r="JW29" s="110"/>
      <c r="JX29" s="110"/>
      <c r="JY29" s="110"/>
      <c r="JZ29" s="110"/>
      <c r="KA29" s="110"/>
      <c r="KB29" s="110"/>
      <c r="KC29" s="110"/>
      <c r="KD29" s="110"/>
      <c r="KE29" s="110"/>
      <c r="KF29" s="110"/>
      <c r="KG29" s="110"/>
      <c r="KH29" s="110"/>
      <c r="KI29" s="110"/>
      <c r="KJ29" s="110"/>
      <c r="KK29" s="110"/>
      <c r="KL29" s="110"/>
      <c r="KM29" s="110"/>
      <c r="KN29" s="110"/>
      <c r="KO29" s="110"/>
      <c r="KP29" s="110"/>
      <c r="KQ29" s="110"/>
      <c r="KR29" s="110"/>
      <c r="KS29" s="110"/>
      <c r="KT29" s="110"/>
      <c r="KU29" s="110"/>
      <c r="KV29" s="110"/>
      <c r="KW29" s="110"/>
      <c r="KX29" s="110"/>
      <c r="KY29" s="110"/>
      <c r="KZ29" s="110"/>
      <c r="LA29" s="110"/>
      <c r="LB29" s="110"/>
      <c r="LC29" s="110"/>
      <c r="LD29" s="110"/>
      <c r="LE29" s="110"/>
      <c r="LF29" s="110"/>
      <c r="LG29" s="110"/>
      <c r="LH29" s="110"/>
      <c r="LI29" s="110"/>
      <c r="LJ29" s="110"/>
      <c r="LK29" s="110"/>
      <c r="LL29" s="110"/>
      <c r="LM29" s="110"/>
      <c r="LN29" s="110"/>
      <c r="LO29" s="110"/>
      <c r="LP29" s="110"/>
      <c r="LQ29" s="110"/>
      <c r="LR29" s="110"/>
      <c r="LS29" s="110"/>
      <c r="LT29" s="110"/>
      <c r="LU29" s="110"/>
      <c r="LV29" s="110"/>
      <c r="LW29" s="110"/>
      <c r="LX29" s="110"/>
      <c r="LY29" s="110"/>
      <c r="LZ29" s="110"/>
      <c r="MA29" s="110"/>
      <c r="MB29" s="110"/>
      <c r="MC29" s="110"/>
      <c r="MD29" s="110"/>
      <c r="ME29" s="110"/>
      <c r="MF29" s="110"/>
      <c r="MG29" s="110"/>
      <c r="MH29" s="110"/>
      <c r="MI29" s="110"/>
      <c r="MJ29" s="110"/>
      <c r="MK29" s="110"/>
      <c r="ML29" s="110"/>
      <c r="MM29" s="110"/>
      <c r="MN29" s="110"/>
      <c r="MO29" s="110"/>
      <c r="MP29" s="110"/>
      <c r="MQ29" s="110"/>
      <c r="MR29" s="110"/>
      <c r="MS29" s="110"/>
      <c r="MT29" s="110"/>
      <c r="MU29" s="110"/>
      <c r="MV29" s="110"/>
      <c r="MW29" s="110"/>
      <c r="MX29" s="110"/>
      <c r="MY29" s="110"/>
      <c r="MZ29" s="110"/>
      <c r="NA29" s="110"/>
      <c r="NB29" s="110"/>
      <c r="NC29" s="110"/>
      <c r="ND29" s="110"/>
      <c r="NE29" s="110"/>
      <c r="NF29" s="110"/>
      <c r="NG29" s="110"/>
      <c r="NH29" s="110"/>
      <c r="NI29" s="110"/>
      <c r="NJ29" s="110"/>
      <c r="NK29" s="110"/>
      <c r="NL29" s="110"/>
      <c r="NM29" s="110"/>
      <c r="NN29" s="110"/>
      <c r="NO29" s="110"/>
      <c r="NP29" s="110"/>
      <c r="NQ29" s="110"/>
      <c r="NR29" s="110"/>
    </row>
    <row r="30" spans="1:382" ht="15.95" hidden="1" customHeight="1" x14ac:dyDescent="0.25">
      <c r="Q30" s="114" t="str">
        <f>VLOOKUP(Q2,[1]Dropdowns!$A$24:$B$37,2,FALSE)</f>
        <v>Neujahr</v>
      </c>
      <c r="R30" s="114" t="e">
        <f>VLOOKUP(R2,[1]Dropdowns!$A$24:$B$37,2,FALSE)</f>
        <v>#N/A</v>
      </c>
      <c r="S30" s="114" t="e">
        <f>VLOOKUP(S2,[1]Dropdowns!$A$24:$B$37,2,FALSE)</f>
        <v>#N/A</v>
      </c>
      <c r="T30" s="114" t="e">
        <f>VLOOKUP(T2,[1]Dropdowns!$A$24:$B$37,2,FALSE)</f>
        <v>#N/A</v>
      </c>
      <c r="U30" s="114" t="e">
        <f>VLOOKUP(U2,[1]Dropdowns!$A$24:$B$37,2,FALSE)</f>
        <v>#N/A</v>
      </c>
      <c r="V30" s="114" t="str">
        <f>VLOOKUP(V2,[1]Dropdowns!$A$24:$B$37,2,FALSE)</f>
        <v>Heilige drei Könige</v>
      </c>
      <c r="W30" s="114" t="e">
        <f>VLOOKUP(W2,[1]Dropdowns!$A$24:$B$37,2,FALSE)</f>
        <v>#N/A</v>
      </c>
      <c r="X30" s="114" t="e">
        <f>VLOOKUP(X2,[1]Dropdowns!$A$24:$B$37,2,FALSE)</f>
        <v>#N/A</v>
      </c>
      <c r="Y30" s="114" t="e">
        <f>VLOOKUP(Y2,[1]Dropdowns!$A$24:$B$37,2,FALSE)</f>
        <v>#N/A</v>
      </c>
      <c r="Z30" s="114" t="e">
        <f>VLOOKUP(Z2,[1]Dropdowns!$A$24:$B$37,2,FALSE)</f>
        <v>#N/A</v>
      </c>
      <c r="AA30" s="114" t="e">
        <f>VLOOKUP(AA2,[1]Dropdowns!$A$24:$B$37,2,FALSE)</f>
        <v>#N/A</v>
      </c>
      <c r="AB30" s="114" t="e">
        <f>VLOOKUP(AB2,[1]Dropdowns!$A$24:$B$37,2,FALSE)</f>
        <v>#N/A</v>
      </c>
      <c r="AC30" s="114" t="e">
        <f>VLOOKUP(AC2,[1]Dropdowns!$A$24:$B$37,2,FALSE)</f>
        <v>#N/A</v>
      </c>
      <c r="AD30" s="114" t="e">
        <f>VLOOKUP(AD2,[1]Dropdowns!$A$24:$B$37,2,FALSE)</f>
        <v>#N/A</v>
      </c>
      <c r="AE30" s="114" t="e">
        <f>VLOOKUP(AE2,[1]Dropdowns!$A$24:$B$37,2,FALSE)</f>
        <v>#N/A</v>
      </c>
      <c r="AF30" s="114" t="e">
        <f>VLOOKUP(AF2,[1]Dropdowns!$A$24:$B$37,2,FALSE)</f>
        <v>#N/A</v>
      </c>
      <c r="AG30" s="114" t="e">
        <f>VLOOKUP(AG2,[1]Dropdowns!$A$24:$B$37,2,FALSE)</f>
        <v>#N/A</v>
      </c>
      <c r="AH30" s="114" t="e">
        <f>VLOOKUP(AH2,[1]Dropdowns!$A$24:$B$37,2,FALSE)</f>
        <v>#N/A</v>
      </c>
      <c r="AI30" s="114" t="e">
        <f>VLOOKUP(AI2,[1]Dropdowns!$A$24:$B$37,2,FALSE)</f>
        <v>#N/A</v>
      </c>
      <c r="AJ30" s="114" t="e">
        <f>VLOOKUP(AJ2,[1]Dropdowns!$A$24:$B$37,2,FALSE)</f>
        <v>#N/A</v>
      </c>
      <c r="AK30" s="114" t="e">
        <f>VLOOKUP(AK2,[1]Dropdowns!$A$24:$B$37,2,FALSE)</f>
        <v>#N/A</v>
      </c>
      <c r="AL30" s="114" t="e">
        <f>VLOOKUP(AL2,[1]Dropdowns!$A$24:$B$37,2,FALSE)</f>
        <v>#N/A</v>
      </c>
      <c r="AM30" s="114" t="e">
        <f>VLOOKUP(AM2,[1]Dropdowns!$A$24:$B$37,2,FALSE)</f>
        <v>#N/A</v>
      </c>
      <c r="AN30" s="114" t="e">
        <f>VLOOKUP(AN2,[1]Dropdowns!$A$24:$B$37,2,FALSE)</f>
        <v>#N/A</v>
      </c>
      <c r="AO30" s="114" t="e">
        <f>VLOOKUP(AO2,[1]Dropdowns!$A$24:$B$37,2,FALSE)</f>
        <v>#N/A</v>
      </c>
      <c r="AP30" s="114" t="e">
        <f>VLOOKUP(AP2,[1]Dropdowns!$A$24:$B$37,2,FALSE)</f>
        <v>#N/A</v>
      </c>
      <c r="AQ30" s="114" t="e">
        <f>VLOOKUP(AQ2,[1]Dropdowns!$A$24:$B$37,2,FALSE)</f>
        <v>#N/A</v>
      </c>
      <c r="AR30" s="114" t="e">
        <f>VLOOKUP(AR2,[1]Dropdowns!$A$24:$B$37,2,FALSE)</f>
        <v>#N/A</v>
      </c>
      <c r="AS30" s="114" t="e">
        <f>VLOOKUP(AS2,[1]Dropdowns!$A$24:$B$37,2,FALSE)</f>
        <v>#N/A</v>
      </c>
      <c r="AT30" s="114" t="e">
        <f>VLOOKUP(AT2,[1]Dropdowns!$A$24:$B$37,2,FALSE)</f>
        <v>#N/A</v>
      </c>
      <c r="AU30" s="114" t="e">
        <f>VLOOKUP(AU2,[1]Dropdowns!$A$24:$B$37,2,FALSE)</f>
        <v>#N/A</v>
      </c>
      <c r="AV30" s="114" t="e">
        <f>VLOOKUP(AV2,[1]Dropdowns!$A$24:$B$37,2,FALSE)</f>
        <v>#N/A</v>
      </c>
      <c r="AW30" s="114" t="e">
        <f>VLOOKUP(AW2,[1]Dropdowns!$A$24:$B$37,2,FALSE)</f>
        <v>#N/A</v>
      </c>
      <c r="AX30" s="114" t="e">
        <f>VLOOKUP(AX2,[1]Dropdowns!$A$24:$B$37,2,FALSE)</f>
        <v>#N/A</v>
      </c>
      <c r="AY30" s="114" t="e">
        <f>VLOOKUP(AY2,[1]Dropdowns!$A$24:$B$37,2,FALSE)</f>
        <v>#N/A</v>
      </c>
      <c r="AZ30" s="114" t="e">
        <f>VLOOKUP(AZ2,[1]Dropdowns!$A$24:$B$37,2,FALSE)</f>
        <v>#N/A</v>
      </c>
      <c r="BA30" s="114" t="e">
        <f>VLOOKUP(BA2,[1]Dropdowns!$A$24:$B$37,2,FALSE)</f>
        <v>#N/A</v>
      </c>
      <c r="BB30" s="114" t="e">
        <f>VLOOKUP(BB2,[1]Dropdowns!$A$24:$B$37,2,FALSE)</f>
        <v>#N/A</v>
      </c>
      <c r="BC30" s="114" t="e">
        <f>VLOOKUP(BC2,[1]Dropdowns!$A$24:$B$37,2,FALSE)</f>
        <v>#N/A</v>
      </c>
      <c r="BD30" s="114" t="e">
        <f>VLOOKUP(BD2,[1]Dropdowns!$A$24:$B$37,2,FALSE)</f>
        <v>#N/A</v>
      </c>
      <c r="BE30" s="114" t="e">
        <f>VLOOKUP(BE2,[1]Dropdowns!$A$24:$B$37,2,FALSE)</f>
        <v>#N/A</v>
      </c>
      <c r="BF30" s="114" t="e">
        <f>VLOOKUP(BF2,[1]Dropdowns!$A$24:$B$37,2,FALSE)</f>
        <v>#N/A</v>
      </c>
      <c r="BG30" s="114" t="e">
        <f>VLOOKUP(BG2,[1]Dropdowns!$A$24:$B$37,2,FALSE)</f>
        <v>#N/A</v>
      </c>
      <c r="BH30" s="114" t="e">
        <f>VLOOKUP(BH2,[1]Dropdowns!$A$24:$B$37,2,FALSE)</f>
        <v>#N/A</v>
      </c>
      <c r="BI30" s="114" t="e">
        <f>VLOOKUP(BI2,[1]Dropdowns!$A$24:$B$37,2,FALSE)</f>
        <v>#N/A</v>
      </c>
      <c r="BJ30" s="114" t="e">
        <f>VLOOKUP(BJ2,[1]Dropdowns!$A$24:$B$37,2,FALSE)</f>
        <v>#N/A</v>
      </c>
      <c r="BK30" s="114" t="e">
        <f>VLOOKUP(BK2,[1]Dropdowns!$A$24:$B$37,2,FALSE)</f>
        <v>#N/A</v>
      </c>
      <c r="BL30" s="114" t="e">
        <f>VLOOKUP(BL2,[1]Dropdowns!$A$24:$B$37,2,FALSE)</f>
        <v>#N/A</v>
      </c>
      <c r="BM30" s="114" t="e">
        <f>VLOOKUP(BM2,[1]Dropdowns!$A$24:$B$37,2,FALSE)</f>
        <v>#N/A</v>
      </c>
      <c r="BN30" s="114" t="e">
        <f>VLOOKUP(BN2,[1]Dropdowns!$A$24:$B$37,2,FALSE)</f>
        <v>#N/A</v>
      </c>
      <c r="BO30" s="114" t="e">
        <f>VLOOKUP(BO2,[1]Dropdowns!$A$24:$B$37,2,FALSE)</f>
        <v>#N/A</v>
      </c>
      <c r="BP30" s="114" t="e">
        <f>VLOOKUP(BP2,[1]Dropdowns!$A$24:$B$37,2,FALSE)</f>
        <v>#N/A</v>
      </c>
      <c r="BQ30" s="114" t="e">
        <f>VLOOKUP(BQ2,[1]Dropdowns!$A$24:$B$37,2,FALSE)</f>
        <v>#N/A</v>
      </c>
      <c r="BR30" s="114" t="e">
        <f>VLOOKUP(BR2,[1]Dropdowns!$A$24:$B$37,2,FALSE)</f>
        <v>#N/A</v>
      </c>
      <c r="BS30" s="114" t="e">
        <f>VLOOKUP(BS2,[1]Dropdowns!$A$24:$B$37,2,FALSE)</f>
        <v>#N/A</v>
      </c>
      <c r="BT30" s="114" t="e">
        <f>VLOOKUP(BT2,[1]Dropdowns!$A$24:$B$37,2,FALSE)</f>
        <v>#N/A</v>
      </c>
      <c r="BU30" s="114" t="e">
        <f>VLOOKUP(BU2,[1]Dropdowns!$A$24:$B$37,2,FALSE)</f>
        <v>#N/A</v>
      </c>
      <c r="BV30" s="114" t="e">
        <f>VLOOKUP(BV2,[1]Dropdowns!$A$24:$B$37,2,FALSE)</f>
        <v>#N/A</v>
      </c>
      <c r="BW30" s="114" t="e">
        <f>VLOOKUP(BW2,[1]Dropdowns!$A$24:$B$37,2,FALSE)</f>
        <v>#N/A</v>
      </c>
      <c r="BX30" s="114" t="e">
        <f>VLOOKUP(BX2,[1]Dropdowns!$A$24:$B$37,2,FALSE)</f>
        <v>#N/A</v>
      </c>
      <c r="BY30" s="114" t="e">
        <f>VLOOKUP(BY2,[1]Dropdowns!$A$24:$B$37,2,FALSE)</f>
        <v>#N/A</v>
      </c>
      <c r="BZ30" s="114" t="e">
        <f>VLOOKUP(BZ2,[1]Dropdowns!$A$24:$B$37,2,FALSE)</f>
        <v>#N/A</v>
      </c>
      <c r="CA30" s="114" t="e">
        <f>VLOOKUP(CA2,[1]Dropdowns!$A$24:$B$37,2,FALSE)</f>
        <v>#N/A</v>
      </c>
      <c r="CB30" s="114" t="e">
        <f>VLOOKUP(CB2,[1]Dropdowns!$A$24:$B$37,2,FALSE)</f>
        <v>#N/A</v>
      </c>
      <c r="CC30" s="114" t="e">
        <f>VLOOKUP(CC2,[1]Dropdowns!$A$24:$B$37,2,FALSE)</f>
        <v>#N/A</v>
      </c>
      <c r="CD30" s="114" t="e">
        <f>VLOOKUP(CD2,[1]Dropdowns!$A$24:$B$37,2,FALSE)</f>
        <v>#N/A</v>
      </c>
      <c r="CE30" s="114" t="e">
        <f>VLOOKUP(CE2,[1]Dropdowns!$A$24:$B$37,2,FALSE)</f>
        <v>#N/A</v>
      </c>
      <c r="CF30" s="114" t="e">
        <f>VLOOKUP(CF2,[1]Dropdowns!$A$24:$B$37,2,FALSE)</f>
        <v>#N/A</v>
      </c>
      <c r="CG30" s="114" t="e">
        <f>VLOOKUP(CG2,[1]Dropdowns!$A$24:$B$37,2,FALSE)</f>
        <v>#N/A</v>
      </c>
      <c r="CH30" s="114" t="e">
        <f>VLOOKUP(CH2,[1]Dropdowns!$A$24:$B$37,2,FALSE)</f>
        <v>#N/A</v>
      </c>
      <c r="CI30" s="114" t="e">
        <f>VLOOKUP(CI2,[1]Dropdowns!$A$24:$B$37,2,FALSE)</f>
        <v>#N/A</v>
      </c>
      <c r="CJ30" s="114" t="e">
        <f>VLOOKUP(CJ2,[1]Dropdowns!$A$24:$B$37,2,FALSE)</f>
        <v>#N/A</v>
      </c>
      <c r="CK30" s="114" t="e">
        <f>VLOOKUP(CK2,[1]Dropdowns!$A$24:$B$37,2,FALSE)</f>
        <v>#N/A</v>
      </c>
      <c r="CL30" s="114" t="e">
        <f>VLOOKUP(CL2,[1]Dropdowns!$A$24:$B$37,2,FALSE)</f>
        <v>#N/A</v>
      </c>
      <c r="CM30" s="114" t="e">
        <f>VLOOKUP(CM2,[1]Dropdowns!$A$24:$B$37,2,FALSE)</f>
        <v>#N/A</v>
      </c>
      <c r="CN30" s="114" t="e">
        <f>VLOOKUP(CN2,[1]Dropdowns!$A$24:$B$37,2,FALSE)</f>
        <v>#N/A</v>
      </c>
      <c r="CO30" s="114" t="e">
        <f>VLOOKUP(CO2,[1]Dropdowns!$A$24:$B$37,2,FALSE)</f>
        <v>#N/A</v>
      </c>
      <c r="CP30" s="114" t="e">
        <f>VLOOKUP(CP2,[1]Dropdowns!$A$24:$B$37,2,FALSE)</f>
        <v>#N/A</v>
      </c>
      <c r="CQ30" s="114" t="e">
        <f>VLOOKUP(CQ2,[1]Dropdowns!$A$24:$B$37,2,FALSE)</f>
        <v>#N/A</v>
      </c>
      <c r="CR30" s="114" t="e">
        <f>VLOOKUP(CR2,[1]Dropdowns!$A$24:$B$37,2,FALSE)</f>
        <v>#N/A</v>
      </c>
      <c r="CS30" s="114" t="e">
        <f>VLOOKUP(CS2,[1]Dropdowns!$A$24:$B$37,2,FALSE)</f>
        <v>#N/A</v>
      </c>
      <c r="CT30" s="114" t="e">
        <f>VLOOKUP(CT2,[1]Dropdowns!$A$24:$B$37,2,FALSE)</f>
        <v>#N/A</v>
      </c>
      <c r="CU30" s="114" t="e">
        <f>VLOOKUP(CU2,[1]Dropdowns!$A$24:$B$37,2,FALSE)</f>
        <v>#N/A</v>
      </c>
      <c r="CV30" s="114" t="e">
        <f>VLOOKUP(CV2,[1]Dropdowns!$A$24:$B$37,2,FALSE)</f>
        <v>#N/A</v>
      </c>
      <c r="CW30" s="114" t="e">
        <f>VLOOKUP(CW2,[1]Dropdowns!$A$24:$B$37,2,FALSE)</f>
        <v>#N/A</v>
      </c>
      <c r="CX30" s="114" t="e">
        <f>VLOOKUP(CX2,[1]Dropdowns!$A$24:$B$37,2,FALSE)</f>
        <v>#N/A</v>
      </c>
      <c r="CY30" s="114" t="e">
        <f>VLOOKUP(CY2,[1]Dropdowns!$A$24:$B$37,2,FALSE)</f>
        <v>#N/A</v>
      </c>
      <c r="CZ30" s="114" t="e">
        <f>VLOOKUP(CZ2,[1]Dropdowns!$A$24:$B$37,2,FALSE)</f>
        <v>#N/A</v>
      </c>
      <c r="DA30" s="114" t="e">
        <f>VLOOKUP(DA2,[1]Dropdowns!$A$24:$B$37,2,FALSE)</f>
        <v>#N/A</v>
      </c>
      <c r="DB30" s="114" t="e">
        <f>VLOOKUP(DB2,[1]Dropdowns!$A$24:$B$37,2,FALSE)</f>
        <v>#N/A</v>
      </c>
      <c r="DC30" s="114" t="e">
        <f>VLOOKUP(DC2,[1]Dropdowns!$A$24:$B$37,2,FALSE)</f>
        <v>#N/A</v>
      </c>
      <c r="DD30" s="114" t="e">
        <f>VLOOKUP(DD2,[1]Dropdowns!$A$24:$B$37,2,FALSE)</f>
        <v>#N/A</v>
      </c>
      <c r="DE30" s="114" t="e">
        <f>VLOOKUP(DE2,[1]Dropdowns!$A$24:$B$37,2,FALSE)</f>
        <v>#N/A</v>
      </c>
      <c r="DF30" s="114" t="e">
        <f>VLOOKUP(DF2,[1]Dropdowns!$A$24:$B$37,2,FALSE)</f>
        <v>#N/A</v>
      </c>
      <c r="DG30" s="114" t="e">
        <f>VLOOKUP(DG2,[1]Dropdowns!$A$24:$B$37,2,FALSE)</f>
        <v>#N/A</v>
      </c>
      <c r="DH30" s="114" t="e">
        <f>VLOOKUP(DH2,[1]Dropdowns!$A$24:$B$37,2,FALSE)</f>
        <v>#N/A</v>
      </c>
      <c r="DI30" s="114" t="e">
        <f>VLOOKUP(DI2,[1]Dropdowns!$A$24:$B$37,2,FALSE)</f>
        <v>#N/A</v>
      </c>
      <c r="DJ30" s="114" t="e">
        <f>VLOOKUP(DJ2,[1]Dropdowns!$A$24:$B$37,2,FALSE)</f>
        <v>#N/A</v>
      </c>
      <c r="DK30" s="114" t="e">
        <f>VLOOKUP(DK2,[1]Dropdowns!$A$24:$B$37,2,FALSE)</f>
        <v>#N/A</v>
      </c>
      <c r="DL30" s="114" t="e">
        <f>VLOOKUP(DL2,[1]Dropdowns!$A$24:$B$37,2,FALSE)</f>
        <v>#N/A</v>
      </c>
      <c r="DM30" s="114" t="e">
        <f>VLOOKUP(DM2,[1]Dropdowns!$A$24:$B$37,2,FALSE)</f>
        <v>#N/A</v>
      </c>
      <c r="DN30" s="114" t="e">
        <f>VLOOKUP(DN2,[1]Dropdowns!$A$24:$B$37,2,FALSE)</f>
        <v>#N/A</v>
      </c>
      <c r="DO30" s="114" t="e">
        <f>VLOOKUP(DO2,[1]Dropdowns!$A$24:$B$37,2,FALSE)</f>
        <v>#N/A</v>
      </c>
      <c r="DP30" s="114" t="e">
        <f>VLOOKUP(DP2,[1]Dropdowns!$A$24:$B$37,2,FALSE)</f>
        <v>#N/A</v>
      </c>
      <c r="DQ30" s="114" t="str">
        <f>VLOOKUP(DQ2,[1]Dropdowns!$A$24:$B$37,2,FALSE)</f>
        <v>Karfreitag</v>
      </c>
      <c r="DR30" s="114" t="e">
        <f>VLOOKUP(DR2,[1]Dropdowns!$A$24:$B$37,2,FALSE)</f>
        <v>#N/A</v>
      </c>
      <c r="DS30" s="114" t="str">
        <f>VLOOKUP(DS2,[1]Dropdowns!$A$24:$B$37,2,FALSE)</f>
        <v>Ostersonntag</v>
      </c>
      <c r="DT30" s="114" t="str">
        <f>VLOOKUP(DT2,[1]Dropdowns!$A$24:$B$37,2,FALSE)</f>
        <v>Ostermontag</v>
      </c>
      <c r="DU30" s="114" t="e">
        <f>VLOOKUP(DU2,[1]Dropdowns!$A$24:$B$37,2,FALSE)</f>
        <v>#N/A</v>
      </c>
      <c r="DV30" s="114" t="e">
        <f>VLOOKUP(DV2,[1]Dropdowns!$A$24:$B$37,2,FALSE)</f>
        <v>#N/A</v>
      </c>
      <c r="DW30" s="114" t="e">
        <f>VLOOKUP(DW2,[1]Dropdowns!$A$24:$B$37,2,FALSE)</f>
        <v>#N/A</v>
      </c>
      <c r="DX30" s="114" t="e">
        <f>VLOOKUP(DX2,[1]Dropdowns!$A$24:$B$37,2,FALSE)</f>
        <v>#N/A</v>
      </c>
      <c r="DY30" s="114" t="e">
        <f>VLOOKUP(DY2,[1]Dropdowns!$A$24:$B$37,2,FALSE)</f>
        <v>#N/A</v>
      </c>
      <c r="DZ30" s="114" t="e">
        <f>VLOOKUP(DZ2,[1]Dropdowns!$A$24:$B$37,2,FALSE)</f>
        <v>#N/A</v>
      </c>
      <c r="EA30" s="114" t="e">
        <f>VLOOKUP(EA2,[1]Dropdowns!$A$24:$B$37,2,FALSE)</f>
        <v>#N/A</v>
      </c>
      <c r="EB30" s="114" t="e">
        <f>VLOOKUP(EB2,[1]Dropdowns!$A$24:$B$37,2,FALSE)</f>
        <v>#N/A</v>
      </c>
      <c r="EC30" s="114" t="e">
        <f>VLOOKUP(EC2,[1]Dropdowns!$A$24:$B$37,2,FALSE)</f>
        <v>#N/A</v>
      </c>
      <c r="ED30" s="114" t="e">
        <f>VLOOKUP(ED2,[1]Dropdowns!$A$24:$B$37,2,FALSE)</f>
        <v>#N/A</v>
      </c>
      <c r="EE30" s="114" t="e">
        <f>VLOOKUP(EE2,[1]Dropdowns!$A$24:$B$37,2,FALSE)</f>
        <v>#N/A</v>
      </c>
      <c r="EF30" s="114" t="e">
        <f>VLOOKUP(EF2,[1]Dropdowns!$A$24:$B$37,2,FALSE)</f>
        <v>#N/A</v>
      </c>
      <c r="EG30" s="114" t="str">
        <f>VLOOKUP(EG2,[1]Dropdowns!$A$24:$B$37,2,FALSE)</f>
        <v>1.Mai</v>
      </c>
      <c r="EH30" s="114" t="e">
        <f>VLOOKUP(EH2,[1]Dropdowns!$A$24:$B$37,2,FALSE)</f>
        <v>#N/A</v>
      </c>
      <c r="EI30" s="114" t="e">
        <f>VLOOKUP(EI2,[1]Dropdowns!$A$24:$B$37,2,FALSE)</f>
        <v>#N/A</v>
      </c>
      <c r="EJ30" s="114" t="e">
        <f>VLOOKUP(EJ2,[1]Dropdowns!$A$24:$B$37,2,FALSE)</f>
        <v>#N/A</v>
      </c>
      <c r="EK30" s="114" t="e">
        <f>VLOOKUP(EK2,[1]Dropdowns!$A$24:$B$37,2,FALSE)</f>
        <v>#N/A</v>
      </c>
      <c r="EL30" s="114" t="e">
        <f>VLOOKUP(EL2,[1]Dropdowns!$A$24:$B$37,2,FALSE)</f>
        <v>#N/A</v>
      </c>
      <c r="EM30" s="114" t="e">
        <f>VLOOKUP(EM2,[1]Dropdowns!$A$24:$B$37,2,FALSE)</f>
        <v>#N/A</v>
      </c>
      <c r="EN30" s="114" t="e">
        <f>VLOOKUP(EN2,[1]Dropdowns!$A$24:$B$37,2,FALSE)</f>
        <v>#N/A</v>
      </c>
      <c r="EO30" s="114" t="e">
        <f>VLOOKUP(EO2,[1]Dropdowns!$A$24:$B$37,2,FALSE)</f>
        <v>#N/A</v>
      </c>
      <c r="EP30" s="114" t="e">
        <f>VLOOKUP(EP2,[1]Dropdowns!$A$24:$B$37,2,FALSE)</f>
        <v>#N/A</v>
      </c>
      <c r="EQ30" s="114" t="e">
        <f>VLOOKUP(EQ2,[1]Dropdowns!$A$24:$B$37,2,FALSE)</f>
        <v>#N/A</v>
      </c>
      <c r="ER30" s="114" t="e">
        <f>VLOOKUP(ER2,[1]Dropdowns!$A$24:$B$37,2,FALSE)</f>
        <v>#N/A</v>
      </c>
      <c r="ES30" s="114" t="e">
        <f>VLOOKUP(ES2,[1]Dropdowns!$A$24:$B$37,2,FALSE)</f>
        <v>#N/A</v>
      </c>
      <c r="ET30" s="114" t="e">
        <f>VLOOKUP(ET2,[1]Dropdowns!$A$24:$B$37,2,FALSE)</f>
        <v>#N/A</v>
      </c>
      <c r="EU30" s="114" t="e">
        <f>VLOOKUP(EU2,[1]Dropdowns!$A$24:$B$37,2,FALSE)</f>
        <v>#N/A</v>
      </c>
      <c r="EV30" s="114" t="e">
        <f>VLOOKUP(EV2,[1]Dropdowns!$A$24:$B$37,2,FALSE)</f>
        <v>#N/A</v>
      </c>
      <c r="EW30" s="114" t="e">
        <f>VLOOKUP(EW2,[1]Dropdowns!$A$24:$B$37,2,FALSE)</f>
        <v>#N/A</v>
      </c>
      <c r="EX30" s="114" t="e">
        <f>VLOOKUP(EX2,[1]Dropdowns!$A$24:$B$37,2,FALSE)</f>
        <v>#N/A</v>
      </c>
      <c r="EY30" s="114" t="e">
        <f>VLOOKUP(EY2,[1]Dropdowns!$A$24:$B$37,2,FALSE)</f>
        <v>#N/A</v>
      </c>
      <c r="EZ30" s="114" t="e">
        <f>VLOOKUP(EZ2,[1]Dropdowns!$A$24:$B$37,2,FALSE)</f>
        <v>#N/A</v>
      </c>
      <c r="FA30" s="114" t="e">
        <f>VLOOKUP(FA2,[1]Dropdowns!$A$24:$B$37,2,FALSE)</f>
        <v>#N/A</v>
      </c>
      <c r="FB30" s="114" t="e">
        <f>VLOOKUP(FB2,[1]Dropdowns!$A$24:$B$37,2,FALSE)</f>
        <v>#N/A</v>
      </c>
      <c r="FC30" s="114" t="e">
        <f>VLOOKUP(FC2,[1]Dropdowns!$A$24:$B$37,2,FALSE)</f>
        <v>#N/A</v>
      </c>
      <c r="FD30" s="114" t="e">
        <f>VLOOKUP(FD2,[1]Dropdowns!$A$24:$B$37,2,FALSE)</f>
        <v>#N/A</v>
      </c>
      <c r="FE30" s="114" t="e">
        <f>VLOOKUP(FE2,[1]Dropdowns!$A$24:$B$37,2,FALSE)</f>
        <v>#N/A</v>
      </c>
      <c r="FF30" s="114" t="str">
        <f>VLOOKUP(FF2,[1]Dropdowns!$A$24:$B$37,2,FALSE)</f>
        <v>Christi Himmelfahrt</v>
      </c>
      <c r="FG30" s="114" t="e">
        <f>VLOOKUP(FG2,[1]Dropdowns!$A$24:$B$37,2,FALSE)</f>
        <v>#N/A</v>
      </c>
      <c r="FH30" s="114" t="e">
        <f>VLOOKUP(FH2,[1]Dropdowns!$A$24:$B$37,2,FALSE)</f>
        <v>#N/A</v>
      </c>
      <c r="FI30" s="114" t="e">
        <f>VLOOKUP(FI2,[1]Dropdowns!$A$24:$B$37,2,FALSE)</f>
        <v>#N/A</v>
      </c>
      <c r="FJ30" s="114" t="e">
        <f>VLOOKUP(FJ2,[1]Dropdowns!$A$24:$B$37,2,FALSE)</f>
        <v>#N/A</v>
      </c>
      <c r="FK30" s="114" t="e">
        <f>VLOOKUP(FK2,[1]Dropdowns!$A$24:$B$37,2,FALSE)</f>
        <v>#N/A</v>
      </c>
      <c r="FL30" s="114" t="e">
        <f>VLOOKUP(FL2,[1]Dropdowns!$A$24:$B$37,2,FALSE)</f>
        <v>#N/A</v>
      </c>
      <c r="FM30" s="114" t="e">
        <f>VLOOKUP(FM2,[1]Dropdowns!$A$24:$B$37,2,FALSE)</f>
        <v>#N/A</v>
      </c>
      <c r="FN30" s="114" t="e">
        <f>VLOOKUP(FN2,[1]Dropdowns!$A$24:$B$37,2,FALSE)</f>
        <v>#N/A</v>
      </c>
      <c r="FO30" s="114" t="e">
        <f>VLOOKUP(FO2,[1]Dropdowns!$A$24:$B$37,2,FALSE)</f>
        <v>#N/A</v>
      </c>
      <c r="FP30" s="114" t="e">
        <f>VLOOKUP(FP2,[1]Dropdowns!$A$24:$B$37,2,FALSE)</f>
        <v>#N/A</v>
      </c>
      <c r="FQ30" s="114" t="str">
        <f>VLOOKUP(FQ2,[1]Dropdowns!$A$24:$B$37,2,FALSE)</f>
        <v>Pfingstmontag</v>
      </c>
      <c r="FR30" s="114" t="e">
        <f>VLOOKUP(FR2,[1]Dropdowns!$A$24:$B$37,2,FALSE)</f>
        <v>#N/A</v>
      </c>
      <c r="FS30" s="114" t="e">
        <f>VLOOKUP(FS2,[1]Dropdowns!$A$24:$B$37,2,FALSE)</f>
        <v>#N/A</v>
      </c>
      <c r="FT30" s="114" t="e">
        <f>VLOOKUP(FT2,[1]Dropdowns!$A$24:$B$37,2,FALSE)</f>
        <v>#N/A</v>
      </c>
      <c r="FU30" s="114" t="e">
        <f>VLOOKUP(FU2,[1]Dropdowns!$A$24:$B$37,2,FALSE)</f>
        <v>#N/A</v>
      </c>
      <c r="FV30" s="114" t="e">
        <f>VLOOKUP(FV2,[1]Dropdowns!$A$24:$B$37,2,FALSE)</f>
        <v>#N/A</v>
      </c>
      <c r="FW30" s="114" t="e">
        <f>VLOOKUP(FW2,[1]Dropdowns!$A$24:$B$37,2,FALSE)</f>
        <v>#N/A</v>
      </c>
      <c r="FX30" s="114" t="e">
        <f>VLOOKUP(FX2,[1]Dropdowns!$A$24:$B$37,2,FALSE)</f>
        <v>#N/A</v>
      </c>
      <c r="FY30" s="114" t="e">
        <f>VLOOKUP(FY2,[1]Dropdowns!$A$24:$B$37,2,FALSE)</f>
        <v>#N/A</v>
      </c>
      <c r="FZ30" s="114" t="e">
        <f>VLOOKUP(FZ2,[1]Dropdowns!$A$24:$B$37,2,FALSE)</f>
        <v>#N/A</v>
      </c>
      <c r="GA30" s="114" t="str">
        <f>VLOOKUP(GA2,[1]Dropdowns!$A$24:$B$37,2,FALSE)</f>
        <v>Fronleichnam</v>
      </c>
      <c r="GB30" s="114" t="e">
        <f>VLOOKUP(GB2,[1]Dropdowns!$A$24:$B$37,2,FALSE)</f>
        <v>#N/A</v>
      </c>
      <c r="GC30" s="114" t="e">
        <f>VLOOKUP(GC2,[1]Dropdowns!$A$24:$B$37,2,FALSE)</f>
        <v>#N/A</v>
      </c>
      <c r="GD30" s="114" t="e">
        <f>VLOOKUP(GD2,[1]Dropdowns!$A$24:$B$37,2,FALSE)</f>
        <v>#N/A</v>
      </c>
      <c r="GE30" s="114" t="e">
        <f>VLOOKUP(GE2,[1]Dropdowns!$A$24:$B$37,2,FALSE)</f>
        <v>#N/A</v>
      </c>
      <c r="GF30" s="114" t="e">
        <f>VLOOKUP(GF2,[1]Dropdowns!$A$24:$B$37,2,FALSE)</f>
        <v>#N/A</v>
      </c>
      <c r="GG30" s="114" t="e">
        <f>VLOOKUP(GG2,[1]Dropdowns!$A$24:$B$37,2,FALSE)</f>
        <v>#N/A</v>
      </c>
      <c r="GH30" s="114" t="e">
        <f>VLOOKUP(GH2,[1]Dropdowns!$A$24:$B$37,2,FALSE)</f>
        <v>#N/A</v>
      </c>
      <c r="GI30" s="114" t="e">
        <f>VLOOKUP(GI2,[1]Dropdowns!$A$24:$B$37,2,FALSE)</f>
        <v>#N/A</v>
      </c>
      <c r="GJ30" s="114" t="e">
        <f>VLOOKUP(GJ2,[1]Dropdowns!$A$24:$B$37,2,FALSE)</f>
        <v>#N/A</v>
      </c>
      <c r="GK30" s="114" t="e">
        <f>VLOOKUP(GK2,[1]Dropdowns!$A$24:$B$37,2,FALSE)</f>
        <v>#N/A</v>
      </c>
      <c r="GL30" s="114" t="e">
        <f>VLOOKUP(GL2,[1]Dropdowns!$A$24:$B$37,2,FALSE)</f>
        <v>#N/A</v>
      </c>
      <c r="GM30" s="114" t="e">
        <f>VLOOKUP(GM2,[1]Dropdowns!$A$24:$B$37,2,FALSE)</f>
        <v>#N/A</v>
      </c>
      <c r="GN30" s="114" t="e">
        <f>VLOOKUP(GN2,[1]Dropdowns!$A$24:$B$37,2,FALSE)</f>
        <v>#N/A</v>
      </c>
      <c r="GO30" s="114" t="e">
        <f>VLOOKUP(GO2,[1]Dropdowns!$A$24:$B$37,2,FALSE)</f>
        <v>#N/A</v>
      </c>
      <c r="GP30" s="114" t="e">
        <f>VLOOKUP(GP2,[1]Dropdowns!$A$24:$B$37,2,FALSE)</f>
        <v>#N/A</v>
      </c>
      <c r="GQ30" s="114" t="e">
        <f>VLOOKUP(GQ2,[1]Dropdowns!$A$24:$B$37,2,FALSE)</f>
        <v>#N/A</v>
      </c>
      <c r="GR30" s="114" t="e">
        <f>VLOOKUP(GR2,[1]Dropdowns!$A$24:$B$37,2,FALSE)</f>
        <v>#N/A</v>
      </c>
      <c r="GS30" s="114" t="e">
        <f>VLOOKUP(GS2,[1]Dropdowns!$A$24:$B$37,2,FALSE)</f>
        <v>#N/A</v>
      </c>
      <c r="GT30" s="114" t="e">
        <f>VLOOKUP(GT2,[1]Dropdowns!$A$24:$B$37,2,FALSE)</f>
        <v>#N/A</v>
      </c>
      <c r="GU30" s="114" t="e">
        <f>VLOOKUP(GU2,[1]Dropdowns!$A$24:$B$37,2,FALSE)</f>
        <v>#N/A</v>
      </c>
      <c r="GV30" s="114" t="e">
        <f>VLOOKUP(GV2,[1]Dropdowns!$A$24:$B$37,2,FALSE)</f>
        <v>#N/A</v>
      </c>
      <c r="GW30" s="114" t="e">
        <f>VLOOKUP(GW2,[1]Dropdowns!$A$24:$B$37,2,FALSE)</f>
        <v>#N/A</v>
      </c>
      <c r="GX30" s="114" t="e">
        <f>VLOOKUP(GX2,[1]Dropdowns!$A$24:$B$37,2,FALSE)</f>
        <v>#N/A</v>
      </c>
      <c r="GY30" s="114" t="e">
        <f>VLOOKUP(GY2,[1]Dropdowns!$A$24:$B$37,2,FALSE)</f>
        <v>#N/A</v>
      </c>
      <c r="GZ30" s="114" t="e">
        <f>VLOOKUP(GZ2,[1]Dropdowns!$A$24:$B$37,2,FALSE)</f>
        <v>#N/A</v>
      </c>
      <c r="HA30" s="114" t="e">
        <f>VLOOKUP(HA2,[1]Dropdowns!$A$24:$B$37,2,FALSE)</f>
        <v>#N/A</v>
      </c>
      <c r="HB30" s="114" t="e">
        <f>VLOOKUP(HB2,[1]Dropdowns!$A$24:$B$37,2,FALSE)</f>
        <v>#N/A</v>
      </c>
      <c r="HC30" s="114" t="e">
        <f>VLOOKUP(HC2,[1]Dropdowns!$A$24:$B$37,2,FALSE)</f>
        <v>#N/A</v>
      </c>
      <c r="HD30" s="114" t="e">
        <f>VLOOKUP(HD2,[1]Dropdowns!$A$24:$B$37,2,FALSE)</f>
        <v>#N/A</v>
      </c>
      <c r="HE30" s="114" t="e">
        <f>VLOOKUP(HE2,[1]Dropdowns!$A$24:$B$37,2,FALSE)</f>
        <v>#N/A</v>
      </c>
      <c r="HF30" s="114" t="e">
        <f>VLOOKUP(HF2,[1]Dropdowns!$A$24:$B$37,2,FALSE)</f>
        <v>#N/A</v>
      </c>
      <c r="HG30" s="114" t="e">
        <f>VLOOKUP(HG2,[1]Dropdowns!$A$24:$B$37,2,FALSE)</f>
        <v>#N/A</v>
      </c>
      <c r="HH30" s="114" t="e">
        <f>VLOOKUP(HH2,[1]Dropdowns!$A$24:$B$37,2,FALSE)</f>
        <v>#N/A</v>
      </c>
      <c r="HI30" s="114" t="e">
        <f>VLOOKUP(HI2,[1]Dropdowns!$A$24:$B$37,2,FALSE)</f>
        <v>#N/A</v>
      </c>
      <c r="HJ30" s="114" t="e">
        <f>VLOOKUP(HJ2,[1]Dropdowns!$A$24:$B$37,2,FALSE)</f>
        <v>#N/A</v>
      </c>
      <c r="HK30" s="114" t="e">
        <f>VLOOKUP(HK2,[1]Dropdowns!$A$24:$B$37,2,FALSE)</f>
        <v>#N/A</v>
      </c>
      <c r="HL30" s="114" t="e">
        <f>VLOOKUP(HL2,[1]Dropdowns!$A$24:$B$37,2,FALSE)</f>
        <v>#N/A</v>
      </c>
      <c r="HM30" s="114" t="e">
        <f>VLOOKUP(HM2,[1]Dropdowns!$A$24:$B$37,2,FALSE)</f>
        <v>#N/A</v>
      </c>
      <c r="HN30" s="114" t="e">
        <f>VLOOKUP(HN2,[1]Dropdowns!$A$24:$B$37,2,FALSE)</f>
        <v>#N/A</v>
      </c>
      <c r="HO30" s="114" t="e">
        <f>VLOOKUP(HO2,[1]Dropdowns!$A$24:$B$37,2,FALSE)</f>
        <v>#N/A</v>
      </c>
      <c r="HP30" s="114" t="e">
        <f>VLOOKUP(HP2,[1]Dropdowns!$A$24:$B$37,2,FALSE)</f>
        <v>#N/A</v>
      </c>
      <c r="HQ30" s="114" t="e">
        <f>VLOOKUP(HQ2,[1]Dropdowns!$A$24:$B$37,2,FALSE)</f>
        <v>#N/A</v>
      </c>
      <c r="HR30" s="114" t="e">
        <f>VLOOKUP(HR2,[1]Dropdowns!$A$24:$B$37,2,FALSE)</f>
        <v>#N/A</v>
      </c>
      <c r="HS30" s="114" t="e">
        <f>VLOOKUP(HS2,[1]Dropdowns!$A$24:$B$37,2,FALSE)</f>
        <v>#N/A</v>
      </c>
      <c r="HT30" s="114" t="e">
        <f>VLOOKUP(HT2,[1]Dropdowns!$A$24:$B$37,2,FALSE)</f>
        <v>#N/A</v>
      </c>
      <c r="HU30" s="114" t="e">
        <f>VLOOKUP(HU2,[1]Dropdowns!$A$24:$B$37,2,FALSE)</f>
        <v>#N/A</v>
      </c>
      <c r="HV30" s="114" t="e">
        <f>VLOOKUP(HV2,[1]Dropdowns!$A$24:$B$37,2,FALSE)</f>
        <v>#N/A</v>
      </c>
      <c r="HW30" s="114" t="e">
        <f>VLOOKUP(HW2,[1]Dropdowns!$A$24:$B$37,2,FALSE)</f>
        <v>#N/A</v>
      </c>
      <c r="HX30" s="114" t="e">
        <f>VLOOKUP(HX2,[1]Dropdowns!$A$24:$B$37,2,FALSE)</f>
        <v>#N/A</v>
      </c>
      <c r="HY30" s="114" t="e">
        <f>VLOOKUP(HY2,[1]Dropdowns!$A$24:$B$37,2,FALSE)</f>
        <v>#N/A</v>
      </c>
      <c r="HZ30" s="114" t="e">
        <f>VLOOKUP(HZ2,[1]Dropdowns!$A$24:$B$37,2,FALSE)</f>
        <v>#N/A</v>
      </c>
      <c r="IA30" s="114" t="e">
        <f>VLOOKUP(IA2,[1]Dropdowns!$A$24:$B$37,2,FALSE)</f>
        <v>#N/A</v>
      </c>
      <c r="IB30" s="114" t="e">
        <f>VLOOKUP(IB2,[1]Dropdowns!$A$24:$B$37,2,FALSE)</f>
        <v>#N/A</v>
      </c>
      <c r="IC30" s="114" t="e">
        <f>VLOOKUP(IC2,[1]Dropdowns!$A$24:$B$37,2,FALSE)</f>
        <v>#N/A</v>
      </c>
      <c r="ID30" s="114" t="e">
        <f>VLOOKUP(ID2,[1]Dropdowns!$A$24:$B$37,2,FALSE)</f>
        <v>#N/A</v>
      </c>
      <c r="IE30" s="114" t="e">
        <f>VLOOKUP(IE2,[1]Dropdowns!$A$24:$B$37,2,FALSE)</f>
        <v>#N/A</v>
      </c>
      <c r="IF30" s="114" t="e">
        <f>VLOOKUP(IF2,[1]Dropdowns!$A$24:$B$37,2,FALSE)</f>
        <v>#N/A</v>
      </c>
      <c r="IG30" s="114" t="e">
        <f>VLOOKUP(IG2,[1]Dropdowns!$A$24:$B$37,2,FALSE)</f>
        <v>#N/A</v>
      </c>
      <c r="IH30" s="114" t="e">
        <f>VLOOKUP(IH2,[1]Dropdowns!$A$24:$B$37,2,FALSE)</f>
        <v>#N/A</v>
      </c>
      <c r="II30" s="114" t="str">
        <f>VLOOKUP(II2,[1]Dropdowns!$A$24:$B$37,2,FALSE)</f>
        <v>Maria Himmelfahrt</v>
      </c>
      <c r="IJ30" s="114" t="e">
        <f>VLOOKUP(IJ2,[1]Dropdowns!$A$24:$B$37,2,FALSE)</f>
        <v>#N/A</v>
      </c>
      <c r="IK30" s="114" t="e">
        <f>VLOOKUP(IK2,[1]Dropdowns!$A$24:$B$37,2,FALSE)</f>
        <v>#N/A</v>
      </c>
      <c r="IL30" s="114" t="e">
        <f>VLOOKUP(IL2,[1]Dropdowns!$A$24:$B$37,2,FALSE)</f>
        <v>#N/A</v>
      </c>
      <c r="IM30" s="114" t="e">
        <f>VLOOKUP(IM2,[1]Dropdowns!$A$24:$B$37,2,FALSE)</f>
        <v>#N/A</v>
      </c>
      <c r="IN30" s="114" t="e">
        <f>VLOOKUP(IN2,[1]Dropdowns!$A$24:$B$37,2,FALSE)</f>
        <v>#N/A</v>
      </c>
      <c r="IO30" s="114" t="e">
        <f>VLOOKUP(IO2,[1]Dropdowns!$A$24:$B$37,2,FALSE)</f>
        <v>#N/A</v>
      </c>
      <c r="IP30" s="114" t="e">
        <f>VLOOKUP(IP2,[1]Dropdowns!$A$24:$B$37,2,FALSE)</f>
        <v>#N/A</v>
      </c>
      <c r="IQ30" s="114" t="e">
        <f>VLOOKUP(IQ2,[1]Dropdowns!$A$24:$B$37,2,FALSE)</f>
        <v>#N/A</v>
      </c>
      <c r="IR30" s="114" t="e">
        <f>VLOOKUP(IR2,[1]Dropdowns!$A$24:$B$37,2,FALSE)</f>
        <v>#N/A</v>
      </c>
      <c r="IS30" s="114" t="e">
        <f>VLOOKUP(IS2,[1]Dropdowns!$A$24:$B$37,2,FALSE)</f>
        <v>#N/A</v>
      </c>
      <c r="IT30" s="114" t="e">
        <f>VLOOKUP(IT2,[1]Dropdowns!$A$24:$B$37,2,FALSE)</f>
        <v>#N/A</v>
      </c>
      <c r="IU30" s="114" t="e">
        <f>VLOOKUP(IU2,[1]Dropdowns!$A$24:$B$37,2,FALSE)</f>
        <v>#N/A</v>
      </c>
      <c r="IV30" s="114" t="e">
        <f>VLOOKUP(IV2,[1]Dropdowns!$A$24:$B$37,2,FALSE)</f>
        <v>#N/A</v>
      </c>
      <c r="IW30" s="114" t="e">
        <f>VLOOKUP(IW2,[1]Dropdowns!$A$24:$B$37,2,FALSE)</f>
        <v>#N/A</v>
      </c>
      <c r="IX30" s="114" t="e">
        <f>VLOOKUP(IX2,[1]Dropdowns!$A$24:$B$37,2,FALSE)</f>
        <v>#N/A</v>
      </c>
      <c r="IY30" s="114" t="e">
        <f>VLOOKUP(IY2,[1]Dropdowns!$A$24:$B$37,2,FALSE)</f>
        <v>#N/A</v>
      </c>
      <c r="IZ30" s="114" t="e">
        <f>VLOOKUP(IZ2,[1]Dropdowns!$A$24:$B$37,2,FALSE)</f>
        <v>#N/A</v>
      </c>
      <c r="JA30" s="114" t="e">
        <f>VLOOKUP(JA2,[1]Dropdowns!$A$24:$B$37,2,FALSE)</f>
        <v>#N/A</v>
      </c>
      <c r="JB30" s="114" t="e">
        <f>VLOOKUP(JB2,[1]Dropdowns!$A$24:$B$37,2,FALSE)</f>
        <v>#N/A</v>
      </c>
      <c r="JC30" s="114" t="e">
        <f>VLOOKUP(JC2,[1]Dropdowns!$A$24:$B$37,2,FALSE)</f>
        <v>#N/A</v>
      </c>
      <c r="JD30" s="114" t="e">
        <f>VLOOKUP(JD2,[1]Dropdowns!$A$24:$B$37,2,FALSE)</f>
        <v>#N/A</v>
      </c>
      <c r="JE30" s="114" t="e">
        <f>VLOOKUP(JE2,[1]Dropdowns!$A$24:$B$37,2,FALSE)</f>
        <v>#N/A</v>
      </c>
      <c r="JF30" s="114" t="e">
        <f>VLOOKUP(JF2,[1]Dropdowns!$A$24:$B$37,2,FALSE)</f>
        <v>#N/A</v>
      </c>
      <c r="JG30" s="114" t="e">
        <f>VLOOKUP(JG2,[1]Dropdowns!$A$24:$B$37,2,FALSE)</f>
        <v>#N/A</v>
      </c>
      <c r="JH30" s="114" t="e">
        <f>VLOOKUP(JH2,[1]Dropdowns!$A$24:$B$37,2,FALSE)</f>
        <v>#N/A</v>
      </c>
      <c r="JI30" s="114" t="e">
        <f>VLOOKUP(JI2,[1]Dropdowns!$A$24:$B$37,2,FALSE)</f>
        <v>#N/A</v>
      </c>
      <c r="JJ30" s="114" t="e">
        <f>VLOOKUP(JJ2,[1]Dropdowns!$A$24:$B$37,2,FALSE)</f>
        <v>#N/A</v>
      </c>
      <c r="JK30" s="114" t="e">
        <f>VLOOKUP(JK2,[1]Dropdowns!$A$24:$B$37,2,FALSE)</f>
        <v>#N/A</v>
      </c>
      <c r="JL30" s="114" t="e">
        <f>VLOOKUP(JL2,[1]Dropdowns!$A$24:$B$37,2,FALSE)</f>
        <v>#N/A</v>
      </c>
      <c r="JM30" s="114" t="e">
        <f>VLOOKUP(JM2,[1]Dropdowns!$A$24:$B$37,2,FALSE)</f>
        <v>#N/A</v>
      </c>
      <c r="JN30" s="114" t="e">
        <f>VLOOKUP(JN2,[1]Dropdowns!$A$24:$B$37,2,FALSE)</f>
        <v>#N/A</v>
      </c>
      <c r="JO30" s="114" t="e">
        <f>VLOOKUP(JO2,[1]Dropdowns!$A$24:$B$37,2,FALSE)</f>
        <v>#N/A</v>
      </c>
      <c r="JP30" s="114" t="e">
        <f>VLOOKUP(JP2,[1]Dropdowns!$A$24:$B$37,2,FALSE)</f>
        <v>#N/A</v>
      </c>
      <c r="JQ30" s="114" t="e">
        <f>VLOOKUP(JQ2,[1]Dropdowns!$A$24:$B$37,2,FALSE)</f>
        <v>#N/A</v>
      </c>
      <c r="JR30" s="114" t="e">
        <f>VLOOKUP(JR2,[1]Dropdowns!$A$24:$B$37,2,FALSE)</f>
        <v>#N/A</v>
      </c>
      <c r="JS30" s="114" t="e">
        <f>VLOOKUP(JS2,[1]Dropdowns!$A$24:$B$37,2,FALSE)</f>
        <v>#N/A</v>
      </c>
      <c r="JT30" s="114" t="e">
        <f>VLOOKUP(JT2,[1]Dropdowns!$A$24:$B$37,2,FALSE)</f>
        <v>#N/A</v>
      </c>
      <c r="JU30" s="114" t="e">
        <f>VLOOKUP(JU2,[1]Dropdowns!$A$24:$B$37,2,FALSE)</f>
        <v>#N/A</v>
      </c>
      <c r="JV30" s="114" t="e">
        <f>VLOOKUP(JV2,[1]Dropdowns!$A$24:$B$37,2,FALSE)</f>
        <v>#N/A</v>
      </c>
      <c r="JW30" s="114" t="e">
        <f>VLOOKUP(JW2,[1]Dropdowns!$A$24:$B$37,2,FALSE)</f>
        <v>#N/A</v>
      </c>
      <c r="JX30" s="114" t="e">
        <f>VLOOKUP(JX2,[1]Dropdowns!$A$24:$B$37,2,FALSE)</f>
        <v>#N/A</v>
      </c>
      <c r="JY30" s="114" t="e">
        <f>VLOOKUP(JY2,[1]Dropdowns!$A$24:$B$37,2,FALSE)</f>
        <v>#N/A</v>
      </c>
      <c r="JZ30" s="114" t="e">
        <f>VLOOKUP(JZ2,[1]Dropdowns!$A$24:$B$37,2,FALSE)</f>
        <v>#N/A</v>
      </c>
      <c r="KA30" s="114" t="e">
        <f>VLOOKUP(KA2,[1]Dropdowns!$A$24:$B$37,2,FALSE)</f>
        <v>#N/A</v>
      </c>
      <c r="KB30" s="114" t="e">
        <f>VLOOKUP(KB2,[1]Dropdowns!$A$24:$B$37,2,FALSE)</f>
        <v>#N/A</v>
      </c>
      <c r="KC30" s="114" t="e">
        <f>VLOOKUP(KC2,[1]Dropdowns!$A$24:$B$37,2,FALSE)</f>
        <v>#N/A</v>
      </c>
      <c r="KD30" s="114" t="e">
        <f>VLOOKUP(KD2,[1]Dropdowns!$A$24:$B$37,2,FALSE)</f>
        <v>#N/A</v>
      </c>
      <c r="KE30" s="114" t="e">
        <f>VLOOKUP(KE2,[1]Dropdowns!$A$24:$B$37,2,FALSE)</f>
        <v>#N/A</v>
      </c>
      <c r="KF30" s="114" t="str">
        <f>VLOOKUP(KF2,[1]Dropdowns!$A$24:$B$37,2,FALSE)</f>
        <v>Tag der Deutschen Einheit</v>
      </c>
      <c r="KG30" s="114" t="e">
        <f>VLOOKUP(KG2,[1]Dropdowns!$A$24:$B$37,2,FALSE)</f>
        <v>#N/A</v>
      </c>
      <c r="KH30" s="114" t="e">
        <f>VLOOKUP(KH2,[1]Dropdowns!$A$24:$B$37,2,FALSE)</f>
        <v>#N/A</v>
      </c>
      <c r="KI30" s="114" t="e">
        <f>VLOOKUP(KI2,[1]Dropdowns!$A$24:$B$37,2,FALSE)</f>
        <v>#N/A</v>
      </c>
      <c r="KJ30" s="114" t="e">
        <f>VLOOKUP(KJ2,[1]Dropdowns!$A$24:$B$37,2,FALSE)</f>
        <v>#N/A</v>
      </c>
      <c r="KK30" s="114" t="e">
        <f>VLOOKUP(KK2,[1]Dropdowns!$A$24:$B$37,2,FALSE)</f>
        <v>#N/A</v>
      </c>
      <c r="KL30" s="114" t="e">
        <f>VLOOKUP(KL2,[1]Dropdowns!$A$24:$B$37,2,FALSE)</f>
        <v>#N/A</v>
      </c>
      <c r="KM30" s="114" t="e">
        <f>VLOOKUP(KM2,[1]Dropdowns!$A$24:$B$37,2,FALSE)</f>
        <v>#N/A</v>
      </c>
      <c r="KN30" s="114" t="e">
        <f>VLOOKUP(KN2,[1]Dropdowns!$A$24:$B$37,2,FALSE)</f>
        <v>#N/A</v>
      </c>
      <c r="KO30" s="114" t="e">
        <f>VLOOKUP(KO2,[1]Dropdowns!$A$24:$B$37,2,FALSE)</f>
        <v>#N/A</v>
      </c>
      <c r="KP30" s="114" t="e">
        <f>VLOOKUP(KP2,[1]Dropdowns!$A$24:$B$37,2,FALSE)</f>
        <v>#N/A</v>
      </c>
      <c r="KQ30" s="114" t="e">
        <f>VLOOKUP(KQ2,[1]Dropdowns!$A$24:$B$37,2,FALSE)</f>
        <v>#N/A</v>
      </c>
      <c r="KR30" s="114" t="e">
        <f>VLOOKUP(KR2,[1]Dropdowns!$A$24:$B$37,2,FALSE)</f>
        <v>#N/A</v>
      </c>
      <c r="KS30" s="114" t="e">
        <f>VLOOKUP(KS2,[1]Dropdowns!$A$24:$B$37,2,FALSE)</f>
        <v>#N/A</v>
      </c>
      <c r="KT30" s="114" t="e">
        <f>VLOOKUP(KT2,[1]Dropdowns!$A$24:$B$37,2,FALSE)</f>
        <v>#N/A</v>
      </c>
      <c r="KU30" s="114" t="e">
        <f>VLOOKUP(KU2,[1]Dropdowns!$A$24:$B$37,2,FALSE)</f>
        <v>#N/A</v>
      </c>
      <c r="KV30" s="114" t="e">
        <f>VLOOKUP(KV2,[1]Dropdowns!$A$24:$B$37,2,FALSE)</f>
        <v>#N/A</v>
      </c>
      <c r="KW30" s="114" t="e">
        <f>VLOOKUP(KW2,[1]Dropdowns!$A$24:$B$37,2,FALSE)</f>
        <v>#N/A</v>
      </c>
      <c r="KX30" s="114" t="e">
        <f>VLOOKUP(KX2,[1]Dropdowns!$A$24:$B$37,2,FALSE)</f>
        <v>#N/A</v>
      </c>
      <c r="KY30" s="114" t="e">
        <f>VLOOKUP(KY2,[1]Dropdowns!$A$24:$B$37,2,FALSE)</f>
        <v>#N/A</v>
      </c>
      <c r="KZ30" s="114" t="e">
        <f>VLOOKUP(KZ2,[1]Dropdowns!$A$24:$B$37,2,FALSE)</f>
        <v>#N/A</v>
      </c>
      <c r="LA30" s="114" t="e">
        <f>VLOOKUP(LA2,[1]Dropdowns!$A$24:$B$37,2,FALSE)</f>
        <v>#N/A</v>
      </c>
      <c r="LB30" s="114" t="e">
        <f>VLOOKUP(LB2,[1]Dropdowns!$A$24:$B$37,2,FALSE)</f>
        <v>#N/A</v>
      </c>
      <c r="LC30" s="114" t="e">
        <f>VLOOKUP(LC2,[1]Dropdowns!$A$24:$B$37,2,FALSE)</f>
        <v>#N/A</v>
      </c>
      <c r="LD30" s="114" t="e">
        <f>VLOOKUP(LD2,[1]Dropdowns!$A$24:$B$37,2,FALSE)</f>
        <v>#N/A</v>
      </c>
      <c r="LE30" s="114" t="e">
        <f>VLOOKUP(LE2,[1]Dropdowns!$A$24:$B$37,2,FALSE)</f>
        <v>#N/A</v>
      </c>
      <c r="LF30" s="114" t="e">
        <f>VLOOKUP(LF2,[1]Dropdowns!$A$24:$B$37,2,FALSE)</f>
        <v>#N/A</v>
      </c>
      <c r="LG30" s="114" t="e">
        <f>VLOOKUP(LG2,[1]Dropdowns!$A$24:$B$37,2,FALSE)</f>
        <v>#N/A</v>
      </c>
      <c r="LH30" s="114" t="e">
        <f>VLOOKUP(LH2,[1]Dropdowns!$A$24:$B$37,2,FALSE)</f>
        <v>#N/A</v>
      </c>
      <c r="LI30" s="114" t="str">
        <f>VLOOKUP(LI2,[1]Dropdowns!$A$24:$B$37,2,FALSE)</f>
        <v>Allerheiligen</v>
      </c>
      <c r="LJ30" s="114" t="e">
        <f>VLOOKUP(LJ2,[1]Dropdowns!$A$24:$B$37,2,FALSE)</f>
        <v>#N/A</v>
      </c>
      <c r="LK30" s="114" t="e">
        <f>VLOOKUP(LK2,[1]Dropdowns!$A$24:$B$37,2,FALSE)</f>
        <v>#N/A</v>
      </c>
      <c r="LL30" s="114" t="e">
        <f>VLOOKUP(LL2,[1]Dropdowns!$A$24:$B$37,2,FALSE)</f>
        <v>#N/A</v>
      </c>
      <c r="LM30" s="114" t="e">
        <f>VLOOKUP(LM2,[1]Dropdowns!$A$24:$B$37,2,FALSE)</f>
        <v>#N/A</v>
      </c>
      <c r="LN30" s="114" t="e">
        <f>VLOOKUP(LN2,[1]Dropdowns!$A$24:$B$37,2,FALSE)</f>
        <v>#N/A</v>
      </c>
      <c r="LO30" s="114" t="e">
        <f>VLOOKUP(LO2,[1]Dropdowns!$A$24:$B$37,2,FALSE)</f>
        <v>#N/A</v>
      </c>
      <c r="LP30" s="114" t="e">
        <f>VLOOKUP(LP2,[1]Dropdowns!$A$24:$B$37,2,FALSE)</f>
        <v>#N/A</v>
      </c>
      <c r="LQ30" s="114" t="e">
        <f>VLOOKUP(LQ2,[1]Dropdowns!$A$24:$B$37,2,FALSE)</f>
        <v>#N/A</v>
      </c>
      <c r="LR30" s="114" t="e">
        <f>VLOOKUP(LR2,[1]Dropdowns!$A$24:$B$37,2,FALSE)</f>
        <v>#N/A</v>
      </c>
      <c r="LS30" s="114" t="e">
        <f>VLOOKUP(LS2,[1]Dropdowns!$A$24:$B$37,2,FALSE)</f>
        <v>#N/A</v>
      </c>
      <c r="LT30" s="114" t="e">
        <f>VLOOKUP(LT2,[1]Dropdowns!$A$24:$B$37,2,FALSE)</f>
        <v>#N/A</v>
      </c>
      <c r="LU30" s="114" t="e">
        <f>VLOOKUP(LU2,[1]Dropdowns!$A$24:$B$37,2,FALSE)</f>
        <v>#N/A</v>
      </c>
      <c r="LV30" s="114" t="e">
        <f>VLOOKUP(LV2,[1]Dropdowns!$A$24:$B$37,2,FALSE)</f>
        <v>#N/A</v>
      </c>
      <c r="LW30" s="114" t="e">
        <f>VLOOKUP(LW2,[1]Dropdowns!$A$24:$B$37,2,FALSE)</f>
        <v>#N/A</v>
      </c>
      <c r="LX30" s="114" t="e">
        <f>VLOOKUP(LX2,[1]Dropdowns!$A$24:$B$37,2,FALSE)</f>
        <v>#N/A</v>
      </c>
      <c r="LY30" s="114" t="e">
        <f>VLOOKUP(LY2,[1]Dropdowns!$A$24:$B$37,2,FALSE)</f>
        <v>#N/A</v>
      </c>
      <c r="LZ30" s="114" t="e">
        <f>VLOOKUP(LZ2,[1]Dropdowns!$A$24:$B$37,2,FALSE)</f>
        <v>#N/A</v>
      </c>
      <c r="MA30" s="114" t="e">
        <f>VLOOKUP(MA2,[1]Dropdowns!$A$24:$B$37,2,FALSE)</f>
        <v>#N/A</v>
      </c>
      <c r="MB30" s="114" t="e">
        <f>VLOOKUP(MB2,[1]Dropdowns!$A$24:$B$37,2,FALSE)</f>
        <v>#N/A</v>
      </c>
      <c r="MC30" s="114" t="e">
        <f>VLOOKUP(MC2,[1]Dropdowns!$A$24:$B$37,2,FALSE)</f>
        <v>#N/A</v>
      </c>
      <c r="MD30" s="114" t="e">
        <f>VLOOKUP(MD2,[1]Dropdowns!$A$24:$B$37,2,FALSE)</f>
        <v>#N/A</v>
      </c>
      <c r="ME30" s="114" t="e">
        <f>VLOOKUP(ME2,[1]Dropdowns!$A$24:$B$37,2,FALSE)</f>
        <v>#N/A</v>
      </c>
      <c r="MF30" s="114" t="e">
        <f>VLOOKUP(MF2,[1]Dropdowns!$A$24:$B$37,2,FALSE)</f>
        <v>#N/A</v>
      </c>
      <c r="MG30" s="114" t="e">
        <f>VLOOKUP(MG2,[1]Dropdowns!$A$24:$B$37,2,FALSE)</f>
        <v>#N/A</v>
      </c>
      <c r="MH30" s="114" t="e">
        <f>VLOOKUP(MH2,[1]Dropdowns!$A$24:$B$37,2,FALSE)</f>
        <v>#N/A</v>
      </c>
      <c r="MI30" s="114" t="e">
        <f>VLOOKUP(MI2,[1]Dropdowns!$A$24:$B$37,2,FALSE)</f>
        <v>#N/A</v>
      </c>
      <c r="MJ30" s="114" t="e">
        <f>VLOOKUP(MJ2,[1]Dropdowns!$A$24:$B$37,2,FALSE)</f>
        <v>#N/A</v>
      </c>
      <c r="MK30" s="114" t="e">
        <f>VLOOKUP(MK2,[1]Dropdowns!$A$24:$B$37,2,FALSE)</f>
        <v>#N/A</v>
      </c>
      <c r="ML30" s="114" t="e">
        <f>VLOOKUP(ML2,[1]Dropdowns!$A$24:$B$37,2,FALSE)</f>
        <v>#N/A</v>
      </c>
      <c r="MM30" s="114" t="e">
        <f>VLOOKUP(MM2,[1]Dropdowns!$A$24:$B$37,2,FALSE)</f>
        <v>#N/A</v>
      </c>
      <c r="MN30" s="114" t="e">
        <f>VLOOKUP(MN2,[1]Dropdowns!$A$24:$B$37,2,FALSE)</f>
        <v>#N/A</v>
      </c>
      <c r="MO30" s="114" t="e">
        <f>VLOOKUP(MO2,[1]Dropdowns!$A$24:$B$37,2,FALSE)</f>
        <v>#N/A</v>
      </c>
      <c r="MP30" s="114" t="e">
        <f>VLOOKUP(MP2,[1]Dropdowns!$A$24:$B$37,2,FALSE)</f>
        <v>#N/A</v>
      </c>
      <c r="MQ30" s="114" t="e">
        <f>VLOOKUP(MQ2,[1]Dropdowns!$A$24:$B$37,2,FALSE)</f>
        <v>#N/A</v>
      </c>
      <c r="MR30" s="114" t="e">
        <f>VLOOKUP(MR2,[1]Dropdowns!$A$24:$B$37,2,FALSE)</f>
        <v>#N/A</v>
      </c>
      <c r="MS30" s="114" t="e">
        <f>VLOOKUP(MS2,[1]Dropdowns!$A$24:$B$37,2,FALSE)</f>
        <v>#N/A</v>
      </c>
      <c r="MT30" s="114" t="e">
        <f>VLOOKUP(MT2,[1]Dropdowns!$A$24:$B$37,2,FALSE)</f>
        <v>#N/A</v>
      </c>
      <c r="MU30" s="114" t="e">
        <f>VLOOKUP(MU2,[1]Dropdowns!$A$24:$B$37,2,FALSE)</f>
        <v>#N/A</v>
      </c>
      <c r="MV30" s="114" t="e">
        <f>VLOOKUP(MV2,[1]Dropdowns!$A$24:$B$37,2,FALSE)</f>
        <v>#N/A</v>
      </c>
      <c r="MW30" s="114" t="e">
        <f>VLOOKUP(MW2,[1]Dropdowns!$A$24:$B$37,2,FALSE)</f>
        <v>#N/A</v>
      </c>
      <c r="MX30" s="114" t="e">
        <f>VLOOKUP(MX2,[1]Dropdowns!$A$24:$B$37,2,FALSE)</f>
        <v>#N/A</v>
      </c>
      <c r="MY30" s="114" t="e">
        <f>VLOOKUP(MY2,[1]Dropdowns!$A$24:$B$37,2,FALSE)</f>
        <v>#N/A</v>
      </c>
      <c r="MZ30" s="114" t="e">
        <f>VLOOKUP(MZ2,[1]Dropdowns!$A$24:$B$37,2,FALSE)</f>
        <v>#N/A</v>
      </c>
      <c r="NA30" s="114" t="e">
        <f>VLOOKUP(NA2,[1]Dropdowns!$A$24:$B$37,2,FALSE)</f>
        <v>#N/A</v>
      </c>
      <c r="NB30" s="114" t="e">
        <f>VLOOKUP(NB2,[1]Dropdowns!$A$24:$B$37,2,FALSE)</f>
        <v>#N/A</v>
      </c>
      <c r="NC30" s="114" t="e">
        <f>VLOOKUP(NC2,[1]Dropdowns!$A$24:$B$37,2,FALSE)</f>
        <v>#N/A</v>
      </c>
      <c r="ND30" s="114" t="e">
        <f>VLOOKUP(ND2,[1]Dropdowns!$A$24:$B$37,2,FALSE)</f>
        <v>#N/A</v>
      </c>
      <c r="NE30" s="114" t="e">
        <f>VLOOKUP(NE2,[1]Dropdowns!$A$24:$B$37,2,FALSE)</f>
        <v>#N/A</v>
      </c>
      <c r="NF30" s="114" t="e">
        <f>VLOOKUP(NF2,[1]Dropdowns!$A$24:$B$37,2,FALSE)</f>
        <v>#N/A</v>
      </c>
      <c r="NG30" s="114" t="e">
        <f>VLOOKUP(NG2,[1]Dropdowns!$A$24:$B$37,2,FALSE)</f>
        <v>#N/A</v>
      </c>
      <c r="NH30" s="114" t="e">
        <f>VLOOKUP(NH2,[1]Dropdowns!$A$24:$B$37,2,FALSE)</f>
        <v>#N/A</v>
      </c>
      <c r="NI30" s="114" t="e">
        <f>VLOOKUP(NI2,[1]Dropdowns!$A$24:$B$37,2,FALSE)</f>
        <v>#N/A</v>
      </c>
      <c r="NJ30" s="114" t="e">
        <f>VLOOKUP(NJ2,[1]Dropdowns!$A$24:$B$37,2,FALSE)</f>
        <v>#N/A</v>
      </c>
      <c r="NK30" s="114" t="str">
        <f>VLOOKUP(NK2,[1]Dropdowns!$A$24:$B$37,2,FALSE)</f>
        <v>1.Weihnachtsfeiertag</v>
      </c>
      <c r="NL30" s="114" t="str">
        <f>VLOOKUP(NL2,[1]Dropdowns!$A$24:$B$37,2,FALSE)</f>
        <v>2.Weihnachtsfeiertag</v>
      </c>
      <c r="NM30" s="114" t="e">
        <f>VLOOKUP(NM2,[1]Dropdowns!$A$24:$B$37,2,FALSE)</f>
        <v>#N/A</v>
      </c>
      <c r="NN30" s="114" t="e">
        <f>VLOOKUP(NN2,[1]Dropdowns!$A$24:$B$37,2,FALSE)</f>
        <v>#N/A</v>
      </c>
      <c r="NO30" s="114" t="e">
        <f>VLOOKUP(NO2,[1]Dropdowns!$A$24:$B$37,2,FALSE)</f>
        <v>#N/A</v>
      </c>
      <c r="NP30" s="114" t="e">
        <f>VLOOKUP(NP2,[1]Dropdowns!$A$24:$B$37,2,FALSE)</f>
        <v>#N/A</v>
      </c>
      <c r="NQ30" s="114" t="e">
        <f>VLOOKUP(NQ2,[1]Dropdowns!$A$24:$B$37,2,FALSE)</f>
        <v>#N/A</v>
      </c>
      <c r="NR30" s="114" t="e">
        <f>VLOOKUP(NR2,[1]Dropdowns!$A$24:$B$37,2,FALSE)</f>
        <v>#N/A</v>
      </c>
    </row>
  </sheetData>
  <sheetProtection autoFilter="0"/>
  <mergeCells count="399">
    <mergeCell ref="N3:N8"/>
    <mergeCell ref="O3:O8"/>
    <mergeCell ref="Q3:Q6"/>
    <mergeCell ref="R3:R6"/>
    <mergeCell ref="S3:S6"/>
    <mergeCell ref="T3:T6"/>
    <mergeCell ref="B3:C3"/>
    <mergeCell ref="F3:F8"/>
    <mergeCell ref="G3:G8"/>
    <mergeCell ref="H3:H8"/>
    <mergeCell ref="I3:I8"/>
    <mergeCell ref="J3:J8"/>
    <mergeCell ref="K3:K8"/>
    <mergeCell ref="L3:L8"/>
    <mergeCell ref="M3:M8"/>
    <mergeCell ref="AA3:AA6"/>
    <mergeCell ref="AB3:AB6"/>
    <mergeCell ref="AC3:AC6"/>
    <mergeCell ref="AD3:AD6"/>
    <mergeCell ref="AE3:AE6"/>
    <mergeCell ref="AF3:AF6"/>
    <mergeCell ref="U3:U6"/>
    <mergeCell ref="V3:V6"/>
    <mergeCell ref="W3:W6"/>
    <mergeCell ref="X3:X6"/>
    <mergeCell ref="Y3:Y6"/>
    <mergeCell ref="Z3:Z6"/>
    <mergeCell ref="AM3:AM6"/>
    <mergeCell ref="AN3:AN6"/>
    <mergeCell ref="AO3:AO6"/>
    <mergeCell ref="AP3:AP6"/>
    <mergeCell ref="AQ3:AQ6"/>
    <mergeCell ref="AR3:AR6"/>
    <mergeCell ref="AG3:AG6"/>
    <mergeCell ref="AH3:AH6"/>
    <mergeCell ref="AI3:AI6"/>
    <mergeCell ref="AJ3:AJ6"/>
    <mergeCell ref="AK3:AK6"/>
    <mergeCell ref="AL3:AL6"/>
    <mergeCell ref="AY3:AY6"/>
    <mergeCell ref="AZ3:AZ6"/>
    <mergeCell ref="BA3:BA6"/>
    <mergeCell ref="BB3:BB6"/>
    <mergeCell ref="BC3:BC6"/>
    <mergeCell ref="BD3:BD6"/>
    <mergeCell ref="AS3:AS6"/>
    <mergeCell ref="AT3:AT6"/>
    <mergeCell ref="AU3:AU6"/>
    <mergeCell ref="AV3:AV6"/>
    <mergeCell ref="AW3:AW6"/>
    <mergeCell ref="AX3:AX6"/>
    <mergeCell ref="BK3:BK6"/>
    <mergeCell ref="BL3:BL6"/>
    <mergeCell ref="BM3:BM6"/>
    <mergeCell ref="BN3:BN6"/>
    <mergeCell ref="BO3:BO6"/>
    <mergeCell ref="BP3:BP6"/>
    <mergeCell ref="BE3:BE6"/>
    <mergeCell ref="BF3:BF6"/>
    <mergeCell ref="BG3:BG6"/>
    <mergeCell ref="BH3:BH6"/>
    <mergeCell ref="BI3:BI6"/>
    <mergeCell ref="BJ3:BJ6"/>
    <mergeCell ref="BW3:BW6"/>
    <mergeCell ref="BX3:BX6"/>
    <mergeCell ref="BY3:BY6"/>
    <mergeCell ref="BZ3:BZ6"/>
    <mergeCell ref="CA3:CA6"/>
    <mergeCell ref="CB3:CB6"/>
    <mergeCell ref="BQ3:BQ6"/>
    <mergeCell ref="BR3:BR6"/>
    <mergeCell ref="BS3:BS6"/>
    <mergeCell ref="BT3:BT6"/>
    <mergeCell ref="BU3:BU6"/>
    <mergeCell ref="BV3:BV6"/>
    <mergeCell ref="CI3:CI6"/>
    <mergeCell ref="CJ3:CJ6"/>
    <mergeCell ref="CK3:CK6"/>
    <mergeCell ref="CL3:CL6"/>
    <mergeCell ref="CM3:CM6"/>
    <mergeCell ref="CN3:CN6"/>
    <mergeCell ref="CC3:CC6"/>
    <mergeCell ref="CD3:CD6"/>
    <mergeCell ref="CE3:CE6"/>
    <mergeCell ref="CF3:CF6"/>
    <mergeCell ref="CG3:CG6"/>
    <mergeCell ref="CH3:CH6"/>
    <mergeCell ref="CU3:CU6"/>
    <mergeCell ref="CV3:CV6"/>
    <mergeCell ref="CW3:CW6"/>
    <mergeCell ref="CX3:CX6"/>
    <mergeCell ref="CY3:CY6"/>
    <mergeCell ref="CZ3:CZ6"/>
    <mergeCell ref="CO3:CO6"/>
    <mergeCell ref="CP3:CP6"/>
    <mergeCell ref="CQ3:CQ6"/>
    <mergeCell ref="CR3:CR6"/>
    <mergeCell ref="CS3:CS6"/>
    <mergeCell ref="CT3:CT6"/>
    <mergeCell ref="DG3:DG6"/>
    <mergeCell ref="DH3:DH6"/>
    <mergeCell ref="DI3:DI6"/>
    <mergeCell ref="DJ3:DJ6"/>
    <mergeCell ref="DK3:DK6"/>
    <mergeCell ref="DL3:DL6"/>
    <mergeCell ref="DA3:DA6"/>
    <mergeCell ref="DB3:DB6"/>
    <mergeCell ref="DC3:DC6"/>
    <mergeCell ref="DD3:DD6"/>
    <mergeCell ref="DE3:DE6"/>
    <mergeCell ref="DF3:DF6"/>
    <mergeCell ref="DS3:DS6"/>
    <mergeCell ref="DT3:DT6"/>
    <mergeCell ref="DU3:DU6"/>
    <mergeCell ref="DV3:DV6"/>
    <mergeCell ref="DW3:DW6"/>
    <mergeCell ref="DX3:DX6"/>
    <mergeCell ref="DM3:DM6"/>
    <mergeCell ref="DN3:DN6"/>
    <mergeCell ref="DO3:DO6"/>
    <mergeCell ref="DP3:DP6"/>
    <mergeCell ref="DQ3:DQ6"/>
    <mergeCell ref="DR3:DR6"/>
    <mergeCell ref="EE3:EE6"/>
    <mergeCell ref="EF3:EF6"/>
    <mergeCell ref="EG3:EG6"/>
    <mergeCell ref="EH3:EH6"/>
    <mergeCell ref="EI3:EI6"/>
    <mergeCell ref="EJ3:EJ6"/>
    <mergeCell ref="DY3:DY6"/>
    <mergeCell ref="DZ3:DZ6"/>
    <mergeCell ref="EA3:EA6"/>
    <mergeCell ref="EB3:EB6"/>
    <mergeCell ref="EC3:EC6"/>
    <mergeCell ref="ED3:ED6"/>
    <mergeCell ref="EQ3:EQ6"/>
    <mergeCell ref="ER3:ER6"/>
    <mergeCell ref="ES3:ES6"/>
    <mergeCell ref="ET3:ET6"/>
    <mergeCell ref="EU3:EU6"/>
    <mergeCell ref="EV3:EV6"/>
    <mergeCell ref="EK3:EK6"/>
    <mergeCell ref="EL3:EL6"/>
    <mergeCell ref="EM3:EM6"/>
    <mergeCell ref="EN3:EN6"/>
    <mergeCell ref="EO3:EO6"/>
    <mergeCell ref="EP3:EP6"/>
    <mergeCell ref="FC3:FC6"/>
    <mergeCell ref="FD3:FD6"/>
    <mergeCell ref="FE3:FE6"/>
    <mergeCell ref="FF3:FF6"/>
    <mergeCell ref="FG3:FG6"/>
    <mergeCell ref="FH3:FH6"/>
    <mergeCell ref="EW3:EW6"/>
    <mergeCell ref="EX3:EX6"/>
    <mergeCell ref="EY3:EY6"/>
    <mergeCell ref="EZ3:EZ6"/>
    <mergeCell ref="FA3:FA6"/>
    <mergeCell ref="FB3:FB6"/>
    <mergeCell ref="FO3:FO6"/>
    <mergeCell ref="FP3:FP6"/>
    <mergeCell ref="FQ3:FQ6"/>
    <mergeCell ref="FR3:FR6"/>
    <mergeCell ref="FS3:FS6"/>
    <mergeCell ref="FT3:FT6"/>
    <mergeCell ref="FI3:FI6"/>
    <mergeCell ref="FJ3:FJ6"/>
    <mergeCell ref="FK3:FK6"/>
    <mergeCell ref="FL3:FL6"/>
    <mergeCell ref="FM3:FM6"/>
    <mergeCell ref="FN3:FN6"/>
    <mergeCell ref="GA3:GA6"/>
    <mergeCell ref="GB3:GB6"/>
    <mergeCell ref="GC3:GC6"/>
    <mergeCell ref="GD3:GD6"/>
    <mergeCell ref="GE3:GE6"/>
    <mergeCell ref="GF3:GF6"/>
    <mergeCell ref="FU3:FU6"/>
    <mergeCell ref="FV3:FV6"/>
    <mergeCell ref="FW3:FW6"/>
    <mergeCell ref="FX3:FX6"/>
    <mergeCell ref="FY3:FY6"/>
    <mergeCell ref="FZ3:FZ6"/>
    <mergeCell ref="GM3:GM6"/>
    <mergeCell ref="GN3:GN6"/>
    <mergeCell ref="GO3:GO6"/>
    <mergeCell ref="GP3:GP6"/>
    <mergeCell ref="GQ3:GQ6"/>
    <mergeCell ref="GR3:GR6"/>
    <mergeCell ref="GG3:GG6"/>
    <mergeCell ref="GH3:GH6"/>
    <mergeCell ref="GI3:GI6"/>
    <mergeCell ref="GJ3:GJ6"/>
    <mergeCell ref="GK3:GK6"/>
    <mergeCell ref="GL3:GL6"/>
    <mergeCell ref="GY3:GY6"/>
    <mergeCell ref="GZ3:GZ6"/>
    <mergeCell ref="HA3:HA6"/>
    <mergeCell ref="HB3:HB6"/>
    <mergeCell ref="HC3:HC6"/>
    <mergeCell ref="HD3:HD6"/>
    <mergeCell ref="GS3:GS6"/>
    <mergeCell ref="GT3:GT6"/>
    <mergeCell ref="GU3:GU6"/>
    <mergeCell ref="GV3:GV6"/>
    <mergeCell ref="GW3:GW6"/>
    <mergeCell ref="GX3:GX6"/>
    <mergeCell ref="HK3:HK6"/>
    <mergeCell ref="HL3:HL6"/>
    <mergeCell ref="HM3:HM6"/>
    <mergeCell ref="HN3:HN6"/>
    <mergeCell ref="HO3:HO6"/>
    <mergeCell ref="HP3:HP6"/>
    <mergeCell ref="HE3:HE6"/>
    <mergeCell ref="HF3:HF6"/>
    <mergeCell ref="HG3:HG6"/>
    <mergeCell ref="HH3:HH6"/>
    <mergeCell ref="HI3:HI6"/>
    <mergeCell ref="HJ3:HJ6"/>
    <mergeCell ref="HW3:HW6"/>
    <mergeCell ref="HX3:HX6"/>
    <mergeCell ref="HY3:HY6"/>
    <mergeCell ref="HZ3:HZ6"/>
    <mergeCell ref="IA3:IA6"/>
    <mergeCell ref="IB3:IB6"/>
    <mergeCell ref="HQ3:HQ6"/>
    <mergeCell ref="HR3:HR6"/>
    <mergeCell ref="HS3:HS6"/>
    <mergeCell ref="HT3:HT6"/>
    <mergeCell ref="HU3:HU6"/>
    <mergeCell ref="HV3:HV6"/>
    <mergeCell ref="II3:II6"/>
    <mergeCell ref="IJ3:IJ6"/>
    <mergeCell ref="IK3:IK6"/>
    <mergeCell ref="IL3:IL6"/>
    <mergeCell ref="IM3:IM6"/>
    <mergeCell ref="IN3:IN6"/>
    <mergeCell ref="IC3:IC6"/>
    <mergeCell ref="ID3:ID6"/>
    <mergeCell ref="IE3:IE6"/>
    <mergeCell ref="IF3:IF6"/>
    <mergeCell ref="IG3:IG6"/>
    <mergeCell ref="IH3:IH6"/>
    <mergeCell ref="IU3:IU6"/>
    <mergeCell ref="IV3:IV6"/>
    <mergeCell ref="IW3:IW6"/>
    <mergeCell ref="IX3:IX6"/>
    <mergeCell ref="IY3:IY6"/>
    <mergeCell ref="IZ3:IZ6"/>
    <mergeCell ref="IO3:IO6"/>
    <mergeCell ref="IP3:IP6"/>
    <mergeCell ref="IQ3:IQ6"/>
    <mergeCell ref="IR3:IR6"/>
    <mergeCell ref="IS3:IS6"/>
    <mergeCell ref="IT3:IT6"/>
    <mergeCell ref="JG3:JG6"/>
    <mergeCell ref="JH3:JH6"/>
    <mergeCell ref="JI3:JI6"/>
    <mergeCell ref="JJ3:JJ6"/>
    <mergeCell ref="JK3:JK6"/>
    <mergeCell ref="JL3:JL6"/>
    <mergeCell ref="JA3:JA6"/>
    <mergeCell ref="JB3:JB6"/>
    <mergeCell ref="JC3:JC6"/>
    <mergeCell ref="JD3:JD6"/>
    <mergeCell ref="JE3:JE6"/>
    <mergeCell ref="JF3:JF6"/>
    <mergeCell ref="JS3:JS6"/>
    <mergeCell ref="JT3:JT6"/>
    <mergeCell ref="JU3:JU6"/>
    <mergeCell ref="JV3:JV6"/>
    <mergeCell ref="JW3:JW6"/>
    <mergeCell ref="JX3:JX6"/>
    <mergeCell ref="JM3:JM6"/>
    <mergeCell ref="JN3:JN6"/>
    <mergeCell ref="JO3:JO6"/>
    <mergeCell ref="JP3:JP6"/>
    <mergeCell ref="JQ3:JQ6"/>
    <mergeCell ref="JR3:JR6"/>
    <mergeCell ref="KE3:KE6"/>
    <mergeCell ref="KF3:KF6"/>
    <mergeCell ref="KG3:KG6"/>
    <mergeCell ref="KH3:KH6"/>
    <mergeCell ref="KI3:KI6"/>
    <mergeCell ref="KJ3:KJ6"/>
    <mergeCell ref="JY3:JY6"/>
    <mergeCell ref="JZ3:JZ6"/>
    <mergeCell ref="KA3:KA6"/>
    <mergeCell ref="KB3:KB6"/>
    <mergeCell ref="KC3:KC6"/>
    <mergeCell ref="KD3:KD6"/>
    <mergeCell ref="KQ3:KQ6"/>
    <mergeCell ref="KR3:KR6"/>
    <mergeCell ref="KS3:KS6"/>
    <mergeCell ref="KT3:KT6"/>
    <mergeCell ref="KU3:KU6"/>
    <mergeCell ref="KV3:KV6"/>
    <mergeCell ref="KK3:KK6"/>
    <mergeCell ref="KL3:KL6"/>
    <mergeCell ref="KM3:KM6"/>
    <mergeCell ref="KN3:KN6"/>
    <mergeCell ref="KO3:KO6"/>
    <mergeCell ref="KP3:KP6"/>
    <mergeCell ref="LC3:LC6"/>
    <mergeCell ref="LD3:LD6"/>
    <mergeCell ref="LE3:LE6"/>
    <mergeCell ref="LF3:LF6"/>
    <mergeCell ref="LG3:LG6"/>
    <mergeCell ref="LH3:LH6"/>
    <mergeCell ref="KW3:KW6"/>
    <mergeCell ref="KX3:KX6"/>
    <mergeCell ref="KY3:KY6"/>
    <mergeCell ref="KZ3:KZ6"/>
    <mergeCell ref="LA3:LA6"/>
    <mergeCell ref="LB3:LB6"/>
    <mergeCell ref="LO3:LO6"/>
    <mergeCell ref="LP3:LP6"/>
    <mergeCell ref="LQ3:LQ6"/>
    <mergeCell ref="LR3:LR6"/>
    <mergeCell ref="LS3:LS6"/>
    <mergeCell ref="LT3:LT6"/>
    <mergeCell ref="LI3:LI6"/>
    <mergeCell ref="LJ3:LJ6"/>
    <mergeCell ref="LK3:LK6"/>
    <mergeCell ref="LL3:LL6"/>
    <mergeCell ref="LM3:LM6"/>
    <mergeCell ref="LN3:LN6"/>
    <mergeCell ref="MA3:MA6"/>
    <mergeCell ref="MB3:MB6"/>
    <mergeCell ref="MC3:MC6"/>
    <mergeCell ref="MD3:MD6"/>
    <mergeCell ref="ME3:ME6"/>
    <mergeCell ref="MF3:MF6"/>
    <mergeCell ref="LU3:LU6"/>
    <mergeCell ref="LV3:LV6"/>
    <mergeCell ref="LW3:LW6"/>
    <mergeCell ref="LX3:LX6"/>
    <mergeCell ref="LY3:LY6"/>
    <mergeCell ref="LZ3:LZ6"/>
    <mergeCell ref="MM3:MM6"/>
    <mergeCell ref="MN3:MN6"/>
    <mergeCell ref="MO3:MO6"/>
    <mergeCell ref="MP3:MP6"/>
    <mergeCell ref="MQ3:MQ6"/>
    <mergeCell ref="MR3:MR6"/>
    <mergeCell ref="MG3:MG6"/>
    <mergeCell ref="MH3:MH6"/>
    <mergeCell ref="MI3:MI6"/>
    <mergeCell ref="MJ3:MJ6"/>
    <mergeCell ref="MK3:MK6"/>
    <mergeCell ref="ML3:ML6"/>
    <mergeCell ref="MY3:MY6"/>
    <mergeCell ref="MZ3:MZ6"/>
    <mergeCell ref="NA3:NA6"/>
    <mergeCell ref="NB3:NB6"/>
    <mergeCell ref="NC3:NC6"/>
    <mergeCell ref="ND3:ND6"/>
    <mergeCell ref="MS3:MS6"/>
    <mergeCell ref="MT3:MT6"/>
    <mergeCell ref="MU3:MU6"/>
    <mergeCell ref="MV3:MV6"/>
    <mergeCell ref="MW3:MW6"/>
    <mergeCell ref="MX3:MX6"/>
    <mergeCell ref="C11:E11"/>
    <mergeCell ref="C12:E12"/>
    <mergeCell ref="C13:E13"/>
    <mergeCell ref="C14:E14"/>
    <mergeCell ref="C15:E15"/>
    <mergeCell ref="C16:E16"/>
    <mergeCell ref="NQ3:NQ6"/>
    <mergeCell ref="NR3:NR6"/>
    <mergeCell ref="B4:C4"/>
    <mergeCell ref="B6:C6"/>
    <mergeCell ref="C9:E9"/>
    <mergeCell ref="C10:E10"/>
    <mergeCell ref="NK3:NK6"/>
    <mergeCell ref="NL3:NL6"/>
    <mergeCell ref="NM3:NM6"/>
    <mergeCell ref="NN3:NN6"/>
    <mergeCell ref="NO3:NO6"/>
    <mergeCell ref="NP3:NP6"/>
    <mergeCell ref="NE3:NE6"/>
    <mergeCell ref="NF3:NF6"/>
    <mergeCell ref="NG3:NG6"/>
    <mergeCell ref="NH3:NH6"/>
    <mergeCell ref="NI3:NI6"/>
    <mergeCell ref="NJ3:NJ6"/>
    <mergeCell ref="C23:E23"/>
    <mergeCell ref="C24:E24"/>
    <mergeCell ref="C25:E25"/>
    <mergeCell ref="C26:E26"/>
    <mergeCell ref="C27:E27"/>
    <mergeCell ref="C28:E28"/>
    <mergeCell ref="C17:E17"/>
    <mergeCell ref="C18:E18"/>
    <mergeCell ref="C19:E19"/>
    <mergeCell ref="C20:E20"/>
    <mergeCell ref="C21:E21"/>
    <mergeCell ref="C22:E22"/>
  </mergeCells>
  <conditionalFormatting sqref="AW3:BD28 X14:AV17 X9:AV12 BE9:NP12 Q18:AV18 X3:AU8 X13:AU13 Q19:AU28 AV19:AV20 BE14:NP20 AV22:AV24 BF3:NP8 BF13:NP13 BE22:NP24 BF21:NP21 BF25:NP28 NQ3:NR28 Q3:W17 T9:NR10">
    <cfRule type="expression" dxfId="49" priority="28">
      <formula>WEEKDAY(Q$8,2)&gt;5</formula>
    </cfRule>
    <cfRule type="expression" dxfId="48" priority="29">
      <formula>VLOOKUP(Q$8,Feiertage,1,0)</formula>
    </cfRule>
  </conditionalFormatting>
  <conditionalFormatting sqref="AW9:BD28 X14:AV17 X9:AV12 BE9:NP12 Q18:AV18 X13:AU13 Q19:AU28 AV19:AV20 BE14:NP20 AV22:AV24 BF13:NP13 BE22:NP24 BF21:NP21 BF25:NP28 NQ9:NR28 Q9:W17 T9:NR10">
    <cfRule type="cellIs" dxfId="47" priority="22" operator="between">
      <formula>0.1</formula>
      <formula>8</formula>
    </cfRule>
    <cfRule type="containsText" dxfId="46" priority="23" operator="containsText" text="K">
      <formula>NOT(ISERROR(SEARCH("K",Q9)))</formula>
    </cfRule>
    <cfRule type="containsText" dxfId="45" priority="24" operator="containsText" text="A">
      <formula>NOT(ISERROR(SEARCH("A",Q9)))</formula>
    </cfRule>
    <cfRule type="containsText" dxfId="44" priority="25" operator="containsText" text="S">
      <formula>NOT(ISERROR(SEARCH("S",Q9)))</formula>
    </cfRule>
    <cfRule type="containsText" dxfId="43" priority="26" operator="containsText" text="EZ">
      <formula>NOT(ISERROR(SEARCH("EZ",Q9)))</formula>
    </cfRule>
    <cfRule type="containsText" dxfId="42" priority="27" operator="containsText" text="hU">
      <formula>NOT(ISERROR(SEARCH("hU",Q9)))</formula>
    </cfRule>
  </conditionalFormatting>
  <conditionalFormatting sqref="A30:AU30 AW30:BD30 BF30:XFD30">
    <cfRule type="containsErrors" dxfId="41" priority="21">
      <formula>ISERROR(A30)</formula>
    </cfRule>
  </conditionalFormatting>
  <conditionalFormatting sqref="AV3:AV28">
    <cfRule type="expression" dxfId="40" priority="19">
      <formula>WEEKDAY(AV$8,2)&gt;5</formula>
    </cfRule>
    <cfRule type="expression" dxfId="39" priority="20">
      <formula>VLOOKUP(AV$8,Feiertage,1,0)</formula>
    </cfRule>
  </conditionalFormatting>
  <conditionalFormatting sqref="AV9:AV28 CD9:CD10 DL9:DL10 ET9:ET10 GB9:GB10 HJ9:HJ10 IR9:IR10 JZ9:JZ10 LH9:LH10 MP9:MP10">
    <cfRule type="cellIs" dxfId="38" priority="13" operator="between">
      <formula>0.1</formula>
      <formula>8</formula>
    </cfRule>
    <cfRule type="containsText" dxfId="37" priority="14" operator="containsText" text="K">
      <formula>NOT(ISERROR(SEARCH("K",AV9)))</formula>
    </cfRule>
    <cfRule type="containsText" dxfId="36" priority="15" operator="containsText" text="A">
      <formula>NOT(ISERROR(SEARCH("A",AV9)))</formula>
    </cfRule>
    <cfRule type="containsText" dxfId="35" priority="16" operator="containsText" text="S">
      <formula>NOT(ISERROR(SEARCH("S",AV9)))</formula>
    </cfRule>
    <cfRule type="containsText" dxfId="34" priority="17" operator="containsText" text="EZ">
      <formula>NOT(ISERROR(SEARCH("EZ",AV9)))</formula>
    </cfRule>
    <cfRule type="containsText" dxfId="33" priority="18" operator="containsText" text="hU">
      <formula>NOT(ISERROR(SEARCH("hU",AV9)))</formula>
    </cfRule>
  </conditionalFormatting>
  <conditionalFormatting sqref="AV30">
    <cfRule type="containsErrors" dxfId="32" priority="12">
      <formula>ISERROR(AV30)</formula>
    </cfRule>
  </conditionalFormatting>
  <conditionalFormatting sqref="BE3:BE28">
    <cfRule type="expression" dxfId="31" priority="10">
      <formula>WEEKDAY(BE$8,2)&gt;5</formula>
    </cfRule>
    <cfRule type="expression" dxfId="30" priority="11">
      <formula>VLOOKUP(BE$8,Feiertage,1,0)</formula>
    </cfRule>
  </conditionalFormatting>
  <conditionalFormatting sqref="BE9:BE28">
    <cfRule type="cellIs" dxfId="29" priority="4" operator="between">
      <formula>0.1</formula>
      <formula>8</formula>
    </cfRule>
    <cfRule type="containsText" dxfId="28" priority="5" operator="containsText" text="K">
      <formula>NOT(ISERROR(SEARCH("K",BE9)))</formula>
    </cfRule>
    <cfRule type="containsText" dxfId="27" priority="6" operator="containsText" text="A">
      <formula>NOT(ISERROR(SEARCH("A",BE9)))</formula>
    </cfRule>
    <cfRule type="containsText" dxfId="26" priority="7" operator="containsText" text="S">
      <formula>NOT(ISERROR(SEARCH("S",BE9)))</formula>
    </cfRule>
    <cfRule type="containsText" dxfId="25" priority="8" operator="containsText" text="EZ">
      <formula>NOT(ISERROR(SEARCH("EZ",BE9)))</formula>
    </cfRule>
    <cfRule type="containsText" dxfId="24" priority="9" operator="containsText" text="hU">
      <formula>NOT(ISERROR(SEARCH("hU",BE9)))</formula>
    </cfRule>
  </conditionalFormatting>
  <conditionalFormatting sqref="BE30">
    <cfRule type="containsErrors" dxfId="23" priority="3">
      <formula>ISERROR(BE30)</formula>
    </cfRule>
  </conditionalFormatting>
  <conditionalFormatting sqref="Q2:NR28">
    <cfRule type="expression" dxfId="22" priority="2">
      <formula>Q$2=TODAY()</formula>
    </cfRule>
  </conditionalFormatting>
  <conditionalFormatting sqref="Q9:NR28">
    <cfRule type="cellIs" dxfId="21" priority="1" operator="between">
      <formula>0</formula>
      <formula>0</formula>
    </cfRule>
  </conditionalFormatting>
  <pageMargins left="0.7" right="0.7" top="0.78740157499999996" bottom="0.78740157499999996" header="0.3" footer="0.3"/>
  <pageSetup paperSize="9" orientation="portrait" r:id="rId1"/>
  <ignoredErrors>
    <ignoredError sqref="S9:NR11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61"/>
  <sheetViews>
    <sheetView zoomScale="110" zoomScaleNormal="110" workbookViewId="0">
      <selection activeCell="M2" sqref="M2:T2"/>
    </sheetView>
  </sheetViews>
  <sheetFormatPr baseColWidth="10" defaultColWidth="9.125" defaultRowHeight="12.75" x14ac:dyDescent="0.2"/>
  <cols>
    <col min="1" max="1" width="3.625" style="67" customWidth="1"/>
    <col min="2" max="24" width="4.125" style="67" customWidth="1"/>
    <col min="25" max="25" width="3.125" style="67" customWidth="1"/>
    <col min="26" max="32" width="4.125" style="67" customWidth="1"/>
    <col min="33" max="33" width="3.625" style="67" customWidth="1"/>
    <col min="34" max="34" width="20.875" style="67" customWidth="1"/>
    <col min="35" max="35" width="14" style="69" customWidth="1"/>
    <col min="36" max="36" width="11.875" style="67" customWidth="1"/>
    <col min="37" max="37" width="14.5" style="70" customWidth="1"/>
    <col min="38" max="45" width="4.125" style="67" customWidth="1"/>
    <col min="46" max="16384" width="9.125" style="67"/>
  </cols>
  <sheetData>
    <row r="1" spans="1:53" s="2" customFormat="1" ht="29.25" thickBot="1" x14ac:dyDescent="0.25">
      <c r="A1" s="162" t="s">
        <v>22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  <c r="T1" s="162"/>
      <c r="U1" s="162"/>
      <c r="V1" s="162"/>
      <c r="W1" s="162"/>
      <c r="X1" s="162"/>
      <c r="Y1" s="162"/>
      <c r="Z1" s="162"/>
      <c r="AA1" s="162"/>
      <c r="AB1" s="162"/>
      <c r="AC1" s="162"/>
      <c r="AD1" s="162"/>
      <c r="AE1" s="162"/>
      <c r="AF1" s="162"/>
      <c r="AI1" s="3"/>
      <c r="AK1" s="4"/>
    </row>
    <row r="2" spans="1:53" s="2" customFormat="1" ht="30" thickTop="1" thickBot="1" x14ac:dyDescent="0.25">
      <c r="A2" s="5"/>
      <c r="C2" s="163">
        <v>2022</v>
      </c>
      <c r="D2" s="163"/>
      <c r="E2" s="5"/>
      <c r="F2" s="5"/>
      <c r="G2" s="5"/>
      <c r="H2" s="5"/>
      <c r="I2" s="5"/>
      <c r="J2" s="5"/>
      <c r="K2" s="5"/>
      <c r="L2" s="5"/>
      <c r="M2" s="164" t="s">
        <v>24</v>
      </c>
      <c r="N2" s="165"/>
      <c r="O2" s="165"/>
      <c r="P2" s="165"/>
      <c r="Q2" s="165"/>
      <c r="R2" s="165"/>
      <c r="S2" s="165"/>
      <c r="T2" s="166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6"/>
      <c r="AI2" s="3"/>
      <c r="AK2" s="7"/>
    </row>
    <row r="3" spans="1:53" s="9" customFormat="1" ht="29.25" thickTop="1" x14ac:dyDescent="0.2">
      <c r="A3" s="8"/>
      <c r="B3" s="8"/>
      <c r="C3" s="140"/>
      <c r="G3" s="29"/>
      <c r="N3" s="5"/>
      <c r="O3" s="5"/>
      <c r="P3" s="5"/>
      <c r="Q3" s="5"/>
      <c r="R3" s="5"/>
      <c r="S3" s="5"/>
      <c r="AG3" s="10"/>
      <c r="AI3" s="11"/>
      <c r="AK3" s="12"/>
    </row>
    <row r="4" spans="1:53" s="15" customFormat="1" ht="21.75" thickBot="1" x14ac:dyDescent="0.4">
      <c r="A4" s="13"/>
      <c r="B4" s="167">
        <v>44562</v>
      </c>
      <c r="C4" s="167"/>
      <c r="D4" s="167"/>
      <c r="E4" s="167"/>
      <c r="F4" s="167"/>
      <c r="G4" s="167"/>
      <c r="H4" s="167"/>
      <c r="I4" s="14"/>
      <c r="J4" s="167">
        <f>DATE(YEAR(B4+42),MONTH(B4+42),1)</f>
        <v>44593</v>
      </c>
      <c r="K4" s="167"/>
      <c r="L4" s="167"/>
      <c r="M4" s="167"/>
      <c r="N4" s="167"/>
      <c r="O4" s="167"/>
      <c r="P4" s="167"/>
      <c r="Q4" s="14"/>
      <c r="R4" s="167">
        <f>DATE(YEAR(J4+42),MONTH(J4+42),1)</f>
        <v>44621</v>
      </c>
      <c r="S4" s="167"/>
      <c r="T4" s="167"/>
      <c r="U4" s="167"/>
      <c r="V4" s="167"/>
      <c r="W4" s="167"/>
      <c r="X4" s="167"/>
      <c r="Z4" s="167">
        <f>DATE(YEAR(R4+42),MONTH(R4+42),1)</f>
        <v>44652</v>
      </c>
      <c r="AA4" s="167"/>
      <c r="AB4" s="167"/>
      <c r="AC4" s="167"/>
      <c r="AD4" s="167"/>
      <c r="AE4" s="167"/>
      <c r="AF4" s="167"/>
      <c r="AG4" s="14"/>
      <c r="AI4" s="16"/>
      <c r="AK4" s="17"/>
    </row>
    <row r="5" spans="1:53" s="20" customFormat="1" ht="19.5" thickTop="1" x14ac:dyDescent="0.3">
      <c r="A5" s="15"/>
      <c r="B5" s="18" t="str">
        <f>CHOOSE(1+MOD(2+1-2,7), "SO","MO","DI","MI","DO","FR","SA")</f>
        <v>MO</v>
      </c>
      <c r="C5" s="18" t="str">
        <f>CHOOSE(1+MOD(2+2-2,7), "SO","MO","DI","MI","DO","FR","SA")</f>
        <v>DI</v>
      </c>
      <c r="D5" s="18" t="str">
        <f>CHOOSE(1+MOD(2+3-2,7), "SO","MO","DI","MI","DO","FR","SA")</f>
        <v>MI</v>
      </c>
      <c r="E5" s="18" t="str">
        <f>CHOOSE(1+MOD(2+4-2,7), "SO","MO","DI","MI","DO","FR","SA")</f>
        <v>DO</v>
      </c>
      <c r="F5" s="18" t="str">
        <f>CHOOSE(1+MOD(2+5-2,7), "SO","MO","DI","MI","DO","FR","SA")</f>
        <v>FR</v>
      </c>
      <c r="G5" s="19" t="str">
        <f>CHOOSE(1+MOD(2+6-2,7), "SO","MO","DI","MI","DO","FR","SA")</f>
        <v>SA</v>
      </c>
      <c r="H5" s="19" t="str">
        <f>CHOOSE(1+MOD(2+7-2,7), "SO","MO","DI","MI","DO","FR","SA")</f>
        <v>SO</v>
      </c>
      <c r="J5" s="18" t="str">
        <f>CHOOSE(1+MOD(2+1-2,7), "SO","MO","DI","MI","DO","FR","SA")</f>
        <v>MO</v>
      </c>
      <c r="K5" s="18" t="str">
        <f>CHOOSE(1+MOD(2+2-2,7), "SO","MO","DI","MI","DO","FR","SA")</f>
        <v>DI</v>
      </c>
      <c r="L5" s="18" t="str">
        <f>CHOOSE(1+MOD(2+3-2,7), "SO","MO","DI","MI","DO","FR","SA")</f>
        <v>MI</v>
      </c>
      <c r="M5" s="18" t="str">
        <f>CHOOSE(1+MOD(2+4-2,7), "SO","MO","DI","MI","DO","FR","SA")</f>
        <v>DO</v>
      </c>
      <c r="N5" s="18" t="str">
        <f>CHOOSE(1+MOD(2+5-2,7), "SO","MO","DI","MI","DO","FR","SA")</f>
        <v>FR</v>
      </c>
      <c r="O5" s="19" t="str">
        <f>CHOOSE(1+MOD(2+6-2,7), "SO","MO","DI","MI","DO","FR","SA")</f>
        <v>SA</v>
      </c>
      <c r="P5" s="19" t="str">
        <f>CHOOSE(1+MOD(2+7-2,7), "SO","MO","DI","MI","DO","FR","SA")</f>
        <v>SO</v>
      </c>
      <c r="R5" s="18" t="str">
        <f>CHOOSE(1+MOD(2+1-2,7), "SO","MO","DI","MI","DO","FR","SA")</f>
        <v>MO</v>
      </c>
      <c r="S5" s="18" t="str">
        <f>CHOOSE(1+MOD(2+2-2,7), "SO","MO","DI","MI","DO","FR","SA")</f>
        <v>DI</v>
      </c>
      <c r="T5" s="18" t="str">
        <f>CHOOSE(1+MOD(2+3-2,7), "SO","MO","DI","MI","DO","FR","SA")</f>
        <v>MI</v>
      </c>
      <c r="U5" s="18" t="str">
        <f>CHOOSE(1+MOD(2+4-2,7), "SO","MO","DI","MI","DO","FR","SA")</f>
        <v>DO</v>
      </c>
      <c r="V5" s="18" t="str">
        <f>CHOOSE(1+MOD(2+5-2,7), "SO","MO","DI","MI","DO","FR","SA")</f>
        <v>FR</v>
      </c>
      <c r="W5" s="19" t="str">
        <f>CHOOSE(1+MOD(2+6-2,7), "SO","MO","DI","MI","DO","FR","SA")</f>
        <v>SA</v>
      </c>
      <c r="X5" s="19" t="str">
        <f>CHOOSE(1+MOD(2+7-2,7), "SO","MO","DI","MI","DO","FR","SA")</f>
        <v>SO</v>
      </c>
      <c r="Z5" s="18" t="str">
        <f>CHOOSE(1+MOD(2+1-2,7), "SO","MO","DI","MI","DO","FR","SA")</f>
        <v>MO</v>
      </c>
      <c r="AA5" s="18" t="str">
        <f>CHOOSE(1+MOD(2+2-2,7), "SO","MO","DI","MI","DO","FR","SA")</f>
        <v>DI</v>
      </c>
      <c r="AB5" s="18" t="str">
        <f>CHOOSE(1+MOD(2+3-2,7), "SO","MO","DI","MI","DO","FR","SA")</f>
        <v>MI</v>
      </c>
      <c r="AC5" s="18" t="str">
        <f>CHOOSE(1+MOD(2+4-2,7), "SO","MO","DI","MI","DO","FR","SA")</f>
        <v>DO</v>
      </c>
      <c r="AD5" s="18" t="str">
        <f>CHOOSE(1+MOD(2+5-2,7), "SO","MO","DI","MI","DO","FR","SA")</f>
        <v>FR</v>
      </c>
      <c r="AE5" s="19" t="str">
        <f>CHOOSE(1+MOD(2+6-2,7), "SO","MO","DI","MI","DO","FR","SA")</f>
        <v>SA</v>
      </c>
      <c r="AF5" s="19" t="str">
        <f>CHOOSE(1+MOD(2+7-2,7), "SO","MO","DI","MI","DO","FR","SA")</f>
        <v>SO</v>
      </c>
      <c r="AH5" s="21" t="e" cm="1">
        <f t="array" ref="AH5">IF(AND([1]Übersicht!C11='Meine Kollegen'!M2:T2,[1]Übersicht!Q4='Meine Kollegen'!B7),[1]Übersicht!Q11:BB30,"")</f>
        <v>#REF!</v>
      </c>
      <c r="AI5" s="22"/>
      <c r="AK5" s="23"/>
    </row>
    <row r="6" spans="1:53" s="28" customFormat="1" ht="18.75" x14ac:dyDescent="0.3">
      <c r="A6" s="15"/>
      <c r="B6" s="24" t="str">
        <f>IF(WEEKDAY(B4,1)=MOD(2,7),B4,"")</f>
        <v/>
      </c>
      <c r="C6" s="24" t="str">
        <f>IF(B6="",IF(WEEKDAY(B4,1)=MOD(2,7)+1,B4,""),B6+1)</f>
        <v/>
      </c>
      <c r="D6" s="24" t="str">
        <f>IF(C6="",IF(WEEKDAY(B4,1)=MOD(2+1,7)+1,B4,""),C6+1)</f>
        <v/>
      </c>
      <c r="E6" s="24" t="str">
        <f>IF(D6="",IF(WEEKDAY(B4,1)=MOD(2+2,7)+1,B4,""),D6+1)</f>
        <v/>
      </c>
      <c r="F6" s="24" t="str">
        <f>IF(E6="",IF(WEEKDAY(B4,1)=MOD(2+3,7)+1,B4,""),E6+1)</f>
        <v/>
      </c>
      <c r="G6" s="24">
        <f>IF(F6="",IF(WEEKDAY(B4,1)=MOD(2+4,7)+1,B4,""),F6+1)</f>
        <v>44562</v>
      </c>
      <c r="H6" s="24">
        <f>IF(G6="",IF(WEEKDAY(B4,1)=MOD(2+5,7)+1,B4,""),G6+1)</f>
        <v>44563</v>
      </c>
      <c r="I6" s="24"/>
      <c r="J6" s="24" t="str">
        <f>IF(WEEKDAY(J4,1)=MOD(2,7),J4,"")</f>
        <v/>
      </c>
      <c r="K6" s="24">
        <f>IF(J6="",IF(WEEKDAY(J4,1)=MOD(2,7)+1,J4,""),J6+1)</f>
        <v>44593</v>
      </c>
      <c r="L6" s="24">
        <f>IF(K6="",IF(WEEKDAY(J4,1)=MOD(2+1,7)+1,J4,""),K6+1)</f>
        <v>44594</v>
      </c>
      <c r="M6" s="24">
        <f>IF(L6="",IF(WEEKDAY(J4,1)=MOD(2+2,7)+1,J4,""),L6+1)</f>
        <v>44595</v>
      </c>
      <c r="N6" s="24">
        <f>IF(M6="",IF(WEEKDAY(J4,1)=MOD(2+3,7)+1,J4,""),M6+1)</f>
        <v>44596</v>
      </c>
      <c r="O6" s="24">
        <f>IF(N6="",IF(WEEKDAY(J4,1)=MOD(2+4,7)+1,J4,""),N6+1)</f>
        <v>44597</v>
      </c>
      <c r="P6" s="24">
        <f>IF(O6="",IF(WEEKDAY(J4,1)=MOD(2+5,7)+1,J4,""),O6+1)</f>
        <v>44598</v>
      </c>
      <c r="Q6" s="24"/>
      <c r="R6" s="24" t="str">
        <f>IF(WEEKDAY(R4,1)=MOD(2,7),R4,"")</f>
        <v/>
      </c>
      <c r="S6" s="24">
        <f>IF(R6="",IF(WEEKDAY(R4,1)=MOD(2,7)+1,R4,""),R6+1)</f>
        <v>44621</v>
      </c>
      <c r="T6" s="24">
        <f>IF(S6="",IF(WEEKDAY(R4,1)=MOD(2+1,7)+1,R4,""),S6+1)</f>
        <v>44622</v>
      </c>
      <c r="U6" s="24">
        <f>IF(T6="",IF(WEEKDAY(R4,1)=MOD(2+2,7)+1,R4,""),T6+1)</f>
        <v>44623</v>
      </c>
      <c r="V6" s="24">
        <f>IF(U6="",IF(WEEKDAY(R4,1)=MOD(2+3,7)+1,R4,""),U6+1)</f>
        <v>44624</v>
      </c>
      <c r="W6" s="24">
        <f>IF(V6="",IF(WEEKDAY(R4,1)=MOD(2+4,7)+1,R4,""),V6+1)</f>
        <v>44625</v>
      </c>
      <c r="X6" s="24">
        <f>IF(W6="",IF(WEEKDAY(R4,1)=MOD(2+5,7)+1,R4,""),W6+1)</f>
        <v>44626</v>
      </c>
      <c r="Y6" s="24"/>
      <c r="Z6" s="24" t="str">
        <f>IF(WEEKDAY(Z4,1)=MOD(2,7),Z4,"")</f>
        <v/>
      </c>
      <c r="AA6" s="24" t="str">
        <f>IF(Z6="",IF(WEEKDAY(Z4,1)=MOD(2,7)+1,Z4,""),Z6+1)</f>
        <v/>
      </c>
      <c r="AB6" s="24" t="str">
        <f>IF(AA6="",IF(WEEKDAY(Z4,1)=MOD(2+1,7)+1,Z4,""),AA6+1)</f>
        <v/>
      </c>
      <c r="AC6" s="24" t="str">
        <f>IF(AB6="",IF(WEEKDAY(Z4,1)=MOD(2+2,7)+1,Z4,""),AB6+1)</f>
        <v/>
      </c>
      <c r="AD6" s="24">
        <f>IF(AC6="",IF(WEEKDAY(Z4,1)=MOD(2+3,7)+1,Z4,""),AC6+1)</f>
        <v>44652</v>
      </c>
      <c r="AE6" s="24">
        <f>IF(AD6="",IF(WEEKDAY(Z4,1)=MOD(2+4,7)+1,Z4,""),AD6+1)</f>
        <v>44653</v>
      </c>
      <c r="AF6" s="24">
        <f>IF(AE6="",IF(WEEKDAY(Z4,1)=MOD(2+5,7)+1,Z4,""),AE6+1)</f>
        <v>44654</v>
      </c>
      <c r="AG6" s="20"/>
      <c r="AH6" s="25"/>
      <c r="AI6" s="26"/>
      <c r="AJ6" s="25"/>
      <c r="AK6" s="27"/>
      <c r="AL6" s="25"/>
      <c r="AM6" s="25"/>
    </row>
    <row r="7" spans="1:53" s="28" customFormat="1" ht="18.75" x14ac:dyDescent="0.3">
      <c r="A7" s="15"/>
      <c r="B7" s="24">
        <f>IF(H6="","",IF(MONTH(H6+1)&lt;&gt;MONTH(H6),"",H6+1))</f>
        <v>44564</v>
      </c>
      <c r="C7" s="24">
        <f t="shared" ref="C7:H11" si="0">IF(B7="","",IF(MONTH(B7+1)&lt;&gt;MONTH(B7),"",B7+1))</f>
        <v>44565</v>
      </c>
      <c r="D7" s="24">
        <f t="shared" si="0"/>
        <v>44566</v>
      </c>
      <c r="E7" s="24">
        <f t="shared" si="0"/>
        <v>44567</v>
      </c>
      <c r="F7" s="24">
        <f t="shared" si="0"/>
        <v>44568</v>
      </c>
      <c r="G7" s="24">
        <f t="shared" si="0"/>
        <v>44569</v>
      </c>
      <c r="H7" s="24">
        <f t="shared" si="0"/>
        <v>44570</v>
      </c>
      <c r="I7" s="24"/>
      <c r="J7" s="24">
        <f>IF(P6="","",IF(MONTH(P6+1)&lt;&gt;MONTH(P6),"",P6+1))</f>
        <v>44599</v>
      </c>
      <c r="K7" s="24">
        <f t="shared" ref="K7:P11" si="1">IF(J7="","",IF(MONTH(J7+1)&lt;&gt;MONTH(J7),"",J7+1))</f>
        <v>44600</v>
      </c>
      <c r="L7" s="24">
        <f t="shared" si="1"/>
        <v>44601</v>
      </c>
      <c r="M7" s="24">
        <f t="shared" si="1"/>
        <v>44602</v>
      </c>
      <c r="N7" s="24">
        <f t="shared" si="1"/>
        <v>44603</v>
      </c>
      <c r="O7" s="24">
        <f t="shared" si="1"/>
        <v>44604</v>
      </c>
      <c r="P7" s="24">
        <f t="shared" si="1"/>
        <v>44605</v>
      </c>
      <c r="Q7" s="24"/>
      <c r="R7" s="24">
        <f>IF(X6="","",IF(MONTH(X6+1)&lt;&gt;MONTH(X6),"",X6+1))</f>
        <v>44627</v>
      </c>
      <c r="S7" s="24">
        <f t="shared" ref="S7:X11" si="2">IF(R7="","",IF(MONTH(R7+1)&lt;&gt;MONTH(R7),"",R7+1))</f>
        <v>44628</v>
      </c>
      <c r="T7" s="24">
        <f t="shared" si="2"/>
        <v>44629</v>
      </c>
      <c r="U7" s="24">
        <f t="shared" si="2"/>
        <v>44630</v>
      </c>
      <c r="V7" s="24">
        <f t="shared" si="2"/>
        <v>44631</v>
      </c>
      <c r="W7" s="24">
        <f t="shared" si="2"/>
        <v>44632</v>
      </c>
      <c r="X7" s="24">
        <f t="shared" si="2"/>
        <v>44633</v>
      </c>
      <c r="Y7" s="24"/>
      <c r="Z7" s="24">
        <f>IF(AF6="","",IF(MONTH(AF6+1)&lt;&gt;MONTH(AF6),"",AF6+1))</f>
        <v>44655</v>
      </c>
      <c r="AA7" s="24">
        <f t="shared" ref="AA7:AF11" si="3">IF(Z7="","",IF(MONTH(Z7+1)&lt;&gt;MONTH(Z7),"",Z7+1))</f>
        <v>44656</v>
      </c>
      <c r="AB7" s="24">
        <f t="shared" si="3"/>
        <v>44657</v>
      </c>
      <c r="AC7" s="24">
        <f t="shared" si="3"/>
        <v>44658</v>
      </c>
      <c r="AD7" s="24">
        <f t="shared" si="3"/>
        <v>44659</v>
      </c>
      <c r="AE7" s="24">
        <f t="shared" si="3"/>
        <v>44660</v>
      </c>
      <c r="AF7" s="24">
        <f t="shared" si="3"/>
        <v>44661</v>
      </c>
      <c r="AG7" s="20"/>
      <c r="AH7" s="25"/>
      <c r="AI7" s="26"/>
      <c r="AJ7" s="25"/>
      <c r="AK7" s="27"/>
      <c r="AL7" s="25"/>
      <c r="AM7" s="25"/>
    </row>
    <row r="8" spans="1:53" s="28" customFormat="1" ht="18.75" x14ac:dyDescent="0.3">
      <c r="A8" s="15"/>
      <c r="B8" s="24">
        <f>IF(H7="","",IF(MONTH(H7+1)&lt;&gt;MONTH(H7),"",H7+1))</f>
        <v>44571</v>
      </c>
      <c r="C8" s="24">
        <f t="shared" si="0"/>
        <v>44572</v>
      </c>
      <c r="D8" s="24">
        <f t="shared" si="0"/>
        <v>44573</v>
      </c>
      <c r="E8" s="24">
        <f t="shared" si="0"/>
        <v>44574</v>
      </c>
      <c r="F8" s="24">
        <f t="shared" si="0"/>
        <v>44575</v>
      </c>
      <c r="G8" s="24">
        <f t="shared" si="0"/>
        <v>44576</v>
      </c>
      <c r="H8" s="24">
        <f t="shared" si="0"/>
        <v>44577</v>
      </c>
      <c r="I8" s="24"/>
      <c r="J8" s="24">
        <f>IF(P7="","",IF(MONTH(P7+1)&lt;&gt;MONTH(P7),"",P7+1))</f>
        <v>44606</v>
      </c>
      <c r="K8" s="24">
        <f t="shared" si="1"/>
        <v>44607</v>
      </c>
      <c r="L8" s="24">
        <f t="shared" si="1"/>
        <v>44608</v>
      </c>
      <c r="M8" s="24">
        <f t="shared" si="1"/>
        <v>44609</v>
      </c>
      <c r="N8" s="24">
        <f t="shared" si="1"/>
        <v>44610</v>
      </c>
      <c r="O8" s="24">
        <f t="shared" si="1"/>
        <v>44611</v>
      </c>
      <c r="P8" s="24">
        <f t="shared" si="1"/>
        <v>44612</v>
      </c>
      <c r="Q8" s="24"/>
      <c r="R8" s="24">
        <f>IF(X7="","",IF(MONTH(X7+1)&lt;&gt;MONTH(X7),"",X7+1))</f>
        <v>44634</v>
      </c>
      <c r="S8" s="24">
        <f t="shared" si="2"/>
        <v>44635</v>
      </c>
      <c r="T8" s="24">
        <f t="shared" si="2"/>
        <v>44636</v>
      </c>
      <c r="U8" s="24">
        <f t="shared" si="2"/>
        <v>44637</v>
      </c>
      <c r="V8" s="24">
        <f t="shared" si="2"/>
        <v>44638</v>
      </c>
      <c r="W8" s="24">
        <f t="shared" si="2"/>
        <v>44639</v>
      </c>
      <c r="X8" s="24">
        <f t="shared" si="2"/>
        <v>44640</v>
      </c>
      <c r="Y8" s="24"/>
      <c r="Z8" s="24">
        <f>IF(AF7="","",IF(MONTH(AF7+1)&lt;&gt;MONTH(AF7),"",AF7+1))</f>
        <v>44662</v>
      </c>
      <c r="AA8" s="24">
        <f t="shared" si="3"/>
        <v>44663</v>
      </c>
      <c r="AB8" s="24">
        <f t="shared" si="3"/>
        <v>44664</v>
      </c>
      <c r="AC8" s="24">
        <f t="shared" si="3"/>
        <v>44665</v>
      </c>
      <c r="AD8" s="24">
        <f t="shared" si="3"/>
        <v>44666</v>
      </c>
      <c r="AE8" s="24">
        <f t="shared" si="3"/>
        <v>44667</v>
      </c>
      <c r="AF8" s="24">
        <f t="shared" si="3"/>
        <v>44668</v>
      </c>
      <c r="AG8" s="20"/>
      <c r="AH8" s="25"/>
      <c r="AI8" s="26"/>
      <c r="AJ8" s="25"/>
      <c r="AK8" s="27"/>
      <c r="AL8" s="25"/>
      <c r="AM8" s="25"/>
    </row>
    <row r="9" spans="1:53" s="28" customFormat="1" ht="18.75" x14ac:dyDescent="0.3">
      <c r="A9" s="15"/>
      <c r="B9" s="24">
        <f>IF(H8="","",IF(MONTH(H8+1)&lt;&gt;MONTH(H8),"",H8+1))</f>
        <v>44578</v>
      </c>
      <c r="C9" s="24">
        <f t="shared" si="0"/>
        <v>44579</v>
      </c>
      <c r="D9" s="24">
        <f t="shared" si="0"/>
        <v>44580</v>
      </c>
      <c r="E9" s="24">
        <f t="shared" si="0"/>
        <v>44581</v>
      </c>
      <c r="F9" s="24">
        <f t="shared" si="0"/>
        <v>44582</v>
      </c>
      <c r="G9" s="24">
        <f t="shared" si="0"/>
        <v>44583</v>
      </c>
      <c r="H9" s="24">
        <f t="shared" si="0"/>
        <v>44584</v>
      </c>
      <c r="I9" s="24"/>
      <c r="J9" s="24">
        <f>IF(P8="","",IF(MONTH(P8+1)&lt;&gt;MONTH(P8),"",P8+1))</f>
        <v>44613</v>
      </c>
      <c r="K9" s="24">
        <f t="shared" si="1"/>
        <v>44614</v>
      </c>
      <c r="L9" s="24">
        <f t="shared" si="1"/>
        <v>44615</v>
      </c>
      <c r="M9" s="24">
        <f t="shared" si="1"/>
        <v>44616</v>
      </c>
      <c r="N9" s="24">
        <f t="shared" si="1"/>
        <v>44617</v>
      </c>
      <c r="O9" s="24">
        <f t="shared" si="1"/>
        <v>44618</v>
      </c>
      <c r="P9" s="24">
        <f t="shared" si="1"/>
        <v>44619</v>
      </c>
      <c r="Q9" s="24"/>
      <c r="R9" s="24">
        <f>IF(X8="","",IF(MONTH(X8+1)&lt;&gt;MONTH(X8),"",X8+1))</f>
        <v>44641</v>
      </c>
      <c r="S9" s="24">
        <f t="shared" si="2"/>
        <v>44642</v>
      </c>
      <c r="T9" s="24">
        <f t="shared" si="2"/>
        <v>44643</v>
      </c>
      <c r="U9" s="24">
        <f t="shared" si="2"/>
        <v>44644</v>
      </c>
      <c r="V9" s="24">
        <f t="shared" si="2"/>
        <v>44645</v>
      </c>
      <c r="W9" s="24">
        <f t="shared" si="2"/>
        <v>44646</v>
      </c>
      <c r="X9" s="24">
        <f t="shared" si="2"/>
        <v>44647</v>
      </c>
      <c r="Y9" s="24"/>
      <c r="Z9" s="24">
        <f>IF(AF8="","",IF(MONTH(AF8+1)&lt;&gt;MONTH(AF8),"",AF8+1))</f>
        <v>44669</v>
      </c>
      <c r="AA9" s="24">
        <f t="shared" si="3"/>
        <v>44670</v>
      </c>
      <c r="AB9" s="24">
        <f t="shared" si="3"/>
        <v>44671</v>
      </c>
      <c r="AC9" s="24">
        <f t="shared" si="3"/>
        <v>44672</v>
      </c>
      <c r="AD9" s="24">
        <f t="shared" si="3"/>
        <v>44673</v>
      </c>
      <c r="AE9" s="24">
        <f t="shared" si="3"/>
        <v>44674</v>
      </c>
      <c r="AF9" s="24">
        <f t="shared" si="3"/>
        <v>44675</v>
      </c>
      <c r="AG9" s="20"/>
      <c r="AH9" s="25"/>
      <c r="AI9" s="26"/>
      <c r="AJ9" s="25"/>
      <c r="AK9" s="27"/>
      <c r="AL9" s="25"/>
      <c r="AM9" s="25"/>
    </row>
    <row r="10" spans="1:53" s="28" customFormat="1" ht="18.75" x14ac:dyDescent="0.3">
      <c r="A10" s="15"/>
      <c r="B10" s="24">
        <f>IF(H9="","",IF(MONTH(H9+1)&lt;&gt;MONTH(H9),"",H9+1))</f>
        <v>44585</v>
      </c>
      <c r="C10" s="24">
        <f t="shared" si="0"/>
        <v>44586</v>
      </c>
      <c r="D10" s="24">
        <f t="shared" si="0"/>
        <v>44587</v>
      </c>
      <c r="E10" s="24">
        <f t="shared" si="0"/>
        <v>44588</v>
      </c>
      <c r="F10" s="24">
        <f t="shared" si="0"/>
        <v>44589</v>
      </c>
      <c r="G10" s="24">
        <f t="shared" si="0"/>
        <v>44590</v>
      </c>
      <c r="H10" s="24">
        <f t="shared" si="0"/>
        <v>44591</v>
      </c>
      <c r="I10" s="24"/>
      <c r="J10" s="24">
        <f>IF(P9="","",IF(MONTH(P9+1)&lt;&gt;MONTH(P9),"",P9+1))</f>
        <v>44620</v>
      </c>
      <c r="K10" s="24" t="str">
        <f t="shared" si="1"/>
        <v/>
      </c>
      <c r="L10" s="24" t="str">
        <f t="shared" si="1"/>
        <v/>
      </c>
      <c r="M10" s="24" t="str">
        <f t="shared" si="1"/>
        <v/>
      </c>
      <c r="N10" s="24" t="str">
        <f t="shared" si="1"/>
        <v/>
      </c>
      <c r="O10" s="24" t="str">
        <f t="shared" si="1"/>
        <v/>
      </c>
      <c r="P10" s="24" t="str">
        <f t="shared" si="1"/>
        <v/>
      </c>
      <c r="Q10" s="24"/>
      <c r="R10" s="24">
        <f>IF(X9="","",IF(MONTH(X9+1)&lt;&gt;MONTH(X9),"",X9+1))</f>
        <v>44648</v>
      </c>
      <c r="S10" s="24">
        <f t="shared" si="2"/>
        <v>44649</v>
      </c>
      <c r="T10" s="24">
        <f t="shared" si="2"/>
        <v>44650</v>
      </c>
      <c r="U10" s="24">
        <f t="shared" si="2"/>
        <v>44651</v>
      </c>
      <c r="V10" s="24" t="str">
        <f t="shared" si="2"/>
        <v/>
      </c>
      <c r="W10" s="24" t="str">
        <f t="shared" si="2"/>
        <v/>
      </c>
      <c r="X10" s="24" t="str">
        <f t="shared" si="2"/>
        <v/>
      </c>
      <c r="Y10" s="24"/>
      <c r="Z10" s="24">
        <f>IF(AF9="","",IF(MONTH(AF9+1)&lt;&gt;MONTH(AF9),"",AF9+1))</f>
        <v>44676</v>
      </c>
      <c r="AA10" s="24">
        <f t="shared" si="3"/>
        <v>44677</v>
      </c>
      <c r="AB10" s="24">
        <f t="shared" si="3"/>
        <v>44678</v>
      </c>
      <c r="AC10" s="24">
        <f t="shared" si="3"/>
        <v>44679</v>
      </c>
      <c r="AD10" s="24">
        <f t="shared" si="3"/>
        <v>44680</v>
      </c>
      <c r="AE10" s="24">
        <f t="shared" si="3"/>
        <v>44681</v>
      </c>
      <c r="AF10" s="24" t="str">
        <f t="shared" si="3"/>
        <v/>
      </c>
      <c r="AG10" s="20"/>
      <c r="AH10" s="25"/>
      <c r="AI10" s="26"/>
      <c r="AJ10" s="25"/>
      <c r="AK10" s="27"/>
      <c r="AL10" s="25"/>
      <c r="AM10" s="25"/>
    </row>
    <row r="11" spans="1:53" s="28" customFormat="1" ht="18.75" x14ac:dyDescent="0.3">
      <c r="A11" s="15"/>
      <c r="B11" s="24">
        <f>IF(H10="","",IF(MONTH(H10+1)&lt;&gt;MONTH(H10),"",H10+1))</f>
        <v>44592</v>
      </c>
      <c r="C11" s="24" t="str">
        <f t="shared" si="0"/>
        <v/>
      </c>
      <c r="D11" s="24" t="str">
        <f t="shared" si="0"/>
        <v/>
      </c>
      <c r="E11" s="24" t="str">
        <f t="shared" si="0"/>
        <v/>
      </c>
      <c r="F11" s="24" t="str">
        <f t="shared" si="0"/>
        <v/>
      </c>
      <c r="G11" s="24" t="str">
        <f t="shared" si="0"/>
        <v/>
      </c>
      <c r="H11" s="24" t="str">
        <f t="shared" si="0"/>
        <v/>
      </c>
      <c r="I11" s="24"/>
      <c r="J11" s="24" t="str">
        <f>IF(P10="","",IF(MONTH(P10+1)&lt;&gt;MONTH(P10),"",P10+1))</f>
        <v/>
      </c>
      <c r="K11" s="24" t="str">
        <f t="shared" si="1"/>
        <v/>
      </c>
      <c r="L11" s="24" t="str">
        <f t="shared" si="1"/>
        <v/>
      </c>
      <c r="M11" s="24" t="str">
        <f t="shared" si="1"/>
        <v/>
      </c>
      <c r="N11" s="24" t="str">
        <f t="shared" si="1"/>
        <v/>
      </c>
      <c r="O11" s="24" t="str">
        <f t="shared" si="1"/>
        <v/>
      </c>
      <c r="P11" s="24" t="str">
        <f t="shared" si="1"/>
        <v/>
      </c>
      <c r="Q11" s="24"/>
      <c r="R11" s="24" t="str">
        <f>IF(X10="","",IF(MONTH(X10+1)&lt;&gt;MONTH(X10),"",X10+1))</f>
        <v/>
      </c>
      <c r="S11" s="24" t="str">
        <f t="shared" si="2"/>
        <v/>
      </c>
      <c r="T11" s="24" t="str">
        <f t="shared" si="2"/>
        <v/>
      </c>
      <c r="U11" s="24" t="str">
        <f t="shared" si="2"/>
        <v/>
      </c>
      <c r="V11" s="24" t="str">
        <f t="shared" si="2"/>
        <v/>
      </c>
      <c r="W11" s="24" t="str">
        <f t="shared" si="2"/>
        <v/>
      </c>
      <c r="X11" s="24" t="str">
        <f t="shared" si="2"/>
        <v/>
      </c>
      <c r="Y11" s="24"/>
      <c r="Z11" s="24" t="str">
        <f>IF(AF10="","",IF(MONTH(AF10+1)&lt;&gt;MONTH(AF10),"",AF10+1))</f>
        <v/>
      </c>
      <c r="AA11" s="24" t="str">
        <f t="shared" si="3"/>
        <v/>
      </c>
      <c r="AB11" s="24" t="str">
        <f t="shared" si="3"/>
        <v/>
      </c>
      <c r="AC11" s="24" t="str">
        <f t="shared" si="3"/>
        <v/>
      </c>
      <c r="AD11" s="24" t="str">
        <f t="shared" si="3"/>
        <v/>
      </c>
      <c r="AE11" s="24" t="str">
        <f t="shared" si="3"/>
        <v/>
      </c>
      <c r="AF11" s="24" t="str">
        <f t="shared" si="3"/>
        <v/>
      </c>
      <c r="AG11" s="20"/>
      <c r="AH11" s="25"/>
      <c r="AI11" s="26"/>
      <c r="AJ11" s="25"/>
      <c r="AK11" s="27"/>
      <c r="AL11" s="25"/>
      <c r="AM11" s="25"/>
    </row>
    <row r="12" spans="1:53" s="2" customFormat="1" ht="18.75" x14ac:dyDescent="0.3">
      <c r="A12" s="1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H12" s="29"/>
      <c r="AI12" s="30"/>
      <c r="AJ12" s="29"/>
      <c r="AK12" s="31"/>
      <c r="AL12" s="29"/>
      <c r="AM12" s="29"/>
      <c r="BA12" s="32"/>
    </row>
    <row r="13" spans="1:53" s="15" customFormat="1" ht="21.75" thickBot="1" x14ac:dyDescent="0.4">
      <c r="A13" s="13"/>
      <c r="B13" s="161">
        <f>DATE(YEAR(Z4+42),MONTH(Z4+42),1)</f>
        <v>44682</v>
      </c>
      <c r="C13" s="161"/>
      <c r="D13" s="161"/>
      <c r="E13" s="161"/>
      <c r="F13" s="161"/>
      <c r="G13" s="161"/>
      <c r="H13" s="161"/>
      <c r="I13" s="14"/>
      <c r="J13" s="161">
        <f>DATE(YEAR(B13+42),MONTH(B13+42),1)</f>
        <v>44713</v>
      </c>
      <c r="K13" s="161"/>
      <c r="L13" s="161"/>
      <c r="M13" s="161"/>
      <c r="N13" s="161"/>
      <c r="O13" s="161"/>
      <c r="P13" s="161"/>
      <c r="Q13" s="14"/>
      <c r="R13" s="161">
        <f>DATE(YEAR(J13+42),MONTH(J13+42),1)</f>
        <v>44743</v>
      </c>
      <c r="S13" s="161"/>
      <c r="T13" s="161"/>
      <c r="U13" s="161"/>
      <c r="V13" s="161"/>
      <c r="W13" s="161"/>
      <c r="X13" s="161"/>
      <c r="Z13" s="161">
        <f>DATE(YEAR(R13+42),MONTH(R13+42),1)</f>
        <v>44774</v>
      </c>
      <c r="AA13" s="161"/>
      <c r="AB13" s="161"/>
      <c r="AC13" s="161"/>
      <c r="AD13" s="161"/>
      <c r="AE13" s="161"/>
      <c r="AF13" s="161"/>
      <c r="AG13" s="14"/>
      <c r="AH13" s="33"/>
      <c r="AI13" s="34"/>
      <c r="AJ13" s="33"/>
      <c r="AK13" s="35"/>
      <c r="AL13" s="33"/>
      <c r="AM13" s="33"/>
    </row>
    <row r="14" spans="1:53" s="20" customFormat="1" ht="19.5" thickTop="1" x14ac:dyDescent="0.3">
      <c r="A14" s="15"/>
      <c r="B14" s="18" t="str">
        <f>CHOOSE(1+MOD(2+1-2,7), "SO","MO","DI","MI","DO","FR","SA")</f>
        <v>MO</v>
      </c>
      <c r="C14" s="18" t="str">
        <f>CHOOSE(1+MOD(2+2-2,7), "SO","MO","DI","MI","DO","FR","SA")</f>
        <v>DI</v>
      </c>
      <c r="D14" s="18" t="str">
        <f>CHOOSE(1+MOD(2+3-2,7), "SO","MO","DI","MI","DO","FR","SA")</f>
        <v>MI</v>
      </c>
      <c r="E14" s="18" t="str">
        <f>CHOOSE(1+MOD(2+4-2,7), "SO","MO","DI","MI","DO","FR","SA")</f>
        <v>DO</v>
      </c>
      <c r="F14" s="18" t="str">
        <f>CHOOSE(1+MOD(2+5-2,7), "SO","MO","DI","MI","DO","FR","SA")</f>
        <v>FR</v>
      </c>
      <c r="G14" s="19" t="str">
        <f>CHOOSE(1+MOD(2+6-2,7), "SO","MO","DI","MI","DO","FR","SA")</f>
        <v>SA</v>
      </c>
      <c r="H14" s="19" t="str">
        <f>CHOOSE(1+MOD(2+7-2,7), "SO","MO","DI","MI","DO","FR","SA")</f>
        <v>SO</v>
      </c>
      <c r="J14" s="18" t="str">
        <f>CHOOSE(1+MOD(2+1-2,7), "SO","MO","DI","MI","DO","FR","SA")</f>
        <v>MO</v>
      </c>
      <c r="K14" s="18" t="str">
        <f>CHOOSE(1+MOD(2+2-2,7), "SO","MO","DI","MI","DO","FR","SA")</f>
        <v>DI</v>
      </c>
      <c r="L14" s="18" t="str">
        <f>CHOOSE(1+MOD(2+3-2,7), "SO","MO","DI","MI","DO","FR","SA")</f>
        <v>MI</v>
      </c>
      <c r="M14" s="18" t="str">
        <f>CHOOSE(1+MOD(2+4-2,7), "SO","MO","DI","MI","DO","FR","SA")</f>
        <v>DO</v>
      </c>
      <c r="N14" s="18" t="str">
        <f>CHOOSE(1+MOD(2+5-2,7), "SO","MO","DI","MI","DO","FR","SA")</f>
        <v>FR</v>
      </c>
      <c r="O14" s="19" t="str">
        <f>CHOOSE(1+MOD(2+6-2,7), "SO","MO","DI","MI","DO","FR","SA")</f>
        <v>SA</v>
      </c>
      <c r="P14" s="19" t="str">
        <f>CHOOSE(1+MOD(2+7-2,7), "SO","MO","DI","MI","DO","FR","SA")</f>
        <v>SO</v>
      </c>
      <c r="R14" s="18" t="str">
        <f>CHOOSE(1+MOD(2+1-2,7), "SO","MO","DI","MI","DO","FR","SA")</f>
        <v>MO</v>
      </c>
      <c r="S14" s="18" t="str">
        <f>CHOOSE(1+MOD(2+2-2,7), "SO","MO","DI","MI","DO","FR","SA")</f>
        <v>DI</v>
      </c>
      <c r="T14" s="18" t="str">
        <f>CHOOSE(1+MOD(2+3-2,7), "SO","MO","DI","MI","DO","FR","SA")</f>
        <v>MI</v>
      </c>
      <c r="U14" s="18" t="str">
        <f>CHOOSE(1+MOD(2+4-2,7), "SO","MO","DI","MI","DO","FR","SA")</f>
        <v>DO</v>
      </c>
      <c r="V14" s="18" t="str">
        <f>CHOOSE(1+MOD(2+5-2,7), "SO","MO","DI","MI","DO","FR","SA")</f>
        <v>FR</v>
      </c>
      <c r="W14" s="19" t="str">
        <f>CHOOSE(1+MOD(2+6-2,7), "SO","MO","DI","MI","DO","FR","SA")</f>
        <v>SA</v>
      </c>
      <c r="X14" s="19" t="str">
        <f>CHOOSE(1+MOD(2+7-2,7), "SO","MO","DI","MI","DO","FR","SA")</f>
        <v>SO</v>
      </c>
      <c r="Z14" s="18" t="str">
        <f>CHOOSE(1+MOD(2+1-2,7), "SO","MO","DI","MI","DO","FR","SA")</f>
        <v>MO</v>
      </c>
      <c r="AA14" s="18" t="str">
        <f>CHOOSE(1+MOD(2+2-2,7), "SO","MO","DI","MI","DO","FR","SA")</f>
        <v>DI</v>
      </c>
      <c r="AB14" s="18" t="str">
        <f>CHOOSE(1+MOD(2+3-2,7), "SO","MO","DI","MI","DO","FR","SA")</f>
        <v>MI</v>
      </c>
      <c r="AC14" s="18" t="str">
        <f>CHOOSE(1+MOD(2+4-2,7), "SO","MO","DI","MI","DO","FR","SA")</f>
        <v>DO</v>
      </c>
      <c r="AD14" s="18" t="str">
        <f>CHOOSE(1+MOD(2+5-2,7), "SO","MO","DI","MI","DO","FR","SA")</f>
        <v>FR</v>
      </c>
      <c r="AE14" s="19" t="str">
        <f>CHOOSE(1+MOD(2+6-2,7), "SO","MO","DI","MI","DO","FR","SA")</f>
        <v>SA</v>
      </c>
      <c r="AF14" s="19" t="str">
        <f>CHOOSE(1+MOD(2+7-2,7), "SO","MO","DI","MI","DO","FR","SA")</f>
        <v>SO</v>
      </c>
      <c r="AH14" s="36"/>
      <c r="AI14" s="37"/>
      <c r="AJ14" s="36"/>
      <c r="AK14" s="27"/>
      <c r="AL14" s="36"/>
      <c r="AM14" s="36"/>
    </row>
    <row r="15" spans="1:53" s="2" customFormat="1" ht="18.75" x14ac:dyDescent="0.3">
      <c r="A15" s="15"/>
      <c r="B15" s="24" t="str">
        <f>IF(WEEKDAY(B13,1)=MOD(2,7),B13,"")</f>
        <v/>
      </c>
      <c r="C15" s="24" t="str">
        <f>IF(B15="",IF(WEEKDAY(B13,1)=MOD(2,7)+1,B13,""),B15+1)</f>
        <v/>
      </c>
      <c r="D15" s="24" t="str">
        <f>IF(C15="",IF(WEEKDAY(B13,1)=MOD(2+1,7)+1,B13,""),C15+1)</f>
        <v/>
      </c>
      <c r="E15" s="24" t="str">
        <f>IF(D15="",IF(WEEKDAY(B13,1)=MOD(2+2,7)+1,B13,""),D15+1)</f>
        <v/>
      </c>
      <c r="F15" s="24" t="str">
        <f>IF(E15="",IF(WEEKDAY(B13,1)=MOD(2+3,7)+1,B13,""),E15+1)</f>
        <v/>
      </c>
      <c r="G15" s="24" t="str">
        <f>IF(F15="",IF(WEEKDAY(B13,1)=MOD(2+4,7)+1,B13,""),F15+1)</f>
        <v/>
      </c>
      <c r="H15" s="24">
        <f>IF(G15="",IF(WEEKDAY(B13,1)=MOD(2+5,7)+1,B13,""),G15+1)</f>
        <v>44682</v>
      </c>
      <c r="I15" s="24"/>
      <c r="J15" s="24" t="str">
        <f>IF(WEEKDAY(J13,1)=MOD(2,7),J13,"")</f>
        <v/>
      </c>
      <c r="K15" s="24" t="str">
        <f>IF(J15="",IF(WEEKDAY(J13,1)=MOD(2,7)+1,J13,""),J15+1)</f>
        <v/>
      </c>
      <c r="L15" s="24">
        <f>IF(K15="",IF(WEEKDAY(J13,1)=MOD(2+1,7)+1,J13,""),K15+1)</f>
        <v>44713</v>
      </c>
      <c r="M15" s="24">
        <f>IF(L15="",IF(WEEKDAY(J13,1)=MOD(2+2,7)+1,J13,""),L15+1)</f>
        <v>44714</v>
      </c>
      <c r="N15" s="24">
        <f>IF(M15="",IF(WEEKDAY(J13,1)=MOD(2+3,7)+1,J13,""),M15+1)</f>
        <v>44715</v>
      </c>
      <c r="O15" s="24">
        <f>IF(N15="",IF(WEEKDAY(J13,1)=MOD(2+4,7)+1,J13,""),N15+1)</f>
        <v>44716</v>
      </c>
      <c r="P15" s="24">
        <f>IF(O15="",IF(WEEKDAY(J13,1)=MOD(2+5,7)+1,J13,""),O15+1)</f>
        <v>44717</v>
      </c>
      <c r="Q15" s="24"/>
      <c r="R15" s="24" t="str">
        <f>IF(WEEKDAY(R13,1)=MOD(2,7),R13,"")</f>
        <v/>
      </c>
      <c r="S15" s="24" t="str">
        <f>IF(R15="",IF(WEEKDAY(R13,1)=MOD(2,7)+1,R13,""),R15+1)</f>
        <v/>
      </c>
      <c r="T15" s="24" t="str">
        <f>IF(S15="",IF(WEEKDAY(R13,1)=MOD(2+1,7)+1,R13,""),S15+1)</f>
        <v/>
      </c>
      <c r="U15" s="24" t="str">
        <f>IF(T15="",IF(WEEKDAY(R13,1)=MOD(2+2,7)+1,R13,""),T15+1)</f>
        <v/>
      </c>
      <c r="V15" s="24">
        <f>IF(U15="",IF(WEEKDAY(R13,1)=MOD(2+3,7)+1,R13,""),U15+1)</f>
        <v>44743</v>
      </c>
      <c r="W15" s="24">
        <f>IF(V15="",IF(WEEKDAY(R13,1)=MOD(2+4,7)+1,R13,""),V15+1)</f>
        <v>44744</v>
      </c>
      <c r="X15" s="24">
        <f>IF(W15="",IF(WEEKDAY(R13,1)=MOD(2+5,7)+1,R13,""),W15+1)</f>
        <v>44745</v>
      </c>
      <c r="Y15" s="24"/>
      <c r="Z15" s="24">
        <f>IF(WEEKDAY(Z13,1)=MOD(2,7),Z13,"")</f>
        <v>44774</v>
      </c>
      <c r="AA15" s="24">
        <f>IF(Z15="",IF(WEEKDAY(Z13,1)=MOD(2,7)+1,Z13,""),Z15+1)</f>
        <v>44775</v>
      </c>
      <c r="AB15" s="24">
        <f>IF(AA15="",IF(WEEKDAY(Z13,1)=MOD(2+1,7)+1,Z13,""),AA15+1)</f>
        <v>44776</v>
      </c>
      <c r="AC15" s="24">
        <f>IF(AB15="",IF(WEEKDAY(Z13,1)=MOD(2+2,7)+1,Z13,""),AB15+1)</f>
        <v>44777</v>
      </c>
      <c r="AD15" s="24">
        <f>IF(AC15="",IF(WEEKDAY(Z13,1)=MOD(2+3,7)+1,Z13,""),AC15+1)</f>
        <v>44778</v>
      </c>
      <c r="AE15" s="24">
        <f>IF(AD15="",IF(WEEKDAY(Z13,1)=MOD(2+4,7)+1,Z13,""),AD15+1)</f>
        <v>44779</v>
      </c>
      <c r="AF15" s="24">
        <f>IF(AE15="",IF(WEEKDAY(Z13,1)=MOD(2+5,7)+1,Z13,""),AE15+1)</f>
        <v>44780</v>
      </c>
      <c r="AH15" s="29"/>
      <c r="AI15" s="30"/>
      <c r="AJ15" s="29"/>
      <c r="AK15" s="31"/>
      <c r="AL15" s="29"/>
      <c r="AM15" s="29"/>
    </row>
    <row r="16" spans="1:53" s="2" customFormat="1" ht="18.75" x14ac:dyDescent="0.3">
      <c r="A16" s="15"/>
      <c r="B16" s="24">
        <f>IF(H15="","",IF(MONTH(H15+1)&lt;&gt;MONTH(H15),"",H15+1))</f>
        <v>44683</v>
      </c>
      <c r="C16" s="24">
        <f t="shared" ref="C16:H20" si="4">IF(B16="","",IF(MONTH(B16+1)&lt;&gt;MONTH(B16),"",B16+1))</f>
        <v>44684</v>
      </c>
      <c r="D16" s="24">
        <f t="shared" si="4"/>
        <v>44685</v>
      </c>
      <c r="E16" s="24">
        <f t="shared" si="4"/>
        <v>44686</v>
      </c>
      <c r="F16" s="24">
        <f t="shared" si="4"/>
        <v>44687</v>
      </c>
      <c r="G16" s="24">
        <f t="shared" si="4"/>
        <v>44688</v>
      </c>
      <c r="H16" s="24">
        <f t="shared" si="4"/>
        <v>44689</v>
      </c>
      <c r="I16" s="24"/>
      <c r="J16" s="24">
        <f>IF(P15="","",IF(MONTH(P15+1)&lt;&gt;MONTH(P15),"",P15+1))</f>
        <v>44718</v>
      </c>
      <c r="K16" s="24">
        <f t="shared" ref="K16:P20" si="5">IF(J16="","",IF(MONTH(J16+1)&lt;&gt;MONTH(J16),"",J16+1))</f>
        <v>44719</v>
      </c>
      <c r="L16" s="24">
        <f t="shared" si="5"/>
        <v>44720</v>
      </c>
      <c r="M16" s="24">
        <f t="shared" si="5"/>
        <v>44721</v>
      </c>
      <c r="N16" s="24">
        <f t="shared" si="5"/>
        <v>44722</v>
      </c>
      <c r="O16" s="24">
        <f t="shared" si="5"/>
        <v>44723</v>
      </c>
      <c r="P16" s="24">
        <f t="shared" si="5"/>
        <v>44724</v>
      </c>
      <c r="Q16" s="24"/>
      <c r="R16" s="24">
        <f>IF(X15="","",IF(MONTH(X15+1)&lt;&gt;MONTH(X15),"",X15+1))</f>
        <v>44746</v>
      </c>
      <c r="S16" s="24">
        <f t="shared" ref="S16:X19" si="6">IF(R16="","",IF(MONTH(R16+1)&lt;&gt;MONTH(R16),"",R16+1))</f>
        <v>44747</v>
      </c>
      <c r="T16" s="24">
        <f t="shared" si="6"/>
        <v>44748</v>
      </c>
      <c r="U16" s="24">
        <f t="shared" si="6"/>
        <v>44749</v>
      </c>
      <c r="V16" s="24">
        <f t="shared" si="6"/>
        <v>44750</v>
      </c>
      <c r="W16" s="24">
        <f t="shared" si="6"/>
        <v>44751</v>
      </c>
      <c r="X16" s="24">
        <f t="shared" si="6"/>
        <v>44752</v>
      </c>
      <c r="Y16" s="24"/>
      <c r="Z16" s="24">
        <f>IF(AF15="","",IF(MONTH(AF15+1)&lt;&gt;MONTH(AF15),"",AF15+1))</f>
        <v>44781</v>
      </c>
      <c r="AA16" s="24">
        <f t="shared" ref="AA16:AF19" si="7">IF(Z16="","",IF(MONTH(Z16+1)&lt;&gt;MONTH(Z16),"",Z16+1))</f>
        <v>44782</v>
      </c>
      <c r="AB16" s="24">
        <f t="shared" si="7"/>
        <v>44783</v>
      </c>
      <c r="AC16" s="24">
        <f t="shared" si="7"/>
        <v>44784</v>
      </c>
      <c r="AD16" s="24">
        <f t="shared" si="7"/>
        <v>44785</v>
      </c>
      <c r="AE16" s="24">
        <f t="shared" si="7"/>
        <v>44786</v>
      </c>
      <c r="AF16" s="24">
        <f t="shared" si="7"/>
        <v>44787</v>
      </c>
      <c r="AH16" s="29"/>
      <c r="AI16" s="30"/>
      <c r="AJ16" s="29"/>
      <c r="AK16" s="31"/>
      <c r="AL16" s="29"/>
      <c r="AM16" s="29"/>
    </row>
    <row r="17" spans="1:45" s="2" customFormat="1" ht="18.75" x14ac:dyDescent="0.3">
      <c r="A17" s="15"/>
      <c r="B17" s="24">
        <f>IF(H16="","",IF(MONTH(H16+1)&lt;&gt;MONTH(H16),"",H16+1))</f>
        <v>44690</v>
      </c>
      <c r="C17" s="24">
        <f t="shared" si="4"/>
        <v>44691</v>
      </c>
      <c r="D17" s="24">
        <f t="shared" si="4"/>
        <v>44692</v>
      </c>
      <c r="E17" s="24">
        <f t="shared" si="4"/>
        <v>44693</v>
      </c>
      <c r="F17" s="24">
        <f t="shared" si="4"/>
        <v>44694</v>
      </c>
      <c r="G17" s="24">
        <f t="shared" si="4"/>
        <v>44695</v>
      </c>
      <c r="H17" s="24">
        <f t="shared" si="4"/>
        <v>44696</v>
      </c>
      <c r="I17" s="24"/>
      <c r="J17" s="24">
        <f>IF(P16="","",IF(MONTH(P16+1)&lt;&gt;MONTH(P16),"",P16+1))</f>
        <v>44725</v>
      </c>
      <c r="K17" s="24">
        <f t="shared" si="5"/>
        <v>44726</v>
      </c>
      <c r="L17" s="24">
        <f t="shared" si="5"/>
        <v>44727</v>
      </c>
      <c r="M17" s="24">
        <f t="shared" si="5"/>
        <v>44728</v>
      </c>
      <c r="N17" s="24">
        <f t="shared" si="5"/>
        <v>44729</v>
      </c>
      <c r="O17" s="24">
        <f t="shared" si="5"/>
        <v>44730</v>
      </c>
      <c r="P17" s="24">
        <f t="shared" si="5"/>
        <v>44731</v>
      </c>
      <c r="Q17" s="24"/>
      <c r="R17" s="24">
        <f>IF(X16="","",IF(MONTH(X16+1)&lt;&gt;MONTH(X16),"",X16+1))</f>
        <v>44753</v>
      </c>
      <c r="S17" s="24">
        <f t="shared" si="6"/>
        <v>44754</v>
      </c>
      <c r="T17" s="24">
        <f t="shared" si="6"/>
        <v>44755</v>
      </c>
      <c r="U17" s="24">
        <f t="shared" si="6"/>
        <v>44756</v>
      </c>
      <c r="V17" s="24">
        <f t="shared" si="6"/>
        <v>44757</v>
      </c>
      <c r="W17" s="24">
        <f t="shared" si="6"/>
        <v>44758</v>
      </c>
      <c r="X17" s="24">
        <f t="shared" si="6"/>
        <v>44759</v>
      </c>
      <c r="Y17" s="24"/>
      <c r="Z17" s="24">
        <f>IF(AF16="","",IF(MONTH(AF16+1)&lt;&gt;MONTH(AF16),"",AF16+1))</f>
        <v>44788</v>
      </c>
      <c r="AA17" s="24">
        <f t="shared" si="7"/>
        <v>44789</v>
      </c>
      <c r="AB17" s="24">
        <f t="shared" si="7"/>
        <v>44790</v>
      </c>
      <c r="AC17" s="24">
        <f t="shared" si="7"/>
        <v>44791</v>
      </c>
      <c r="AD17" s="24">
        <f t="shared" si="7"/>
        <v>44792</v>
      </c>
      <c r="AE17" s="24">
        <f t="shared" si="7"/>
        <v>44793</v>
      </c>
      <c r="AF17" s="24">
        <f t="shared" si="7"/>
        <v>44794</v>
      </c>
      <c r="AH17" s="29"/>
      <c r="AI17" s="30"/>
      <c r="AJ17" s="29"/>
      <c r="AK17" s="31"/>
      <c r="AL17" s="29"/>
      <c r="AM17" s="29"/>
    </row>
    <row r="18" spans="1:45" s="2" customFormat="1" ht="18.75" x14ac:dyDescent="0.3">
      <c r="A18" s="15"/>
      <c r="B18" s="24">
        <f>IF(H17="","",IF(MONTH(H17+1)&lt;&gt;MONTH(H17),"",H17+1))</f>
        <v>44697</v>
      </c>
      <c r="C18" s="24">
        <f t="shared" si="4"/>
        <v>44698</v>
      </c>
      <c r="D18" s="24">
        <f t="shared" si="4"/>
        <v>44699</v>
      </c>
      <c r="E18" s="24">
        <f t="shared" si="4"/>
        <v>44700</v>
      </c>
      <c r="F18" s="24">
        <f t="shared" si="4"/>
        <v>44701</v>
      </c>
      <c r="G18" s="24">
        <f t="shared" si="4"/>
        <v>44702</v>
      </c>
      <c r="H18" s="24">
        <f t="shared" si="4"/>
        <v>44703</v>
      </c>
      <c r="I18" s="24"/>
      <c r="J18" s="24">
        <f>IF(P17="","",IF(MONTH(P17+1)&lt;&gt;MONTH(P17),"",P17+1))</f>
        <v>44732</v>
      </c>
      <c r="K18" s="24">
        <f t="shared" si="5"/>
        <v>44733</v>
      </c>
      <c r="L18" s="24">
        <f t="shared" si="5"/>
        <v>44734</v>
      </c>
      <c r="M18" s="24">
        <f t="shared" si="5"/>
        <v>44735</v>
      </c>
      <c r="N18" s="24">
        <f t="shared" si="5"/>
        <v>44736</v>
      </c>
      <c r="O18" s="24">
        <f t="shared" si="5"/>
        <v>44737</v>
      </c>
      <c r="P18" s="24">
        <f t="shared" si="5"/>
        <v>44738</v>
      </c>
      <c r="Q18" s="24"/>
      <c r="R18" s="24">
        <f>IF(X17="","",IF(MONTH(X17+1)&lt;&gt;MONTH(X17),"",X17+1))</f>
        <v>44760</v>
      </c>
      <c r="S18" s="24">
        <f t="shared" si="6"/>
        <v>44761</v>
      </c>
      <c r="T18" s="24">
        <f t="shared" si="6"/>
        <v>44762</v>
      </c>
      <c r="U18" s="24">
        <f t="shared" si="6"/>
        <v>44763</v>
      </c>
      <c r="V18" s="24">
        <f t="shared" si="6"/>
        <v>44764</v>
      </c>
      <c r="W18" s="24">
        <f t="shared" si="6"/>
        <v>44765</v>
      </c>
      <c r="X18" s="24">
        <f t="shared" si="6"/>
        <v>44766</v>
      </c>
      <c r="Y18" s="24"/>
      <c r="Z18" s="24">
        <f>IF(AF17="","",IF(MONTH(AF17+1)&lt;&gt;MONTH(AF17),"",AF17+1))</f>
        <v>44795</v>
      </c>
      <c r="AA18" s="24">
        <f t="shared" si="7"/>
        <v>44796</v>
      </c>
      <c r="AB18" s="24">
        <f t="shared" si="7"/>
        <v>44797</v>
      </c>
      <c r="AC18" s="24">
        <f t="shared" si="7"/>
        <v>44798</v>
      </c>
      <c r="AD18" s="24">
        <f t="shared" si="7"/>
        <v>44799</v>
      </c>
      <c r="AE18" s="24">
        <f t="shared" si="7"/>
        <v>44800</v>
      </c>
      <c r="AF18" s="24">
        <f t="shared" si="7"/>
        <v>44801</v>
      </c>
      <c r="AH18" s="29"/>
      <c r="AI18" s="30"/>
      <c r="AJ18" s="29"/>
      <c r="AK18" s="31"/>
      <c r="AL18" s="29"/>
      <c r="AM18" s="29"/>
    </row>
    <row r="19" spans="1:45" s="2" customFormat="1" ht="18.75" x14ac:dyDescent="0.3">
      <c r="A19" s="15"/>
      <c r="B19" s="24">
        <f>IF(H18="","",IF(MONTH(H18+1)&lt;&gt;MONTH(H18),"",H18+1))</f>
        <v>44704</v>
      </c>
      <c r="C19" s="24">
        <f t="shared" si="4"/>
        <v>44705</v>
      </c>
      <c r="D19" s="24">
        <f t="shared" si="4"/>
        <v>44706</v>
      </c>
      <c r="E19" s="24">
        <f t="shared" si="4"/>
        <v>44707</v>
      </c>
      <c r="F19" s="24">
        <f t="shared" si="4"/>
        <v>44708</v>
      </c>
      <c r="G19" s="24">
        <f t="shared" si="4"/>
        <v>44709</v>
      </c>
      <c r="H19" s="24">
        <f t="shared" si="4"/>
        <v>44710</v>
      </c>
      <c r="I19" s="24"/>
      <c r="J19" s="24">
        <f>IF(P18="","",IF(MONTH(P18+1)&lt;&gt;MONTH(P18),"",P18+1))</f>
        <v>44739</v>
      </c>
      <c r="K19" s="24">
        <f t="shared" si="5"/>
        <v>44740</v>
      </c>
      <c r="L19" s="24">
        <f t="shared" si="5"/>
        <v>44741</v>
      </c>
      <c r="M19" s="24">
        <f t="shared" si="5"/>
        <v>44742</v>
      </c>
      <c r="N19" s="24" t="str">
        <f t="shared" si="5"/>
        <v/>
      </c>
      <c r="O19" s="24" t="str">
        <f t="shared" si="5"/>
        <v/>
      </c>
      <c r="P19" s="24" t="str">
        <f t="shared" si="5"/>
        <v/>
      </c>
      <c r="Q19" s="24"/>
      <c r="R19" s="24">
        <f>IF(X18="","",IF(MONTH(X18+1)&lt;&gt;MONTH(X18),"",X18+1))</f>
        <v>44767</v>
      </c>
      <c r="S19" s="24">
        <f t="shared" si="6"/>
        <v>44768</v>
      </c>
      <c r="T19" s="24">
        <f t="shared" si="6"/>
        <v>44769</v>
      </c>
      <c r="U19" s="24">
        <f t="shared" si="6"/>
        <v>44770</v>
      </c>
      <c r="V19" s="24">
        <f t="shared" si="6"/>
        <v>44771</v>
      </c>
      <c r="W19" s="24">
        <f t="shared" si="6"/>
        <v>44772</v>
      </c>
      <c r="X19" s="24">
        <f t="shared" si="6"/>
        <v>44773</v>
      </c>
      <c r="Y19" s="24"/>
      <c r="Z19" s="24">
        <f>IF(AF18="","",IF(MONTH(AF18+1)&lt;&gt;MONTH(AF18),"",AF18+1))</f>
        <v>44802</v>
      </c>
      <c r="AA19" s="24">
        <f t="shared" si="7"/>
        <v>44803</v>
      </c>
      <c r="AB19" s="24">
        <f t="shared" si="7"/>
        <v>44804</v>
      </c>
      <c r="AC19" s="24" t="str">
        <f t="shared" si="7"/>
        <v/>
      </c>
      <c r="AD19" s="24" t="str">
        <f t="shared" si="7"/>
        <v/>
      </c>
      <c r="AE19" s="24" t="str">
        <f t="shared" si="7"/>
        <v/>
      </c>
      <c r="AF19" s="24" t="str">
        <f t="shared" si="7"/>
        <v/>
      </c>
      <c r="AH19" s="29"/>
      <c r="AI19" s="30"/>
      <c r="AJ19" s="29"/>
      <c r="AK19" s="31"/>
      <c r="AL19" s="29"/>
      <c r="AM19" s="29"/>
    </row>
    <row r="20" spans="1:45" s="2" customFormat="1" ht="18.75" x14ac:dyDescent="0.3">
      <c r="A20" s="15"/>
      <c r="B20" s="24">
        <f>IF(H19="","",IF(MONTH(H19+1)&lt;&gt;MONTH(H19),"",H19+1))</f>
        <v>44711</v>
      </c>
      <c r="C20" s="24">
        <f t="shared" si="4"/>
        <v>44712</v>
      </c>
      <c r="D20" s="24" t="str">
        <f t="shared" si="4"/>
        <v/>
      </c>
      <c r="E20" s="24" t="str">
        <f t="shared" si="4"/>
        <v/>
      </c>
      <c r="F20" s="24" t="str">
        <f t="shared" si="4"/>
        <v/>
      </c>
      <c r="G20" s="24" t="str">
        <f t="shared" si="4"/>
        <v/>
      </c>
      <c r="H20" s="24" t="str">
        <f t="shared" si="4"/>
        <v/>
      </c>
      <c r="I20" s="24"/>
      <c r="J20" s="24" t="str">
        <f>IF(P19="","",IF(MONTH(P19+1)&lt;&gt;MONTH(P19),"",P19+1))</f>
        <v/>
      </c>
      <c r="K20" s="24" t="str">
        <f t="shared" si="5"/>
        <v/>
      </c>
      <c r="L20" s="24" t="str">
        <f t="shared" si="5"/>
        <v/>
      </c>
      <c r="M20" s="24" t="str">
        <f t="shared" si="5"/>
        <v/>
      </c>
      <c r="N20" s="24" t="str">
        <f t="shared" si="5"/>
        <v/>
      </c>
      <c r="O20" s="24" t="str">
        <f t="shared" si="5"/>
        <v/>
      </c>
      <c r="P20" s="24" t="str">
        <f t="shared" si="5"/>
        <v/>
      </c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H20" s="29"/>
      <c r="AI20" s="30"/>
      <c r="AJ20" s="29"/>
      <c r="AK20" s="31"/>
      <c r="AL20" s="29"/>
      <c r="AM20" s="29"/>
    </row>
    <row r="21" spans="1:45" s="2" customFormat="1" ht="18.75" x14ac:dyDescent="0.3">
      <c r="A21" s="15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H21" s="29"/>
      <c r="AI21" s="30"/>
      <c r="AJ21" s="29"/>
      <c r="AK21" s="31"/>
      <c r="AL21" s="29"/>
      <c r="AM21" s="29"/>
    </row>
    <row r="22" spans="1:45" s="15" customFormat="1" ht="21.75" thickBot="1" x14ac:dyDescent="0.4">
      <c r="A22" s="13"/>
      <c r="B22" s="161">
        <f>DATE(YEAR(Z13+42),MONTH(Z13+42),1)</f>
        <v>44805</v>
      </c>
      <c r="C22" s="161"/>
      <c r="D22" s="161"/>
      <c r="E22" s="161"/>
      <c r="F22" s="161"/>
      <c r="G22" s="161"/>
      <c r="H22" s="161"/>
      <c r="I22" s="14"/>
      <c r="J22" s="161">
        <f>DATE(YEAR(B22+42),MONTH(B22+42),1)</f>
        <v>44835</v>
      </c>
      <c r="K22" s="161"/>
      <c r="L22" s="161"/>
      <c r="M22" s="161"/>
      <c r="N22" s="161"/>
      <c r="O22" s="161"/>
      <c r="P22" s="161"/>
      <c r="Q22" s="14"/>
      <c r="R22" s="161">
        <f>DATE(YEAR(J22+42),MONTH(J22+42),1)</f>
        <v>44866</v>
      </c>
      <c r="S22" s="161"/>
      <c r="T22" s="161"/>
      <c r="U22" s="161"/>
      <c r="V22" s="161"/>
      <c r="W22" s="161"/>
      <c r="X22" s="161"/>
      <c r="Z22" s="161">
        <f>DATE(YEAR(R22+42),MONTH(R22+42),1)</f>
        <v>44896</v>
      </c>
      <c r="AA22" s="161"/>
      <c r="AB22" s="161"/>
      <c r="AC22" s="161"/>
      <c r="AD22" s="161"/>
      <c r="AE22" s="161"/>
      <c r="AF22" s="161"/>
      <c r="AG22" s="14"/>
      <c r="AH22" s="33"/>
      <c r="AI22" s="34"/>
      <c r="AJ22" s="33"/>
      <c r="AK22" s="35"/>
      <c r="AL22" s="33"/>
      <c r="AM22" s="33"/>
    </row>
    <row r="23" spans="1:45" s="20" customFormat="1" ht="19.5" thickTop="1" x14ac:dyDescent="0.3">
      <c r="A23" s="15"/>
      <c r="B23" s="18" t="str">
        <f>CHOOSE(1+MOD(2+1-2,7), "SO","MO","DI","MI","DO","FR","SA")</f>
        <v>MO</v>
      </c>
      <c r="C23" s="18" t="str">
        <f>CHOOSE(1+MOD(2+2-2,7), "SO","MO","DI","MI","DO","FR","SA")</f>
        <v>DI</v>
      </c>
      <c r="D23" s="18" t="str">
        <f>CHOOSE(1+MOD(2+3-2,7), "SO","MO","DI","MI","DO","FR","SA")</f>
        <v>MI</v>
      </c>
      <c r="E23" s="18" t="str">
        <f>CHOOSE(1+MOD(2+4-2,7), "SO","MO","DI","MI","DO","FR","SA")</f>
        <v>DO</v>
      </c>
      <c r="F23" s="18" t="str">
        <f>CHOOSE(1+MOD(2+5-2,7), "SO","MO","DI","MI","DO","FR","SA")</f>
        <v>FR</v>
      </c>
      <c r="G23" s="19" t="str">
        <f>CHOOSE(1+MOD(2+6-2,7), "SO","MO","DI","MI","DO","FR","SA")</f>
        <v>SA</v>
      </c>
      <c r="H23" s="19" t="str">
        <f>CHOOSE(1+MOD(2+7-2,7), "SO","MO","DI","MI","DO","FR","SA")</f>
        <v>SO</v>
      </c>
      <c r="J23" s="18" t="str">
        <f>CHOOSE(1+MOD(2+1-2,7), "SO","MO","DI","MI","DO","FR","SA")</f>
        <v>MO</v>
      </c>
      <c r="K23" s="18" t="str">
        <f>CHOOSE(1+MOD(2+2-2,7), "SO","MO","DI","MI","DO","FR","SA")</f>
        <v>DI</v>
      </c>
      <c r="L23" s="18" t="str">
        <f>CHOOSE(1+MOD(2+3-2,7), "SO","MO","DI","MI","DO","FR","SA")</f>
        <v>MI</v>
      </c>
      <c r="M23" s="18" t="str">
        <f>CHOOSE(1+MOD(2+4-2,7), "SO","MO","DI","MI","DO","FR","SA")</f>
        <v>DO</v>
      </c>
      <c r="N23" s="18" t="str">
        <f>CHOOSE(1+MOD(2+5-2,7), "SO","MO","DI","MI","DO","FR","SA")</f>
        <v>FR</v>
      </c>
      <c r="O23" s="19" t="str">
        <f>CHOOSE(1+MOD(2+6-2,7), "SO","MO","DI","MI","DO","FR","SA")</f>
        <v>SA</v>
      </c>
      <c r="P23" s="19" t="str">
        <f>CHOOSE(1+MOD(2+7-2,7), "SO","MO","DI","MI","DO","FR","SA")</f>
        <v>SO</v>
      </c>
      <c r="R23" s="18" t="str">
        <f>CHOOSE(1+MOD(2+1-2,7), "SO","MO","DI","MI","DO","FR","SA")</f>
        <v>MO</v>
      </c>
      <c r="S23" s="18" t="str">
        <f>CHOOSE(1+MOD(2+2-2,7), "SO","MO","DI","MI","DO","FR","SA")</f>
        <v>DI</v>
      </c>
      <c r="T23" s="18" t="str">
        <f>CHOOSE(1+MOD(2+3-2,7), "SO","MO","DI","MI","DO","FR","SA")</f>
        <v>MI</v>
      </c>
      <c r="U23" s="18" t="str">
        <f>CHOOSE(1+MOD(2+4-2,7), "SO","MO","DI","MI","DO","FR","SA")</f>
        <v>DO</v>
      </c>
      <c r="V23" s="18" t="str">
        <f>CHOOSE(1+MOD(2+5-2,7), "SO","MO","DI","MI","DO","FR","SA")</f>
        <v>FR</v>
      </c>
      <c r="W23" s="19" t="str">
        <f>CHOOSE(1+MOD(2+6-2,7), "SO","MO","DI","MI","DO","FR","SA")</f>
        <v>SA</v>
      </c>
      <c r="X23" s="19" t="str">
        <f>CHOOSE(1+MOD(2+7-2,7), "SO","MO","DI","MI","DO","FR","SA")</f>
        <v>SO</v>
      </c>
      <c r="Z23" s="18" t="str">
        <f>CHOOSE(1+MOD(2+1-2,7), "SO","MO","DI","MI","DO","FR","SA")</f>
        <v>MO</v>
      </c>
      <c r="AA23" s="18" t="str">
        <f>CHOOSE(1+MOD(2+2-2,7), "SO","MO","DI","MI","DO","FR","SA")</f>
        <v>DI</v>
      </c>
      <c r="AB23" s="18" t="str">
        <f>CHOOSE(1+MOD(2+3-2,7), "SO","MO","DI","MI","DO","FR","SA")</f>
        <v>MI</v>
      </c>
      <c r="AC23" s="18" t="str">
        <f>CHOOSE(1+MOD(2+4-2,7), "SO","MO","DI","MI","DO","FR","SA")</f>
        <v>DO</v>
      </c>
      <c r="AD23" s="18" t="str">
        <f>CHOOSE(1+MOD(2+5-2,7), "SO","MO","DI","MI","DO","FR","SA")</f>
        <v>FR</v>
      </c>
      <c r="AE23" s="19" t="str">
        <f>CHOOSE(1+MOD(2+6-2,7), "SO","MO","DI","MI","DO","FR","SA")</f>
        <v>SA</v>
      </c>
      <c r="AF23" s="19" t="str">
        <f>CHOOSE(1+MOD(2+7-2,7), "SO","MO","DI","MI","DO","FR","SA")</f>
        <v>SO</v>
      </c>
      <c r="AH23" s="36"/>
      <c r="AI23" s="37"/>
      <c r="AJ23" s="36"/>
      <c r="AK23" s="27"/>
      <c r="AL23" s="36"/>
      <c r="AM23" s="36"/>
    </row>
    <row r="24" spans="1:45" s="2" customFormat="1" ht="18.75" x14ac:dyDescent="0.3">
      <c r="A24" s="15"/>
      <c r="B24" s="24" t="str">
        <f>IF(WEEKDAY(B22,1)=MOD(2,7),B22,"")</f>
        <v/>
      </c>
      <c r="C24" s="24" t="str">
        <f>IF(B24="",IF(WEEKDAY(B22,1)=MOD(2,7)+1,B22,""),B24+1)</f>
        <v/>
      </c>
      <c r="D24" s="24" t="str">
        <f>IF(C24="",IF(WEEKDAY(B22,1)=MOD(2+1,7)+1,B22,""),C24+1)</f>
        <v/>
      </c>
      <c r="E24" s="24">
        <f>IF(D24="",IF(WEEKDAY(B22,1)=MOD(2+2,7)+1,B22,""),D24+1)</f>
        <v>44805</v>
      </c>
      <c r="F24" s="24">
        <f>IF(E24="",IF(WEEKDAY(B22,1)=MOD(2+3,7)+1,B22,""),E24+1)</f>
        <v>44806</v>
      </c>
      <c r="G24" s="24">
        <f>IF(F24="",IF(WEEKDAY(B22,1)=MOD(2+4,7)+1,B22,""),F24+1)</f>
        <v>44807</v>
      </c>
      <c r="H24" s="24">
        <f>IF(G24="",IF(WEEKDAY(B22,1)=MOD(2+5,7)+1,B22,""),G24+1)</f>
        <v>44808</v>
      </c>
      <c r="I24" s="24"/>
      <c r="J24" s="24" t="str">
        <f>IF(WEEKDAY(J22,1)=MOD(2,7),J22,"")</f>
        <v/>
      </c>
      <c r="K24" s="24" t="str">
        <f>IF(J24="",IF(WEEKDAY(J22,1)=MOD(2,7)+1,J22,""),J24+1)</f>
        <v/>
      </c>
      <c r="L24" s="24" t="str">
        <f>IF(K24="",IF(WEEKDAY(J22,1)=MOD(2+1,7)+1,J22,""),K24+1)</f>
        <v/>
      </c>
      <c r="M24" s="24" t="str">
        <f>IF(L24="",IF(WEEKDAY(J22,1)=MOD(2+2,7)+1,J22,""),L24+1)</f>
        <v/>
      </c>
      <c r="N24" s="24" t="str">
        <f>IF(M24="",IF(WEEKDAY(J22,1)=MOD(2+3,7)+1,J22,""),M24+1)</f>
        <v/>
      </c>
      <c r="O24" s="24">
        <f>IF(N24="",IF(WEEKDAY(J22,1)=MOD(2+4,7)+1,J22,""),N24+1)</f>
        <v>44835</v>
      </c>
      <c r="P24" s="24">
        <f>IF(O24="",IF(WEEKDAY(J22,1)=MOD(2+5,7)+1,J22,""),O24+1)</f>
        <v>44836</v>
      </c>
      <c r="Q24" s="24"/>
      <c r="R24" s="24" t="str">
        <f>IF(WEEKDAY(R22,1)=MOD(2,7),R22,"")</f>
        <v/>
      </c>
      <c r="S24" s="24">
        <f>IF(R24="",IF(WEEKDAY(R22,1)=MOD(2,7)+1,R22,""),R24+1)</f>
        <v>44866</v>
      </c>
      <c r="T24" s="24">
        <f>IF(S24="",IF(WEEKDAY(R22,1)=MOD(2+1,7)+1,R22,""),S24+1)</f>
        <v>44867</v>
      </c>
      <c r="U24" s="24">
        <f>IF(T24="",IF(WEEKDAY(R22,1)=MOD(2+2,7)+1,R22,""),T24+1)</f>
        <v>44868</v>
      </c>
      <c r="V24" s="24">
        <f>IF(U24="",IF(WEEKDAY(R22,1)=MOD(2+3,7)+1,R22,""),U24+1)</f>
        <v>44869</v>
      </c>
      <c r="W24" s="24">
        <f>IF(V24="",IF(WEEKDAY(R22,1)=MOD(2+4,7)+1,R22,""),V24+1)</f>
        <v>44870</v>
      </c>
      <c r="X24" s="24">
        <f>IF(W24="",IF(WEEKDAY(R22,1)=MOD(2+5,7)+1,R22,""),W24+1)</f>
        <v>44871</v>
      </c>
      <c r="Y24" s="24"/>
      <c r="Z24" s="24" t="str">
        <f>IF(WEEKDAY(Z22,1)=MOD(2,7),Z22,"")</f>
        <v/>
      </c>
      <c r="AA24" s="24" t="str">
        <f>IF(Z24="",IF(WEEKDAY(Z22,1)=MOD(2,7)+1,Z22,""),Z24+1)</f>
        <v/>
      </c>
      <c r="AB24" s="24" t="str">
        <f>IF(AA24="",IF(WEEKDAY(Z22,1)=MOD(2+1,7)+1,Z22,""),AA24+1)</f>
        <v/>
      </c>
      <c r="AC24" s="24">
        <f>IF(AB24="",IF(WEEKDAY(Z22,1)=MOD(2+2,7)+1,Z22,""),AB24+1)</f>
        <v>44896</v>
      </c>
      <c r="AD24" s="24">
        <f>IF(AC24="",IF(WEEKDAY(Z22,1)=MOD(2+3,7)+1,Z22,""),AC24+1)</f>
        <v>44897</v>
      </c>
      <c r="AE24" s="24">
        <f>IF(AD24="",IF(WEEKDAY(Z22,1)=MOD(2+4,7)+1,Z22,""),AD24+1)</f>
        <v>44898</v>
      </c>
      <c r="AF24" s="24">
        <f>IF(AE24="",IF(WEEKDAY(Z22,1)=MOD(2+5,7)+1,Z22,""),AE24+1)</f>
        <v>44899</v>
      </c>
      <c r="AG24" s="20"/>
      <c r="AH24" s="29"/>
      <c r="AI24" s="30"/>
      <c r="AJ24" s="29"/>
      <c r="AK24" s="31"/>
      <c r="AL24" s="29"/>
      <c r="AM24" s="29"/>
    </row>
    <row r="25" spans="1:45" s="2" customFormat="1" ht="18.75" x14ac:dyDescent="0.3">
      <c r="A25" s="15"/>
      <c r="B25" s="24">
        <f>IF(H24="","",IF(MONTH(H24+1)&lt;&gt;MONTH(H24),"",H24+1))</f>
        <v>44809</v>
      </c>
      <c r="C25" s="24">
        <f t="shared" ref="C25:H29" si="8">IF(B25="","",IF(MONTH(B25+1)&lt;&gt;MONTH(B25),"",B25+1))</f>
        <v>44810</v>
      </c>
      <c r="D25" s="24">
        <f t="shared" si="8"/>
        <v>44811</v>
      </c>
      <c r="E25" s="24">
        <f t="shared" si="8"/>
        <v>44812</v>
      </c>
      <c r="F25" s="24">
        <f t="shared" si="8"/>
        <v>44813</v>
      </c>
      <c r="G25" s="24">
        <f t="shared" si="8"/>
        <v>44814</v>
      </c>
      <c r="H25" s="24">
        <f t="shared" si="8"/>
        <v>44815</v>
      </c>
      <c r="I25" s="24"/>
      <c r="J25" s="24">
        <f>IF(P24="","",IF(MONTH(P24+1)&lt;&gt;MONTH(P24),"",P24+1))</f>
        <v>44837</v>
      </c>
      <c r="K25" s="24">
        <f t="shared" ref="K25:P29" si="9">IF(J25="","",IF(MONTH(J25+1)&lt;&gt;MONTH(J25),"",J25+1))</f>
        <v>44838</v>
      </c>
      <c r="L25" s="24">
        <f t="shared" si="9"/>
        <v>44839</v>
      </c>
      <c r="M25" s="24">
        <f t="shared" si="9"/>
        <v>44840</v>
      </c>
      <c r="N25" s="24">
        <f t="shared" si="9"/>
        <v>44841</v>
      </c>
      <c r="O25" s="24">
        <f t="shared" si="9"/>
        <v>44842</v>
      </c>
      <c r="P25" s="24">
        <f t="shared" si="9"/>
        <v>44843</v>
      </c>
      <c r="Q25" s="24"/>
      <c r="R25" s="24">
        <f>IF(X24="","",IF(MONTH(X24+1)&lt;&gt;MONTH(X24),"",X24+1))</f>
        <v>44872</v>
      </c>
      <c r="S25" s="24">
        <f t="shared" ref="S25:X28" si="10">IF(R25="","",IF(MONTH(R25+1)&lt;&gt;MONTH(R25),"",R25+1))</f>
        <v>44873</v>
      </c>
      <c r="T25" s="24">
        <f t="shared" si="10"/>
        <v>44874</v>
      </c>
      <c r="U25" s="24">
        <f t="shared" si="10"/>
        <v>44875</v>
      </c>
      <c r="V25" s="24">
        <f t="shared" si="10"/>
        <v>44876</v>
      </c>
      <c r="W25" s="24">
        <f t="shared" si="10"/>
        <v>44877</v>
      </c>
      <c r="X25" s="24">
        <f t="shared" si="10"/>
        <v>44878</v>
      </c>
      <c r="Y25" s="24"/>
      <c r="Z25" s="24">
        <f>IF(AF24="","",IF(MONTH(AF24+1)&lt;&gt;MONTH(AF24),"",AF24+1))</f>
        <v>44900</v>
      </c>
      <c r="AA25" s="24">
        <f t="shared" ref="AA25:AF28" si="11">IF(Z25="","",IF(MONTH(Z25+1)&lt;&gt;MONTH(Z25),"",Z25+1))</f>
        <v>44901</v>
      </c>
      <c r="AB25" s="24">
        <f t="shared" si="11"/>
        <v>44902</v>
      </c>
      <c r="AC25" s="24">
        <f t="shared" si="11"/>
        <v>44903</v>
      </c>
      <c r="AD25" s="24">
        <f t="shared" si="11"/>
        <v>44904</v>
      </c>
      <c r="AE25" s="24">
        <f t="shared" si="11"/>
        <v>44905</v>
      </c>
      <c r="AF25" s="24">
        <f t="shared" si="11"/>
        <v>44906</v>
      </c>
      <c r="AG25" s="20"/>
      <c r="AH25" s="29"/>
      <c r="AI25" s="30"/>
      <c r="AJ25" s="29"/>
      <c r="AK25" s="31"/>
      <c r="AL25" s="29"/>
      <c r="AM25" s="29"/>
      <c r="AN25" s="29"/>
      <c r="AO25" s="29"/>
      <c r="AP25" s="29"/>
    </row>
    <row r="26" spans="1:45" s="2" customFormat="1" ht="18.75" x14ac:dyDescent="0.3">
      <c r="A26" s="15"/>
      <c r="B26" s="24">
        <f>IF(H25="","",IF(MONTH(H25+1)&lt;&gt;MONTH(H25),"",H25+1))</f>
        <v>44816</v>
      </c>
      <c r="C26" s="24">
        <f t="shared" si="8"/>
        <v>44817</v>
      </c>
      <c r="D26" s="24">
        <f t="shared" si="8"/>
        <v>44818</v>
      </c>
      <c r="E26" s="24">
        <f t="shared" si="8"/>
        <v>44819</v>
      </c>
      <c r="F26" s="24">
        <f t="shared" si="8"/>
        <v>44820</v>
      </c>
      <c r="G26" s="24">
        <f t="shared" si="8"/>
        <v>44821</v>
      </c>
      <c r="H26" s="24">
        <f t="shared" si="8"/>
        <v>44822</v>
      </c>
      <c r="I26" s="24"/>
      <c r="J26" s="24">
        <f>IF(P25="","",IF(MONTH(P25+1)&lt;&gt;MONTH(P25),"",P25+1))</f>
        <v>44844</v>
      </c>
      <c r="K26" s="24">
        <f t="shared" si="9"/>
        <v>44845</v>
      </c>
      <c r="L26" s="24">
        <f t="shared" si="9"/>
        <v>44846</v>
      </c>
      <c r="M26" s="24">
        <f t="shared" si="9"/>
        <v>44847</v>
      </c>
      <c r="N26" s="24">
        <f t="shared" si="9"/>
        <v>44848</v>
      </c>
      <c r="O26" s="24">
        <f t="shared" si="9"/>
        <v>44849</v>
      </c>
      <c r="P26" s="24">
        <f t="shared" si="9"/>
        <v>44850</v>
      </c>
      <c r="Q26" s="24"/>
      <c r="R26" s="24">
        <f>IF(X25="","",IF(MONTH(X25+1)&lt;&gt;MONTH(X25),"",X25+1))</f>
        <v>44879</v>
      </c>
      <c r="S26" s="24">
        <f t="shared" si="10"/>
        <v>44880</v>
      </c>
      <c r="T26" s="24">
        <f t="shared" si="10"/>
        <v>44881</v>
      </c>
      <c r="U26" s="24">
        <f t="shared" si="10"/>
        <v>44882</v>
      </c>
      <c r="V26" s="24">
        <f t="shared" si="10"/>
        <v>44883</v>
      </c>
      <c r="W26" s="24">
        <f t="shared" si="10"/>
        <v>44884</v>
      </c>
      <c r="X26" s="24">
        <f t="shared" si="10"/>
        <v>44885</v>
      </c>
      <c r="Y26" s="24"/>
      <c r="Z26" s="24">
        <f>IF(AF25="","",IF(MONTH(AF25+1)&lt;&gt;MONTH(AF25),"",AF25+1))</f>
        <v>44907</v>
      </c>
      <c r="AA26" s="24">
        <f t="shared" si="11"/>
        <v>44908</v>
      </c>
      <c r="AB26" s="24">
        <f t="shared" si="11"/>
        <v>44909</v>
      </c>
      <c r="AC26" s="24">
        <f t="shared" si="11"/>
        <v>44910</v>
      </c>
      <c r="AD26" s="24">
        <f t="shared" si="11"/>
        <v>44911</v>
      </c>
      <c r="AE26" s="24">
        <f t="shared" si="11"/>
        <v>44912</v>
      </c>
      <c r="AF26" s="24">
        <f t="shared" si="11"/>
        <v>44913</v>
      </c>
      <c r="AG26" s="20"/>
      <c r="AH26" s="29"/>
      <c r="AI26" s="30"/>
      <c r="AJ26" s="29"/>
      <c r="AK26" s="31"/>
      <c r="AL26" s="29"/>
      <c r="AM26" s="29"/>
      <c r="AN26" s="29"/>
      <c r="AO26" s="29"/>
      <c r="AP26" s="29"/>
    </row>
    <row r="27" spans="1:45" s="2" customFormat="1" ht="18.75" x14ac:dyDescent="0.3">
      <c r="A27" s="15"/>
      <c r="B27" s="24">
        <f>IF(H26="","",IF(MONTH(H26+1)&lt;&gt;MONTH(H26),"",H26+1))</f>
        <v>44823</v>
      </c>
      <c r="C27" s="24">
        <f t="shared" si="8"/>
        <v>44824</v>
      </c>
      <c r="D27" s="24">
        <f t="shared" si="8"/>
        <v>44825</v>
      </c>
      <c r="E27" s="24">
        <f t="shared" si="8"/>
        <v>44826</v>
      </c>
      <c r="F27" s="24">
        <f t="shared" si="8"/>
        <v>44827</v>
      </c>
      <c r="G27" s="24">
        <f t="shared" si="8"/>
        <v>44828</v>
      </c>
      <c r="H27" s="24">
        <f t="shared" si="8"/>
        <v>44829</v>
      </c>
      <c r="I27" s="24"/>
      <c r="J27" s="24">
        <f>IF(P26="","",IF(MONTH(P26+1)&lt;&gt;MONTH(P26),"",P26+1))</f>
        <v>44851</v>
      </c>
      <c r="K27" s="24">
        <f t="shared" si="9"/>
        <v>44852</v>
      </c>
      <c r="L27" s="24">
        <f t="shared" si="9"/>
        <v>44853</v>
      </c>
      <c r="M27" s="24">
        <f t="shared" si="9"/>
        <v>44854</v>
      </c>
      <c r="N27" s="24">
        <f t="shared" si="9"/>
        <v>44855</v>
      </c>
      <c r="O27" s="24">
        <f t="shared" si="9"/>
        <v>44856</v>
      </c>
      <c r="P27" s="24">
        <f t="shared" si="9"/>
        <v>44857</v>
      </c>
      <c r="Q27" s="24"/>
      <c r="R27" s="24">
        <f>IF(X26="","",IF(MONTH(X26+1)&lt;&gt;MONTH(X26),"",X26+1))</f>
        <v>44886</v>
      </c>
      <c r="S27" s="24">
        <f t="shared" si="10"/>
        <v>44887</v>
      </c>
      <c r="T27" s="24">
        <f t="shared" si="10"/>
        <v>44888</v>
      </c>
      <c r="U27" s="24">
        <f t="shared" si="10"/>
        <v>44889</v>
      </c>
      <c r="V27" s="24">
        <f t="shared" si="10"/>
        <v>44890</v>
      </c>
      <c r="W27" s="24">
        <f t="shared" si="10"/>
        <v>44891</v>
      </c>
      <c r="X27" s="24">
        <f t="shared" si="10"/>
        <v>44892</v>
      </c>
      <c r="Y27" s="24"/>
      <c r="Z27" s="24">
        <f>IF(AF26="","",IF(MONTH(AF26+1)&lt;&gt;MONTH(AF26),"",AF26+1))</f>
        <v>44914</v>
      </c>
      <c r="AA27" s="24">
        <f t="shared" si="11"/>
        <v>44915</v>
      </c>
      <c r="AB27" s="24">
        <f t="shared" si="11"/>
        <v>44916</v>
      </c>
      <c r="AC27" s="24">
        <f t="shared" si="11"/>
        <v>44917</v>
      </c>
      <c r="AD27" s="24">
        <f t="shared" si="11"/>
        <v>44918</v>
      </c>
      <c r="AE27" s="24">
        <f t="shared" si="11"/>
        <v>44919</v>
      </c>
      <c r="AF27" s="24">
        <f t="shared" si="11"/>
        <v>44920</v>
      </c>
      <c r="AG27" s="20"/>
      <c r="AH27" s="29"/>
      <c r="AI27" s="30"/>
      <c r="AJ27" s="29"/>
      <c r="AK27" s="31"/>
      <c r="AL27" s="29"/>
      <c r="AM27" s="29"/>
      <c r="AN27" s="29"/>
      <c r="AO27" s="29"/>
      <c r="AP27" s="29"/>
      <c r="AQ27" s="38"/>
    </row>
    <row r="28" spans="1:45" s="2" customFormat="1" ht="18.75" x14ac:dyDescent="0.3">
      <c r="A28" s="15"/>
      <c r="B28" s="24">
        <f>IF(H27="","",IF(MONTH(H27+1)&lt;&gt;MONTH(H27),"",H27+1))</f>
        <v>44830</v>
      </c>
      <c r="C28" s="24">
        <f t="shared" si="8"/>
        <v>44831</v>
      </c>
      <c r="D28" s="24">
        <f t="shared" si="8"/>
        <v>44832</v>
      </c>
      <c r="E28" s="24">
        <f t="shared" si="8"/>
        <v>44833</v>
      </c>
      <c r="F28" s="24">
        <f t="shared" si="8"/>
        <v>44834</v>
      </c>
      <c r="G28" s="24" t="str">
        <f t="shared" si="8"/>
        <v/>
      </c>
      <c r="H28" s="24" t="str">
        <f t="shared" si="8"/>
        <v/>
      </c>
      <c r="I28" s="24"/>
      <c r="J28" s="24">
        <f>IF(P27="","",IF(MONTH(P27+1)&lt;&gt;MONTH(P27),"",P27+1))</f>
        <v>44858</v>
      </c>
      <c r="K28" s="24">
        <f t="shared" si="9"/>
        <v>44859</v>
      </c>
      <c r="L28" s="24">
        <f t="shared" si="9"/>
        <v>44860</v>
      </c>
      <c r="M28" s="24">
        <f t="shared" si="9"/>
        <v>44861</v>
      </c>
      <c r="N28" s="24">
        <f t="shared" si="9"/>
        <v>44862</v>
      </c>
      <c r="O28" s="24">
        <f t="shared" si="9"/>
        <v>44863</v>
      </c>
      <c r="P28" s="24">
        <f t="shared" si="9"/>
        <v>44864</v>
      </c>
      <c r="Q28" s="24"/>
      <c r="R28" s="24">
        <f>IF(X27="","",IF(MONTH(X27+1)&lt;&gt;MONTH(X27),"",X27+1))</f>
        <v>44893</v>
      </c>
      <c r="S28" s="24">
        <f t="shared" si="10"/>
        <v>44894</v>
      </c>
      <c r="T28" s="24">
        <f t="shared" si="10"/>
        <v>44895</v>
      </c>
      <c r="U28" s="24" t="str">
        <f t="shared" si="10"/>
        <v/>
      </c>
      <c r="V28" s="24" t="str">
        <f t="shared" si="10"/>
        <v/>
      </c>
      <c r="W28" s="24" t="str">
        <f t="shared" si="10"/>
        <v/>
      </c>
      <c r="X28" s="24" t="str">
        <f t="shared" si="10"/>
        <v/>
      </c>
      <c r="Y28" s="24"/>
      <c r="Z28" s="24">
        <f>IF(AF27="","",IF(MONTH(AF27+1)&lt;&gt;MONTH(AF27),"",AF27+1))</f>
        <v>44921</v>
      </c>
      <c r="AA28" s="24">
        <f t="shared" si="11"/>
        <v>44922</v>
      </c>
      <c r="AB28" s="24">
        <f t="shared" si="11"/>
        <v>44923</v>
      </c>
      <c r="AC28" s="24">
        <f t="shared" si="11"/>
        <v>44924</v>
      </c>
      <c r="AD28" s="24">
        <f t="shared" si="11"/>
        <v>44925</v>
      </c>
      <c r="AE28" s="24">
        <f t="shared" si="11"/>
        <v>44926</v>
      </c>
      <c r="AF28" s="24" t="str">
        <f t="shared" si="11"/>
        <v/>
      </c>
      <c r="AG28" s="20"/>
      <c r="AH28" s="29"/>
      <c r="AI28" s="30"/>
      <c r="AJ28" s="29"/>
      <c r="AK28" s="31"/>
      <c r="AL28" s="29"/>
      <c r="AM28" s="29"/>
      <c r="AN28" s="29"/>
      <c r="AO28" s="29"/>
      <c r="AP28" s="29"/>
      <c r="AQ28" s="38"/>
    </row>
    <row r="29" spans="1:45" s="2" customFormat="1" ht="18.75" x14ac:dyDescent="0.3">
      <c r="A29" s="15"/>
      <c r="B29" s="24" t="str">
        <f>IF(H28="","",IF(MONTH(H28+1)&lt;&gt;MONTH(H28),"",H28+1))</f>
        <v/>
      </c>
      <c r="C29" s="24" t="str">
        <f t="shared" si="8"/>
        <v/>
      </c>
      <c r="D29" s="24" t="str">
        <f t="shared" si="8"/>
        <v/>
      </c>
      <c r="E29" s="24" t="str">
        <f t="shared" si="8"/>
        <v/>
      </c>
      <c r="F29" s="24" t="str">
        <f t="shared" si="8"/>
        <v/>
      </c>
      <c r="G29" s="24" t="str">
        <f t="shared" si="8"/>
        <v/>
      </c>
      <c r="H29" s="24" t="str">
        <f t="shared" si="8"/>
        <v/>
      </c>
      <c r="I29" s="24"/>
      <c r="J29" s="24">
        <f>IF(P28="","",IF(MONTH(P28+1)&lt;&gt;MONTH(P28),"",P28+1))</f>
        <v>44865</v>
      </c>
      <c r="K29" s="24" t="str">
        <f t="shared" si="9"/>
        <v/>
      </c>
      <c r="L29" s="24" t="str">
        <f t="shared" si="9"/>
        <v/>
      </c>
      <c r="M29" s="24" t="str">
        <f t="shared" si="9"/>
        <v/>
      </c>
      <c r="N29" s="24" t="str">
        <f t="shared" si="9"/>
        <v/>
      </c>
      <c r="O29" s="24" t="str">
        <f t="shared" si="9"/>
        <v/>
      </c>
      <c r="P29" s="24" t="str">
        <f t="shared" si="9"/>
        <v/>
      </c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0"/>
      <c r="AH29" s="39"/>
      <c r="AI29" s="40"/>
      <c r="AJ29" s="39"/>
      <c r="AK29" s="41"/>
      <c r="AL29" s="36"/>
      <c r="AM29" s="39"/>
      <c r="AN29" s="39" t="str">
        <f t="shared" ref="AN29:AS29" si="12">IF(AM29="","",IF(MONTH(AM29+1)&lt;&gt;MONTH(AM29),"",AM29+1))</f>
        <v/>
      </c>
      <c r="AO29" s="39" t="str">
        <f t="shared" si="12"/>
        <v/>
      </c>
      <c r="AP29" s="39" t="str">
        <f t="shared" si="12"/>
        <v/>
      </c>
      <c r="AQ29" s="42" t="str">
        <f t="shared" si="12"/>
        <v/>
      </c>
      <c r="AR29" s="43" t="str">
        <f t="shared" si="12"/>
        <v/>
      </c>
      <c r="AS29" s="43" t="str">
        <f t="shared" si="12"/>
        <v/>
      </c>
    </row>
    <row r="30" spans="1:45" s="2" customFormat="1" ht="48.75" customHeight="1" x14ac:dyDescent="0.3">
      <c r="A30" s="15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20"/>
      <c r="AH30" s="39"/>
      <c r="AI30" s="40"/>
      <c r="AJ30" s="39"/>
      <c r="AK30" s="41"/>
      <c r="AL30" s="36"/>
      <c r="AM30" s="39"/>
      <c r="AN30" s="39"/>
      <c r="AO30" s="39"/>
      <c r="AP30" s="39"/>
      <c r="AQ30" s="42"/>
      <c r="AR30" s="43"/>
      <c r="AS30" s="43"/>
    </row>
    <row r="31" spans="1:45" s="2" customFormat="1" ht="18.75" x14ac:dyDescent="0.3">
      <c r="A31" s="45"/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7"/>
      <c r="AH31" s="39"/>
      <c r="AI31" s="40"/>
      <c r="AJ31" s="39"/>
      <c r="AK31" s="41"/>
      <c r="AL31" s="36"/>
      <c r="AM31" s="39"/>
      <c r="AN31" s="39"/>
      <c r="AO31" s="39"/>
      <c r="AP31" s="39"/>
      <c r="AQ31" s="42"/>
      <c r="AR31" s="43"/>
      <c r="AS31" s="43"/>
    </row>
    <row r="32" spans="1:45" s="2" customFormat="1" ht="18.75" x14ac:dyDescent="0.3">
      <c r="A32" s="45"/>
      <c r="B32" s="47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8"/>
      <c r="Z32" s="48"/>
      <c r="AA32" s="48"/>
      <c r="AB32" s="48"/>
      <c r="AC32" s="48"/>
      <c r="AD32" s="48"/>
      <c r="AE32" s="48"/>
      <c r="AF32" s="48"/>
      <c r="AG32" s="48"/>
      <c r="AH32" s="29"/>
      <c r="AI32" s="30"/>
      <c r="AJ32" s="29"/>
      <c r="AK32" s="31"/>
      <c r="AL32" s="29"/>
      <c r="AM32" s="29"/>
      <c r="AN32" s="49"/>
      <c r="AO32" s="29"/>
      <c r="AP32" s="29"/>
      <c r="AQ32" s="38"/>
    </row>
    <row r="33" spans="1:43" s="2" customFormat="1" ht="18.75" x14ac:dyDescent="0.3">
      <c r="A33" s="45"/>
      <c r="B33" s="47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8"/>
      <c r="Z33" s="48"/>
      <c r="AA33" s="48"/>
      <c r="AB33" s="48"/>
      <c r="AC33" s="48"/>
      <c r="AD33" s="48"/>
      <c r="AE33" s="48"/>
      <c r="AF33" s="48"/>
      <c r="AG33" s="48"/>
      <c r="AH33" s="29"/>
      <c r="AI33" s="50"/>
      <c r="AJ33" s="9"/>
      <c r="AK33" s="12"/>
      <c r="AL33" s="29"/>
      <c r="AM33" s="29"/>
      <c r="AN33" s="49"/>
      <c r="AO33" s="29"/>
      <c r="AP33" s="29"/>
      <c r="AQ33" s="38"/>
    </row>
    <row r="34" spans="1:43" s="2" customFormat="1" ht="18.75" x14ac:dyDescent="0.3">
      <c r="A34" s="45"/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8"/>
      <c r="Z34" s="48"/>
      <c r="AA34" s="48"/>
      <c r="AB34" s="48"/>
      <c r="AC34" s="48"/>
      <c r="AD34" s="48"/>
      <c r="AE34" s="48"/>
      <c r="AF34" s="48"/>
      <c r="AG34" s="48"/>
      <c r="AH34" s="29"/>
      <c r="AI34" s="50"/>
      <c r="AJ34" s="9"/>
      <c r="AK34" s="12"/>
      <c r="AL34" s="29"/>
      <c r="AM34" s="29"/>
      <c r="AN34" s="49"/>
      <c r="AO34" s="29"/>
      <c r="AP34" s="29"/>
      <c r="AQ34" s="38"/>
    </row>
    <row r="35" spans="1:43" s="2" customFormat="1" ht="18.75" x14ac:dyDescent="0.3">
      <c r="A35" s="45"/>
      <c r="B35" s="47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51"/>
      <c r="P35" s="51"/>
      <c r="Q35" s="51"/>
      <c r="R35" s="47"/>
      <c r="S35" s="47"/>
      <c r="T35" s="47"/>
      <c r="U35" s="47"/>
      <c r="V35" s="47"/>
      <c r="W35" s="47"/>
      <c r="X35" s="47"/>
      <c r="Y35" s="48"/>
      <c r="Z35" s="48"/>
      <c r="AA35" s="48"/>
      <c r="AB35" s="48"/>
      <c r="AC35" s="48"/>
      <c r="AD35" s="48"/>
      <c r="AE35" s="48"/>
      <c r="AF35" s="48"/>
      <c r="AG35" s="48"/>
      <c r="AH35" s="29"/>
      <c r="AI35" s="50"/>
      <c r="AJ35" s="9"/>
      <c r="AK35" s="12"/>
      <c r="AL35" s="29"/>
      <c r="AM35" s="29"/>
      <c r="AN35" s="49"/>
      <c r="AO35" s="29"/>
      <c r="AP35" s="29"/>
      <c r="AQ35" s="38"/>
    </row>
    <row r="36" spans="1:43" s="2" customFormat="1" ht="29.1" customHeight="1" x14ac:dyDescent="0.3">
      <c r="A36" s="45"/>
      <c r="B36" s="47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8"/>
      <c r="Z36" s="48"/>
      <c r="AA36" s="48"/>
      <c r="AB36" s="48"/>
      <c r="AC36" s="48"/>
      <c r="AD36" s="48"/>
      <c r="AE36" s="48"/>
      <c r="AF36" s="48"/>
      <c r="AG36" s="48"/>
      <c r="AH36" s="29"/>
      <c r="AI36" s="50"/>
      <c r="AJ36" s="9"/>
      <c r="AK36" s="12"/>
      <c r="AL36" s="29"/>
      <c r="AM36" s="29"/>
      <c r="AN36" s="49"/>
      <c r="AO36" s="29"/>
      <c r="AP36" s="29"/>
      <c r="AQ36" s="38"/>
    </row>
    <row r="37" spans="1:43" s="2" customFormat="1" ht="18.75" x14ac:dyDescent="0.3">
      <c r="A37" s="45"/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8"/>
      <c r="Z37" s="48"/>
      <c r="AA37" s="48"/>
      <c r="AB37" s="48"/>
      <c r="AC37" s="48"/>
      <c r="AD37" s="48"/>
      <c r="AE37" s="48"/>
      <c r="AF37" s="48"/>
      <c r="AG37" s="48"/>
      <c r="AH37" s="29"/>
      <c r="AI37" s="50"/>
      <c r="AJ37" s="9"/>
      <c r="AK37" s="12"/>
      <c r="AL37" s="29"/>
      <c r="AM37" s="29"/>
      <c r="AN37" s="49"/>
      <c r="AO37" s="29"/>
      <c r="AP37" s="29"/>
      <c r="AQ37" s="38"/>
    </row>
    <row r="38" spans="1:43" s="2" customFormat="1" ht="18.75" x14ac:dyDescent="0.3">
      <c r="A38" s="45"/>
      <c r="B38" s="47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8"/>
      <c r="Z38" s="48"/>
      <c r="AA38" s="48"/>
      <c r="AB38" s="48"/>
      <c r="AC38" s="48"/>
      <c r="AD38" s="48"/>
      <c r="AE38" s="48"/>
      <c r="AF38" s="48"/>
      <c r="AG38" s="48"/>
      <c r="AH38" s="29"/>
      <c r="AI38" s="50"/>
      <c r="AJ38" s="9"/>
      <c r="AK38" s="12"/>
      <c r="AL38" s="29"/>
      <c r="AM38" s="29"/>
      <c r="AN38" s="49"/>
      <c r="AO38" s="29"/>
      <c r="AP38" s="29"/>
      <c r="AQ38" s="38"/>
    </row>
    <row r="39" spans="1:43" s="59" customFormat="1" ht="21" x14ac:dyDescent="0.25">
      <c r="A39" s="160"/>
      <c r="B39" s="160"/>
      <c r="C39" s="160"/>
      <c r="D39" s="160"/>
      <c r="E39" s="160"/>
      <c r="F39" s="160"/>
      <c r="G39" s="160"/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160"/>
      <c r="S39" s="160"/>
      <c r="T39" s="160"/>
      <c r="U39" s="160"/>
      <c r="V39" s="160"/>
      <c r="W39" s="160"/>
      <c r="X39" s="160"/>
      <c r="Y39" s="160"/>
      <c r="Z39" s="160"/>
      <c r="AA39" s="160"/>
      <c r="AB39" s="160"/>
      <c r="AC39" s="160"/>
      <c r="AD39" s="160"/>
      <c r="AE39" s="160"/>
      <c r="AF39" s="160"/>
      <c r="AG39" s="52"/>
      <c r="AH39" s="53"/>
      <c r="AI39" s="54"/>
      <c r="AJ39" s="55"/>
      <c r="AK39" s="56"/>
      <c r="AL39" s="53"/>
      <c r="AM39" s="53"/>
      <c r="AN39" s="57"/>
      <c r="AO39" s="53"/>
      <c r="AP39" s="53"/>
      <c r="AQ39" s="58"/>
    </row>
    <row r="40" spans="1:43" s="59" customFormat="1" ht="26.25" customHeight="1" x14ac:dyDescent="0.25">
      <c r="A40" s="160"/>
      <c r="B40" s="160"/>
      <c r="C40" s="160"/>
      <c r="D40" s="160"/>
      <c r="E40" s="160"/>
      <c r="F40" s="160"/>
      <c r="G40" s="160"/>
      <c r="H40" s="160"/>
      <c r="I40" s="160"/>
      <c r="J40" s="160"/>
      <c r="K40" s="160"/>
      <c r="L40" s="160"/>
      <c r="M40" s="160"/>
      <c r="N40" s="160"/>
      <c r="O40" s="160"/>
      <c r="P40" s="160"/>
      <c r="Q40" s="160"/>
      <c r="R40" s="160"/>
      <c r="S40" s="160"/>
      <c r="T40" s="160"/>
      <c r="U40" s="160"/>
      <c r="V40" s="160"/>
      <c r="W40" s="160"/>
      <c r="X40" s="160"/>
      <c r="Y40" s="160"/>
      <c r="Z40" s="160"/>
      <c r="AA40" s="160"/>
      <c r="AB40" s="160"/>
      <c r="AC40" s="160"/>
      <c r="AD40" s="160"/>
      <c r="AE40" s="160"/>
      <c r="AF40" s="160"/>
      <c r="AH40" s="53"/>
      <c r="AI40" s="60"/>
      <c r="AJ40" s="53"/>
      <c r="AK40" s="31"/>
      <c r="AL40" s="53"/>
      <c r="AM40" s="53"/>
      <c r="AN40" s="57"/>
      <c r="AO40" s="53"/>
      <c r="AP40" s="53"/>
      <c r="AQ40" s="58"/>
    </row>
    <row r="41" spans="1:43" s="2" customFormat="1" ht="40.5" customHeight="1" x14ac:dyDescent="0.3">
      <c r="A41" s="15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AH41" s="29"/>
      <c r="AI41" s="61"/>
      <c r="AJ41" s="49"/>
      <c r="AK41" s="62"/>
      <c r="AL41" s="49"/>
      <c r="AM41" s="49"/>
      <c r="AN41" s="49"/>
      <c r="AO41" s="29"/>
      <c r="AP41" s="29"/>
    </row>
    <row r="42" spans="1:43" s="63" customFormat="1" ht="18" customHeight="1" x14ac:dyDescent="0.25">
      <c r="Q42" s="64"/>
      <c r="AI42" s="65"/>
      <c r="AK42" s="66"/>
    </row>
    <row r="43" spans="1:43" s="63" customFormat="1" ht="18" customHeight="1" x14ac:dyDescent="0.25">
      <c r="Q43" s="64"/>
      <c r="AI43" s="65"/>
      <c r="AK43" s="66"/>
    </row>
    <row r="44" spans="1:43" x14ac:dyDescent="0.2">
      <c r="B44" s="68"/>
      <c r="C44" s="68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</row>
    <row r="45" spans="1:43" s="71" customFormat="1" ht="18.75" x14ac:dyDescent="0.3">
      <c r="I45" s="72"/>
      <c r="AI45" s="73"/>
      <c r="AK45" s="74"/>
    </row>
    <row r="46" spans="1:43" s="64" customFormat="1" ht="16.5" customHeight="1" x14ac:dyDescent="0.25">
      <c r="AI46" s="75"/>
      <c r="AK46" s="66"/>
    </row>
    <row r="47" spans="1:43" s="63" customFormat="1" ht="18" customHeight="1" x14ac:dyDescent="0.25">
      <c r="I47" s="64"/>
      <c r="AI47" s="65"/>
      <c r="AK47" s="66"/>
    </row>
    <row r="48" spans="1:43" s="63" customFormat="1" ht="18" customHeight="1" x14ac:dyDescent="0.25">
      <c r="I48" s="64"/>
      <c r="AI48" s="65"/>
      <c r="AK48" s="66"/>
    </row>
    <row r="49" spans="2:37" s="63" customFormat="1" ht="18" customHeight="1" x14ac:dyDescent="0.25">
      <c r="I49" s="64"/>
      <c r="AI49" s="65"/>
      <c r="AK49" s="66"/>
    </row>
    <row r="50" spans="2:37" s="63" customFormat="1" ht="18" customHeight="1" x14ac:dyDescent="0.25">
      <c r="I50" s="64"/>
      <c r="AI50" s="65"/>
      <c r="AK50" s="66"/>
    </row>
    <row r="51" spans="2:37" s="63" customFormat="1" ht="18" customHeight="1" x14ac:dyDescent="0.25">
      <c r="I51" s="64"/>
      <c r="AI51" s="65"/>
      <c r="AK51" s="66"/>
    </row>
    <row r="52" spans="2:37" s="63" customFormat="1" ht="18" customHeight="1" x14ac:dyDescent="0.25">
      <c r="I52" s="64"/>
      <c r="AI52" s="65"/>
      <c r="AK52" s="66"/>
    </row>
    <row r="53" spans="2:37" x14ac:dyDescent="0.2">
      <c r="B53" s="68"/>
      <c r="C53" s="68"/>
      <c r="D53" s="68"/>
      <c r="E53" s="68"/>
      <c r="F53" s="68"/>
      <c r="G53" s="68"/>
      <c r="H53" s="68"/>
      <c r="I53" s="68"/>
      <c r="J53" s="68"/>
      <c r="K53" s="68"/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</row>
    <row r="54" spans="2:37" x14ac:dyDescent="0.2">
      <c r="I54" s="68"/>
      <c r="Q54" s="68"/>
    </row>
    <row r="55" spans="2:37" s="68" customFormat="1" x14ac:dyDescent="0.25">
      <c r="AI55" s="76"/>
      <c r="AK55" s="70"/>
    </row>
    <row r="56" spans="2:37" x14ac:dyDescent="0.2">
      <c r="I56" s="68"/>
      <c r="Q56" s="68"/>
    </row>
    <row r="57" spans="2:37" x14ac:dyDescent="0.2">
      <c r="I57" s="68"/>
      <c r="Q57" s="68"/>
    </row>
    <row r="58" spans="2:37" x14ac:dyDescent="0.2">
      <c r="I58" s="68"/>
      <c r="Q58" s="68"/>
    </row>
    <row r="59" spans="2:37" x14ac:dyDescent="0.2">
      <c r="I59" s="68"/>
      <c r="Q59" s="68"/>
    </row>
    <row r="60" spans="2:37" x14ac:dyDescent="0.2">
      <c r="I60" s="68"/>
      <c r="Q60" s="68"/>
    </row>
    <row r="61" spans="2:37" x14ac:dyDescent="0.2">
      <c r="I61" s="68"/>
      <c r="Q61" s="68"/>
    </row>
  </sheetData>
  <sheetProtection autoFilter="0"/>
  <protectedRanges>
    <protectedRange sqref="M2" name="Mitarbeiterauswahl"/>
  </protectedRanges>
  <mergeCells count="17">
    <mergeCell ref="A1:AF1"/>
    <mergeCell ref="C2:D2"/>
    <mergeCell ref="M2:T2"/>
    <mergeCell ref="B4:H4"/>
    <mergeCell ref="J4:P4"/>
    <mergeCell ref="R4:X4"/>
    <mergeCell ref="Z4:AF4"/>
    <mergeCell ref="A39:AF39"/>
    <mergeCell ref="A40:AF40"/>
    <mergeCell ref="B13:H13"/>
    <mergeCell ref="J13:P13"/>
    <mergeCell ref="R13:X13"/>
    <mergeCell ref="Z13:AF13"/>
    <mergeCell ref="B22:H22"/>
    <mergeCell ref="J22:P22"/>
    <mergeCell ref="R22:X22"/>
    <mergeCell ref="Z22:AF22"/>
  </mergeCells>
  <conditionalFormatting sqref="J6:P11 B29:AF31">
    <cfRule type="expression" dxfId="20" priority="9">
      <formula>OR(WEEKDAY(B6,1)=1,WEEKDAY(B6,1)=7)</formula>
    </cfRule>
  </conditionalFormatting>
  <conditionalFormatting sqref="B8:H11 C6:H7">
    <cfRule type="expression" dxfId="19" priority="8">
      <formula>OR(WEEKDAY(B6,1)=1,WEEKDAY(B6,1)=7)</formula>
    </cfRule>
  </conditionalFormatting>
  <conditionalFormatting sqref="B7:B10">
    <cfRule type="expression" dxfId="18" priority="7">
      <formula>OR(WEEKDAY(B7,1)=1,WEEKDAY(B7,1)=7)</formula>
    </cfRule>
  </conditionalFormatting>
  <conditionalFormatting sqref="B6:W11 B12:S12 W12 B14:AF20 B23:AF28">
    <cfRule type="expression" dxfId="17" priority="5">
      <formula>OR(WEEKDAY(B6,1)=1,WEEKDAY(B6,1)=7)</formula>
    </cfRule>
    <cfRule type="expression" dxfId="16" priority="6">
      <formula>WEEKDAY(B6,2)&lt;6</formula>
    </cfRule>
    <cfRule type="expression" dxfId="15" priority="10">
      <formula>WEEKDAY(B$6,2)&gt;5</formula>
    </cfRule>
  </conditionalFormatting>
  <conditionalFormatting sqref="Y6:AA12">
    <cfRule type="expression" dxfId="14" priority="11">
      <formula>OR(WEEKDAY(Y6,1)=1,WEEKDAY(Y6,1)=7)</formula>
    </cfRule>
    <cfRule type="expression" dxfId="13" priority="12">
      <formula>WEEKDAY(Y6,2)&lt;6</formula>
    </cfRule>
    <cfRule type="expression" dxfId="12" priority="13">
      <formula>WEEKDAY(Y$6,2)&gt;5</formula>
    </cfRule>
  </conditionalFormatting>
  <conditionalFormatting sqref="X6:X12">
    <cfRule type="expression" dxfId="11" priority="14">
      <formula>OR(WEEKDAY(X6,1)=1,WEEKDAY(X6,1)=7)</formula>
    </cfRule>
    <cfRule type="expression" dxfId="10" priority="15">
      <formula>WEEKDAY(X6,2)&lt;6</formula>
    </cfRule>
    <cfRule type="expression" dxfId="9" priority="16">
      <formula>WEEKDAY(X$6,2)&gt;5</formula>
    </cfRule>
  </conditionalFormatting>
  <conditionalFormatting sqref="AD6:AF12">
    <cfRule type="expression" dxfId="8" priority="17">
      <formula>OR(WEEKDAY(AD6,1)=1,WEEKDAY(AD6,1)=7)</formula>
    </cfRule>
    <cfRule type="expression" dxfId="7" priority="18">
      <formula>WEEKDAY(AD6,2)&lt;6</formula>
    </cfRule>
    <cfRule type="expression" dxfId="6" priority="19">
      <formula>WEEKDAY(AD$6,2)&gt;5</formula>
    </cfRule>
  </conditionalFormatting>
  <conditionalFormatting sqref="AB6:AC12">
    <cfRule type="expression" dxfId="5" priority="20">
      <formula>OR(WEEKDAY(AB6,1)=1,WEEKDAY(AB6,1)=7)</formula>
    </cfRule>
    <cfRule type="expression" dxfId="4" priority="21">
      <formula>WEEKDAY(AB6,2)&lt;6</formula>
    </cfRule>
    <cfRule type="expression" dxfId="3" priority="22">
      <formula>WEEKDAY(AB$6,2)&gt;5</formula>
    </cfRule>
  </conditionalFormatting>
  <conditionalFormatting sqref="B6:AF11 B15:AF20 B24:AF29">
    <cfRule type="expression" dxfId="2" priority="4" stopIfTrue="1">
      <formula>VLOOKUP(B6,Feiertage,1,0)</formula>
    </cfRule>
  </conditionalFormatting>
  <dataValidations count="1">
    <dataValidation type="list" allowBlank="1" showInputMessage="1" showErrorMessage="1" sqref="A3:B3">
      <formula1>Kollegen</formula1>
    </dataValidation>
  </dataValidations>
  <pageMargins left="0.7" right="0.7" top="0.78740157499999996" bottom="0.78740157499999996" header="0.3" footer="0.3"/>
  <pageSetup paperSize="9" orientation="portrait" r:id="rId1"/>
  <ignoredErrors>
    <ignoredError sqref="B6:AF29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68D1EDC4-AFDC-4EEF-BEF5-F6246348966E}">
            <xm:f>VLOOKUP(VALUE(LEFT($M$2,2)),Übersicht!$B$9:$NR$22,15+DAY(B6),FALSE)&gt;0</xm:f>
            <x14:dxf>
              <fill>
                <patternFill>
                  <bgColor rgb="FF92D050"/>
                </patternFill>
              </fill>
            </x14:dxf>
          </x14:cfRule>
          <xm:sqref>B6:H11</xm:sqref>
        </x14:conditionalFormatting>
        <x14:conditionalFormatting xmlns:xm="http://schemas.microsoft.com/office/excel/2006/main">
          <x14:cfRule type="expression" priority="1" id="{2864663D-2A4A-48C5-B35C-1E35DF3B3797}">
            <xm:f>VLOOKUP(VALUE(LEFT($M$2,2)),Übersicht!$B$9:$NR$22,46+DAY(J6),FALSE)&gt;0</xm:f>
            <x14:dxf>
              <fill>
                <patternFill>
                  <bgColor rgb="FF92D050"/>
                </patternFill>
              </fill>
            </x14:dxf>
          </x14:cfRule>
          <xm:sqref>J6:P10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Personaldaten!$A$3:$A$22</xm:f>
          </x14:formula1>
          <xm:sqref>M2:T2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"/>
  <sheetViews>
    <sheetView showWhiteSpace="0" workbookViewId="0">
      <selection activeCell="A3" sqref="A3"/>
    </sheetView>
  </sheetViews>
  <sheetFormatPr baseColWidth="10" defaultColWidth="8.875" defaultRowHeight="15.75" x14ac:dyDescent="0.25"/>
  <cols>
    <col min="1" max="1" width="10.5" style="137" customWidth="1"/>
    <col min="2" max="2" width="13.125" style="138" bestFit="1" customWidth="1"/>
    <col min="3" max="3" width="12.125" style="138" bestFit="1" customWidth="1"/>
    <col min="4" max="4" width="9" style="138" customWidth="1"/>
    <col min="5" max="5" width="13.125" style="138" bestFit="1" customWidth="1"/>
    <col min="6" max="6" width="19.5" style="138" customWidth="1"/>
    <col min="7" max="7" width="8.875" style="138" bestFit="1" customWidth="1"/>
    <col min="8" max="9" width="5.875" style="138" customWidth="1"/>
    <col min="10" max="10" width="7" style="138" customWidth="1"/>
    <col min="11" max="12" width="14.375" style="138" bestFit="1" customWidth="1"/>
    <col min="13" max="13" width="24.875" style="138" customWidth="1"/>
    <col min="14" max="14" width="8" style="138" customWidth="1"/>
    <col min="15" max="16" width="6.5" style="138" customWidth="1"/>
    <col min="17" max="17" width="8.5" style="138" customWidth="1"/>
    <col min="18" max="18" width="8.375" style="138" customWidth="1"/>
    <col min="19" max="19" width="11.375" style="138" customWidth="1"/>
    <col min="20" max="20" width="11.625" style="138" customWidth="1"/>
    <col min="21" max="16384" width="8.875" style="138"/>
  </cols>
  <sheetData>
    <row r="1" spans="1:21" x14ac:dyDescent="0.25">
      <c r="G1" s="138">
        <f>SUBTOTAL(9,G3:G29967)</f>
        <v>68</v>
      </c>
      <c r="U1" s="138">
        <f>SUBTOTAL(9,U3:U299967)</f>
        <v>8.5</v>
      </c>
    </row>
    <row r="2" spans="1:21" x14ac:dyDescent="0.25">
      <c r="A2" s="137" t="s">
        <v>13</v>
      </c>
      <c r="C2" s="138" t="s">
        <v>14</v>
      </c>
      <c r="G2" s="138" t="s">
        <v>15</v>
      </c>
      <c r="K2" s="138" t="s">
        <v>16</v>
      </c>
      <c r="L2" s="138" t="s">
        <v>17</v>
      </c>
      <c r="U2" s="138" t="s">
        <v>18</v>
      </c>
    </row>
    <row r="3" spans="1:21" x14ac:dyDescent="0.25">
      <c r="A3" s="137">
        <v>44564</v>
      </c>
      <c r="C3" s="138" t="s">
        <v>19</v>
      </c>
      <c r="G3" s="138">
        <v>8</v>
      </c>
      <c r="K3" s="138" t="s">
        <v>20</v>
      </c>
      <c r="L3" s="138" t="s">
        <v>20</v>
      </c>
      <c r="U3" s="139">
        <f>G3/8</f>
        <v>1</v>
      </c>
    </row>
    <row r="4" spans="1:21" x14ac:dyDescent="0.25">
      <c r="A4" s="137">
        <v>44564</v>
      </c>
      <c r="C4" s="138" t="s">
        <v>19</v>
      </c>
      <c r="G4" s="138">
        <v>8</v>
      </c>
      <c r="K4" s="138" t="s">
        <v>21</v>
      </c>
      <c r="L4" s="138" t="s">
        <v>21</v>
      </c>
      <c r="U4" s="139">
        <f t="shared" ref="U4:U11" si="0">G4/8</f>
        <v>1</v>
      </c>
    </row>
    <row r="5" spans="1:21" x14ac:dyDescent="0.25">
      <c r="A5" s="137">
        <v>44565</v>
      </c>
      <c r="C5" s="138" t="s">
        <v>19</v>
      </c>
      <c r="G5" s="138">
        <v>8</v>
      </c>
      <c r="K5" s="138" t="s">
        <v>20</v>
      </c>
      <c r="L5" s="138" t="s">
        <v>20</v>
      </c>
      <c r="U5" s="139">
        <f t="shared" si="0"/>
        <v>1</v>
      </c>
    </row>
    <row r="6" spans="1:21" x14ac:dyDescent="0.25">
      <c r="A6" s="137">
        <v>44565</v>
      </c>
      <c r="C6" s="138" t="s">
        <v>19</v>
      </c>
      <c r="G6" s="138">
        <v>8</v>
      </c>
      <c r="K6" s="138" t="s">
        <v>21</v>
      </c>
      <c r="L6" s="138" t="s">
        <v>21</v>
      </c>
      <c r="U6" s="139">
        <f t="shared" si="0"/>
        <v>1</v>
      </c>
    </row>
    <row r="7" spans="1:21" x14ac:dyDescent="0.25">
      <c r="A7" s="137">
        <v>44599</v>
      </c>
      <c r="C7" s="138" t="s">
        <v>19</v>
      </c>
      <c r="G7" s="138">
        <v>8</v>
      </c>
      <c r="K7" s="138" t="s">
        <v>20</v>
      </c>
      <c r="L7" s="138" t="s">
        <v>20</v>
      </c>
      <c r="U7" s="139">
        <f t="shared" si="0"/>
        <v>1</v>
      </c>
    </row>
    <row r="8" spans="1:21" x14ac:dyDescent="0.25">
      <c r="A8" s="137">
        <v>44601</v>
      </c>
      <c r="C8" s="138" t="s">
        <v>19</v>
      </c>
      <c r="G8" s="138">
        <v>8</v>
      </c>
      <c r="K8" s="138" t="s">
        <v>20</v>
      </c>
      <c r="L8" s="138" t="s">
        <v>20</v>
      </c>
      <c r="U8" s="139">
        <f t="shared" si="0"/>
        <v>1</v>
      </c>
    </row>
    <row r="9" spans="1:21" x14ac:dyDescent="0.25">
      <c r="A9" s="137">
        <v>44602</v>
      </c>
      <c r="C9" s="138" t="s">
        <v>19</v>
      </c>
      <c r="G9" s="138">
        <v>4</v>
      </c>
      <c r="K9" s="138" t="s">
        <v>21</v>
      </c>
      <c r="L9" s="138" t="s">
        <v>21</v>
      </c>
      <c r="U9" s="139">
        <f t="shared" si="0"/>
        <v>0.5</v>
      </c>
    </row>
    <row r="10" spans="1:21" x14ac:dyDescent="0.25">
      <c r="A10" s="137">
        <v>44603</v>
      </c>
      <c r="C10" s="138" t="s">
        <v>19</v>
      </c>
      <c r="G10" s="138">
        <v>8</v>
      </c>
      <c r="K10" s="138" t="s">
        <v>21</v>
      </c>
      <c r="L10" s="138" t="s">
        <v>21</v>
      </c>
      <c r="U10" s="139">
        <f t="shared" si="0"/>
        <v>1</v>
      </c>
    </row>
    <row r="11" spans="1:21" x14ac:dyDescent="0.25">
      <c r="A11" s="137">
        <v>44624</v>
      </c>
      <c r="C11" s="138" t="s">
        <v>19</v>
      </c>
      <c r="G11" s="138">
        <v>8</v>
      </c>
      <c r="K11" s="138" t="s">
        <v>21</v>
      </c>
      <c r="L11" s="138" t="s">
        <v>21</v>
      </c>
      <c r="U11" s="139">
        <f t="shared" si="0"/>
        <v>1</v>
      </c>
    </row>
    <row r="12" spans="1:21" x14ac:dyDescent="0.25">
      <c r="U12" s="139"/>
    </row>
    <row r="13" spans="1:21" x14ac:dyDescent="0.25">
      <c r="U13" s="139"/>
    </row>
    <row r="14" spans="1:21" x14ac:dyDescent="0.25">
      <c r="U14" s="139"/>
    </row>
    <row r="15" spans="1:21" x14ac:dyDescent="0.25">
      <c r="U15" s="139"/>
    </row>
    <row r="16" spans="1:21" x14ac:dyDescent="0.25">
      <c r="U16" s="139"/>
    </row>
    <row r="17" spans="21:21" x14ac:dyDescent="0.25">
      <c r="U17" s="139"/>
    </row>
    <row r="18" spans="21:21" x14ac:dyDescent="0.25">
      <c r="U18" s="139"/>
    </row>
    <row r="19" spans="21:21" x14ac:dyDescent="0.25">
      <c r="U19" s="139"/>
    </row>
    <row r="20" spans="21:21" x14ac:dyDescent="0.25">
      <c r="U20" s="139"/>
    </row>
    <row r="21" spans="21:21" x14ac:dyDescent="0.25">
      <c r="U21" s="139"/>
    </row>
    <row r="22" spans="21:21" x14ac:dyDescent="0.25">
      <c r="U22" s="139"/>
    </row>
    <row r="23" spans="21:21" x14ac:dyDescent="0.25">
      <c r="U23" s="139"/>
    </row>
    <row r="24" spans="21:21" x14ac:dyDescent="0.25">
      <c r="U24" s="139"/>
    </row>
    <row r="25" spans="21:21" x14ac:dyDescent="0.25">
      <c r="U25" s="139"/>
    </row>
    <row r="26" spans="21:21" x14ac:dyDescent="0.25">
      <c r="U26" s="139"/>
    </row>
    <row r="27" spans="21:21" x14ac:dyDescent="0.25">
      <c r="U27" s="139"/>
    </row>
    <row r="28" spans="21:21" x14ac:dyDescent="0.25">
      <c r="U28" s="139"/>
    </row>
    <row r="29" spans="21:21" x14ac:dyDescent="0.25">
      <c r="U29" s="139"/>
    </row>
    <row r="30" spans="21:21" x14ac:dyDescent="0.25">
      <c r="U30" s="139"/>
    </row>
    <row r="31" spans="21:21" x14ac:dyDescent="0.25">
      <c r="U31" s="139"/>
    </row>
    <row r="32" spans="21:21" x14ac:dyDescent="0.25">
      <c r="U32" s="139"/>
    </row>
    <row r="33" spans="21:21" x14ac:dyDescent="0.25">
      <c r="U33" s="139"/>
    </row>
    <row r="34" spans="21:21" x14ac:dyDescent="0.25">
      <c r="U34" s="139"/>
    </row>
    <row r="35" spans="21:21" x14ac:dyDescent="0.25">
      <c r="U35" s="139"/>
    </row>
    <row r="36" spans="21:21" x14ac:dyDescent="0.25">
      <c r="U36" s="139"/>
    </row>
    <row r="37" spans="21:21" x14ac:dyDescent="0.25">
      <c r="U37" s="139"/>
    </row>
    <row r="38" spans="21:21" x14ac:dyDescent="0.25">
      <c r="U38" s="139"/>
    </row>
    <row r="39" spans="21:21" x14ac:dyDescent="0.25">
      <c r="U39" s="139"/>
    </row>
    <row r="40" spans="21:21" x14ac:dyDescent="0.25">
      <c r="U40" s="139"/>
    </row>
    <row r="41" spans="21:21" x14ac:dyDescent="0.25">
      <c r="U41" s="139"/>
    </row>
    <row r="42" spans="21:21" x14ac:dyDescent="0.25">
      <c r="U42" s="139"/>
    </row>
    <row r="43" spans="21:21" x14ac:dyDescent="0.25">
      <c r="U43" s="139"/>
    </row>
    <row r="44" spans="21:21" x14ac:dyDescent="0.25">
      <c r="U44" s="139"/>
    </row>
  </sheetData>
  <autoFilter ref="A2:U44"/>
  <pageMargins left="0.75" right="0.75" top="1" bottom="1" header="0.5" footer="0.5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23"/>
  <sheetViews>
    <sheetView topLeftCell="A3" zoomScale="120" zoomScaleNormal="120" workbookViewId="0">
      <selection activeCell="B5" sqref="B5"/>
    </sheetView>
  </sheetViews>
  <sheetFormatPr baseColWidth="10" defaultColWidth="10.625" defaultRowHeight="15.75" x14ac:dyDescent="0.25"/>
  <cols>
    <col min="1" max="1" width="7.375" style="115" customWidth="1"/>
    <col min="2" max="2" width="6.375" style="116" customWidth="1"/>
    <col min="3" max="3" width="18.625" style="115" customWidth="1"/>
    <col min="4" max="4" width="23.125" style="115" customWidth="1"/>
    <col min="5" max="5" width="22.625" style="115" customWidth="1"/>
    <col min="6" max="6" width="22.625" style="117" customWidth="1"/>
    <col min="7" max="7" width="17" style="116" customWidth="1"/>
    <col min="8" max="8" width="22.125" style="115" customWidth="1"/>
    <col min="9" max="9" width="3.625" style="115" customWidth="1"/>
    <col min="10" max="10" width="15.625" style="115" customWidth="1"/>
    <col min="11" max="11" width="11.625" style="115" customWidth="1"/>
    <col min="12" max="16384" width="10.625" style="115"/>
  </cols>
  <sheetData>
    <row r="1" spans="1:124" s="77" customFormat="1" ht="28.5" x14ac:dyDescent="0.25">
      <c r="A1" s="162" t="s">
        <v>10</v>
      </c>
      <c r="B1" s="162"/>
      <c r="C1" s="162"/>
      <c r="D1" s="162"/>
      <c r="E1" s="162"/>
      <c r="F1" s="162"/>
      <c r="G1" s="162"/>
      <c r="H1" s="162"/>
      <c r="I1" s="6"/>
      <c r="J1" s="6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8"/>
      <c r="AK1" s="78"/>
      <c r="AL1" s="78"/>
      <c r="AM1" s="78"/>
      <c r="AN1" s="78"/>
      <c r="AO1" s="78"/>
      <c r="AP1" s="78"/>
      <c r="AQ1" s="78"/>
      <c r="AR1" s="78"/>
      <c r="AS1" s="78"/>
      <c r="AT1" s="78"/>
      <c r="AU1" s="78"/>
      <c r="AV1" s="78"/>
      <c r="AW1" s="78"/>
      <c r="AX1" s="78"/>
      <c r="AY1" s="78"/>
      <c r="AZ1" s="78"/>
      <c r="BA1" s="78"/>
      <c r="BB1" s="78"/>
      <c r="BC1" s="78"/>
      <c r="BD1" s="78"/>
      <c r="BE1" s="78"/>
      <c r="BF1" s="78"/>
      <c r="BG1" s="78"/>
      <c r="BH1" s="78"/>
      <c r="BI1" s="78"/>
      <c r="BJ1" s="78"/>
      <c r="BK1" s="78"/>
      <c r="BL1" s="78"/>
      <c r="BM1" s="78"/>
      <c r="BN1" s="78"/>
      <c r="BO1" s="78"/>
      <c r="BP1" s="78"/>
      <c r="BQ1" s="78"/>
      <c r="BR1" s="78"/>
      <c r="BS1" s="78"/>
      <c r="BT1" s="78"/>
      <c r="BU1" s="78"/>
      <c r="BV1" s="78"/>
      <c r="BW1" s="78"/>
      <c r="BX1" s="78"/>
      <c r="BY1" s="78"/>
      <c r="BZ1" s="78"/>
      <c r="CA1" s="78"/>
      <c r="CB1" s="78"/>
      <c r="CC1" s="78"/>
      <c r="CD1" s="78"/>
      <c r="CE1" s="78"/>
      <c r="CF1" s="78"/>
      <c r="CG1" s="78"/>
      <c r="CH1" s="78"/>
      <c r="CI1" s="78"/>
      <c r="CJ1" s="78"/>
      <c r="CK1" s="78"/>
      <c r="CL1" s="78"/>
      <c r="CM1" s="78"/>
      <c r="CN1" s="78"/>
      <c r="CO1" s="78"/>
      <c r="CP1" s="78"/>
      <c r="CQ1" s="78"/>
      <c r="CR1" s="78"/>
      <c r="CS1" s="78"/>
      <c r="CT1" s="78"/>
      <c r="CU1" s="78"/>
      <c r="CV1" s="78"/>
      <c r="CW1" s="78"/>
      <c r="CX1" s="78"/>
      <c r="CY1" s="78"/>
      <c r="CZ1" s="78"/>
      <c r="DA1" s="78"/>
      <c r="DB1" s="78"/>
      <c r="DC1" s="78"/>
      <c r="DD1" s="78"/>
      <c r="DE1" s="78"/>
      <c r="DF1" s="78"/>
      <c r="DG1" s="78"/>
      <c r="DH1" s="78"/>
      <c r="DI1" s="78"/>
      <c r="DJ1" s="78"/>
      <c r="DK1" s="78"/>
      <c r="DL1" s="78"/>
      <c r="DM1" s="78"/>
      <c r="DN1" s="78"/>
      <c r="DO1" s="78"/>
      <c r="DP1" s="78"/>
      <c r="DQ1" s="78"/>
      <c r="DR1" s="78"/>
      <c r="DS1" s="78"/>
      <c r="DT1" s="78"/>
    </row>
    <row r="2" spans="1:124" s="118" customFormat="1" ht="22.35" customHeight="1" x14ac:dyDescent="0.25">
      <c r="B2" s="136" t="s">
        <v>3</v>
      </c>
      <c r="C2" s="135" t="s">
        <v>9</v>
      </c>
      <c r="D2" s="135" t="s">
        <v>8</v>
      </c>
      <c r="E2" s="135" t="s">
        <v>7</v>
      </c>
      <c r="F2" s="136" t="s">
        <v>6</v>
      </c>
      <c r="G2" s="136" t="s">
        <v>0</v>
      </c>
      <c r="H2" s="135" t="s">
        <v>5</v>
      </c>
      <c r="I2" s="134"/>
    </row>
    <row r="3" spans="1:124" s="118" customFormat="1" ht="22.35" customHeight="1" x14ac:dyDescent="0.25">
      <c r="A3" s="134" t="str">
        <f>B3&amp;" "&amp;C3</f>
        <v>1 Test1</v>
      </c>
      <c r="B3" s="128">
        <v>1</v>
      </c>
      <c r="C3" s="133" t="s">
        <v>20</v>
      </c>
      <c r="D3" s="133" t="s">
        <v>11</v>
      </c>
      <c r="E3" s="131"/>
      <c r="F3" s="127">
        <v>30</v>
      </c>
      <c r="G3" s="130">
        <v>1.5</v>
      </c>
      <c r="H3" s="125"/>
      <c r="I3" s="121"/>
      <c r="J3" s="123" t="str">
        <f t="shared" ref="J3:J22" si="0">IF(D3="","",TEXT(C3,)&amp;" "&amp;TEXT(D3,))</f>
        <v>Test1 Test 1</v>
      </c>
      <c r="K3" s="129"/>
    </row>
    <row r="4" spans="1:124" s="118" customFormat="1" ht="22.35" customHeight="1" x14ac:dyDescent="0.25">
      <c r="A4" s="134" t="str">
        <f t="shared" ref="A4:A22" si="1">B4&amp;" "&amp;C4</f>
        <v>2 Test2</v>
      </c>
      <c r="B4" s="128">
        <v>2</v>
      </c>
      <c r="C4" s="133" t="s">
        <v>21</v>
      </c>
      <c r="D4" s="133" t="s">
        <v>12</v>
      </c>
      <c r="E4" s="131"/>
      <c r="F4" s="127">
        <v>28</v>
      </c>
      <c r="G4" s="130">
        <f>K4/8</f>
        <v>0</v>
      </c>
      <c r="H4" s="125"/>
      <c r="I4" s="121"/>
      <c r="J4" s="123" t="str">
        <f t="shared" si="0"/>
        <v>Test2 Test 2</v>
      </c>
      <c r="K4" s="129"/>
    </row>
    <row r="5" spans="1:124" s="118" customFormat="1" ht="22.35" customHeight="1" x14ac:dyDescent="0.25">
      <c r="A5" s="134" t="str">
        <f t="shared" si="1"/>
        <v>3 Test 3</v>
      </c>
      <c r="B5" s="128">
        <v>3</v>
      </c>
      <c r="C5" s="125" t="s">
        <v>23</v>
      </c>
      <c r="D5" s="125" t="s">
        <v>23</v>
      </c>
      <c r="E5" s="132"/>
      <c r="F5" s="127"/>
      <c r="G5" s="130"/>
      <c r="H5" s="125"/>
      <c r="I5" s="121"/>
      <c r="J5" s="123" t="str">
        <f t="shared" si="0"/>
        <v>Test 3 Test 3</v>
      </c>
      <c r="K5" s="129"/>
    </row>
    <row r="6" spans="1:124" s="118" customFormat="1" ht="22.35" customHeight="1" x14ac:dyDescent="0.25">
      <c r="A6" s="134" t="str">
        <f t="shared" si="1"/>
        <v xml:space="preserve">4 </v>
      </c>
      <c r="B6" s="128">
        <v>4</v>
      </c>
      <c r="C6" s="125"/>
      <c r="D6" s="125"/>
      <c r="E6" s="132"/>
      <c r="F6" s="127"/>
      <c r="G6" s="130"/>
      <c r="H6" s="125"/>
      <c r="I6" s="121"/>
      <c r="J6" s="123" t="str">
        <f t="shared" si="0"/>
        <v/>
      </c>
      <c r="K6" s="129"/>
    </row>
    <row r="7" spans="1:124" s="118" customFormat="1" ht="22.35" customHeight="1" x14ac:dyDescent="0.25">
      <c r="A7" s="134" t="str">
        <f t="shared" si="1"/>
        <v xml:space="preserve">5 </v>
      </c>
      <c r="B7" s="128">
        <v>5</v>
      </c>
      <c r="C7" s="125"/>
      <c r="D7" s="125"/>
      <c r="E7" s="132"/>
      <c r="F7" s="127"/>
      <c r="G7" s="130"/>
      <c r="H7" s="125"/>
      <c r="I7" s="121"/>
      <c r="J7" s="123" t="str">
        <f t="shared" si="0"/>
        <v/>
      </c>
      <c r="K7" s="129"/>
    </row>
    <row r="8" spans="1:124" s="118" customFormat="1" ht="22.35" customHeight="1" x14ac:dyDescent="0.25">
      <c r="A8" s="134" t="str">
        <f t="shared" si="1"/>
        <v xml:space="preserve">6 </v>
      </c>
      <c r="B8" s="128">
        <v>6</v>
      </c>
      <c r="C8" s="125"/>
      <c r="D8" s="125"/>
      <c r="E8" s="132"/>
      <c r="F8" s="127"/>
      <c r="G8" s="130"/>
      <c r="H8" s="125"/>
      <c r="I8" s="121"/>
      <c r="J8" s="123" t="str">
        <f t="shared" si="0"/>
        <v/>
      </c>
      <c r="K8" s="129"/>
    </row>
    <row r="9" spans="1:124" s="118" customFormat="1" ht="22.35" customHeight="1" x14ac:dyDescent="0.25">
      <c r="A9" s="134" t="str">
        <f t="shared" si="1"/>
        <v xml:space="preserve">7 </v>
      </c>
      <c r="B9" s="128">
        <v>7</v>
      </c>
      <c r="C9" s="125"/>
      <c r="D9" s="125"/>
      <c r="E9" s="132"/>
      <c r="F9" s="127"/>
      <c r="G9" s="130"/>
      <c r="H9" s="125"/>
      <c r="I9" s="121"/>
      <c r="J9" s="123" t="str">
        <f t="shared" si="0"/>
        <v/>
      </c>
      <c r="K9" s="129"/>
    </row>
    <row r="10" spans="1:124" s="118" customFormat="1" ht="22.35" customHeight="1" x14ac:dyDescent="0.25">
      <c r="A10" s="134" t="str">
        <f t="shared" si="1"/>
        <v xml:space="preserve">8 </v>
      </c>
      <c r="B10" s="128">
        <v>8</v>
      </c>
      <c r="C10" s="125"/>
      <c r="D10" s="125"/>
      <c r="E10" s="132"/>
      <c r="F10" s="127"/>
      <c r="G10" s="130"/>
      <c r="H10" s="125"/>
      <c r="I10" s="121"/>
      <c r="J10" s="123" t="str">
        <f t="shared" si="0"/>
        <v/>
      </c>
      <c r="K10" s="129"/>
    </row>
    <row r="11" spans="1:124" s="118" customFormat="1" ht="22.35" customHeight="1" x14ac:dyDescent="0.25">
      <c r="A11" s="134" t="str">
        <f t="shared" si="1"/>
        <v xml:space="preserve">9 </v>
      </c>
      <c r="B11" s="128">
        <v>9</v>
      </c>
      <c r="C11" s="125"/>
      <c r="D11" s="125"/>
      <c r="E11" s="132"/>
      <c r="F11" s="127"/>
      <c r="G11" s="130"/>
      <c r="H11" s="125"/>
      <c r="I11" s="121"/>
      <c r="J11" s="123" t="str">
        <f t="shared" si="0"/>
        <v/>
      </c>
      <c r="K11" s="129"/>
    </row>
    <row r="12" spans="1:124" s="118" customFormat="1" ht="22.35" customHeight="1" x14ac:dyDescent="0.25">
      <c r="A12" s="134" t="str">
        <f t="shared" si="1"/>
        <v xml:space="preserve">10 </v>
      </c>
      <c r="B12" s="128">
        <v>10</v>
      </c>
      <c r="C12" s="125"/>
      <c r="D12" s="125"/>
      <c r="E12" s="132"/>
      <c r="F12" s="127"/>
      <c r="G12" s="130"/>
      <c r="H12" s="125"/>
      <c r="I12" s="121"/>
      <c r="J12" s="123" t="str">
        <f t="shared" si="0"/>
        <v/>
      </c>
      <c r="K12" s="129"/>
    </row>
    <row r="13" spans="1:124" s="118" customFormat="1" ht="22.35" customHeight="1" x14ac:dyDescent="0.25">
      <c r="A13" s="134" t="str">
        <f t="shared" si="1"/>
        <v xml:space="preserve">11 </v>
      </c>
      <c r="B13" s="128">
        <v>11</v>
      </c>
      <c r="C13" s="125"/>
      <c r="D13" s="125"/>
      <c r="E13" s="132"/>
      <c r="F13" s="127"/>
      <c r="G13" s="130"/>
      <c r="H13" s="125"/>
      <c r="I13" s="121"/>
      <c r="J13" s="123" t="str">
        <f t="shared" si="0"/>
        <v/>
      </c>
      <c r="K13" s="129"/>
    </row>
    <row r="14" spans="1:124" s="118" customFormat="1" ht="22.35" customHeight="1" x14ac:dyDescent="0.25">
      <c r="A14" s="134" t="str">
        <f t="shared" si="1"/>
        <v xml:space="preserve">12 </v>
      </c>
      <c r="B14" s="128">
        <v>12</v>
      </c>
      <c r="C14" s="125"/>
      <c r="D14" s="125"/>
      <c r="E14" s="132"/>
      <c r="F14" s="127"/>
      <c r="G14" s="130"/>
      <c r="H14" s="125"/>
      <c r="I14" s="121"/>
      <c r="J14" s="123" t="str">
        <f t="shared" si="0"/>
        <v/>
      </c>
      <c r="K14" s="129"/>
    </row>
    <row r="15" spans="1:124" s="118" customFormat="1" ht="22.35" customHeight="1" x14ac:dyDescent="0.25">
      <c r="A15" s="134" t="str">
        <f t="shared" si="1"/>
        <v xml:space="preserve">13 </v>
      </c>
      <c r="B15" s="128">
        <v>13</v>
      </c>
      <c r="C15" s="125"/>
      <c r="D15" s="125"/>
      <c r="E15" s="132"/>
      <c r="F15" s="127"/>
      <c r="G15" s="130"/>
      <c r="H15" s="125"/>
      <c r="I15" s="121"/>
      <c r="J15" s="123" t="str">
        <f t="shared" si="0"/>
        <v/>
      </c>
      <c r="K15" s="129"/>
    </row>
    <row r="16" spans="1:124" s="118" customFormat="1" ht="22.35" customHeight="1" x14ac:dyDescent="0.25">
      <c r="A16" s="134" t="str">
        <f t="shared" si="1"/>
        <v xml:space="preserve">14 </v>
      </c>
      <c r="B16" s="128">
        <v>14</v>
      </c>
      <c r="C16" s="125"/>
      <c r="D16" s="125"/>
      <c r="E16" s="131"/>
      <c r="F16" s="127"/>
      <c r="G16" s="130"/>
      <c r="H16" s="125"/>
      <c r="I16" s="121"/>
      <c r="J16" s="123" t="str">
        <f t="shared" si="0"/>
        <v/>
      </c>
      <c r="K16" s="129"/>
    </row>
    <row r="17" spans="1:11" s="118" customFormat="1" ht="22.35" customHeight="1" x14ac:dyDescent="0.25">
      <c r="A17" s="134" t="str">
        <f t="shared" si="1"/>
        <v xml:space="preserve">15 </v>
      </c>
      <c r="B17" s="128">
        <v>15</v>
      </c>
      <c r="C17" s="125"/>
      <c r="D17" s="125"/>
      <c r="E17" s="131"/>
      <c r="F17" s="127"/>
      <c r="G17" s="130"/>
      <c r="H17" s="125"/>
      <c r="I17" s="121"/>
      <c r="J17" s="123" t="str">
        <f t="shared" si="0"/>
        <v/>
      </c>
      <c r="K17" s="129"/>
    </row>
    <row r="18" spans="1:11" s="118" customFormat="1" ht="22.35" customHeight="1" x14ac:dyDescent="0.25">
      <c r="A18" s="134" t="str">
        <f t="shared" si="1"/>
        <v xml:space="preserve">16 </v>
      </c>
      <c r="B18" s="128">
        <v>16</v>
      </c>
      <c r="C18" s="125"/>
      <c r="D18" s="125"/>
      <c r="E18" s="131"/>
      <c r="F18" s="127"/>
      <c r="G18" s="130"/>
      <c r="H18" s="125"/>
      <c r="I18" s="121"/>
      <c r="J18" s="123" t="str">
        <f t="shared" si="0"/>
        <v/>
      </c>
      <c r="K18" s="129"/>
    </row>
    <row r="19" spans="1:11" s="118" customFormat="1" ht="22.35" customHeight="1" x14ac:dyDescent="0.25">
      <c r="A19" s="134" t="str">
        <f t="shared" si="1"/>
        <v xml:space="preserve">17 </v>
      </c>
      <c r="B19" s="128">
        <v>17</v>
      </c>
      <c r="C19" s="125"/>
      <c r="D19" s="125"/>
      <c r="E19" s="125"/>
      <c r="F19" s="127"/>
      <c r="G19" s="126"/>
      <c r="H19" s="125"/>
      <c r="I19" s="124"/>
      <c r="J19" s="123" t="str">
        <f t="shared" si="0"/>
        <v/>
      </c>
    </row>
    <row r="20" spans="1:11" s="118" customFormat="1" ht="22.35" customHeight="1" x14ac:dyDescent="0.25">
      <c r="A20" s="134" t="str">
        <f t="shared" si="1"/>
        <v xml:space="preserve">18 </v>
      </c>
      <c r="B20" s="128">
        <v>18</v>
      </c>
      <c r="C20" s="125"/>
      <c r="D20" s="125"/>
      <c r="E20" s="125"/>
      <c r="F20" s="127"/>
      <c r="G20" s="126"/>
      <c r="H20" s="125"/>
      <c r="I20" s="124"/>
      <c r="J20" s="123" t="str">
        <f t="shared" si="0"/>
        <v/>
      </c>
    </row>
    <row r="21" spans="1:11" s="118" customFormat="1" ht="22.35" customHeight="1" x14ac:dyDescent="0.25">
      <c r="A21" s="134" t="str">
        <f t="shared" si="1"/>
        <v xml:space="preserve">19 </v>
      </c>
      <c r="B21" s="128">
        <v>19</v>
      </c>
      <c r="C21" s="125"/>
      <c r="D21" s="125"/>
      <c r="E21" s="125"/>
      <c r="F21" s="127"/>
      <c r="G21" s="126"/>
      <c r="H21" s="125"/>
      <c r="I21" s="124"/>
      <c r="J21" s="123" t="str">
        <f t="shared" si="0"/>
        <v/>
      </c>
    </row>
    <row r="22" spans="1:11" s="118" customFormat="1" ht="22.35" customHeight="1" x14ac:dyDescent="0.25">
      <c r="A22" s="134" t="str">
        <f t="shared" si="1"/>
        <v xml:space="preserve">20 </v>
      </c>
      <c r="B22" s="128">
        <v>20</v>
      </c>
      <c r="C22" s="125"/>
      <c r="D22" s="125"/>
      <c r="E22" s="125"/>
      <c r="F22" s="127"/>
      <c r="G22" s="126"/>
      <c r="H22" s="125"/>
      <c r="I22" s="124"/>
      <c r="J22" s="123" t="str">
        <f t="shared" si="0"/>
        <v/>
      </c>
    </row>
    <row r="23" spans="1:11" s="118" customFormat="1" x14ac:dyDescent="0.25">
      <c r="B23" s="122"/>
      <c r="C23" s="121"/>
      <c r="D23" s="121"/>
      <c r="E23" s="119"/>
      <c r="F23" s="120"/>
      <c r="G23" s="119"/>
      <c r="H23" s="119"/>
    </row>
  </sheetData>
  <sheetProtection autoFilter="0"/>
  <protectedRanges>
    <protectedRange sqref="C3:H22" name="Personaldaten"/>
  </protectedRanges>
  <mergeCells count="1">
    <mergeCell ref="A1:H1"/>
  </mergeCells>
  <dataValidations count="1">
    <dataValidation type="list" allowBlank="1" showInputMessage="1" showErrorMessage="1" sqref="H3:H22">
      <formula1>Teams</formula1>
    </dataValidation>
  </dataValidations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5</vt:i4>
      </vt:variant>
      <vt:variant>
        <vt:lpstr>Benannte Bereiche</vt:lpstr>
      </vt:variant>
      <vt:variant>
        <vt:i4>2</vt:i4>
      </vt:variant>
    </vt:vector>
  </HeadingPairs>
  <TitlesOfParts>
    <vt:vector size="7" baseType="lpstr">
      <vt:lpstr>Erläuterungen</vt:lpstr>
      <vt:lpstr>Übersicht</vt:lpstr>
      <vt:lpstr>Meine Kollegen</vt:lpstr>
      <vt:lpstr>Ausleitung</vt:lpstr>
      <vt:lpstr>Personaldaten</vt:lpstr>
      <vt:lpstr>Kollegen</vt:lpstr>
      <vt:lpstr>Urlaubskalender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2022-03-25T11:50:10Z</dcterms:created>
  <dcterms:modified xsi:type="dcterms:W3CDTF">2022-03-28T06:05:10Z</dcterms:modified>
</cp:coreProperties>
</file>