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0" i="1" l="1"/>
  <c r="J10" i="1" s="1"/>
  <c r="I9" i="1"/>
  <c r="K9" i="1" s="1"/>
  <c r="I8" i="1"/>
  <c r="J8" i="1" s="1"/>
  <c r="I7" i="1"/>
  <c r="K7" i="1" s="1"/>
  <c r="C7" i="1"/>
  <c r="A7" i="1" s="1"/>
  <c r="L7" i="1" s="1"/>
  <c r="K8" i="1" l="1"/>
  <c r="K10" i="1"/>
  <c r="J7" i="1"/>
  <c r="C8" i="1"/>
  <c r="J9" i="1"/>
  <c r="A8" i="1" l="1"/>
  <c r="L8" i="1" s="1"/>
  <c r="C9" i="1"/>
  <c r="A9" i="1" l="1"/>
  <c r="L9" i="1" s="1"/>
  <c r="C10" i="1"/>
  <c r="A10" i="1" s="1"/>
  <c r="L10" i="1" s="1"/>
  <c r="M9" i="1" l="1"/>
  <c r="M10" i="1"/>
</calcChain>
</file>

<file path=xl/sharedStrings.xml><?xml version="1.0" encoding="utf-8"?>
<sst xmlns="http://schemas.openxmlformats.org/spreadsheetml/2006/main" count="21" uniqueCount="20">
  <si>
    <t>Samstags</t>
  </si>
  <si>
    <t>Über-</t>
  </si>
  <si>
    <t>13.00</t>
  </si>
  <si>
    <t>stunden</t>
  </si>
  <si>
    <t>- 20:00</t>
  </si>
  <si>
    <t>Uhrzeit</t>
  </si>
  <si>
    <t xml:space="preserve">Schlüssel </t>
  </si>
  <si>
    <t>anzurechn.</t>
  </si>
  <si>
    <t>x 30 %</t>
  </si>
  <si>
    <t>x 20%</t>
  </si>
  <si>
    <t>Tag</t>
  </si>
  <si>
    <t>Datum</t>
  </si>
  <si>
    <t>Rufbereitschaft</t>
  </si>
  <si>
    <t>von</t>
  </si>
  <si>
    <t>bis</t>
  </si>
  <si>
    <t xml:space="preserve">von </t>
  </si>
  <si>
    <t>nur Anzahl</t>
  </si>
  <si>
    <t>Stunden</t>
  </si>
  <si>
    <t>Feiertag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</si>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</sst>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"/>
    <numFmt numFmtId="165" formatCode="d/m/yy;@"/>
    <numFmt numFmtId="166" formatCode="h:mm;@"/>
  </numFmts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20" fontId="2" fillId="4" borderId="8" xfId="0" applyNumberFormat="1" applyFont="1" applyFill="1" applyBorder="1"/>
    <xf numFmtId="20" fontId="2" fillId="4" borderId="5" xfId="0" applyNumberFormat="1" applyFont="1" applyFill="1" applyBorder="1"/>
    <xf numFmtId="20" fontId="1" fillId="4" borderId="13" xfId="0" applyNumberFormat="1" applyFont="1" applyFill="1" applyBorder="1" applyAlignment="1">
      <alignment horizontal="center"/>
    </xf>
    <xf numFmtId="20" fontId="2" fillId="0" borderId="8" xfId="0" applyNumberFormat="1" applyFont="1" applyFill="1" applyBorder="1"/>
    <xf numFmtId="20" fontId="2" fillId="0" borderId="5" xfId="0" applyNumberFormat="1" applyFont="1" applyFill="1" applyBorder="1"/>
    <xf numFmtId="20" fontId="1" fillId="0" borderId="8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20" fontId="0" fillId="0" borderId="0" xfId="0" applyNumberFormat="1"/>
    <xf numFmtId="0" fontId="1" fillId="2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20" fontId="1" fillId="4" borderId="15" xfId="0" applyNumberFormat="1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/>
    </xf>
    <xf numFmtId="20" fontId="1" fillId="3" borderId="12" xfId="0" applyNumberFormat="1" applyFont="1" applyFill="1" applyBorder="1" applyAlignment="1">
      <alignment horizontal="center"/>
    </xf>
    <xf numFmtId="20" fontId="1" fillId="3" borderId="8" xfId="0" applyNumberFormat="1" applyFont="1" applyFill="1" applyBorder="1" applyAlignment="1">
      <alignment horizontal="center"/>
    </xf>
    <xf numFmtId="166" fontId="2" fillId="0" borderId="8" xfId="0" applyNumberFormat="1" applyFont="1" applyFill="1" applyBorder="1"/>
  </cellXfs>
  <cellStyles count="1">
    <cellStyle name="Standard" xfId="0" builtinId="0"/>
  </cellStyles>
  <dxfs count="9">
    <dxf>
      <fill>
        <patternFill>
          <bgColor rgb="FFFFFF99"/>
        </patternFill>
      </fill>
    </dxf>
    <dxf>
      <fill>
        <patternFill>
          <fgColor rgb="FFFF9900"/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fgColor rgb="FFFF9900"/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fgColor rgb="FFFF9900"/>
          <bgColor rgb="FFFF990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L14" sqref="L14"/>
    </sheetView>
  </sheetViews>
  <sheetFormatPr baseColWidth="10" defaultRowHeight="15" x14ac:dyDescent="0.25"/>
  <cols>
    <col min="3" max="3" width="18.140625" customWidth="1"/>
    <col min="14" max="14" width="11.140625" customWidth="1"/>
  </cols>
  <sheetData>
    <row r="1" spans="1:15" ht="15.75" thickBot="1" x14ac:dyDescent="0.3">
      <c r="A1" s="1"/>
      <c r="B1" s="1"/>
      <c r="C1" s="4"/>
      <c r="D1" s="4"/>
      <c r="E1" s="2"/>
      <c r="F1" s="1"/>
      <c r="G1" s="1"/>
      <c r="H1" s="1"/>
      <c r="I1" s="1"/>
      <c r="J1" s="1"/>
      <c r="K1" s="24"/>
      <c r="L1" s="5"/>
      <c r="O1" s="3"/>
    </row>
    <row r="2" spans="1:15" x14ac:dyDescent="0.25">
      <c r="A2" s="1"/>
      <c r="B2" s="1"/>
      <c r="C2" s="4"/>
      <c r="D2" s="4"/>
      <c r="E2" s="1"/>
      <c r="F2" s="1"/>
      <c r="G2" s="1"/>
      <c r="H2" s="1"/>
      <c r="I2" s="1"/>
      <c r="J2" s="1"/>
      <c r="K2" s="6"/>
      <c r="L2" s="7" t="s">
        <v>0</v>
      </c>
      <c r="O2" s="1"/>
    </row>
    <row r="3" spans="1:15" ht="15.75" thickBot="1" x14ac:dyDescent="0.3">
      <c r="A3" s="1"/>
      <c r="B3" s="1"/>
      <c r="C3" s="4"/>
      <c r="D3" s="4"/>
      <c r="E3" s="1"/>
      <c r="F3" s="1"/>
      <c r="G3" s="1"/>
      <c r="H3" s="1"/>
      <c r="I3" s="1"/>
      <c r="J3" s="1"/>
      <c r="K3" s="7" t="s">
        <v>1</v>
      </c>
      <c r="L3" s="7" t="s">
        <v>2</v>
      </c>
      <c r="O3" s="1"/>
    </row>
    <row r="4" spans="1:15" ht="15.75" thickBot="1" x14ac:dyDescent="0.3">
      <c r="A4" s="1"/>
      <c r="B4" s="1"/>
      <c r="C4" s="4"/>
      <c r="D4" s="4"/>
      <c r="E4" s="4"/>
      <c r="F4" s="4"/>
      <c r="G4" s="4"/>
      <c r="H4" s="4"/>
      <c r="I4" s="1"/>
      <c r="J4" s="1"/>
      <c r="K4" s="8" t="s">
        <v>3</v>
      </c>
      <c r="L4" s="8" t="s">
        <v>4</v>
      </c>
      <c r="O4" s="5"/>
    </row>
    <row r="5" spans="1:15" x14ac:dyDescent="0.25">
      <c r="A5" s="1"/>
      <c r="B5" s="1"/>
      <c r="C5" s="4"/>
      <c r="D5" s="4"/>
      <c r="E5" s="9" t="s">
        <v>5</v>
      </c>
      <c r="F5" s="10"/>
      <c r="G5" s="10"/>
      <c r="H5" s="10"/>
      <c r="I5" s="6" t="s">
        <v>6</v>
      </c>
      <c r="J5" s="6" t="s">
        <v>7</v>
      </c>
      <c r="K5" s="11" t="s">
        <v>8</v>
      </c>
      <c r="L5" s="8" t="s">
        <v>9</v>
      </c>
    </row>
    <row r="6" spans="1:15" ht="15.75" thickBot="1" x14ac:dyDescent="0.3">
      <c r="A6" s="12" t="s">
        <v>10</v>
      </c>
      <c r="B6" s="12" t="s">
        <v>18</v>
      </c>
      <c r="C6" s="13" t="s">
        <v>11</v>
      </c>
      <c r="D6" s="13" t="s">
        <v>12</v>
      </c>
      <c r="E6" s="13" t="s">
        <v>13</v>
      </c>
      <c r="F6" s="13" t="s">
        <v>14</v>
      </c>
      <c r="G6" s="13" t="s">
        <v>15</v>
      </c>
      <c r="H6" s="13" t="s">
        <v>14</v>
      </c>
      <c r="I6" s="14" t="s">
        <v>16</v>
      </c>
      <c r="J6" s="15" t="s">
        <v>17</v>
      </c>
      <c r="K6" s="16">
        <v>15</v>
      </c>
      <c r="L6" s="15">
        <v>21</v>
      </c>
    </row>
    <row r="7" spans="1:15" x14ac:dyDescent="0.25">
      <c r="A7" s="27" t="str">
        <f t="shared" ref="A7:A10" ca="1" si="0">TEXT(C7,"TTTT")</f>
        <v>Mittwoch</v>
      </c>
      <c r="B7" s="28" t="s">
        <v>19</v>
      </c>
      <c r="C7" s="29">
        <f ca="1">DATE(YEAR(TODAY()),1,1)</f>
        <v>43831</v>
      </c>
      <c r="D7" s="25"/>
      <c r="E7" s="18">
        <v>0.33333333333333331</v>
      </c>
      <c r="F7" s="18">
        <v>0.41666666666666669</v>
      </c>
      <c r="G7" s="18">
        <v>0.91666666666666663</v>
      </c>
      <c r="H7" s="19">
        <v>0.97916666666666663</v>
      </c>
      <c r="I7" s="30">
        <f>MOD(F7-E7,1)+MOD(H7-G7,1)</f>
        <v>0.14583333333333337</v>
      </c>
      <c r="J7" s="30">
        <f>IF(D7="R",ROUNDUP(I7*24,0)/24,I7)</f>
        <v>0.14583333333333337</v>
      </c>
      <c r="K7" s="20">
        <f>I7</f>
        <v>0.14583333333333337</v>
      </c>
      <c r="L7" s="23" t="str">
        <f ca="1">IF(A7&lt;&gt;"Samstag","",IF(AND(HOUR(E7)&gt;=13,HOUR(F7&lt;20)),MOD(F7-E7,1),IF(AND(HOUR(E7)&gt;=13,HOUR(F7)&gt;20),MOD(20/24-E7,1),IF(AND(HOUR(E7)&lt;13,HOUR(F7)&lt;=20),F7-13/24,IF(AND(HOUR(E7)&lt;13,HOUR(F7)&gt;20),7/24,0)))+IF(AND(HOUR(G7)&gt;=13,HOUR(H7&lt;20)),MOD(G7-H7,1),IF(AND(HOUR(G7)&gt;=13,HOUR(H7)&gt;20),MOD(20/24-G7,1),0))))</f>
        <v/>
      </c>
      <c r="M7" s="26"/>
    </row>
    <row r="8" spans="1:15" x14ac:dyDescent="0.25">
      <c r="A8" s="27" t="str">
        <f t="shared" ca="1" si="0"/>
        <v>Donnerstag</v>
      </c>
      <c r="B8" s="27"/>
      <c r="C8" s="31">
        <f ca="1">C7+1</f>
        <v>43832</v>
      </c>
      <c r="D8" s="17"/>
      <c r="E8" s="21">
        <v>0.41666666666666669</v>
      </c>
      <c r="F8" s="21">
        <v>0.5625</v>
      </c>
      <c r="G8" s="21">
        <v>0.625</v>
      </c>
      <c r="H8" s="22">
        <v>0.75</v>
      </c>
      <c r="I8" s="32">
        <f t="shared" ref="I8:I10" si="1">MOD(F8-E8,1)+MOD(H8-G8,1)</f>
        <v>0.27083333333333331</v>
      </c>
      <c r="J8" s="33">
        <f t="shared" ref="J8:J10" si="2">IF(D8="R",ROUNDUP(I8*24,0)/24,I8)</f>
        <v>0.27083333333333331</v>
      </c>
      <c r="K8" s="20">
        <f t="shared" ref="K8:K10" si="3">I8</f>
        <v>0.27083333333333331</v>
      </c>
      <c r="L8" s="23" t="str">
        <f t="shared" ref="L8:L10" ca="1" si="4">IF(A8&lt;&gt;"Samstag","",IF(AND(HOUR(E8)&gt;=13,HOUR(F8&lt;20)),MOD(F8-E8,1),IF(AND(HOUR(E8)&gt;=13,HOUR(F8)&gt;20),MOD(20/24-E8,1),IF(AND(HOUR(E8)&lt;13,HOUR(F8)&lt;=20),F8-13/24,IF(AND(HOUR(E8)&lt;13,HOUR(F8)&gt;20),7/24,0)))+IF(AND(HOUR(G8)&gt;=13,HOUR(H8&lt;20)),MOD(G8-H8,1),IF(AND(HOUR(G8)&gt;=13,HOUR(H8)&gt;20),MOD(20/24-G8,1),0))))</f>
        <v/>
      </c>
      <c r="M8" s="26"/>
    </row>
    <row r="9" spans="1:15" x14ac:dyDescent="0.25">
      <c r="A9" s="27" t="str">
        <f t="shared" ca="1" si="0"/>
        <v>Freitag</v>
      </c>
      <c r="B9" s="27"/>
      <c r="C9" s="31">
        <f t="shared" ref="C9:C10" ca="1" si="5">C8+1</f>
        <v>43833</v>
      </c>
      <c r="D9" s="17"/>
      <c r="E9" s="21"/>
      <c r="F9" s="21"/>
      <c r="G9" s="21"/>
      <c r="H9" s="22"/>
      <c r="I9" s="32">
        <f t="shared" si="1"/>
        <v>0</v>
      </c>
      <c r="J9" s="32">
        <f t="shared" si="2"/>
        <v>0</v>
      </c>
      <c r="K9" s="20">
        <f t="shared" si="3"/>
        <v>0</v>
      </c>
      <c r="L9" s="23" t="str">
        <f t="shared" ca="1" si="4"/>
        <v/>
      </c>
      <c r="M9" s="26" t="str">
        <f t="shared" ref="M9:M10" si="6">IF(AND(HOUR(F9)&lt;21,HOUR(G9)&gt;21),G9-21/24,IF(AND(HOUR(F9)&gt;21,HOUR(G9)&gt;21),G9-F9,IF(AND(HOUR(F9)&gt;21,HOUR(G9)&lt;=6),MOD(G9-F9,1),IF(AND(HOUR(F9)&gt;21,HOUR(G9)&gt;6),MOD(6/24-F9,1),""))))</f>
        <v/>
      </c>
    </row>
    <row r="10" spans="1:15" x14ac:dyDescent="0.25">
      <c r="A10" s="27" t="str">
        <f t="shared" ca="1" si="0"/>
        <v>Samstag</v>
      </c>
      <c r="B10" s="27"/>
      <c r="C10" s="31">
        <f t="shared" ca="1" si="5"/>
        <v>43834</v>
      </c>
      <c r="D10" s="17"/>
      <c r="E10" s="34">
        <v>0.54166666666666663</v>
      </c>
      <c r="F10" s="34">
        <v>0.625</v>
      </c>
      <c r="G10" s="21">
        <v>0.75</v>
      </c>
      <c r="H10" s="22">
        <v>0.875</v>
      </c>
      <c r="I10" s="32">
        <f t="shared" si="1"/>
        <v>0.20833333333333337</v>
      </c>
      <c r="J10" s="32">
        <f t="shared" si="2"/>
        <v>0.20833333333333337</v>
      </c>
      <c r="K10" s="20">
        <f t="shared" si="3"/>
        <v>0.20833333333333337</v>
      </c>
      <c r="L10" s="23">
        <f ca="1">IF(A10&lt;&gt;"Samstag","",IF(AND(HOUR(E10)&gt;=13,HOUR(F10&lt;20)),MOD(F10-E10,1),IF(AND(HOUR(E10)&gt;=13,HOUR(F10)&gt;20),MOD(20/24-E10,1),IF(AND(HOUR(E10)&lt;13,HOUR(F10)&lt;=20),F10-13/24,IF(AND(HOUR(E10)&lt;13,HOUR(F10)&gt;20),7/24,0)))+IF(AND(HOUR(G10)&gt;=13,HOUR(H10&lt;20)),MOD(G10-H10,1),IF(AND(HOUR(G10)&gt;=13,HOUR(H10)&gt;20),MOD(20/24-G10,1),0))))</f>
        <v>8.333333333333337E-2</v>
      </c>
      <c r="M10" s="26" t="str">
        <f t="shared" si="6"/>
        <v/>
      </c>
    </row>
    <row r="13" spans="1:15" x14ac:dyDescent="0.25">
      <c r="E13" s="26"/>
    </row>
  </sheetData>
  <conditionalFormatting sqref="L7:L10">
    <cfRule type="expression" dxfId="5" priority="1">
      <formula>WEEKDAY($C7,2)&gt;5</formula>
    </cfRule>
  </conditionalFormatting>
  <conditionalFormatting sqref="A7:L10">
    <cfRule type="expression" dxfId="2" priority="3">
      <formula>WEEKDAY($C7,2)&gt;5</formula>
    </cfRule>
  </conditionalFormatting>
  <conditionalFormatting sqref="A1:L10">
    <cfRule type="expression" dxfId="1" priority="2">
      <formula>IF($B1="F",TRUE,FALSE)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Gerdes, Melissa</dc:creator>
  <cp:lastModifiedBy>Gerdes, Melissa</cp:lastModifiedBy>
  <dcterms:created xsi:type="dcterms:W3CDTF">2020-08-26T11:45:09Z</dcterms:created>
  <dcterms:modified xsi:type="dcterms:W3CDTF">2020-09-02T12:07:18Z</dcterms:modified>
</cp:coreProperties>
</file>