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1325"/>
  </bookViews>
  <sheets>
    <sheet name="Tabelle1" sheetId="1" r:id="rId1"/>
  </sheets>
  <calcPr calcId="145621"/>
</workbook>
</file>

<file path=xl/calcChain.xml><?xml version="1.0" encoding="utf-8"?>
<calcChain xmlns="http://schemas.openxmlformats.org/spreadsheetml/2006/main">
  <c r="N16" i="1" l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A11" i="1"/>
  <c r="M11" i="1" s="1"/>
  <c r="I11" i="1"/>
  <c r="J11" i="1"/>
  <c r="K11" i="1"/>
  <c r="L11" i="1"/>
  <c r="N11" i="1"/>
  <c r="O11" i="1"/>
  <c r="P11" i="1"/>
  <c r="A12" i="1"/>
  <c r="M12" i="1" s="1"/>
  <c r="I12" i="1"/>
  <c r="J12" i="1"/>
  <c r="K12" i="1"/>
  <c r="L12" i="1"/>
  <c r="N12" i="1"/>
  <c r="O12" i="1"/>
  <c r="P12" i="1"/>
  <c r="A13" i="1"/>
  <c r="I13" i="1"/>
  <c r="J13" i="1" s="1"/>
  <c r="L13" i="1"/>
  <c r="M13" i="1"/>
  <c r="N13" i="1"/>
  <c r="P13" i="1"/>
  <c r="A14" i="1"/>
  <c r="M14" i="1" s="1"/>
  <c r="I14" i="1"/>
  <c r="J14" i="1" s="1"/>
  <c r="P14" i="1"/>
  <c r="P42" i="1" s="1"/>
  <c r="A15" i="1"/>
  <c r="M15" i="1" s="1"/>
  <c r="I15" i="1"/>
  <c r="J15" i="1" s="1"/>
  <c r="K15" i="1"/>
  <c r="L15" i="1"/>
  <c r="O15" i="1"/>
  <c r="P15" i="1"/>
  <c r="A16" i="1"/>
  <c r="M16" i="1" s="1"/>
  <c r="I16" i="1"/>
  <c r="J16" i="1"/>
  <c r="K16" i="1"/>
  <c r="L16" i="1"/>
  <c r="O16" i="1"/>
  <c r="P16" i="1"/>
  <c r="A17" i="1"/>
  <c r="I17" i="1"/>
  <c r="J17" i="1" s="1"/>
  <c r="L17" i="1"/>
  <c r="M17" i="1"/>
  <c r="O17" i="1"/>
  <c r="P17" i="1"/>
  <c r="A18" i="1"/>
  <c r="M18" i="1" s="1"/>
  <c r="I18" i="1"/>
  <c r="J18" i="1" s="1"/>
  <c r="L18" i="1"/>
  <c r="P18" i="1"/>
  <c r="A19" i="1"/>
  <c r="M19" i="1" s="1"/>
  <c r="I19" i="1"/>
  <c r="J19" i="1" s="1"/>
  <c r="K19" i="1"/>
  <c r="L19" i="1"/>
  <c r="O19" i="1"/>
  <c r="P19" i="1"/>
  <c r="A20" i="1"/>
  <c r="M20" i="1" s="1"/>
  <c r="I20" i="1"/>
  <c r="J20" i="1"/>
  <c r="K20" i="1"/>
  <c r="L20" i="1"/>
  <c r="O20" i="1"/>
  <c r="P20" i="1"/>
  <c r="A21" i="1"/>
  <c r="I21" i="1"/>
  <c r="J21" i="1" s="1"/>
  <c r="L21" i="1"/>
  <c r="M21" i="1"/>
  <c r="O21" i="1"/>
  <c r="P21" i="1"/>
  <c r="A22" i="1"/>
  <c r="M22" i="1" s="1"/>
  <c r="I22" i="1"/>
  <c r="J22" i="1" s="1"/>
  <c r="P22" i="1"/>
  <c r="A23" i="1"/>
  <c r="M23" i="1" s="1"/>
  <c r="I23" i="1"/>
  <c r="J23" i="1" s="1"/>
  <c r="K23" i="1"/>
  <c r="L23" i="1"/>
  <c r="O23" i="1"/>
  <c r="P23" i="1"/>
  <c r="A24" i="1"/>
  <c r="M24" i="1" s="1"/>
  <c r="I24" i="1"/>
  <c r="J24" i="1"/>
  <c r="K24" i="1"/>
  <c r="L24" i="1"/>
  <c r="O24" i="1"/>
  <c r="P24" i="1"/>
  <c r="A25" i="1"/>
  <c r="I25" i="1"/>
  <c r="J25" i="1" s="1"/>
  <c r="L25" i="1"/>
  <c r="M25" i="1"/>
  <c r="O25" i="1"/>
  <c r="P25" i="1"/>
  <c r="A26" i="1"/>
  <c r="M26" i="1" s="1"/>
  <c r="I26" i="1"/>
  <c r="J26" i="1" s="1"/>
  <c r="P26" i="1"/>
  <c r="A27" i="1"/>
  <c r="M27" i="1" s="1"/>
  <c r="I27" i="1"/>
  <c r="J27" i="1" s="1"/>
  <c r="K27" i="1"/>
  <c r="L27" i="1"/>
  <c r="O27" i="1"/>
  <c r="P27" i="1"/>
  <c r="A28" i="1"/>
  <c r="M28" i="1" s="1"/>
  <c r="I28" i="1"/>
  <c r="J28" i="1"/>
  <c r="K28" i="1"/>
  <c r="L28" i="1"/>
  <c r="O28" i="1"/>
  <c r="P28" i="1"/>
  <c r="A29" i="1"/>
  <c r="I29" i="1"/>
  <c r="J29" i="1" s="1"/>
  <c r="L29" i="1"/>
  <c r="M29" i="1"/>
  <c r="O29" i="1"/>
  <c r="P29" i="1"/>
  <c r="A30" i="1"/>
  <c r="M30" i="1" s="1"/>
  <c r="I30" i="1"/>
  <c r="J30" i="1" s="1"/>
  <c r="P30" i="1"/>
  <c r="A31" i="1"/>
  <c r="M31" i="1" s="1"/>
  <c r="I31" i="1"/>
  <c r="J31" i="1" s="1"/>
  <c r="K31" i="1"/>
  <c r="L31" i="1"/>
  <c r="O31" i="1"/>
  <c r="P31" i="1"/>
  <c r="A32" i="1"/>
  <c r="M32" i="1" s="1"/>
  <c r="I32" i="1"/>
  <c r="J32" i="1"/>
  <c r="K32" i="1"/>
  <c r="L32" i="1"/>
  <c r="O32" i="1"/>
  <c r="P32" i="1"/>
  <c r="A33" i="1"/>
  <c r="I33" i="1"/>
  <c r="J33" i="1" s="1"/>
  <c r="L33" i="1"/>
  <c r="M33" i="1"/>
  <c r="O33" i="1"/>
  <c r="P33" i="1"/>
  <c r="A34" i="1"/>
  <c r="M34" i="1" s="1"/>
  <c r="I34" i="1"/>
  <c r="J34" i="1" s="1"/>
  <c r="L34" i="1"/>
  <c r="P34" i="1"/>
  <c r="A35" i="1"/>
  <c r="M35" i="1" s="1"/>
  <c r="I35" i="1"/>
  <c r="J35" i="1"/>
  <c r="K35" i="1"/>
  <c r="L35" i="1"/>
  <c r="O35" i="1"/>
  <c r="P35" i="1"/>
  <c r="A36" i="1"/>
  <c r="I36" i="1"/>
  <c r="J36" i="1"/>
  <c r="K36" i="1"/>
  <c r="L36" i="1"/>
  <c r="M36" i="1"/>
  <c r="O36" i="1"/>
  <c r="P36" i="1"/>
  <c r="A37" i="1"/>
  <c r="O37" i="1" s="1"/>
  <c r="I37" i="1"/>
  <c r="J37" i="1" s="1"/>
  <c r="L37" i="1"/>
  <c r="M37" i="1"/>
  <c r="P37" i="1"/>
  <c r="A38" i="1"/>
  <c r="M38" i="1" s="1"/>
  <c r="I38" i="1"/>
  <c r="J38" i="1" s="1"/>
  <c r="P38" i="1"/>
  <c r="A39" i="1"/>
  <c r="M39" i="1" s="1"/>
  <c r="I39" i="1"/>
  <c r="J39" i="1"/>
  <c r="K39" i="1"/>
  <c r="L39" i="1"/>
  <c r="O39" i="1"/>
  <c r="P39" i="1"/>
  <c r="A40" i="1"/>
  <c r="I40" i="1"/>
  <c r="J40" i="1"/>
  <c r="K40" i="1"/>
  <c r="L40" i="1"/>
  <c r="M40" i="1"/>
  <c r="N40" i="1"/>
  <c r="O40" i="1"/>
  <c r="P40" i="1"/>
  <c r="A41" i="1"/>
  <c r="O41" i="1" s="1"/>
  <c r="I41" i="1"/>
  <c r="J41" i="1" s="1"/>
  <c r="L41" i="1"/>
  <c r="M41" i="1"/>
  <c r="N41" i="1"/>
  <c r="P41" i="1"/>
  <c r="I42" i="1"/>
  <c r="J42" i="1" l="1"/>
  <c r="N45" i="1" s="1"/>
  <c r="M42" i="1"/>
  <c r="L26" i="1"/>
  <c r="L14" i="1"/>
  <c r="O38" i="1"/>
  <c r="K38" i="1"/>
  <c r="O34" i="1"/>
  <c r="K34" i="1"/>
  <c r="O30" i="1"/>
  <c r="K30" i="1"/>
  <c r="O26" i="1"/>
  <c r="K26" i="1"/>
  <c r="O22" i="1"/>
  <c r="K22" i="1"/>
  <c r="O18" i="1"/>
  <c r="K18" i="1"/>
  <c r="N15" i="1"/>
  <c r="O14" i="1"/>
  <c r="K14" i="1"/>
  <c r="L30" i="1"/>
  <c r="L22" i="1"/>
  <c r="K41" i="1"/>
  <c r="K37" i="1"/>
  <c r="K33" i="1"/>
  <c r="K29" i="1"/>
  <c r="K25" i="1"/>
  <c r="K21" i="1"/>
  <c r="K17" i="1"/>
  <c r="N14" i="1"/>
  <c r="N42" i="1" s="1"/>
  <c r="O13" i="1"/>
  <c r="O42" i="1" s="1"/>
  <c r="K13" i="1"/>
  <c r="K42" i="1" s="1"/>
  <c r="L38" i="1"/>
  <c r="L42" i="1" l="1"/>
</calcChain>
</file>

<file path=xl/sharedStrings.xml><?xml version="1.0" encoding="utf-8"?>
<sst xmlns="http://schemas.openxmlformats.org/spreadsheetml/2006/main" count="38" uniqueCount="37">
  <si>
    <t>G e s a m t :</t>
  </si>
  <si>
    <t>F</t>
  </si>
  <si>
    <t>Stunden</t>
  </si>
  <si>
    <t>nur Anzahl</t>
  </si>
  <si>
    <t>bis</t>
  </si>
  <si>
    <t xml:space="preserve">von </t>
  </si>
  <si>
    <t>von</t>
  </si>
  <si>
    <t>Rufbereitschaft</t>
  </si>
  <si>
    <t>Datum</t>
  </si>
  <si>
    <t>Feiertag</t>
  </si>
  <si>
    <t>Tag</t>
  </si>
  <si>
    <t>x  35 %</t>
  </si>
  <si>
    <t>x  25 %</t>
  </si>
  <si>
    <t>x  20 %</t>
  </si>
  <si>
    <t xml:space="preserve"> x 20 %</t>
  </si>
  <si>
    <t>x 20%</t>
  </si>
  <si>
    <t>x 30 %</t>
  </si>
  <si>
    <t>anzurechn.</t>
  </si>
  <si>
    <t xml:space="preserve">Schlüssel </t>
  </si>
  <si>
    <t>Uhrzeit</t>
  </si>
  <si>
    <t>- 24:00</t>
  </si>
  <si>
    <t>- 6:00</t>
  </si>
  <si>
    <t xml:space="preserve"> - 21:00</t>
  </si>
  <si>
    <t>- 20:00</t>
  </si>
  <si>
    <t>stunden</t>
  </si>
  <si>
    <t xml:space="preserve">0.00 </t>
  </si>
  <si>
    <t xml:space="preserve">21.00 </t>
  </si>
  <si>
    <t>13.00</t>
  </si>
  <si>
    <t>Über-</t>
  </si>
  <si>
    <t>Feiertage</t>
  </si>
  <si>
    <t xml:space="preserve">Sonntags </t>
  </si>
  <si>
    <t>Nachtarbeit</t>
  </si>
  <si>
    <t>Samstag</t>
  </si>
  <si>
    <t>Samstags</t>
  </si>
  <si>
    <t xml:space="preserve">Z e i t z u s c h l ä g e </t>
  </si>
  <si>
    <t>Überstunden im Monat  Januar</t>
  </si>
  <si>
    <t xml:space="preserve">Name: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</si>
</sst>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"/>
    <numFmt numFmtId="165" formatCode="h:mm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10"/>
      <name val="Arial"/>
      <family val="2"/>
    </font>
    <font>
      <b/>
      <sz val="11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46" fontId="2" fillId="0" borderId="1" xfId="0" applyNumberFormat="1" applyFont="1" applyBorder="1" applyAlignment="1">
      <alignment horizontal="center"/>
    </xf>
    <xf numFmtId="0" fontId="3" fillId="0" borderId="2" xfId="0" applyFont="1" applyBorder="1"/>
    <xf numFmtId="20" fontId="4" fillId="0" borderId="0" xfId="0" applyNumberFormat="1" applyFont="1" applyBorder="1"/>
    <xf numFmtId="0" fontId="5" fillId="0" borderId="0" xfId="0" applyFont="1" applyBorder="1"/>
    <xf numFmtId="0" fontId="4" fillId="0" borderId="0" xfId="0" applyFont="1" applyBorder="1"/>
    <xf numFmtId="0" fontId="3" fillId="0" borderId="0" xfId="0" applyNumberFormat="1" applyFont="1" applyAlignment="1">
      <alignment horizontal="center"/>
    </xf>
    <xf numFmtId="0" fontId="3" fillId="0" borderId="0" xfId="0" applyNumberFormat="1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46" fontId="3" fillId="0" borderId="1" xfId="0" applyNumberFormat="1" applyFont="1" applyBorder="1" applyAlignment="1">
      <alignment horizontal="center"/>
    </xf>
    <xf numFmtId="46" fontId="3" fillId="0" borderId="3" xfId="0" applyNumberFormat="1" applyFont="1" applyFill="1" applyBorder="1" applyAlignment="1">
      <alignment horizontal="center"/>
    </xf>
    <xf numFmtId="46" fontId="3" fillId="0" borderId="2" xfId="0" applyNumberFormat="1" applyFont="1" applyFill="1" applyBorder="1" applyAlignment="1">
      <alignment horizontal="center"/>
    </xf>
    <xf numFmtId="46" fontId="3" fillId="0" borderId="0" xfId="0" applyNumberFormat="1" applyFont="1" applyFill="1" applyAlignment="1">
      <alignment horizontal="center"/>
    </xf>
    <xf numFmtId="20" fontId="3" fillId="2" borderId="4" xfId="0" applyNumberFormat="1" applyFont="1" applyFill="1" applyBorder="1" applyAlignment="1">
      <alignment horizontal="center"/>
    </xf>
    <xf numFmtId="20" fontId="3" fillId="0" borderId="4" xfId="0" applyNumberFormat="1" applyFont="1" applyFill="1" applyBorder="1" applyAlignment="1">
      <alignment horizontal="center"/>
    </xf>
    <xf numFmtId="20" fontId="3" fillId="0" borderId="5" xfId="0" applyNumberFormat="1" applyFont="1" applyFill="1" applyBorder="1" applyAlignment="1">
      <alignment horizontal="center" wrapText="1"/>
    </xf>
    <xf numFmtId="20" fontId="3" fillId="3" borderId="4" xfId="0" applyNumberFormat="1" applyFont="1" applyFill="1" applyBorder="1" applyAlignment="1">
      <alignment horizontal="center"/>
    </xf>
    <xf numFmtId="20" fontId="3" fillId="4" borderId="6" xfId="0" applyNumberFormat="1" applyFont="1" applyFill="1" applyBorder="1" applyAlignment="1">
      <alignment horizontal="center"/>
    </xf>
    <xf numFmtId="20" fontId="3" fillId="4" borderId="5" xfId="0" applyNumberFormat="1" applyFont="1" applyFill="1" applyBorder="1" applyAlignment="1">
      <alignment horizontal="center"/>
    </xf>
    <xf numFmtId="20" fontId="5" fillId="0" borderId="7" xfId="0" applyNumberFormat="1" applyFont="1" applyFill="1" applyBorder="1"/>
    <xf numFmtId="20" fontId="5" fillId="0" borderId="4" xfId="0" applyNumberFormat="1" applyFont="1" applyFill="1" applyBorder="1"/>
    <xf numFmtId="164" fontId="3" fillId="4" borderId="5" xfId="0" applyNumberFormat="1" applyFont="1" applyFill="1" applyBorder="1" applyAlignment="1">
      <alignment horizontal="center"/>
    </xf>
    <xf numFmtId="164" fontId="3" fillId="3" borderId="5" xfId="0" applyNumberFormat="1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8" xfId="0" applyFont="1" applyFill="1" applyBorder="1"/>
    <xf numFmtId="20" fontId="3" fillId="0" borderId="8" xfId="0" applyNumberFormat="1" applyFont="1" applyFill="1" applyBorder="1" applyAlignment="1">
      <alignment horizontal="center"/>
    </xf>
    <xf numFmtId="20" fontId="3" fillId="4" borderId="9" xfId="0" applyNumberFormat="1" applyFont="1" applyFill="1" applyBorder="1" applyAlignment="1">
      <alignment horizontal="center"/>
    </xf>
    <xf numFmtId="20" fontId="3" fillId="4" borderId="7" xfId="0" applyNumberFormat="1" applyFont="1" applyFill="1" applyBorder="1" applyAlignment="1">
      <alignment horizontal="center"/>
    </xf>
    <xf numFmtId="20" fontId="3" fillId="3" borderId="8" xfId="0" applyNumberFormat="1" applyFont="1" applyFill="1" applyBorder="1" applyAlignment="1">
      <alignment horizontal="center"/>
    </xf>
    <xf numFmtId="20" fontId="3" fillId="4" borderId="4" xfId="0" applyNumberFormat="1" applyFont="1" applyFill="1" applyBorder="1" applyAlignment="1">
      <alignment horizontal="center"/>
    </xf>
    <xf numFmtId="20" fontId="5" fillId="4" borderId="7" xfId="0" applyNumberFormat="1" applyFont="1" applyFill="1" applyBorder="1"/>
    <xf numFmtId="20" fontId="5" fillId="4" borderId="4" xfId="0" applyNumberFormat="1" applyFont="1" applyFill="1" applyBorder="1"/>
    <xf numFmtId="165" fontId="5" fillId="0" borderId="4" xfId="0" applyNumberFormat="1" applyFont="1" applyFill="1" applyBorder="1"/>
    <xf numFmtId="0" fontId="1" fillId="0" borderId="4" xfId="0" applyFont="1" applyFill="1" applyBorder="1"/>
    <xf numFmtId="20" fontId="3" fillId="3" borderId="5" xfId="0" applyNumberFormat="1" applyFont="1" applyFill="1" applyBorder="1" applyAlignment="1">
      <alignment horizontal="center" wrapText="1"/>
    </xf>
    <xf numFmtId="20" fontId="3" fillId="3" borderId="10" xfId="0" applyNumberFormat="1" applyFont="1" applyFill="1" applyBorder="1" applyAlignment="1">
      <alignment horizontal="center"/>
    </xf>
    <xf numFmtId="20" fontId="5" fillId="3" borderId="7" xfId="0" applyNumberFormat="1" applyFont="1" applyFill="1" applyBorder="1"/>
    <xf numFmtId="20" fontId="5" fillId="3" borderId="4" xfId="0" applyNumberFormat="1" applyFont="1" applyFill="1" applyBorder="1"/>
    <xf numFmtId="0" fontId="3" fillId="3" borderId="5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5" borderId="4" xfId="0" applyFont="1" applyFill="1" applyBorder="1"/>
    <xf numFmtId="0" fontId="3" fillId="2" borderId="14" xfId="0" applyFont="1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/>
    <xf numFmtId="0" fontId="3" fillId="0" borderId="1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49" fontId="3" fillId="2" borderId="14" xfId="0" applyNumberFormat="1" applyFont="1" applyFill="1" applyBorder="1" applyAlignment="1">
      <alignment horizontal="center"/>
    </xf>
    <xf numFmtId="0" fontId="3" fillId="2" borderId="14" xfId="0" applyFont="1" applyFill="1" applyBorder="1"/>
    <xf numFmtId="20" fontId="6" fillId="0" borderId="14" xfId="0" applyNumberFormat="1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19" xfId="0" applyBorder="1"/>
    <xf numFmtId="0" fontId="0" fillId="0" borderId="0" xfId="0" applyBorder="1"/>
    <xf numFmtId="0" fontId="5" fillId="5" borderId="0" xfId="0" applyFont="1" applyFill="1" applyBorder="1"/>
    <xf numFmtId="0" fontId="5" fillId="0" borderId="1" xfId="0" applyFont="1" applyBorder="1"/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0" fontId="5" fillId="5" borderId="3" xfId="0" applyFont="1" applyFill="1" applyBorder="1"/>
    <xf numFmtId="0" fontId="5" fillId="5" borderId="2" xfId="0" applyFont="1" applyFill="1" applyBorder="1"/>
    <xf numFmtId="0" fontId="5" fillId="0" borderId="6" xfId="0" applyFont="1" applyBorder="1"/>
    <xf numFmtId="0" fontId="3" fillId="0" borderId="0" xfId="0" applyFont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Standard" xfId="0" builtinId="0"/>
  </cellStyles>
  <dxfs count="3">
    <dxf>
      <fill>
        <patternFill>
          <fgColor rgb="FFFFFF99"/>
          <bgColor rgb="FFFFFF99"/>
        </patternFill>
      </fill>
    </dxf>
    <dxf>
      <fill>
        <patternFill>
          <fgColor rgb="FFFFFF99"/>
          <bgColor rgb="FFFFFF99"/>
        </patternFill>
      </fill>
    </dxf>
    <dxf>
      <fill>
        <patternFill>
          <fgColor rgb="FFFFFF99"/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topLeftCell="A7" workbookViewId="0">
      <selection activeCell="N19" sqref="N19"/>
    </sheetView>
  </sheetViews>
  <sheetFormatPr baseColWidth="10" defaultRowHeight="15" x14ac:dyDescent="0.25"/>
  <sheetData>
    <row r="1" spans="1:16" x14ac:dyDescent="0.25">
      <c r="A1" s="80"/>
      <c r="B1" s="80"/>
      <c r="C1" s="80"/>
      <c r="D1" s="79"/>
      <c r="E1" s="79"/>
      <c r="F1" s="79"/>
      <c r="G1" s="79"/>
      <c r="H1" s="79"/>
      <c r="I1" s="79"/>
      <c r="J1" s="79"/>
      <c r="K1" s="79"/>
      <c r="L1" s="79"/>
      <c r="N1" s="79"/>
      <c r="O1" s="79"/>
      <c r="P1" s="79"/>
    </row>
    <row r="2" spans="1:16" ht="15.75" thickBot="1" x14ac:dyDescent="0.3">
      <c r="A2" s="78"/>
      <c r="B2" s="78"/>
      <c r="C2" s="77"/>
      <c r="D2" s="66"/>
      <c r="E2" s="4"/>
      <c r="F2" s="4"/>
      <c r="G2" s="4"/>
      <c r="M2" s="76" t="s">
        <v>36</v>
      </c>
      <c r="N2" s="75"/>
      <c r="O2" s="75"/>
      <c r="P2" s="75"/>
    </row>
    <row r="3" spans="1:16" ht="15.75" thickBot="1" x14ac:dyDescent="0.3">
      <c r="A3" s="74" t="s">
        <v>35</v>
      </c>
      <c r="B3" s="73"/>
      <c r="C3" s="72"/>
      <c r="D3" s="72"/>
      <c r="E3" s="71"/>
      <c r="F3" s="71"/>
      <c r="G3" s="71"/>
      <c r="H3" s="70"/>
    </row>
    <row r="4" spans="1:16" ht="15.75" thickBot="1" x14ac:dyDescent="0.3">
      <c r="A4" s="69"/>
      <c r="B4" s="69"/>
      <c r="C4" s="66"/>
      <c r="D4" s="66"/>
      <c r="E4" s="4"/>
      <c r="F4" s="4"/>
      <c r="G4" s="4"/>
      <c r="K4" s="68"/>
      <c r="M4" s="67"/>
    </row>
    <row r="5" spans="1:16" ht="15.75" thickBot="1" x14ac:dyDescent="0.3">
      <c r="C5" s="59"/>
      <c r="D5" s="59"/>
      <c r="E5" s="66"/>
      <c r="K5" s="65" t="s">
        <v>34</v>
      </c>
      <c r="L5" s="64"/>
      <c r="N5" s="64"/>
      <c r="O5" s="64"/>
      <c r="P5" s="64"/>
    </row>
    <row r="6" spans="1:16" x14ac:dyDescent="0.25">
      <c r="C6" s="59"/>
      <c r="D6" s="59"/>
      <c r="K6" s="56"/>
      <c r="L6" s="52" t="s">
        <v>33</v>
      </c>
      <c r="M6" s="63" t="s">
        <v>32</v>
      </c>
      <c r="N6" s="52" t="s">
        <v>31</v>
      </c>
      <c r="O6" s="52" t="s">
        <v>30</v>
      </c>
      <c r="P6" s="61" t="s">
        <v>29</v>
      </c>
    </row>
    <row r="7" spans="1:16" x14ac:dyDescent="0.25">
      <c r="C7" s="59"/>
      <c r="D7" s="59"/>
      <c r="K7" s="52" t="s">
        <v>28</v>
      </c>
      <c r="L7" s="52" t="s">
        <v>27</v>
      </c>
      <c r="M7" s="62">
        <v>0.83333333333333337</v>
      </c>
      <c r="N7" s="52" t="s">
        <v>26</v>
      </c>
      <c r="O7" s="52" t="s">
        <v>25</v>
      </c>
      <c r="P7" s="61"/>
    </row>
    <row r="8" spans="1:16" ht="15.75" thickBot="1" x14ac:dyDescent="0.3">
      <c r="C8" s="59"/>
      <c r="D8" s="59"/>
      <c r="E8" s="59"/>
      <c r="F8" s="59"/>
      <c r="G8" s="59"/>
      <c r="H8" s="59"/>
      <c r="K8" s="54" t="s">
        <v>24</v>
      </c>
      <c r="L8" s="54" t="s">
        <v>23</v>
      </c>
      <c r="M8" s="53" t="s">
        <v>22</v>
      </c>
      <c r="N8" s="54" t="s">
        <v>21</v>
      </c>
      <c r="O8" s="54" t="s">
        <v>20</v>
      </c>
      <c r="P8" s="60"/>
    </row>
    <row r="9" spans="1:16" x14ac:dyDescent="0.25">
      <c r="C9" s="59"/>
      <c r="D9" s="59"/>
      <c r="E9" s="58" t="s">
        <v>19</v>
      </c>
      <c r="F9" s="57"/>
      <c r="G9" s="57"/>
      <c r="H9" s="57"/>
      <c r="I9" s="56" t="s">
        <v>18</v>
      </c>
      <c r="J9" s="56" t="s">
        <v>17</v>
      </c>
      <c r="K9" s="55" t="s">
        <v>16</v>
      </c>
      <c r="L9" s="54" t="s">
        <v>15</v>
      </c>
      <c r="M9" s="53" t="s">
        <v>14</v>
      </c>
      <c r="N9" s="52" t="s">
        <v>13</v>
      </c>
      <c r="O9" s="52" t="s">
        <v>12</v>
      </c>
      <c r="P9" s="51" t="s">
        <v>11</v>
      </c>
    </row>
    <row r="10" spans="1:16" ht="15.75" thickBot="1" x14ac:dyDescent="0.3">
      <c r="A10" s="50" t="s">
        <v>10</v>
      </c>
      <c r="B10" s="50" t="s">
        <v>9</v>
      </c>
      <c r="C10" s="49" t="s">
        <v>8</v>
      </c>
      <c r="D10" s="49" t="s">
        <v>7</v>
      </c>
      <c r="E10" s="49" t="s">
        <v>6</v>
      </c>
      <c r="F10" s="49" t="s">
        <v>4</v>
      </c>
      <c r="G10" s="49" t="s">
        <v>5</v>
      </c>
      <c r="H10" s="49" t="s">
        <v>4</v>
      </c>
      <c r="I10" s="48" t="s">
        <v>3</v>
      </c>
      <c r="J10" s="45" t="s">
        <v>2</v>
      </c>
      <c r="K10" s="47">
        <v>601</v>
      </c>
      <c r="L10" s="45">
        <v>622</v>
      </c>
      <c r="M10" s="46">
        <v>623</v>
      </c>
      <c r="N10" s="45">
        <v>605</v>
      </c>
      <c r="O10" s="45">
        <v>610</v>
      </c>
      <c r="P10" s="44">
        <v>614</v>
      </c>
    </row>
    <row r="11" spans="1:16" x14ac:dyDescent="0.25">
      <c r="A11" s="25" t="str">
        <f>TEXT(C11,"TTTT")</f>
        <v>Freitag</v>
      </c>
      <c r="B11" s="43" t="s">
        <v>1</v>
      </c>
      <c r="C11" s="23">
        <v>44197</v>
      </c>
      <c r="D11" s="23"/>
      <c r="E11" s="42"/>
      <c r="F11" s="42"/>
      <c r="G11" s="42"/>
      <c r="H11" s="41"/>
      <c r="I11" s="40">
        <f>MOD(F11-E11,1)+MOD(H11-G11,1)</f>
        <v>0</v>
      </c>
      <c r="J11" s="40">
        <f>IF(D11="R",ROUNDUP(I11*24,0)/24,I11)</f>
        <v>0</v>
      </c>
      <c r="K11" s="33">
        <f>I11</f>
        <v>0</v>
      </c>
      <c r="L11" s="17" t="str">
        <f>IF(A11&lt;&gt;"Samstag","",IF(AND(HOUR(E11)&gt;=13,HOUR(F11)&lt;20),F11-E11,IF(AND(HOUR(E11)&gt;=13,HOUR(F11)&gt;=20),MOD(20/24-E11,1),IF(AND(HOUR(E11)&gt;0,HOUR(E11)&lt;13,HOUR(F11)&gt;13,HOUR(F11)&lt;20),F11-13/24,IF(AND(HOUR(E11)&gt;0,HOUR(E11)&lt;13,HOUR(F11)&gt;=20),7/24,0))))+IF(AND(HOUR(G11)&gt;=13,HOUR(H11)&lt;20),H11-G11,IF(AND(HOUR(G11)&gt;=13,HOUR(H11)&gt;=20),MOD(20/24-G11,1),IF(AND(HOUR(G11)&gt;0,HOUR(G11)&lt;13,HOUR(H11)&lt;20),H11-13/24,IF(AND(HOUR(G11)&gt;0,HOUR(G11)&lt;13,HOUR(H11)&gt;=20),7/24,0)))))</f>
        <v/>
      </c>
      <c r="M11" s="39" t="str">
        <f>IF(A11&lt;&gt;"Samstag","",IF(AND(HOUR(E11)&lt;20,HOUR(F11)&gt;=21),1/24,IF(AND(HOUR(E11)&gt;=20,HOUR(F11)&lt;=21),F11-E11,IF(AND(HOUR(E11)=20,HOUR(F11)&gt;21),21/24-E11,IF(AND(HOUR(E11)&lt;20,HOUR(F11)=20),F11-20/24,0))))+IF(AND(HOUR(G11)&lt;20,HOUR(H11)&gt;=21),1/24,IF(AND(HOUR(G11)&gt;=20,HOUR(H11)&lt;=21),H11-G11,IF(AND(HOUR(G11)=20,HOUR(H11)&gt;21),21/24-G11,IF(AND(HOUR(G11)&lt;20,HOUR(H11)=20),H11-20/24,0)))))</f>
        <v/>
      </c>
      <c r="N11" s="39" t="str">
        <f>IF(B11="F","",IF(A11="Sonntag",0,IF(AND(HOUR(E11)&lt;21,HOUR(F11)&gt;=21),F11-21/24,IF(AND(HOUR(E11)&gt;=21,HOUR(F11)&gt;=21),F11-E11,IF(AND(HOUR(E11)&gt;=21,HOUR(F11)&lt;=6),MOD(F11-E11,1),IF(AND(HOUR(E11)&gt;=21,HOUR(F11)&gt;6),MOD(6/24-E11,1),IF(AND(HOUR(E11)&gt;0,HOUR(E11)&lt;=6,HOUR(F11)&lt;=6),F11-E11,IF(AND(HOUR(E11)&gt;0,HOUR(E11)&lt;=6,HOUR(F11)&gt;6),6/24-E11,0)))))))+IF(AND(HOUR(G11)&lt;21,HOUR(H11)&gt;=21),H11-21/24,IF(AND(HOUR(G11)&gt;=21,HOUR(H11)&gt;=21),H11-G11,IF(AND(HOUR(G11)&gt;=21,HOUR(H11)&lt;=6),MOD(H11-G11,1),IF(AND(HOUR(G11)&gt;=21,HOUR(H11)&gt;6),MOD(6/24-G11,1),IF(AND(HOUR(G11)&gt;0,HOUR(G11)&lt;=6,HOUR(H11)&lt;=6),H11-G11,IF(AND(HOUR(G11)&gt;0,HOUR(G11)&lt;=6,HOUR(H11)&gt;6),6/24-G11,0)))))))</f>
        <v/>
      </c>
      <c r="O11" s="17" t="str">
        <f>IF(A11="Sonntag",I11,"")</f>
        <v/>
      </c>
      <c r="P11" s="14">
        <f>IF(B11="F",I11,"")</f>
        <v>0</v>
      </c>
    </row>
    <row r="12" spans="1:16" x14ac:dyDescent="0.25">
      <c r="A12" s="25" t="str">
        <f>TEXT(C12,"TTTT")</f>
        <v>Samstag</v>
      </c>
      <c r="B12" s="24"/>
      <c r="C12" s="23">
        <v>44198</v>
      </c>
      <c r="D12" s="22"/>
      <c r="E12" s="21"/>
      <c r="F12" s="21"/>
      <c r="G12" s="21"/>
      <c r="H12" s="20"/>
      <c r="I12" s="19">
        <f>MOD(F12-E12,1)+MOD(H12-G12,1)</f>
        <v>0</v>
      </c>
      <c r="J12" s="34">
        <f>IF(D12="R",ROUNDUP(I12*24,0)/24,I12)</f>
        <v>0</v>
      </c>
      <c r="K12" s="33">
        <f>I12</f>
        <v>0</v>
      </c>
      <c r="L12" s="15">
        <f>IF(A12&lt;&gt;"Samstag","",IF(AND(HOUR(E12)&gt;=13,HOUR(F12)&lt;20),F12-E12,IF(AND(HOUR(E12)&gt;=13,HOUR(F12)&gt;=20),MOD(20/24-E12,1),IF(AND(HOUR(E12)&gt;0,HOUR(E12)&lt;13,HOUR(F12)&gt;13,HOUR(F12)&lt;20),F12-13/24,IF(AND(HOUR(E12)&gt;0,HOUR(E12)&lt;13,HOUR(F12)&gt;=20),7/24,0))))+IF(AND(HOUR(G12)&gt;=13,HOUR(H12)&lt;20),H12-G12,IF(AND(HOUR(G12)&gt;=13,HOUR(H12)&gt;=20),MOD(20/24-G12,1),IF(AND(HOUR(G12)&gt;0,HOUR(G12)&lt;13,HOUR(H12)&lt;20),H12-13/24,IF(AND(HOUR(G12)&gt;0,HOUR(G12)&lt;13,HOUR(H12)&gt;=20),7/24,0)))))</f>
        <v>0</v>
      </c>
      <c r="M12" s="16">
        <f>IF(A12&lt;&gt;"Samstag","",IF(AND(HOUR(E12)&lt;20,HOUR(F12)&gt;=21),1/24,IF(AND(HOUR(E12)&gt;=20,HOUR(F12)&lt;=21),F12-E12,IF(AND(HOUR(E12)=20,HOUR(F12)&gt;21),21/24-E12,IF(AND(HOUR(E12)&lt;20,HOUR(F12)=20),F12-20/24,0))))+IF(AND(HOUR(G12)&lt;20,HOUR(H12)&gt;=21),1/24,IF(AND(HOUR(G12)&gt;=20,HOUR(H12)&lt;=21),H12-G12,IF(AND(HOUR(G12)=20,HOUR(H12)&gt;21),21/24-G12,IF(AND(HOUR(G12)&lt;20,HOUR(H12)=20),H12-20/24,0)))))</f>
        <v>0</v>
      </c>
      <c r="N12" s="16">
        <f>IF(B12="F","",IF(A12="Sonntag",0,IF(AND(HOUR(E12)&lt;21,HOUR(F12)&gt;=21),F12-21/24,IF(AND(HOUR(E12)&gt;=21,HOUR(F12)&gt;=21),F12-E12,IF(AND(HOUR(E12)&gt;=21,HOUR(F12)&lt;=6),MOD(F12-E12,1),IF(AND(HOUR(E12)&gt;=21,HOUR(F12)&gt;6),MOD(6/24-E12,1),IF(AND(HOUR(E12)&gt;0,HOUR(E12)&lt;=6,HOUR(F12)&lt;=6),F12-E12,IF(AND(HOUR(E12)&gt;0,HOUR(E12)&lt;=6,HOUR(F12)&gt;6),6/24-E12,0)))))))+IF(AND(HOUR(G12)&lt;21,HOUR(H12)&gt;=21),H12-21/24,IF(AND(HOUR(G12)&gt;=21,HOUR(H12)&gt;=21),H12-G12,IF(AND(HOUR(G12)&gt;=21,HOUR(H12)&lt;=6),MOD(H12-G12,1),IF(AND(HOUR(G12)&gt;=21,HOUR(H12)&gt;6),MOD(6/24-G12,1),IF(AND(HOUR(G12)&gt;0,HOUR(G12)&lt;=6,HOUR(H12)&lt;=6),H12-G12,IF(AND(HOUR(G12)&gt;0,HOUR(G12)&lt;=6,HOUR(H12)&gt;6),6/24-G12,0)))))))</f>
        <v>0</v>
      </c>
      <c r="O12" s="15" t="str">
        <f>IF(A12="Sonntag",I12,"")</f>
        <v/>
      </c>
      <c r="P12" s="14" t="str">
        <f>IF(B12="F",I12,"")</f>
        <v/>
      </c>
    </row>
    <row r="13" spans="1:16" x14ac:dyDescent="0.25">
      <c r="A13" s="25" t="str">
        <f>TEXT(C13,"TTTT")</f>
        <v>Sonntag</v>
      </c>
      <c r="B13" s="24"/>
      <c r="C13" s="23">
        <v>44199</v>
      </c>
      <c r="D13" s="22"/>
      <c r="E13" s="21"/>
      <c r="F13" s="21"/>
      <c r="G13" s="21"/>
      <c r="H13" s="20"/>
      <c r="I13" s="19">
        <f>MOD(F13-E13,1)+MOD(H13-G13,1)</f>
        <v>0</v>
      </c>
      <c r="J13" s="19">
        <f>IF(D13="R",ROUNDUP(I13*24,0)/24,I13)</f>
        <v>0</v>
      </c>
      <c r="K13" s="33">
        <f>I13</f>
        <v>0</v>
      </c>
      <c r="L13" s="15" t="str">
        <f>IF(A13&lt;&gt;"Samstag","",IF(AND(HOUR(E13)&gt;=13,HOUR(F13)&lt;20),F13-E13,IF(AND(HOUR(E13)&gt;=13,HOUR(F13)&gt;=20),MOD(20/24-E13,1),IF(AND(HOUR(E13)&gt;0,HOUR(E13)&lt;13,HOUR(F13)&gt;13,HOUR(F13)&lt;20),F13-13/24,IF(AND(HOUR(E13)&gt;0,HOUR(E13)&lt;13,HOUR(F13)&gt;=20),7/24,0))))+IF(AND(HOUR(G13)&gt;=13,HOUR(H13)&lt;20),H13-G13,IF(AND(HOUR(G13)&gt;=13,HOUR(H13)&gt;=20),MOD(20/24-G13,1),IF(AND(HOUR(G13)&gt;0,HOUR(G13)&lt;13,HOUR(H13)&lt;20),H13-13/24,IF(AND(HOUR(G13)&gt;0,HOUR(G13)&lt;13,HOUR(H13)&gt;=20),7/24,0)))))</f>
        <v/>
      </c>
      <c r="M13" s="16" t="str">
        <f>IF(A13&lt;&gt;"Samstag","",IF(AND(HOUR(E13)&lt;20,HOUR(F13)&gt;=21),1/24,IF(AND(HOUR(E13)&gt;=20,HOUR(F13)&lt;=21),F13-E13,IF(AND(HOUR(E13)=20,HOUR(F13)&gt;21),21/24-E13,IF(AND(HOUR(E13)&lt;20,HOUR(F13)=20),F13-20/24,0))))+IF(AND(HOUR(G13)&lt;20,HOUR(H13)&gt;=21),1/24,IF(AND(HOUR(G13)&gt;=20,HOUR(H13)&lt;=21),H13-G13,IF(AND(HOUR(G13)=20,HOUR(H13)&gt;21),21/24-G13,IF(AND(HOUR(G13)&lt;20,HOUR(H13)=20),H13-20/24,0)))))</f>
        <v/>
      </c>
      <c r="N13" s="16">
        <f>IF(B13="F","",IF(A13="Sonntag",0,IF(AND(HOUR(E13)&lt;21,HOUR(F13)&gt;=21),F13-21/24,IF(AND(HOUR(E13)&gt;=21,HOUR(F13)&gt;=21),F13-E13,IF(AND(HOUR(E13)&gt;=21,HOUR(F13)&lt;=6),MOD(F13-E13,1),IF(AND(HOUR(E13)&gt;=21,HOUR(F13)&gt;6),MOD(6/24-E13,1),IF(AND(HOUR(E13)&gt;0,HOUR(E13)&lt;=6,HOUR(F13)&lt;=6),F13-E13,IF(AND(HOUR(E13)&gt;0,HOUR(E13)&lt;=6,HOUR(F13)&gt;6),6/24-E13,0)))))))+IF(AND(HOUR(G13)&lt;21,HOUR(H13)&gt;=21),H13-21/24,IF(AND(HOUR(G13)&gt;=21,HOUR(H13)&gt;=21),H13-G13,IF(AND(HOUR(G13)&gt;=21,HOUR(H13)&lt;=6),MOD(H13-G13,1),IF(AND(HOUR(G13)&gt;=21,HOUR(H13)&gt;6),MOD(6/24-G13,1),IF(AND(HOUR(G13)&gt;0,HOUR(G13)&lt;=6,HOUR(H13)&lt;=6),H13-G13,IF(AND(HOUR(G13)&gt;0,HOUR(G13)&lt;=6,HOUR(H13)&gt;6),6/24-G13,0)))))))</f>
        <v>0</v>
      </c>
      <c r="O13" s="38">
        <f>IF(A13="Sonntag",I13,"")</f>
        <v>0</v>
      </c>
      <c r="P13" s="14" t="str">
        <f>IF(B13="F",I13,"")</f>
        <v/>
      </c>
    </row>
    <row r="14" spans="1:16" x14ac:dyDescent="0.25">
      <c r="A14" s="28" t="str">
        <f>TEXT(C14,"TTTT")</f>
        <v>Montag</v>
      </c>
      <c r="B14" s="24"/>
      <c r="C14" s="26">
        <v>44200</v>
      </c>
      <c r="D14" s="22"/>
      <c r="E14" s="37"/>
      <c r="F14" s="37"/>
      <c r="G14" s="21"/>
      <c r="H14" s="20"/>
      <c r="I14" s="19">
        <f>MOD(F14-E14,1)+MOD(H14-G14,1)</f>
        <v>0</v>
      </c>
      <c r="J14" s="19">
        <f>IF(D14="R",ROUNDUP(I14*24,0)/24,I14)</f>
        <v>0</v>
      </c>
      <c r="K14" s="33">
        <f>I14</f>
        <v>0</v>
      </c>
      <c r="L14" s="15" t="str">
        <f>IF(A14&lt;&gt;"Samstag","",IF(AND(HOUR(E14)&gt;=13,HOUR(F14)&lt;20),F14-E14,IF(AND(HOUR(E14)&gt;=13,HOUR(F14)&gt;=20),MOD(20/24-E14,1),IF(AND(HOUR(E14)&gt;0,HOUR(E14)&lt;13,HOUR(F14)&gt;13,HOUR(F14)&lt;20),F14-13/24,IF(AND(HOUR(E14)&gt;0,HOUR(E14)&lt;13,HOUR(F14)&gt;=20),7/24,0))))+IF(AND(HOUR(G14)&gt;=13,HOUR(H14)&lt;20),H14-G14,IF(AND(HOUR(G14)&gt;=13,HOUR(H14)&gt;=20),MOD(20/24-G14,1),IF(AND(HOUR(G14)&gt;0,HOUR(G14)&lt;13,HOUR(H14)&lt;20),H14-13/24,IF(AND(HOUR(G14)&gt;0,HOUR(G14)&lt;13,HOUR(H14)&gt;=20),7/24,0)))))</f>
        <v/>
      </c>
      <c r="M14" s="16" t="str">
        <f>IF(A14&lt;&gt;"Samstag","",IF(AND(HOUR(E14)&lt;20,HOUR(F14)&gt;=21),1/24,IF(AND(HOUR(E14)&gt;=20,HOUR(F14)&lt;=21),F14-E14,IF(AND(HOUR(E14)=20,HOUR(F14)&gt;21),21/24-E14,IF(AND(HOUR(E14)&lt;20,HOUR(F14)=20),F14-20/24,0))))+IF(AND(HOUR(G14)&lt;20,HOUR(H14)&gt;=21),1/24,IF(AND(HOUR(G14)&gt;=20,HOUR(H14)&lt;=21),H14-G14,IF(AND(HOUR(G14)=20,HOUR(H14)&gt;21),21/24-G14,IF(AND(HOUR(G14)&lt;20,HOUR(H14)=20),H14-20/24,0)))))</f>
        <v/>
      </c>
      <c r="N14" s="16">
        <f>IF(B14="F","",IF(A14="Sonntag",0,IF(AND(HOUR(E14)&lt;21,HOUR(F14)&gt;=21),F14-21/24,IF(AND(HOUR(E14)&gt;=21,HOUR(F14)&gt;=21),F14-E14,IF(AND(HOUR(E14)&gt;=21,HOUR(F14)&lt;=6),MOD(F14-E14,1),IF(AND(HOUR(E14)&gt;=21,HOUR(F14)&gt;6),MOD(6/24-E14,1),IF(AND(HOUR(E14)&gt;0,HOUR(E14)&lt;=6,HOUR(F14)&lt;=6),F14-E14,IF(AND(HOUR(E14)&gt;0,HOUR(E14)&lt;=6,HOUR(F14)&gt;6),6/24-E14,0)))))))+IF(AND(HOUR(G14)&lt;21,HOUR(H14)&gt;=21),H14-21/24,IF(AND(HOUR(G14)&gt;=21,HOUR(H14)&gt;=21),H14-G14,IF(AND(HOUR(G14)&gt;=21,HOUR(H14)&lt;=6),MOD(H14-G14,1),IF(AND(HOUR(G14)&gt;=21,HOUR(H14)&gt;6),MOD(6/24-G14,1),IF(AND(HOUR(G14)&gt;0,HOUR(G14)&lt;=6,HOUR(H14)&lt;=6),H14-G14,IF(AND(HOUR(G14)&gt;0,HOUR(G14)&lt;=6,HOUR(H14)&gt;6),6/24-G14,0)))))))</f>
        <v>0</v>
      </c>
      <c r="O14" s="30" t="str">
        <f>IF(A14="Sonntag",I14,"")</f>
        <v/>
      </c>
      <c r="P14" s="14" t="str">
        <f>IF(B14="F",I14,"")</f>
        <v/>
      </c>
    </row>
    <row r="15" spans="1:16" x14ac:dyDescent="0.25">
      <c r="A15" s="28" t="str">
        <f>TEXT(C15,"TTTT")</f>
        <v>Dienstag</v>
      </c>
      <c r="B15" s="24"/>
      <c r="C15" s="26">
        <v>44201</v>
      </c>
      <c r="D15" s="22"/>
      <c r="E15" s="21"/>
      <c r="F15" s="21"/>
      <c r="G15" s="21"/>
      <c r="H15" s="20"/>
      <c r="I15" s="19">
        <f>MOD(F15-E15,1)+MOD(H15-G15,1)</f>
        <v>0</v>
      </c>
      <c r="J15" s="19">
        <f>IF(D15="R",ROUNDUP(I15*24,0)/24,I15)</f>
        <v>0</v>
      </c>
      <c r="K15" s="33">
        <f>I15</f>
        <v>0</v>
      </c>
      <c r="L15" s="15" t="str">
        <f>IF(A15&lt;&gt;"Samstag","",IF(AND(HOUR(E15)&gt;=13,HOUR(F15)&lt;20),F15-E15,IF(AND(HOUR(E15)&gt;=13,HOUR(F15)&gt;=20),MOD(20/24-E15,1),IF(AND(HOUR(E15)&gt;0,HOUR(E15)&lt;13,HOUR(F15)&gt;13,HOUR(F15)&lt;20),F15-13/24,IF(AND(HOUR(E15)&gt;0,HOUR(E15)&lt;13,HOUR(F15)&gt;=20),7/24,0))))+IF(AND(HOUR(G15)&gt;=13,HOUR(H15)&lt;20),H15-G15,IF(AND(HOUR(G15)&gt;=13,HOUR(H15)&gt;=20),MOD(20/24-G15,1),IF(AND(HOUR(G15)&gt;0,HOUR(G15)&lt;13,HOUR(H15)&lt;20),H15-13/24,IF(AND(HOUR(G15)&gt;0,HOUR(G15)&lt;13,HOUR(H15)&gt;=20),7/24,0)))))</f>
        <v/>
      </c>
      <c r="M15" s="16" t="str">
        <f>IF(A15&lt;&gt;"Samstag","",IF(AND(HOUR(E15)&lt;20,HOUR(F15)&gt;=21),1/24,IF(AND(HOUR(E15)&gt;=20,HOUR(F15)&lt;=21),F15-E15,IF(AND(HOUR(E15)=20,HOUR(F15)&gt;21),21/24-E15,IF(AND(HOUR(E15)&lt;20,HOUR(F15)=20),F15-20/24,0))))+IF(AND(HOUR(G15)&lt;20,HOUR(H15)&gt;=21),1/24,IF(AND(HOUR(G15)&gt;=20,HOUR(H15)&lt;=21),H15-G15,IF(AND(HOUR(G15)=20,HOUR(H15)&gt;21),21/24-G15,IF(AND(HOUR(G15)&lt;20,HOUR(H15)=20),H15-20/24,0)))))</f>
        <v/>
      </c>
      <c r="N15" s="16">
        <f>IF(B15="F","",IF(A15="Sonntag",0,IF(AND(HOUR(E15)&lt;21,HOUR(F15)&gt;=21),F15-21/24,IF(AND(HOUR(E15)&gt;=21,HOUR(F15)&gt;=21),F15-E15,IF(AND(HOUR(E15)&gt;=21,HOUR(F15)&lt;=6),MOD(F15-E15,1),IF(AND(HOUR(E15)&gt;=21,HOUR(F15)&gt;6),MOD(6/24-E15,1),IF(AND(HOUR(E15)&gt;0,HOUR(E15)&lt;=6,HOUR(F15)&lt;=6),F15-E15,IF(AND(HOUR(E15)&gt;0,HOUR(E15)&lt;=6,HOUR(F15)&gt;6),6/24-E15,0)))))))+IF(AND(HOUR(G15)&lt;21,HOUR(H15)&gt;=21),H15-21/24,IF(AND(HOUR(G15)&gt;=21,HOUR(H15)&gt;=21),H15-G15,IF(AND(HOUR(G15)&gt;=21,HOUR(H15)&lt;=6),MOD(H15-G15,1),IF(AND(HOUR(G15)&gt;=21,HOUR(H15)&gt;6),MOD(6/24-G15,1),IF(AND(HOUR(G15)&gt;0,HOUR(G15)&lt;=6,HOUR(H15)&lt;=6),H15-G15,IF(AND(HOUR(G15)&gt;0,HOUR(G15)&lt;=6,HOUR(H15)&gt;6),6/24-G15,0)))))))</f>
        <v>0</v>
      </c>
      <c r="O15" s="30" t="str">
        <f>IF(A15="Sonntag",I15,"")</f>
        <v/>
      </c>
      <c r="P15" s="14" t="str">
        <f>IF(B15="F",I15,"")</f>
        <v/>
      </c>
    </row>
    <row r="16" spans="1:16" x14ac:dyDescent="0.25">
      <c r="A16" s="28" t="str">
        <f>TEXT(C16,"TTTT")</f>
        <v>Mittwoch</v>
      </c>
      <c r="B16" s="24"/>
      <c r="C16" s="26">
        <v>44202</v>
      </c>
      <c r="D16" s="22"/>
      <c r="E16" s="21"/>
      <c r="F16" s="21"/>
      <c r="G16" s="21"/>
      <c r="H16" s="20"/>
      <c r="I16" s="19">
        <f>MOD(F16-E16,1)+MOD(H16-G16,1)</f>
        <v>0</v>
      </c>
      <c r="J16" s="34">
        <f>IF(D16="R",ROUNDUP(I16*24,0)/24,I16)</f>
        <v>0</v>
      </c>
      <c r="K16" s="33">
        <f>I16</f>
        <v>0</v>
      </c>
      <c r="L16" s="15" t="str">
        <f>IF(A16&lt;&gt;"Samstag","",IF(AND(HOUR(E16)&gt;=13,HOUR(F16)&lt;20),F16-E16,IF(AND(HOUR(E16)&gt;=13,HOUR(F16)&gt;=20),MOD(20/24-E16,1),IF(AND(HOUR(E16)&gt;0,HOUR(E16)&lt;13,HOUR(F16)&gt;13,HOUR(F16)&lt;20),F16-13/24,IF(AND(HOUR(E16)&gt;0,HOUR(E16)&lt;13,HOUR(F16)&gt;=20),7/24,0))))+IF(AND(HOUR(G16)&gt;=13,HOUR(H16)&lt;20),H16-G16,IF(AND(HOUR(G16)&gt;=13,HOUR(H16)&gt;=20),MOD(20/24-G16,1),IF(AND(HOUR(G16)&gt;0,HOUR(G16)&lt;13,HOUR(H16)&lt;20),H16-13/24,IF(AND(HOUR(G16)&gt;0,HOUR(G16)&lt;13,HOUR(H16)&gt;=20),7/24,0)))))</f>
        <v/>
      </c>
      <c r="M16" s="16" t="str">
        <f>IF(A16&lt;&gt;"Samstag","",IF(AND(HOUR(E16)&lt;20,HOUR(F16)&gt;=21),1/24,IF(AND(HOUR(E16)&gt;=20,HOUR(F16)&lt;=21),F16-E16,IF(AND(HOUR(E16)=20,HOUR(F16)&gt;21),21/24-E16,IF(AND(HOUR(E16)&lt;20,HOUR(F16)=20),F16-20/24,0))))+IF(AND(HOUR(G16)&lt;20,HOUR(H16)&gt;=21),1/24,IF(AND(HOUR(G16)&gt;=20,HOUR(H16)&lt;=21),H16-G16,IF(AND(HOUR(G16)=20,HOUR(H16)&gt;21),21/24-G16,IF(AND(HOUR(G16)&lt;20,HOUR(H16)=20),H16-20/24,0)))))</f>
        <v/>
      </c>
      <c r="N16" s="16">
        <f t="shared" ref="N16:N38" si="0">IF(B16="F","",IF(A16="Sonntag",0,IF(AND(HOUR(E16)&lt;21,HOUR(F16)&gt;=21),F16-21/24,IF(AND(HOUR(E16)&gt;=21,HOUR(F16)&gt;=21),F16-E16,IF(AND(HOUR(E16)&gt;=21,HOUR(F16)&lt;=6),MOD(F16-E16,1),IF(AND(HOUR(E16)&gt;=21,HOUR(F16)&gt;6),MOD(6/24-E16,1),IF(AND(HOUR(E16)&gt;0,HOUR(E16)&lt;=6,HOUR(F16)&lt;=6),F16-E16,IF(AND(HOUR(E16)&gt;0,HOUR(E16)&lt;=6,HOUR(F16)&gt;6),6/24-E16,0)))))))+IF(AND(HOUR(G16)&lt;21,HOUR(H16)&gt;=21),H16-21/24,IF(AND(HOUR(G16)&gt;=21,HOUR(H16)&gt;=21),H16-G16,IF(AND(HOUR(G16)&gt;=21,HOUR(H16)&lt;=6),MOD(H16-G16,1),IF(AND(HOUR(G16)&gt;=21,HOUR(H16)&gt;6),MOD(6/24-G16,1),IF(AND(HOUR(G16)&gt;0,HOUR(G16)&lt;=6,HOUR(H16)&lt;=6),H16-G16,IF(AND(HOUR(G16)&gt;0,HOUR(G16)&lt;=6,HOUR(H16)&gt;6),6/24-G16,0)))))))</f>
        <v>0</v>
      </c>
      <c r="O16" s="30" t="str">
        <f>IF(A16="Sonntag",I16,"")</f>
        <v/>
      </c>
      <c r="P16" s="14" t="str">
        <f>IF(B16="F",I16,"")</f>
        <v/>
      </c>
    </row>
    <row r="17" spans="1:16" x14ac:dyDescent="0.25">
      <c r="A17" s="28" t="str">
        <f>TEXT(C17,"TTTT")</f>
        <v>Donnerstag</v>
      </c>
      <c r="B17" s="24"/>
      <c r="C17" s="26">
        <v>44203</v>
      </c>
      <c r="D17" s="22"/>
      <c r="E17" s="36"/>
      <c r="F17" s="36"/>
      <c r="G17" s="36"/>
      <c r="H17" s="35"/>
      <c r="I17" s="19">
        <f>MOD(F17-E17,1)+MOD(H17-G17,1)</f>
        <v>0</v>
      </c>
      <c r="J17" s="19">
        <f>IF(D17="R",ROUNDUP(I17*24,0)/24,I17)</f>
        <v>0</v>
      </c>
      <c r="K17" s="33">
        <f>I17</f>
        <v>0</v>
      </c>
      <c r="L17" s="15" t="str">
        <f>IF(A17&lt;&gt;"Samstag","",IF(AND(HOUR(E17)&gt;=13,HOUR(F17)&lt;20),F17-E17,IF(AND(HOUR(E17)&gt;=13,HOUR(F17)&gt;=20),MOD(20/24-E17,1),IF(AND(HOUR(E17)&gt;0,HOUR(E17)&lt;13,HOUR(F17)&gt;13,HOUR(F17)&lt;20),F17-13/24,IF(AND(HOUR(E17)&gt;0,HOUR(E17)&lt;13,HOUR(F17)&gt;=20),7/24,0))))+IF(AND(HOUR(G17)&gt;=13,HOUR(H17)&lt;20),H17-G17,IF(AND(HOUR(G17)&gt;=13,HOUR(H17)&gt;=20),MOD(20/24-G17,1),IF(AND(HOUR(G17)&gt;0,HOUR(G17)&lt;13,HOUR(H17)&lt;20),H17-13/24,IF(AND(HOUR(G17)&gt;0,HOUR(G17)&lt;13,HOUR(H17)&gt;=20),7/24,0)))))</f>
        <v/>
      </c>
      <c r="M17" s="16" t="str">
        <f>IF(A17&lt;&gt;"Samstag","",IF(AND(HOUR(E17)&lt;20,HOUR(F17)&gt;=21),1/24,IF(AND(HOUR(E17)&gt;=20,HOUR(F17)&lt;=21),F17-E17,IF(AND(HOUR(E17)=20,HOUR(F17)&gt;21),21/24-E17,IF(AND(HOUR(E17)&lt;20,HOUR(F17)=20),F17-20/24,0))))+IF(AND(HOUR(G17)&lt;20,HOUR(H17)&gt;=21),1/24,IF(AND(HOUR(G17)&gt;=20,HOUR(H17)&lt;=21),H17-G17,IF(AND(HOUR(G17)=20,HOUR(H17)&gt;21),21/24-G17,IF(AND(HOUR(G17)&lt;20,HOUR(H17)=20),H17-20/24,0)))))</f>
        <v/>
      </c>
      <c r="N17" s="16">
        <f t="shared" si="0"/>
        <v>0</v>
      </c>
      <c r="O17" s="15" t="str">
        <f>IF(A17="Sonntag",I17,"")</f>
        <v/>
      </c>
      <c r="P17" s="14" t="str">
        <f>IF(B17="F",I17,"")</f>
        <v/>
      </c>
    </row>
    <row r="18" spans="1:16" x14ac:dyDescent="0.25">
      <c r="A18" s="28" t="str">
        <f>TEXT(C18,"TTTT")</f>
        <v>Freitag</v>
      </c>
      <c r="B18" s="24"/>
      <c r="C18" s="26">
        <v>44204</v>
      </c>
      <c r="D18" s="22"/>
      <c r="E18" s="36"/>
      <c r="F18" s="36"/>
      <c r="G18" s="36"/>
      <c r="H18" s="35"/>
      <c r="I18" s="19">
        <f>MOD(F18-E18,1)+MOD(H18-G18,1)</f>
        <v>0</v>
      </c>
      <c r="J18" s="19">
        <f>IF(D18="R",ROUNDUP(I18*24,0)/24,I18)</f>
        <v>0</v>
      </c>
      <c r="K18" s="33">
        <f>I18</f>
        <v>0</v>
      </c>
      <c r="L18" s="15" t="str">
        <f>IF(A18&lt;&gt;"Samstag","",IF(AND(HOUR(E18)&gt;=13,HOUR(F18)&lt;20),F18-E18,IF(AND(HOUR(E18)&gt;=13,HOUR(F18)&gt;=20),MOD(20/24-E18,1),IF(AND(HOUR(E18)&gt;0,HOUR(E18)&lt;13,HOUR(F18)&gt;13,HOUR(F18)&lt;20),F18-13/24,IF(AND(HOUR(E18)&gt;0,HOUR(E18)&lt;13,HOUR(F18)&gt;=20),7/24,0))))+IF(AND(HOUR(G18)&gt;=13,HOUR(H18)&lt;20),H18-G18,IF(AND(HOUR(G18)&gt;=13,HOUR(H18)&gt;=20),MOD(20/24-G18,1),IF(AND(HOUR(G18)&gt;0,HOUR(G18)&lt;13,HOUR(H18)&lt;20),H18-13/24,IF(AND(HOUR(G18)&gt;0,HOUR(G18)&lt;13,HOUR(H18)&gt;=20),7/24,0)))))</f>
        <v/>
      </c>
      <c r="M18" s="16" t="str">
        <f>IF(A18&lt;&gt;"Samstag","",IF(AND(HOUR(E18)&lt;20,HOUR(F18)&gt;=21),1/24,IF(AND(HOUR(E18)&gt;=20,HOUR(F18)&lt;=21),F18-E18,IF(AND(HOUR(E18)=20,HOUR(F18)&gt;21),21/24-E18,IF(AND(HOUR(E18)&lt;20,HOUR(F18)=20),F18-20/24,0))))+IF(AND(HOUR(G18)&lt;20,HOUR(H18)&gt;=21),1/24,IF(AND(HOUR(G18)&gt;=20,HOUR(H18)&lt;=21),H18-G18,IF(AND(HOUR(G18)=20,HOUR(H18)&gt;21),21/24-G18,IF(AND(HOUR(G18)&lt;20,HOUR(H18)=20),H18-20/24,0)))))</f>
        <v/>
      </c>
      <c r="N18" s="16">
        <f t="shared" si="0"/>
        <v>0</v>
      </c>
      <c r="O18" s="15" t="str">
        <f>IF(A18="Sonntag",I18,"")</f>
        <v/>
      </c>
      <c r="P18" s="14" t="str">
        <f>IF(B18="F",I18,"")</f>
        <v/>
      </c>
    </row>
    <row r="19" spans="1:16" x14ac:dyDescent="0.25">
      <c r="A19" s="25" t="str">
        <f>TEXT(C19,"TTTT")</f>
        <v>Samstag</v>
      </c>
      <c r="B19" s="24"/>
      <c r="C19" s="23">
        <v>44205</v>
      </c>
      <c r="D19" s="22"/>
      <c r="E19" s="21">
        <v>0.27083333333333331</v>
      </c>
      <c r="F19" s="21">
        <v>0.39583333333333331</v>
      </c>
      <c r="G19" s="21"/>
      <c r="H19" s="20"/>
      <c r="I19" s="19">
        <f>MOD(F19-E19,1)+MOD(H19-G19,1)</f>
        <v>0.125</v>
      </c>
      <c r="J19" s="19">
        <f>IF(D19="R",ROUNDUP(I19*24,0)/24,I19)</f>
        <v>0.125</v>
      </c>
      <c r="K19" s="33">
        <f>I19</f>
        <v>0.125</v>
      </c>
      <c r="L19" s="15">
        <f>IF(A19&lt;&gt;"Samstag","",IF(AND(HOUR(E19)&gt;=13,HOUR(F19)&lt;20),F19-E19,IF(AND(HOUR(E19)&gt;=13,HOUR(F19)&gt;=20),MOD(20/24-E19,1),IF(AND(HOUR(E19)&gt;0,HOUR(E19)&lt;13,HOUR(F19)&gt;13,HOUR(F19)&lt;20),F19-13/24,IF(AND(HOUR(E19)&gt;0,HOUR(E19)&lt;13,HOUR(F19)&gt;=20),7/24,0))))+IF(AND(HOUR(G19)&gt;=13,HOUR(H19)&lt;20),H19-G19,IF(AND(HOUR(G19)&gt;=13,HOUR(H19)&gt;=20),MOD(20/24-G19,1),IF(AND(HOUR(G19)&gt;0,HOUR(G19)&lt;13,HOUR(H19)&lt;20),H19-13/24,IF(AND(HOUR(G19)&gt;0,HOUR(G19)&lt;13,HOUR(H19)&gt;=20),7/24,0)))))</f>
        <v>0</v>
      </c>
      <c r="M19" s="16">
        <f>IF(A19&lt;&gt;"Samstag","",IF(AND(HOUR(E19)&lt;20,HOUR(F19)&gt;=21),1/24,IF(AND(HOUR(E19)&gt;=20,HOUR(F19)&lt;=21),F19-E19,IF(AND(HOUR(E19)=20,HOUR(F19)&gt;21),21/24-E19,IF(AND(HOUR(E19)&lt;20,HOUR(F19)=20),F19-20/24,0))))+IF(AND(HOUR(G19)&lt;20,HOUR(H19)&gt;=21),1/24,IF(AND(HOUR(G19)&gt;=20,HOUR(H19)&lt;=21),H19-G19,IF(AND(HOUR(G19)=20,HOUR(H19)&gt;21),21/24-G19,IF(AND(HOUR(G19)&lt;20,HOUR(H19)=20),H19-20/24,0)))))</f>
        <v>0</v>
      </c>
      <c r="N19" s="16">
        <f t="shared" si="0"/>
        <v>-2.0833333333333315E-2</v>
      </c>
      <c r="O19" s="15" t="str">
        <f>IF(A19="Sonntag",I19,"")</f>
        <v/>
      </c>
      <c r="P19" s="14" t="str">
        <f>IF(B19="F",I19,"")</f>
        <v/>
      </c>
    </row>
    <row r="20" spans="1:16" x14ac:dyDescent="0.25">
      <c r="A20" s="25" t="str">
        <f>TEXT(C20,"TTTT")</f>
        <v>Sonntag</v>
      </c>
      <c r="B20" s="24"/>
      <c r="C20" s="23">
        <v>44206</v>
      </c>
      <c r="D20" s="22"/>
      <c r="E20" s="21"/>
      <c r="F20" s="21"/>
      <c r="G20" s="21"/>
      <c r="H20" s="20"/>
      <c r="I20" s="19">
        <f>MOD(F20-E20,1)+MOD(H20-G20,1)</f>
        <v>0</v>
      </c>
      <c r="J20" s="19">
        <f>IF(D20="R",ROUNDUP(I20*24,0)/24,I20)</f>
        <v>0</v>
      </c>
      <c r="K20" s="33">
        <f>I20</f>
        <v>0</v>
      </c>
      <c r="L20" s="15" t="str">
        <f>IF(A20&lt;&gt;"Samstag","",IF(AND(HOUR(E20)&gt;=13,HOUR(F20)&lt;20),F20-E20,IF(AND(HOUR(E20)&gt;=13,HOUR(F20)&gt;=20),MOD(20/24-E20,1),IF(AND(HOUR(E20)&gt;0,HOUR(E20)&lt;13,HOUR(F20)&gt;13,HOUR(F20)&lt;20),F20-13/24,IF(AND(HOUR(E20)&gt;0,HOUR(E20)&lt;13,HOUR(F20)&gt;=20),7/24,0))))+IF(AND(HOUR(G20)&gt;=13,HOUR(H20)&lt;20),H20-G20,IF(AND(HOUR(G20)&gt;=13,HOUR(H20)&gt;=20),MOD(20/24-G20,1),IF(AND(HOUR(G20)&gt;0,HOUR(G20)&lt;13,HOUR(H20)&lt;20),H20-13/24,IF(AND(HOUR(G20)&gt;0,HOUR(G20)&lt;13,HOUR(H20)&gt;=20),7/24,0)))))</f>
        <v/>
      </c>
      <c r="M20" s="16" t="str">
        <f>IF(A20&lt;&gt;"Samstag","",IF(AND(HOUR(E20)&lt;20,HOUR(F20)&gt;=21),1/24,IF(AND(HOUR(E20)&gt;=20,HOUR(F20)&lt;=21),F20-E20,IF(AND(HOUR(E20)=20,HOUR(F20)&gt;21),21/24-E20,IF(AND(HOUR(E20)&lt;20,HOUR(F20)=20),F20-20/24,0))))+IF(AND(HOUR(G20)&lt;20,HOUR(H20)&gt;=21),1/24,IF(AND(HOUR(G20)&gt;=20,HOUR(H20)&lt;=21),H20-G20,IF(AND(HOUR(G20)=20,HOUR(H20)&gt;21),21/24-G20,IF(AND(HOUR(G20)&lt;20,HOUR(H20)=20),H20-20/24,0)))))</f>
        <v/>
      </c>
      <c r="N20" s="16">
        <f t="shared" si="0"/>
        <v>0</v>
      </c>
      <c r="O20" s="15">
        <f>IF(A20="Sonntag",I20,"")</f>
        <v>0</v>
      </c>
      <c r="P20" s="14" t="str">
        <f>IF(B20="F",I20,"")</f>
        <v/>
      </c>
    </row>
    <row r="21" spans="1:16" x14ac:dyDescent="0.25">
      <c r="A21" s="28" t="str">
        <f>TEXT(C21,"TTTT")</f>
        <v>Montag</v>
      </c>
      <c r="B21" s="27"/>
      <c r="C21" s="26">
        <v>44207</v>
      </c>
      <c r="D21" s="26"/>
      <c r="E21" s="21"/>
      <c r="F21" s="21"/>
      <c r="G21" s="21"/>
      <c r="H21" s="20"/>
      <c r="I21" s="19">
        <f>MOD(F21-E21,1)+MOD(H21-G21,1)</f>
        <v>0</v>
      </c>
      <c r="J21" s="34">
        <f>IF(D21="R",ROUNDUP(I21*24,0)/24,I21)</f>
        <v>0</v>
      </c>
      <c r="K21" s="33">
        <f>I21</f>
        <v>0</v>
      </c>
      <c r="L21" s="15" t="str">
        <f>IF(A21&lt;&gt;"Samstag","",IF(AND(HOUR(E21)&gt;=13,HOUR(F21)&lt;20),F21-E21,IF(AND(HOUR(E21)&gt;=13,HOUR(F21)&gt;=20),MOD(20/24-E21,1),IF(AND(HOUR(E21)&gt;0,HOUR(E21)&lt;13,HOUR(F21)&gt;13,HOUR(F21)&lt;20),F21-13/24,IF(AND(HOUR(E21)&gt;0,HOUR(E21)&lt;13,HOUR(F21)&gt;=20),7/24,0))))+IF(AND(HOUR(G21)&gt;=13,HOUR(H21)&lt;20),H21-G21,IF(AND(HOUR(G21)&gt;=13,HOUR(H21)&gt;=20),MOD(20/24-G21,1),IF(AND(HOUR(G21)&gt;0,HOUR(G21)&lt;13,HOUR(H21)&lt;20),H21-13/24,IF(AND(HOUR(G21)&gt;0,HOUR(G21)&lt;13,HOUR(H21)&gt;=20),7/24,0)))))</f>
        <v/>
      </c>
      <c r="M21" s="16" t="str">
        <f>IF(A21&lt;&gt;"Samstag","",IF(AND(HOUR(E21)&lt;20,HOUR(F21)&gt;=21),1/24,IF(AND(HOUR(E21)&gt;=20,HOUR(F21)&lt;=21),F21-E21,IF(AND(HOUR(E21)=20,HOUR(F21)&gt;21),21/24-E21,IF(AND(HOUR(E21)&lt;20,HOUR(F21)=20),F21-20/24,0))))+IF(AND(HOUR(G21)&lt;20,HOUR(H21)&gt;=21),1/24,IF(AND(HOUR(G21)&gt;=20,HOUR(H21)&lt;=21),H21-G21,IF(AND(HOUR(G21)=20,HOUR(H21)&gt;21),21/24-G21,IF(AND(HOUR(G21)&lt;20,HOUR(H21)=20),H21-20/24,0)))))</f>
        <v/>
      </c>
      <c r="N21" s="16">
        <f t="shared" si="0"/>
        <v>0</v>
      </c>
      <c r="O21" s="30" t="str">
        <f>IF(A21="Sonntag",I21,"")</f>
        <v/>
      </c>
      <c r="P21" s="14" t="str">
        <f>IF(B21="F",I21,"")</f>
        <v/>
      </c>
    </row>
    <row r="22" spans="1:16" x14ac:dyDescent="0.25">
      <c r="A22" s="28" t="str">
        <f>TEXT(C22,"TTTT")</f>
        <v>Dienstag</v>
      </c>
      <c r="B22" s="27"/>
      <c r="C22" s="26">
        <v>44208</v>
      </c>
      <c r="D22" s="26"/>
      <c r="E22" s="21"/>
      <c r="F22" s="21"/>
      <c r="G22" s="21"/>
      <c r="H22" s="20"/>
      <c r="I22" s="19">
        <f>MOD(F22-E22,1)+MOD(H22-G22,1)</f>
        <v>0</v>
      </c>
      <c r="J22" s="19">
        <f>IF(D22="R",ROUNDUP(I22*24,0)/24,I22)</f>
        <v>0</v>
      </c>
      <c r="K22" s="33">
        <f>I22</f>
        <v>0</v>
      </c>
      <c r="L22" s="15" t="str">
        <f>IF(A22&lt;&gt;"Samstag","",IF(AND(HOUR(E22)&gt;=13,HOUR(F22)&lt;20),F22-E22,IF(AND(HOUR(E22)&gt;=13,HOUR(F22)&gt;=20),MOD(20/24-E22,1),IF(AND(HOUR(E22)&gt;0,HOUR(E22)&lt;13,HOUR(F22)&gt;13,HOUR(F22)&lt;20),F22-13/24,IF(AND(HOUR(E22)&gt;0,HOUR(E22)&lt;13,HOUR(F22)&gt;=20),7/24,0))))+IF(AND(HOUR(G22)&gt;=13,HOUR(H22)&lt;20),H22-G22,IF(AND(HOUR(G22)&gt;=13,HOUR(H22)&gt;=20),MOD(20/24-G22,1),IF(AND(HOUR(G22)&gt;0,HOUR(G22)&lt;13,HOUR(H22)&lt;20),H22-13/24,IF(AND(HOUR(G22)&gt;0,HOUR(G22)&lt;13,HOUR(H22)&gt;=20),7/24,0)))))</f>
        <v/>
      </c>
      <c r="M22" s="16" t="str">
        <f>IF(A22&lt;&gt;"Samstag","",IF(AND(HOUR(E22)&lt;20,HOUR(F22)&gt;=21),1/24,IF(AND(HOUR(E22)&gt;=20,HOUR(F22)&lt;=21),F22-E22,IF(AND(HOUR(E22)=20,HOUR(F22)&gt;21),21/24-E22,IF(AND(HOUR(E22)&lt;20,HOUR(F22)=20),F22-20/24,0))))+IF(AND(HOUR(G22)&lt;20,HOUR(H22)&gt;=21),1/24,IF(AND(HOUR(G22)&gt;=20,HOUR(H22)&lt;=21),H22-G22,IF(AND(HOUR(G22)=20,HOUR(H22)&gt;21),21/24-G22,IF(AND(HOUR(G22)&lt;20,HOUR(H22)=20),H22-20/24,0)))))</f>
        <v/>
      </c>
      <c r="N22" s="16">
        <f t="shared" si="0"/>
        <v>0</v>
      </c>
      <c r="O22" s="30" t="str">
        <f>IF(A22="Sonntag",I22,"")</f>
        <v/>
      </c>
      <c r="P22" s="14" t="str">
        <f>IF(B22="F",I22,"")</f>
        <v/>
      </c>
    </row>
    <row r="23" spans="1:16" x14ac:dyDescent="0.25">
      <c r="A23" s="28" t="str">
        <f>TEXT(C23,"TTTT")</f>
        <v>Mittwoch</v>
      </c>
      <c r="B23" s="27"/>
      <c r="C23" s="26">
        <v>44209</v>
      </c>
      <c r="D23" s="26"/>
      <c r="E23" s="21"/>
      <c r="F23" s="21"/>
      <c r="G23" s="21"/>
      <c r="H23" s="20"/>
      <c r="I23" s="19">
        <f>MOD(F23-E23,1)+MOD(H23-G23,1)</f>
        <v>0</v>
      </c>
      <c r="J23" s="18">
        <f>IF(D23="R",ROUNDUP(I23*24,0)/24,I23)</f>
        <v>0</v>
      </c>
      <c r="K23" s="17">
        <f>I23</f>
        <v>0</v>
      </c>
      <c r="L23" s="15" t="str">
        <f>IF(A23&lt;&gt;"Samstag","",IF(AND(HOUR(E23)&gt;=13,HOUR(F23)&lt;20),F23-E23,IF(AND(HOUR(E23)&gt;=13,HOUR(F23)&gt;=20),MOD(20/24-E23,1),IF(AND(HOUR(E23)&gt;0,HOUR(E23)&lt;13,HOUR(F23)&gt;13,HOUR(F23)&lt;20),F23-13/24,IF(AND(HOUR(E23)&gt;0,HOUR(E23)&lt;13,HOUR(F23)&gt;=20),7/24,0))))+IF(AND(HOUR(G23)&gt;=13,HOUR(H23)&lt;20),H23-G23,IF(AND(HOUR(G23)&gt;=13,HOUR(H23)&gt;=20),MOD(20/24-G23,1),IF(AND(HOUR(G23)&gt;0,HOUR(G23)&lt;13,HOUR(H23)&lt;20),H23-13/24,IF(AND(HOUR(G23)&gt;0,HOUR(G23)&lt;13,HOUR(H23)&gt;=20),7/24,0)))))</f>
        <v/>
      </c>
      <c r="M23" s="16" t="str">
        <f>IF(A23&lt;&gt;"Samstag","",IF(AND(HOUR(E23)&lt;20,HOUR(F23)&gt;=21),1/24,IF(AND(HOUR(E23)&gt;=20,HOUR(F23)&lt;=21),F23-E23,IF(AND(HOUR(E23)=20,HOUR(F23)&gt;21),21/24-E23,IF(AND(HOUR(E23)&lt;20,HOUR(F23)=20),F23-20/24,0))))+IF(AND(HOUR(G23)&lt;20,HOUR(H23)&gt;=21),1/24,IF(AND(HOUR(G23)&gt;=20,HOUR(H23)&lt;=21),H23-G23,IF(AND(HOUR(G23)=20,HOUR(H23)&gt;21),21/24-G23,IF(AND(HOUR(G23)&lt;20,HOUR(H23)=20),H23-20/24,0)))))</f>
        <v/>
      </c>
      <c r="N23" s="16">
        <f t="shared" si="0"/>
        <v>0</v>
      </c>
      <c r="O23" s="29" t="str">
        <f>IF(A23="Sonntag",I23,"")</f>
        <v/>
      </c>
      <c r="P23" s="14" t="str">
        <f>IF(B23="F",I23,"")</f>
        <v/>
      </c>
    </row>
    <row r="24" spans="1:16" x14ac:dyDescent="0.25">
      <c r="A24" s="28" t="str">
        <f>TEXT(C24,"TTTT")</f>
        <v>Donnerstag</v>
      </c>
      <c r="B24" s="27"/>
      <c r="C24" s="26">
        <v>44210</v>
      </c>
      <c r="D24" s="26"/>
      <c r="E24" s="21"/>
      <c r="F24" s="21"/>
      <c r="G24" s="21"/>
      <c r="H24" s="20"/>
      <c r="I24" s="19">
        <f>MOD(F24-E24,1)+MOD(H24-G24,1)</f>
        <v>0</v>
      </c>
      <c r="J24" s="18">
        <f>IF(D24="R",ROUNDUP(I24*24,0)/24,I24)</f>
        <v>0</v>
      </c>
      <c r="K24" s="17">
        <f>I24</f>
        <v>0</v>
      </c>
      <c r="L24" s="15" t="str">
        <f>IF(A24&lt;&gt;"Samstag","",IF(AND(HOUR(E24)&gt;=13,HOUR(F24)&lt;20),F24-E24,IF(AND(HOUR(E24)&gt;=13,HOUR(F24)&gt;=20),MOD(20/24-E24,1),IF(AND(HOUR(E24)&gt;0,HOUR(E24)&lt;13,HOUR(F24)&gt;13,HOUR(F24)&lt;20),F24-13/24,IF(AND(HOUR(E24)&gt;0,HOUR(E24)&lt;13,HOUR(F24)&gt;=20),7/24,0))))+IF(AND(HOUR(G24)&gt;=13,HOUR(H24)&lt;20),H24-G24,IF(AND(HOUR(G24)&gt;=13,HOUR(H24)&gt;=20),MOD(20/24-G24,1),IF(AND(HOUR(G24)&gt;0,HOUR(G24)&lt;13,HOUR(H24)&lt;20),H24-13/24,IF(AND(HOUR(G24)&gt;0,HOUR(G24)&lt;13,HOUR(H24)&gt;=20),7/24,0)))))</f>
        <v/>
      </c>
      <c r="M24" s="16" t="str">
        <f>IF(A24&lt;&gt;"Samstag","",IF(AND(HOUR(E24)&lt;20,HOUR(F24)&gt;=21),1/24,IF(AND(HOUR(E24)&gt;=20,HOUR(F24)&lt;=21),F24-E24,IF(AND(HOUR(E24)=20,HOUR(F24)&gt;21),21/24-E24,IF(AND(HOUR(E24)&lt;20,HOUR(F24)=20),F24-20/24,0))))+IF(AND(HOUR(G24)&lt;20,HOUR(H24)&gt;=21),1/24,IF(AND(HOUR(G24)&gt;=20,HOUR(H24)&lt;=21),H24-G24,IF(AND(HOUR(G24)=20,HOUR(H24)&gt;21),21/24-G24,IF(AND(HOUR(G24)&lt;20,HOUR(H24)=20),H24-20/24,0)))))</f>
        <v/>
      </c>
      <c r="N24" s="16">
        <f t="shared" si="0"/>
        <v>0</v>
      </c>
      <c r="O24" s="15" t="str">
        <f>IF(A24="Sonntag",I24,"")</f>
        <v/>
      </c>
      <c r="P24" s="14" t="str">
        <f>IF(B24="F",I24,"")</f>
        <v/>
      </c>
    </row>
    <row r="25" spans="1:16" x14ac:dyDescent="0.25">
      <c r="A25" s="28" t="str">
        <f>TEXT(C25,"TTTT")</f>
        <v>Freitag</v>
      </c>
      <c r="B25" s="27"/>
      <c r="C25" s="26">
        <v>44211</v>
      </c>
      <c r="D25" s="26"/>
      <c r="E25" s="21"/>
      <c r="F25" s="21"/>
      <c r="G25" s="21"/>
      <c r="H25" s="20"/>
      <c r="I25" s="19">
        <f>MOD(F25-E25,1)+MOD(H25-G25,1)</f>
        <v>0</v>
      </c>
      <c r="J25" s="18">
        <f>IF(D25="R",ROUNDUP(I25*24,0)/24,I25)</f>
        <v>0</v>
      </c>
      <c r="K25" s="17">
        <f>I25</f>
        <v>0</v>
      </c>
      <c r="L25" s="15" t="str">
        <f>IF(A25&lt;&gt;"Samstag","",IF(AND(HOUR(E25)&gt;=13,HOUR(F25)&lt;20),F25-E25,IF(AND(HOUR(E25)&gt;=13,HOUR(F25)&gt;=20),MOD(20/24-E25,1),IF(AND(HOUR(E25)&gt;0,HOUR(E25)&lt;13,HOUR(F25)&gt;13,HOUR(F25)&lt;20),F25-13/24,IF(AND(HOUR(E25)&gt;0,HOUR(E25)&lt;13,HOUR(F25)&gt;=20),7/24,0))))+IF(AND(HOUR(G25)&gt;=13,HOUR(H25)&lt;20),H25-G25,IF(AND(HOUR(G25)&gt;=13,HOUR(H25)&gt;=20),MOD(20/24-G25,1),IF(AND(HOUR(G25)&gt;0,HOUR(G25)&lt;13,HOUR(H25)&lt;20),H25-13/24,IF(AND(HOUR(G25)&gt;0,HOUR(G25)&lt;13,HOUR(H25)&gt;=20),7/24,0)))))</f>
        <v/>
      </c>
      <c r="M25" s="16" t="str">
        <f>IF(A25&lt;&gt;"Samstag","",IF(AND(HOUR(E25)&lt;20,HOUR(F25)&gt;=21),1/24,IF(AND(HOUR(E25)&gt;=20,HOUR(F25)&lt;=21),F25-E25,IF(AND(HOUR(E25)=20,HOUR(F25)&gt;21),21/24-E25,IF(AND(HOUR(E25)&lt;20,HOUR(F25)=20),F25-20/24,0))))+IF(AND(HOUR(G25)&lt;20,HOUR(H25)&gt;=21),1/24,IF(AND(HOUR(G25)&gt;=20,HOUR(H25)&lt;=21),H25-G25,IF(AND(HOUR(G25)=20,HOUR(H25)&gt;21),21/24-G25,IF(AND(HOUR(G25)&lt;20,HOUR(H25)=20),H25-20/24,0)))))</f>
        <v/>
      </c>
      <c r="N25" s="16">
        <f t="shared" si="0"/>
        <v>0</v>
      </c>
      <c r="O25" s="15" t="str">
        <f>IF(A25="Sonntag",I25,"")</f>
        <v/>
      </c>
      <c r="P25" s="14" t="str">
        <f>IF(B25="F",I25,"")</f>
        <v/>
      </c>
    </row>
    <row r="26" spans="1:16" x14ac:dyDescent="0.25">
      <c r="A26" s="25" t="str">
        <f>TEXT(C26,"TTTT")</f>
        <v>Samstag</v>
      </c>
      <c r="B26" s="24"/>
      <c r="C26" s="23">
        <v>44212</v>
      </c>
      <c r="D26" s="22"/>
      <c r="E26" s="21"/>
      <c r="F26" s="21"/>
      <c r="G26" s="21"/>
      <c r="H26" s="20"/>
      <c r="I26" s="19">
        <f>MOD(F26-E26,1)+MOD(H26-G26,1)</f>
        <v>0</v>
      </c>
      <c r="J26" s="18">
        <f>IF(D26="R",ROUNDUP(I26*24,0)/24,I26)</f>
        <v>0</v>
      </c>
      <c r="K26" s="17">
        <f>I26</f>
        <v>0</v>
      </c>
      <c r="L26" s="15">
        <f>IF(A26&lt;&gt;"Samstag","",IF(AND(HOUR(E26)&gt;=13,HOUR(F26)&lt;20),F26-E26,IF(AND(HOUR(E26)&gt;=13,HOUR(F26)&gt;=20),MOD(20/24-E26,1),IF(AND(HOUR(E26)&gt;0,HOUR(E26)&lt;13,HOUR(F26)&gt;13,HOUR(F26)&lt;20),F26-13/24,IF(AND(HOUR(E26)&gt;0,HOUR(E26)&lt;13,HOUR(F26)&gt;=20),7/24,0))))+IF(AND(HOUR(G26)&gt;=13,HOUR(H26)&lt;20),H26-G26,IF(AND(HOUR(G26)&gt;=13,HOUR(H26)&gt;=20),MOD(20/24-G26,1),IF(AND(HOUR(G26)&gt;0,HOUR(G26)&lt;13,HOUR(H26)&lt;20),H26-13/24,IF(AND(HOUR(G26)&gt;0,HOUR(G26)&lt;13,HOUR(H26)&gt;=20),7/24,0)))))</f>
        <v>0</v>
      </c>
      <c r="M26" s="16">
        <f>IF(A26&lt;&gt;"Samstag","",IF(AND(HOUR(E26)&lt;20,HOUR(F26)&gt;=21),1/24,IF(AND(HOUR(E26)&gt;=20,HOUR(F26)&lt;=21),F26-E26,IF(AND(HOUR(E26)=20,HOUR(F26)&gt;21),21/24-E26,IF(AND(HOUR(E26)&lt;20,HOUR(F26)=20),F26-20/24,0))))+IF(AND(HOUR(G26)&lt;20,HOUR(H26)&gt;=21),1/24,IF(AND(HOUR(G26)&gt;=20,HOUR(H26)&lt;=21),H26-G26,IF(AND(HOUR(G26)=20,HOUR(H26)&gt;21),21/24-G26,IF(AND(HOUR(G26)&lt;20,HOUR(H26)=20),H26-20/24,0)))))</f>
        <v>0</v>
      </c>
      <c r="N26" s="16">
        <f t="shared" si="0"/>
        <v>0</v>
      </c>
      <c r="O26" s="15" t="str">
        <f>IF(A26="Sonntag",I26,"")</f>
        <v/>
      </c>
      <c r="P26" s="14" t="str">
        <f>IF(B26="F",I26,"")</f>
        <v/>
      </c>
    </row>
    <row r="27" spans="1:16" x14ac:dyDescent="0.25">
      <c r="A27" s="25" t="str">
        <f>TEXT(C27,"TTTT")</f>
        <v>Sonntag</v>
      </c>
      <c r="B27" s="24"/>
      <c r="C27" s="23">
        <v>44213</v>
      </c>
      <c r="D27" s="22"/>
      <c r="E27" s="21"/>
      <c r="F27" s="21"/>
      <c r="G27" s="21"/>
      <c r="H27" s="20"/>
      <c r="I27" s="19">
        <f>MOD(F27-E27,1)+MOD(H27-G27,1)</f>
        <v>0</v>
      </c>
      <c r="J27" s="18">
        <f>IF(D27="R",ROUNDUP(I27*24,0)/24,I27)</f>
        <v>0</v>
      </c>
      <c r="K27" s="17">
        <f>I27</f>
        <v>0</v>
      </c>
      <c r="L27" s="15" t="str">
        <f>IF(A27&lt;&gt;"Samstag","",IF(AND(HOUR(E27)&gt;=13,HOUR(F27)&lt;20),F27-E27,IF(AND(HOUR(E27)&gt;=13,HOUR(F27)&gt;=20),MOD(20/24-E27,1),IF(AND(HOUR(E27)&gt;0,HOUR(E27)&lt;13,HOUR(F27)&gt;13,HOUR(F27)&lt;20),F27-13/24,IF(AND(HOUR(E27)&gt;0,HOUR(E27)&lt;13,HOUR(F27)&gt;=20),7/24,0))))+IF(AND(HOUR(G27)&gt;=13,HOUR(H27)&lt;20),H27-G27,IF(AND(HOUR(G27)&gt;=13,HOUR(H27)&gt;=20),MOD(20/24-G27,1),IF(AND(HOUR(G27)&gt;0,HOUR(G27)&lt;13,HOUR(H27)&lt;20),H27-13/24,IF(AND(HOUR(G27)&gt;0,HOUR(G27)&lt;13,HOUR(H27)&gt;=20),7/24,0)))))</f>
        <v/>
      </c>
      <c r="M27" s="16" t="str">
        <f>IF(A27&lt;&gt;"Samstag","",IF(AND(HOUR(E27)&lt;20,HOUR(F27)&gt;=21),1/24,IF(AND(HOUR(E27)&gt;=20,HOUR(F27)&lt;=21),F27-E27,IF(AND(HOUR(E27)=20,HOUR(F27)&gt;21),21/24-E27,IF(AND(HOUR(E27)&lt;20,HOUR(F27)=20),F27-20/24,0))))+IF(AND(HOUR(G27)&lt;20,HOUR(H27)&gt;=21),1/24,IF(AND(HOUR(G27)&gt;=20,HOUR(H27)&lt;=21),H27-G27,IF(AND(HOUR(G27)=20,HOUR(H27)&gt;21),21/24-G27,IF(AND(HOUR(G27)&lt;20,HOUR(H27)=20),H27-20/24,0)))))</f>
        <v/>
      </c>
      <c r="N27" s="16">
        <f t="shared" si="0"/>
        <v>0</v>
      </c>
      <c r="O27" s="15">
        <f>IF(A27="Sonntag",I27,"")</f>
        <v>0</v>
      </c>
      <c r="P27" s="14" t="str">
        <f>IF(B27="F",I27,"")</f>
        <v/>
      </c>
    </row>
    <row r="28" spans="1:16" x14ac:dyDescent="0.25">
      <c r="A28" s="28" t="str">
        <f>TEXT(C28,"TTTT")</f>
        <v>Montag</v>
      </c>
      <c r="B28" s="27"/>
      <c r="C28" s="26">
        <v>44214</v>
      </c>
      <c r="D28" s="26"/>
      <c r="E28" s="21"/>
      <c r="F28" s="21"/>
      <c r="G28" s="21"/>
      <c r="H28" s="20"/>
      <c r="I28" s="19">
        <f>MOD(F28-E28,1)+MOD(H28-G28,1)</f>
        <v>0</v>
      </c>
      <c r="J28" s="34">
        <f>IF(D28="R",ROUNDUP(I28*24,0)/24,I28)</f>
        <v>0</v>
      </c>
      <c r="K28" s="33">
        <f>I28</f>
        <v>0</v>
      </c>
      <c r="L28" s="15" t="str">
        <f>IF(A28&lt;&gt;"Samstag","",IF(AND(HOUR(E28)&gt;=13,HOUR(F28)&lt;20),F28-E28,IF(AND(HOUR(E28)&gt;=13,HOUR(F28)&gt;=20),MOD(20/24-E28,1),IF(AND(HOUR(E28)&gt;0,HOUR(E28)&lt;13,HOUR(F28)&gt;13,HOUR(F28)&lt;20),F28-13/24,IF(AND(HOUR(E28)&gt;0,HOUR(E28)&lt;13,HOUR(F28)&gt;=20),7/24,0))))+IF(AND(HOUR(G28)&gt;=13,HOUR(H28)&lt;20),H28-G28,IF(AND(HOUR(G28)&gt;=13,HOUR(H28)&gt;=20),MOD(20/24-G28,1),IF(AND(HOUR(G28)&gt;0,HOUR(G28)&lt;13,HOUR(H28)&lt;20),H28-13/24,IF(AND(HOUR(G28)&gt;0,HOUR(G28)&lt;13,HOUR(H28)&gt;=20),7/24,0)))))</f>
        <v/>
      </c>
      <c r="M28" s="16" t="str">
        <f>IF(A28&lt;&gt;"Samstag","",IF(AND(HOUR(E28)&lt;20,HOUR(F28)&gt;=21),1/24,IF(AND(HOUR(E28)&gt;=20,HOUR(F28)&lt;=21),F28-E28,IF(AND(HOUR(E28)=20,HOUR(F28)&gt;21),21/24-E28,IF(AND(HOUR(E28)&lt;20,HOUR(F28)=20),F28-20/24,0))))+IF(AND(HOUR(G28)&lt;20,HOUR(H28)&gt;=21),1/24,IF(AND(HOUR(G28)&gt;=20,HOUR(H28)&lt;=21),H28-G28,IF(AND(HOUR(G28)=20,HOUR(H28)&gt;21),21/24-G28,IF(AND(HOUR(G28)&lt;20,HOUR(H28)=20),H28-20/24,0)))))</f>
        <v/>
      </c>
      <c r="N28" s="16">
        <f t="shared" si="0"/>
        <v>0</v>
      </c>
      <c r="O28" s="30" t="str">
        <f>IF(A28="Sonntag",I28,"")</f>
        <v/>
      </c>
      <c r="P28" s="14" t="str">
        <f>IF(B28="F",I28,"")</f>
        <v/>
      </c>
    </row>
    <row r="29" spans="1:16" x14ac:dyDescent="0.25">
      <c r="A29" s="28" t="str">
        <f>TEXT(C29,"TTTT")</f>
        <v>Dienstag</v>
      </c>
      <c r="B29" s="27"/>
      <c r="C29" s="26">
        <v>44215</v>
      </c>
      <c r="D29" s="26"/>
      <c r="E29" s="21"/>
      <c r="F29" s="21"/>
      <c r="G29" s="21"/>
      <c r="H29" s="20"/>
      <c r="I29" s="19">
        <f>MOD(F29-E29,1)+MOD(H29-G29,1)</f>
        <v>0</v>
      </c>
      <c r="J29" s="19">
        <f>IF(D29="R",ROUNDUP(I29*24,0)/24,I29)</f>
        <v>0</v>
      </c>
      <c r="K29" s="33">
        <f>I29</f>
        <v>0</v>
      </c>
      <c r="L29" s="15" t="str">
        <f>IF(A29&lt;&gt;"Samstag","",IF(AND(HOUR(E29)&gt;=13,HOUR(F29)&lt;20),F29-E29,IF(AND(HOUR(E29)&gt;=13,HOUR(F29)&gt;=20),MOD(20/24-E29,1),IF(AND(HOUR(E29)&gt;0,HOUR(E29)&lt;13,HOUR(F29)&gt;13,HOUR(F29)&lt;20),F29-13/24,IF(AND(HOUR(E29)&gt;0,HOUR(E29)&lt;13,HOUR(F29)&gt;=20),7/24,0))))+IF(AND(HOUR(G29)&gt;=13,HOUR(H29)&lt;20),H29-G29,IF(AND(HOUR(G29)&gt;=13,HOUR(H29)&gt;=20),MOD(20/24-G29,1),IF(AND(HOUR(G29)&gt;0,HOUR(G29)&lt;13,HOUR(H29)&lt;20),H29-13/24,IF(AND(HOUR(G29)&gt;0,HOUR(G29)&lt;13,HOUR(H29)&gt;=20),7/24,0)))))</f>
        <v/>
      </c>
      <c r="M29" s="16" t="str">
        <f>IF(A29&lt;&gt;"Samstag","",IF(AND(HOUR(E29)&lt;20,HOUR(F29)&gt;=21),1/24,IF(AND(HOUR(E29)&gt;=20,HOUR(F29)&lt;=21),F29-E29,IF(AND(HOUR(E29)=20,HOUR(F29)&gt;21),21/24-E29,IF(AND(HOUR(E29)&lt;20,HOUR(F29)=20),F29-20/24,0))))+IF(AND(HOUR(G29)&lt;20,HOUR(H29)&gt;=21),1/24,IF(AND(HOUR(G29)&gt;=20,HOUR(H29)&lt;=21),H29-G29,IF(AND(HOUR(G29)=20,HOUR(H29)&gt;21),21/24-G29,IF(AND(HOUR(G29)&lt;20,HOUR(H29)=20),H29-20/24,0)))))</f>
        <v/>
      </c>
      <c r="N29" s="16">
        <f t="shared" si="0"/>
        <v>0</v>
      </c>
      <c r="O29" s="30" t="str">
        <f>IF(A29="Sonntag",I29,"")</f>
        <v/>
      </c>
      <c r="P29" s="14" t="str">
        <f>IF(B29="F",I29,"")</f>
        <v/>
      </c>
    </row>
    <row r="30" spans="1:16" x14ac:dyDescent="0.25">
      <c r="A30" s="28" t="str">
        <f>TEXT(C30,"TTTT")</f>
        <v>Mittwoch</v>
      </c>
      <c r="B30" s="27"/>
      <c r="C30" s="26">
        <v>44216</v>
      </c>
      <c r="D30" s="26"/>
      <c r="E30" s="21"/>
      <c r="F30" s="21"/>
      <c r="G30" s="21"/>
      <c r="H30" s="20"/>
      <c r="I30" s="19">
        <f>MOD(F30-E30,1)+MOD(H30-G30,1)</f>
        <v>0</v>
      </c>
      <c r="J30" s="18">
        <f>IF(D30="R",ROUNDUP(I30*24,0)/24,I30)</f>
        <v>0</v>
      </c>
      <c r="K30" s="17">
        <f>I30</f>
        <v>0</v>
      </c>
      <c r="L30" s="15" t="str">
        <f>IF(A30&lt;&gt;"Samstag","",IF(AND(HOUR(E30)&gt;=13,HOUR(F30)&lt;20),F30-E30,IF(AND(HOUR(E30)&gt;=13,HOUR(F30)&gt;=20),MOD(20/24-E30,1),IF(AND(HOUR(E30)&gt;0,HOUR(E30)&lt;13,HOUR(F30)&gt;13,HOUR(F30)&lt;20),F30-13/24,IF(AND(HOUR(E30)&gt;0,HOUR(E30)&lt;13,HOUR(F30)&gt;=20),7/24,0))))+IF(AND(HOUR(G30)&gt;=13,HOUR(H30)&lt;20),H30-G30,IF(AND(HOUR(G30)&gt;=13,HOUR(H30)&gt;=20),MOD(20/24-G30,1),IF(AND(HOUR(G30)&gt;0,HOUR(G30)&lt;13,HOUR(H30)&lt;20),H30-13/24,IF(AND(HOUR(G30)&gt;0,HOUR(G30)&lt;13,HOUR(H30)&gt;=20),7/24,0)))))</f>
        <v/>
      </c>
      <c r="M30" s="16" t="str">
        <f>IF(A30&lt;&gt;"Samstag","",IF(AND(HOUR(E30)&lt;20,HOUR(F30)&gt;=21),1/24,IF(AND(HOUR(E30)&gt;=20,HOUR(F30)&lt;=21),F30-E30,IF(AND(HOUR(E30)=20,HOUR(F30)&gt;21),21/24-E30,IF(AND(HOUR(E30)&lt;20,HOUR(F30)=20),F30-20/24,0))))+IF(AND(HOUR(G30)&lt;20,HOUR(H30)&gt;=21),1/24,IF(AND(HOUR(G30)&gt;=20,HOUR(H30)&lt;=21),H30-G30,IF(AND(HOUR(G30)=20,HOUR(H30)&gt;21),21/24-G30,IF(AND(HOUR(G30)&lt;20,HOUR(H30)=20),H30-20/24,0)))))</f>
        <v/>
      </c>
      <c r="N30" s="16">
        <f t="shared" si="0"/>
        <v>0</v>
      </c>
      <c r="O30" s="29" t="str">
        <f>IF(A30="Sonntag",I30,"")</f>
        <v/>
      </c>
      <c r="P30" s="14" t="str">
        <f>IF(B30="F",I30,"")</f>
        <v/>
      </c>
    </row>
    <row r="31" spans="1:16" x14ac:dyDescent="0.25">
      <c r="A31" s="28" t="str">
        <f>TEXT(C31,"TTTT")</f>
        <v>Donnerstag</v>
      </c>
      <c r="B31" s="27"/>
      <c r="C31" s="26">
        <v>44217</v>
      </c>
      <c r="D31" s="26"/>
      <c r="E31" s="21"/>
      <c r="F31" s="21"/>
      <c r="G31" s="21"/>
      <c r="H31" s="20"/>
      <c r="I31" s="19">
        <f>MOD(F31-E31,1)+MOD(H31-G31,1)</f>
        <v>0</v>
      </c>
      <c r="J31" s="18">
        <f>IF(D31="R",ROUNDUP(I31*24,0)/24,I31)</f>
        <v>0</v>
      </c>
      <c r="K31" s="17">
        <f>I31</f>
        <v>0</v>
      </c>
      <c r="L31" s="15" t="str">
        <f>IF(A31&lt;&gt;"Samstag","",IF(AND(HOUR(E31)&gt;=13,HOUR(F31)&lt;20),F31-E31,IF(AND(HOUR(E31)&gt;=13,HOUR(F31)&gt;=20),MOD(20/24-E31,1),IF(AND(HOUR(E31)&gt;0,HOUR(E31)&lt;13,HOUR(F31)&gt;13,HOUR(F31)&lt;20),F31-13/24,IF(AND(HOUR(E31)&gt;0,HOUR(E31)&lt;13,HOUR(F31)&gt;=20),7/24,0))))+IF(AND(HOUR(G31)&gt;=13,HOUR(H31)&lt;20),H31-G31,IF(AND(HOUR(G31)&gt;=13,HOUR(H31)&gt;=20),MOD(20/24-G31,1),IF(AND(HOUR(G31)&gt;0,HOUR(G31)&lt;13,HOUR(H31)&lt;20),H31-13/24,IF(AND(HOUR(G31)&gt;0,HOUR(G31)&lt;13,HOUR(H31)&gt;=20),7/24,0)))))</f>
        <v/>
      </c>
      <c r="M31" s="16" t="str">
        <f>IF(A31&lt;&gt;"Samstag","",IF(AND(HOUR(E31)&lt;20,HOUR(F31)&gt;=21),1/24,IF(AND(HOUR(E31)&gt;=20,HOUR(F31)&lt;=21),F31-E31,IF(AND(HOUR(E31)=20,HOUR(F31)&gt;21),21/24-E31,IF(AND(HOUR(E31)&lt;20,HOUR(F31)=20),F31-20/24,0))))+IF(AND(HOUR(G31)&lt;20,HOUR(H31)&gt;=21),1/24,IF(AND(HOUR(G31)&gt;=20,HOUR(H31)&lt;=21),H31-G31,IF(AND(HOUR(G31)=20,HOUR(H31)&gt;21),21/24-G31,IF(AND(HOUR(G31)&lt;20,HOUR(H31)=20),H31-20/24,0)))))</f>
        <v/>
      </c>
      <c r="N31" s="16">
        <f t="shared" si="0"/>
        <v>0</v>
      </c>
      <c r="O31" s="15" t="str">
        <f>IF(A31="Sonntag",I31,"")</f>
        <v/>
      </c>
      <c r="P31" s="14" t="str">
        <f>IF(B31="F",I31,"")</f>
        <v/>
      </c>
    </row>
    <row r="32" spans="1:16" x14ac:dyDescent="0.25">
      <c r="A32" s="28" t="str">
        <f>TEXT(C32,"TTTT")</f>
        <v>Freitag</v>
      </c>
      <c r="B32" s="27"/>
      <c r="C32" s="26">
        <v>44218</v>
      </c>
      <c r="D32" s="26"/>
      <c r="E32" s="21"/>
      <c r="F32" s="21"/>
      <c r="G32" s="21"/>
      <c r="H32" s="20"/>
      <c r="I32" s="19">
        <f>MOD(F32-E32,1)+MOD(H32-G32,1)</f>
        <v>0</v>
      </c>
      <c r="J32" s="18">
        <f>IF(D32="R",ROUNDUP(I32*24,0)/24,I32)</f>
        <v>0</v>
      </c>
      <c r="K32" s="17">
        <f>I32</f>
        <v>0</v>
      </c>
      <c r="L32" s="15" t="str">
        <f>IF(A32&lt;&gt;"Samstag","",IF(AND(HOUR(E32)&gt;=13,HOUR(F32)&lt;20),F32-E32,IF(AND(HOUR(E32)&gt;=13,HOUR(F32)&gt;=20),MOD(20/24-E32,1),IF(AND(HOUR(E32)&gt;0,HOUR(E32)&lt;13,HOUR(F32)&gt;13,HOUR(F32)&lt;20),F32-13/24,IF(AND(HOUR(E32)&gt;0,HOUR(E32)&lt;13,HOUR(F32)&gt;=20),7/24,0))))+IF(AND(HOUR(G32)&gt;=13,HOUR(H32)&lt;20),H32-G32,IF(AND(HOUR(G32)&gt;=13,HOUR(H32)&gt;=20),MOD(20/24-G32,1),IF(AND(HOUR(G32)&gt;0,HOUR(G32)&lt;13,HOUR(H32)&lt;20),H32-13/24,IF(AND(HOUR(G32)&gt;0,HOUR(G32)&lt;13,HOUR(H32)&gt;=20),7/24,0)))))</f>
        <v/>
      </c>
      <c r="M32" s="16" t="str">
        <f>IF(A32&lt;&gt;"Samstag","",IF(AND(HOUR(E32)&lt;20,HOUR(F32)&gt;=21),1/24,IF(AND(HOUR(E32)&gt;=20,HOUR(F32)&lt;=21),F32-E32,IF(AND(HOUR(E32)=20,HOUR(F32)&gt;21),21/24-E32,IF(AND(HOUR(E32)&lt;20,HOUR(F32)=20),F32-20/24,0))))+IF(AND(HOUR(G32)&lt;20,HOUR(H32)&gt;=21),1/24,IF(AND(HOUR(G32)&gt;=20,HOUR(H32)&lt;=21),H32-G32,IF(AND(HOUR(G32)=20,HOUR(H32)&gt;21),21/24-G32,IF(AND(HOUR(G32)&lt;20,HOUR(H32)=20),H32-20/24,0)))))</f>
        <v/>
      </c>
      <c r="N32" s="16">
        <f t="shared" si="0"/>
        <v>0</v>
      </c>
      <c r="O32" s="15" t="str">
        <f>IF(A32="Sonntag",I32,"")</f>
        <v/>
      </c>
      <c r="P32" s="14" t="str">
        <f>IF(B32="F",I32,"")</f>
        <v/>
      </c>
    </row>
    <row r="33" spans="1:16" x14ac:dyDescent="0.25">
      <c r="A33" s="25" t="str">
        <f>TEXT(C33,"TTTT")</f>
        <v>Samstag</v>
      </c>
      <c r="B33" s="24"/>
      <c r="C33" s="23">
        <v>44219</v>
      </c>
      <c r="D33" s="22"/>
      <c r="E33" s="21"/>
      <c r="F33" s="21"/>
      <c r="G33" s="21"/>
      <c r="H33" s="20"/>
      <c r="I33" s="19">
        <f>MOD(F33-E33,1)+MOD(H33-G33,1)</f>
        <v>0</v>
      </c>
      <c r="J33" s="18">
        <f>IF(D33="R",ROUNDUP(I33*24,0)/24,I33)</f>
        <v>0</v>
      </c>
      <c r="K33" s="17">
        <f>I33</f>
        <v>0</v>
      </c>
      <c r="L33" s="15">
        <f>IF(A33&lt;&gt;"Samstag","",IF(AND(HOUR(E33)&gt;=13,HOUR(F33)&lt;20),F33-E33,IF(AND(HOUR(E33)&gt;=13,HOUR(F33)&gt;=20),MOD(20/24-E33,1),IF(AND(HOUR(E33)&gt;0,HOUR(E33)&lt;13,HOUR(F33)&gt;13,HOUR(F33)&lt;20),F33-13/24,IF(AND(HOUR(E33)&gt;0,HOUR(E33)&lt;13,HOUR(F33)&gt;=20),7/24,0))))+IF(AND(HOUR(G33)&gt;=13,HOUR(H33)&lt;20),H33-G33,IF(AND(HOUR(G33)&gt;=13,HOUR(H33)&gt;=20),MOD(20/24-G33,1),IF(AND(HOUR(G33)&gt;0,HOUR(G33)&lt;13,HOUR(H33)&lt;20),H33-13/24,IF(AND(HOUR(G33)&gt;0,HOUR(G33)&lt;13,HOUR(H33)&gt;=20),7/24,0)))))</f>
        <v>0</v>
      </c>
      <c r="M33" s="16">
        <f>IF(A33&lt;&gt;"Samstag","",IF(AND(HOUR(E33)&lt;20,HOUR(F33)&gt;=21),1/24,IF(AND(HOUR(E33)&gt;=20,HOUR(F33)&lt;=21),F33-E33,IF(AND(HOUR(E33)=20,HOUR(F33)&gt;21),21/24-E33,IF(AND(HOUR(E33)&lt;20,HOUR(F33)=20),F33-20/24,0))))+IF(AND(HOUR(G33)&lt;20,HOUR(H33)&gt;=21),1/24,IF(AND(HOUR(G33)&gt;=20,HOUR(H33)&lt;=21),H33-G33,IF(AND(HOUR(G33)=20,HOUR(H33)&gt;21),21/24-G33,IF(AND(HOUR(G33)&lt;20,HOUR(H33)=20),H33-20/24,0)))))</f>
        <v>0</v>
      </c>
      <c r="N33" s="16">
        <f t="shared" si="0"/>
        <v>0</v>
      </c>
      <c r="O33" s="15" t="str">
        <f>IF(A33="Sonntag",I33,"")</f>
        <v/>
      </c>
      <c r="P33" s="14" t="str">
        <f>IF(B33="F",I33,"")</f>
        <v/>
      </c>
    </row>
    <row r="34" spans="1:16" x14ac:dyDescent="0.25">
      <c r="A34" s="25" t="str">
        <f>TEXT(C34,"TTTT")</f>
        <v>Sonntag</v>
      </c>
      <c r="B34" s="24"/>
      <c r="C34" s="23">
        <v>44220</v>
      </c>
      <c r="D34" s="22"/>
      <c r="E34" s="21"/>
      <c r="F34" s="21"/>
      <c r="G34" s="21"/>
      <c r="H34" s="20"/>
      <c r="I34" s="19">
        <f>MOD(F34-E34,1)+MOD(H34-G34,1)</f>
        <v>0</v>
      </c>
      <c r="J34" s="18">
        <f>IF(D34="R",ROUNDUP(I34*24,0)/24,I34)</f>
        <v>0</v>
      </c>
      <c r="K34" s="17">
        <f>I34</f>
        <v>0</v>
      </c>
      <c r="L34" s="15" t="str">
        <f>IF(A34&lt;&gt;"Samstag","",IF(AND(HOUR(E34)&gt;=13,HOUR(F34)&lt;20),F34-E34,IF(AND(HOUR(E34)&gt;=13,HOUR(F34)&gt;=20),MOD(20/24-E34,1),IF(AND(HOUR(E34)&gt;0,HOUR(E34)&lt;13,HOUR(F34)&gt;13,HOUR(F34)&lt;20),F34-13/24,IF(AND(HOUR(E34)&gt;0,HOUR(E34)&lt;13,HOUR(F34)&gt;=20),7/24,0))))+IF(AND(HOUR(G34)&gt;=13,HOUR(H34)&lt;20),H34-G34,IF(AND(HOUR(G34)&gt;=13,HOUR(H34)&gt;=20),MOD(20/24-G34,1),IF(AND(HOUR(G34)&gt;0,HOUR(G34)&lt;13,HOUR(H34)&lt;20),H34-13/24,IF(AND(HOUR(G34)&gt;0,HOUR(G34)&lt;13,HOUR(H34)&gt;=20),7/24,0)))))</f>
        <v/>
      </c>
      <c r="M34" s="16" t="str">
        <f>IF(A34&lt;&gt;"Samstag","",IF(AND(HOUR(E34)&lt;20,HOUR(F34)&gt;=21),1/24,IF(AND(HOUR(E34)&gt;=20,HOUR(F34)&lt;=21),F34-E34,IF(AND(HOUR(E34)=20,HOUR(F34)&gt;21),21/24-E34,IF(AND(HOUR(E34)&lt;20,HOUR(F34)=20),F34-20/24,0))))+IF(AND(HOUR(G34)&lt;20,HOUR(H34)&gt;=21),1/24,IF(AND(HOUR(G34)&gt;=20,HOUR(H34)&lt;=21),H34-G34,IF(AND(HOUR(G34)=20,HOUR(H34)&gt;21),21/24-G34,IF(AND(HOUR(G34)&lt;20,HOUR(H34)=20),H34-20/24,0)))))</f>
        <v/>
      </c>
      <c r="N34" s="16">
        <f t="shared" si="0"/>
        <v>0</v>
      </c>
      <c r="O34" s="15">
        <f>IF(A34="Sonntag",I34,"")</f>
        <v>0</v>
      </c>
      <c r="P34" s="14" t="str">
        <f>IF(B34="F",I34,"")</f>
        <v/>
      </c>
    </row>
    <row r="35" spans="1:16" x14ac:dyDescent="0.25">
      <c r="A35" s="28" t="str">
        <f>TEXT(C35,"TTTT")</f>
        <v>Montag</v>
      </c>
      <c r="B35" s="27"/>
      <c r="C35" s="26">
        <v>44221</v>
      </c>
      <c r="D35" s="26"/>
      <c r="E35" s="21">
        <v>0.16666666666666666</v>
      </c>
      <c r="F35" s="21">
        <v>0.29166666666666669</v>
      </c>
      <c r="G35" s="21"/>
      <c r="H35" s="20"/>
      <c r="I35" s="19">
        <f>MOD(F35-E35,1)+MOD(H35-G35,1)</f>
        <v>0.12500000000000003</v>
      </c>
      <c r="J35" s="32">
        <f>IF(D35="R",ROUNDUP(I35*24,0)/24,I35)</f>
        <v>0.12500000000000003</v>
      </c>
      <c r="K35" s="17">
        <f>I35</f>
        <v>0.12500000000000003</v>
      </c>
      <c r="L35" s="15" t="str">
        <f>IF(A35&lt;&gt;"Samstag","",IF(AND(HOUR(E35)&gt;=13,HOUR(F35)&lt;20),F35-E35,IF(AND(HOUR(E35)&gt;=13,HOUR(F35)&gt;=20),MOD(20/24-E35,1),IF(AND(HOUR(E35)&gt;0,HOUR(E35)&lt;13,HOUR(F35)&gt;13,HOUR(F35)&lt;20),F35-13/24,IF(AND(HOUR(E35)&gt;0,HOUR(E35)&lt;13,HOUR(F35)&gt;=20),7/24,0))))+IF(AND(HOUR(G35)&gt;=13,HOUR(H35)&lt;20),H35-G35,IF(AND(HOUR(G35)&gt;=13,HOUR(H35)&gt;=20),MOD(20/24-G35,1),IF(AND(HOUR(G35)&gt;0,HOUR(G35)&lt;13,HOUR(H35)&lt;20),H35-13/24,IF(AND(HOUR(G35)&gt;0,HOUR(G35)&lt;13,HOUR(H35)&gt;=20),7/24,0)))))</f>
        <v/>
      </c>
      <c r="M35" s="16" t="str">
        <f>IF(A35&lt;&gt;"Samstag","",IF(AND(HOUR(E35)&lt;20,HOUR(F35)&gt;=21),1/24,IF(AND(HOUR(E35)&gt;=20,HOUR(F35)&lt;=21),F35-E35,IF(AND(HOUR(E35)=20,HOUR(F35)&gt;21),21/24-E35,IF(AND(HOUR(E35)&lt;20,HOUR(F35)=20),F35-20/24,0))))+IF(AND(HOUR(G35)&lt;20,HOUR(H35)&gt;=21),1/24,IF(AND(HOUR(G35)&gt;=20,HOUR(H35)&lt;=21),H35-G35,IF(AND(HOUR(G35)=20,HOUR(H35)&gt;21),21/24-G35,IF(AND(HOUR(G35)&lt;20,HOUR(H35)=20),H35-20/24,0)))))</f>
        <v/>
      </c>
      <c r="N35" s="16">
        <f t="shared" si="0"/>
        <v>8.3333333333333343E-2</v>
      </c>
      <c r="O35" s="30" t="str">
        <f>IF(A35="Sonntag",I35,"")</f>
        <v/>
      </c>
      <c r="P35" s="14" t="str">
        <f>IF(B35="F",I35,"")</f>
        <v/>
      </c>
    </row>
    <row r="36" spans="1:16" x14ac:dyDescent="0.25">
      <c r="A36" s="28" t="str">
        <f>TEXT(C36,"TTTT")</f>
        <v>Dienstag</v>
      </c>
      <c r="B36" s="27"/>
      <c r="C36" s="26">
        <v>44222</v>
      </c>
      <c r="D36" s="26"/>
      <c r="E36" s="21"/>
      <c r="F36" s="21"/>
      <c r="G36" s="21"/>
      <c r="H36" s="20"/>
      <c r="I36" s="19">
        <f>MOD(F36-E36,1)+MOD(H36-G36,1)</f>
        <v>0</v>
      </c>
      <c r="J36" s="31">
        <f>IF(D36="R",ROUNDUP(I36*24,0)/24,I36)</f>
        <v>0</v>
      </c>
      <c r="K36" s="17">
        <f>I36</f>
        <v>0</v>
      </c>
      <c r="L36" s="15" t="str">
        <f>IF(A36&lt;&gt;"Samstag","",IF(AND(HOUR(E36)&gt;=13,HOUR(F36)&lt;20),F36-E36,IF(AND(HOUR(E36)&gt;=13,HOUR(F36)&gt;=20),MOD(20/24-E36,1),IF(AND(HOUR(E36)&gt;0,HOUR(E36)&lt;13,HOUR(F36)&gt;13,HOUR(F36)&lt;20),F36-13/24,IF(AND(HOUR(E36)&gt;0,HOUR(E36)&lt;13,HOUR(F36)&gt;=20),7/24,0))))+IF(AND(HOUR(G36)&gt;=13,HOUR(H36)&lt;20),H36-G36,IF(AND(HOUR(G36)&gt;=13,HOUR(H36)&gt;=20),MOD(20/24-G36,1),IF(AND(HOUR(G36)&gt;0,HOUR(G36)&lt;13,HOUR(H36)&lt;20),H36-13/24,IF(AND(HOUR(G36)&gt;0,HOUR(G36)&lt;13,HOUR(H36)&gt;=20),7/24,0)))))</f>
        <v/>
      </c>
      <c r="M36" s="16" t="str">
        <f>IF(A36&lt;&gt;"Samstag","",IF(AND(HOUR(E36)&lt;20,HOUR(F36)&gt;=21),1/24,IF(AND(HOUR(E36)&gt;=20,HOUR(F36)&lt;=21),F36-E36,IF(AND(HOUR(E36)=20,HOUR(F36)&gt;21),21/24-E36,IF(AND(HOUR(E36)&lt;20,HOUR(F36)=20),F36-20/24,0))))+IF(AND(HOUR(G36)&lt;20,HOUR(H36)&gt;=21),1/24,IF(AND(HOUR(G36)&gt;=20,HOUR(H36)&lt;=21),H36-G36,IF(AND(HOUR(G36)=20,HOUR(H36)&gt;21),21/24-G36,IF(AND(HOUR(G36)&lt;20,HOUR(H36)=20),H36-20/24,0)))))</f>
        <v/>
      </c>
      <c r="N36" s="16">
        <f t="shared" si="0"/>
        <v>0</v>
      </c>
      <c r="O36" s="30" t="str">
        <f>IF(A36="Sonntag",I36,"")</f>
        <v/>
      </c>
      <c r="P36" s="14" t="str">
        <f>IF(B36="F",I36,"")</f>
        <v/>
      </c>
    </row>
    <row r="37" spans="1:16" x14ac:dyDescent="0.25">
      <c r="A37" s="28" t="str">
        <f>TEXT(C37,"TTTT")</f>
        <v>Mittwoch</v>
      </c>
      <c r="B37" s="27"/>
      <c r="C37" s="26">
        <v>44223</v>
      </c>
      <c r="D37" s="26"/>
      <c r="E37" s="21"/>
      <c r="F37" s="21"/>
      <c r="G37" s="21"/>
      <c r="H37" s="20"/>
      <c r="I37" s="19">
        <f>MOD(F37-E37,1)+MOD(H37-G37,1)</f>
        <v>0</v>
      </c>
      <c r="J37" s="18">
        <f>IF(D37="R",ROUNDUP(I37*24,0)/24,I37)</f>
        <v>0</v>
      </c>
      <c r="K37" s="17">
        <f>I37</f>
        <v>0</v>
      </c>
      <c r="L37" s="15" t="str">
        <f>IF(A37&lt;&gt;"Samstag","",IF(AND(HOUR(E37)&gt;=13,HOUR(F37)&lt;20),F37-E37,IF(AND(HOUR(E37)&gt;=13,HOUR(F37)&gt;=20),MOD(20/24-E37,1),IF(AND(HOUR(E37)&gt;0,HOUR(E37)&lt;13,HOUR(F37)&gt;13,HOUR(F37)&lt;20),F37-13/24,IF(AND(HOUR(E37)&gt;0,HOUR(E37)&lt;13,HOUR(F37)&gt;=20),7/24,0))))+IF(AND(HOUR(G37)&gt;=13,HOUR(H37)&lt;20),H37-G37,IF(AND(HOUR(G37)&gt;=13,HOUR(H37)&gt;=20),MOD(20/24-G37,1),IF(AND(HOUR(G37)&gt;0,HOUR(G37)&lt;13,HOUR(H37)&lt;20),H37-13/24,IF(AND(HOUR(G37)&gt;0,HOUR(G37)&lt;13,HOUR(H37)&gt;=20),7/24,0)))))</f>
        <v/>
      </c>
      <c r="M37" s="16" t="str">
        <f>IF(A37&lt;&gt;"Samstag","",IF(AND(HOUR(E37)&lt;20,HOUR(F37)&gt;=21),1/24,IF(AND(HOUR(E37)&gt;=20,HOUR(F37)&lt;=21),F37-E37,IF(AND(HOUR(E37)=20,HOUR(F37)&gt;21),21/24-E37,IF(AND(HOUR(E37)&lt;20,HOUR(F37)=20),F37-20/24,0))))+IF(AND(HOUR(G37)&lt;20,HOUR(H37)&gt;=21),1/24,IF(AND(HOUR(G37)&gt;=20,HOUR(H37)&lt;=21),H37-G37,IF(AND(HOUR(G37)=20,HOUR(H37)&gt;21),21/24-G37,IF(AND(HOUR(G37)&lt;20,HOUR(H37)=20),H37-20/24,0)))))</f>
        <v/>
      </c>
      <c r="N37" s="16">
        <f t="shared" si="0"/>
        <v>0</v>
      </c>
      <c r="O37" s="29" t="str">
        <f>IF(A37="Sonntag",I37,"")</f>
        <v/>
      </c>
      <c r="P37" s="14" t="str">
        <f>IF(B37="F",I37,"")</f>
        <v/>
      </c>
    </row>
    <row r="38" spans="1:16" x14ac:dyDescent="0.25">
      <c r="A38" s="28" t="str">
        <f>TEXT(C38,"TTTT")</f>
        <v>Donnerstag</v>
      </c>
      <c r="B38" s="27"/>
      <c r="C38" s="26">
        <v>44224</v>
      </c>
      <c r="D38" s="26"/>
      <c r="E38" s="21"/>
      <c r="F38" s="21"/>
      <c r="G38" s="21"/>
      <c r="H38" s="20"/>
      <c r="I38" s="19">
        <f>MOD(F38-E38,1)+MOD(H38-G38,1)</f>
        <v>0</v>
      </c>
      <c r="J38" s="18">
        <f>IF(D38="R",ROUNDUP(I38*24,0)/24,I38)</f>
        <v>0</v>
      </c>
      <c r="K38" s="17">
        <f>I38</f>
        <v>0</v>
      </c>
      <c r="L38" s="15" t="str">
        <f>IF(A38&lt;&gt;"Samstag","",IF(AND(HOUR(E38)&gt;=13,HOUR(F38)&lt;20),F38-E38,IF(AND(HOUR(E38)&gt;=13,HOUR(F38)&gt;=20),MOD(20/24-E38,1),IF(AND(HOUR(E38)&gt;0,HOUR(E38)&lt;13,HOUR(F38)&gt;13,HOUR(F38)&lt;20),F38-13/24,IF(AND(HOUR(E38)&gt;0,HOUR(E38)&lt;13,HOUR(F38)&gt;=20),7/24,0))))+IF(AND(HOUR(G38)&gt;=13,HOUR(H38)&lt;20),H38-G38,IF(AND(HOUR(G38)&gt;=13,HOUR(H38)&gt;=20),MOD(20/24-G38,1),IF(AND(HOUR(G38)&gt;0,HOUR(G38)&lt;13,HOUR(H38)&lt;20),H38-13/24,IF(AND(HOUR(G38)&gt;0,HOUR(G38)&lt;13,HOUR(H38)&gt;=20),7/24,0)))))</f>
        <v/>
      </c>
      <c r="M38" s="16" t="str">
        <f>IF(A38&lt;&gt;"Samstag","",IF(AND(HOUR(E38)&lt;20,HOUR(F38)&gt;=21),1/24,IF(AND(HOUR(E38)&gt;=20,HOUR(F38)&lt;=21),F38-E38,IF(AND(HOUR(E38)=20,HOUR(F38)&gt;21),21/24-E38,IF(AND(HOUR(E38)&lt;20,HOUR(F38)=20),F38-20/24,0))))+IF(AND(HOUR(G38)&lt;20,HOUR(H38)&gt;=21),1/24,IF(AND(HOUR(G38)&gt;=20,HOUR(H38)&lt;=21),H38-G38,IF(AND(HOUR(G38)=20,HOUR(H38)&gt;21),21/24-G38,IF(AND(HOUR(G38)&lt;20,HOUR(H38)=20),H38-20/24,0)))))</f>
        <v/>
      </c>
      <c r="N38" s="16">
        <f t="shared" si="0"/>
        <v>0</v>
      </c>
      <c r="O38" s="15" t="str">
        <f>IF(A38="Sonntag",I38,"")</f>
        <v/>
      </c>
      <c r="P38" s="14" t="str">
        <f>IF(B38="F",I38,"")</f>
        <v/>
      </c>
    </row>
    <row r="39" spans="1:16" x14ac:dyDescent="0.25">
      <c r="A39" s="28" t="str">
        <f>TEXT(C39,"TTTT")</f>
        <v>Freitag</v>
      </c>
      <c r="B39" s="27"/>
      <c r="C39" s="26">
        <v>44225</v>
      </c>
      <c r="D39" s="26"/>
      <c r="E39" s="21"/>
      <c r="F39" s="21"/>
      <c r="G39" s="21"/>
      <c r="H39" s="20"/>
      <c r="I39" s="19">
        <f>MOD(F39-E39,1)+MOD(H39-G39,1)</f>
        <v>0</v>
      </c>
      <c r="J39" s="18">
        <f>IF(D39="R",ROUNDUP(I39*24,0)/24,I39)</f>
        <v>0</v>
      </c>
      <c r="K39" s="17">
        <f>I39</f>
        <v>0</v>
      </c>
      <c r="L39" s="15" t="str">
        <f>IF(A39&lt;&gt;"Samstag","",IF(AND(HOUR(E39)&gt;=13,HOUR(F39)&lt;20),F39-E39,IF(AND(HOUR(E39)&gt;=13,HOUR(F39)&gt;=20),MOD(20/24-E39,1),IF(AND(HOUR(E39)&gt;0,HOUR(E39)&lt;13,HOUR(F39)&gt;13,HOUR(F39)&lt;20),F39-13/24,IF(AND(HOUR(E39)&gt;0,HOUR(E39)&lt;13,HOUR(F39)&gt;=20),7/24,0))))+IF(AND(HOUR(G39)&gt;=13,HOUR(H39)&lt;20),H39-G39,IF(AND(HOUR(G39)&gt;=13,HOUR(H39)&gt;=20),MOD(20/24-G39,1),IF(AND(HOUR(G39)&gt;0,HOUR(G39)&lt;13,HOUR(H39)&lt;20),H39-13/24,IF(AND(HOUR(G39)&gt;0,HOUR(G39)&lt;13,HOUR(H39)&gt;=20),7/24,0)))))</f>
        <v/>
      </c>
      <c r="M39" s="16" t="str">
        <f>IF(A39&lt;&gt;"Samstag","",IF(AND(HOUR(E39)&lt;20,HOUR(F39)&gt;=21),1/24,IF(AND(HOUR(E39)&gt;=20,HOUR(F39)&lt;=21),F39-E39,IF(AND(HOUR(E39)=20,HOUR(F39)&gt;21),21/24-E39,IF(AND(HOUR(E39)&lt;20,HOUR(F39)=20),F39-20/24,0))))+IF(AND(HOUR(G39)&lt;20,HOUR(H39)&gt;=21),1/24,IF(AND(HOUR(G39)&gt;=20,HOUR(H39)&lt;=21),H39-G39,IF(AND(HOUR(G39)=20,HOUR(H39)&gt;21),21/24-G39,IF(AND(HOUR(G39)&lt;20,HOUR(H39)=20),H39-20/24,0)))))</f>
        <v/>
      </c>
      <c r="N39" s="16">
        <f>IF(B39="F","",IF(A39="Sonntag",0,IF(AND(HOUR(E39)&lt;21,HOUR(F39)&gt;=21),F39-21/24,IF(AND(HOUR(E39)&gt;=21,HOUR(F39)&gt;=21),F39-E39,IF(AND(HOUR(E39)&gt;=21,HOUR(F39)&lt;=6),MOD(F39-E39,1),IF(AND(HOUR(E39)&gt;=21,HOUR(F39)&gt;6),MOD(6/24-E39,1),IF(AND(HOUR(E39)&gt;0,HOUR(E39)&lt;=6,HOUR(F39)&lt;=6),F39-E39,IF(AND(HOUR(E39)&gt;0,HOUR(E39)&lt;=6,HOUR(F39)&gt;6),6/24-E39,0)))))))+IF(AND(HOUR(G39)&lt;21,HOUR(H39)&gt;=21),H39-21/24,IF(AND(HOUR(G39)&gt;=21,HOUR(H39)&gt;=21),H39-G39,IF(AND(HOUR(G39)&gt;=21,HOUR(H39)&lt;=6),MOD(H39-G39,1),IF(AND(HOUR(G39)&gt;=21,HOUR(H39)&gt;6),MOD(6/24-G39,1),IF(AND(HOUR(G39)&gt;0,HOUR(G39)&lt;=6,HOUR(H39)&lt;=6),H39-G39,IF(AND(HOUR(G39)&gt;0,HOUR(G39)&lt;=6,HOUR(H39)&gt;6),6/24-G39,0)))))))</f>
        <v>0</v>
      </c>
      <c r="O39" s="15" t="str">
        <f>IF(A39="Sonntag",I39,"")</f>
        <v/>
      </c>
      <c r="P39" s="14" t="str">
        <f>IF(B39="F",I39,"")</f>
        <v/>
      </c>
    </row>
    <row r="40" spans="1:16" x14ac:dyDescent="0.25">
      <c r="A40" s="25" t="str">
        <f>TEXT(C40,"TTTT")</f>
        <v>Samstag</v>
      </c>
      <c r="B40" s="24"/>
      <c r="C40" s="23">
        <v>44226</v>
      </c>
      <c r="D40" s="22"/>
      <c r="E40" s="21"/>
      <c r="F40" s="21"/>
      <c r="G40" s="21"/>
      <c r="H40" s="20"/>
      <c r="I40" s="19">
        <f>MOD(F40-E40,1)+MOD(H40-G40,1)</f>
        <v>0</v>
      </c>
      <c r="J40" s="18">
        <f>IF(D40="R",ROUNDUP(I40*24,0)/24,I40)</f>
        <v>0</v>
      </c>
      <c r="K40" s="17">
        <f>I40</f>
        <v>0</v>
      </c>
      <c r="L40" s="15">
        <f>IF(A40&lt;&gt;"Samstag","",IF(AND(HOUR(E40)&gt;=13,HOUR(F40)&lt;20),F40-E40,IF(AND(HOUR(E40)&gt;=13,HOUR(F40)&gt;=20),MOD(20/24-E40,1),IF(AND(HOUR(E40)&gt;0,HOUR(E40)&lt;13,HOUR(F40)&gt;13,HOUR(F40)&lt;20),F40-13/24,IF(AND(HOUR(E40)&gt;0,HOUR(E40)&lt;13,HOUR(F40)&gt;=20),7/24,0))))+IF(AND(HOUR(G40)&gt;=13,HOUR(H40)&lt;20),H40-G40,IF(AND(HOUR(G40)&gt;=13,HOUR(H40)&gt;=20),MOD(20/24-G40,1),IF(AND(HOUR(G40)&gt;0,HOUR(G40)&lt;13,HOUR(H40)&lt;20),H40-13/24,IF(AND(HOUR(G40)&gt;0,HOUR(G40)&lt;13,HOUR(H40)&gt;=20),7/24,0)))))</f>
        <v>0</v>
      </c>
      <c r="M40" s="16">
        <f>IF(A40&lt;&gt;"Samstag","",IF(AND(HOUR(E40)&lt;20,HOUR(F40)&gt;=21),1/24,IF(AND(HOUR(E40)&gt;=20,HOUR(F40)&lt;=21),F40-E40,IF(AND(HOUR(E40)=20,HOUR(F40)&gt;21),21/24-E40,IF(AND(HOUR(E40)&lt;20,HOUR(F40)=20),F40-20/24,0))))+IF(AND(HOUR(G40)&lt;20,HOUR(H40)&gt;=21),1/24,IF(AND(HOUR(G40)&gt;=20,HOUR(H40)&lt;=21),H40-G40,IF(AND(HOUR(G40)=20,HOUR(H40)&gt;21),21/24-G40,IF(AND(HOUR(G40)&lt;20,HOUR(H40)=20),H40-20/24,0)))))</f>
        <v>0</v>
      </c>
      <c r="N40" s="16">
        <f>IF(B40="F","",IF(A40="Sonntag",0,IF(AND(HOUR(E40)&lt;21,HOUR(F40)&gt;=21),F40-21/24,IF(AND(HOUR(E40)&gt;=21,HOUR(F40)&gt;=21),F40-E40,IF(AND(HOUR(E40)&gt;=21,HOUR(F40)&lt;=6),MOD(F40-E40,1),IF(AND(HOUR(E40)&gt;=21,HOUR(F40)&gt;6),MOD(6/24-E40,1),IF(AND(HOUR(E40)&gt;0,HOUR(E40)&lt;=6,HOUR(F40)&lt;=6),F40-E40,IF(AND(HOUR(E40)&gt;0,HOUR(E40)&lt;=6,HOUR(F40)&gt;6),6/24-E40,0)))))))+IF(AND(HOUR(G40)&lt;21,HOUR(H40)&gt;=21),H40-21/24,IF(AND(HOUR(G40)&gt;=21,HOUR(H40)&gt;=21),H40-G40,IF(AND(HOUR(G40)&gt;=21,HOUR(H40)&lt;=6),MOD(H40-G40,1),IF(AND(HOUR(G40)&gt;=21,HOUR(H40)&gt;6),MOD(6/24-G40,1),IF(AND(HOUR(G40)&gt;0,HOUR(G40)&lt;=6,HOUR(H40)&lt;=6),H40-G40,IF(AND(HOUR(G40)&gt;0,HOUR(G40)&lt;=6,HOUR(H40)&gt;6),6/24-G40,0)))))))</f>
        <v>0</v>
      </c>
      <c r="O40" s="15" t="str">
        <f>IF(A40="Sonntag",I40,"")</f>
        <v/>
      </c>
      <c r="P40" s="14" t="str">
        <f>IF(B40="F",I40,"")</f>
        <v/>
      </c>
    </row>
    <row r="41" spans="1:16" ht="15.75" thickBot="1" x14ac:dyDescent="0.3">
      <c r="A41" s="25" t="str">
        <f>TEXT(C41,"TTTT")</f>
        <v>Sonntag</v>
      </c>
      <c r="B41" s="24"/>
      <c r="C41" s="23">
        <v>44227</v>
      </c>
      <c r="D41" s="22"/>
      <c r="E41" s="21"/>
      <c r="F41" s="21"/>
      <c r="G41" s="21"/>
      <c r="H41" s="20"/>
      <c r="I41" s="19">
        <f>MOD(F41-E41,1)+MOD(H41-G41,1)</f>
        <v>0</v>
      </c>
      <c r="J41" s="18">
        <f>IF(D41="R",ROUNDUP(I41*24,0)/24,I41)</f>
        <v>0</v>
      </c>
      <c r="K41" s="17">
        <f>I41</f>
        <v>0</v>
      </c>
      <c r="L41" s="15" t="str">
        <f>IF(A41&lt;&gt;"Samstag","",IF(AND(HOUR(E41)&gt;=13,HOUR(F41)&lt;20),F41-E41,IF(AND(HOUR(E41)&gt;=13,HOUR(F41)&gt;=20),MOD(20/24-E41,1),IF(AND(HOUR(E41)&gt;0,HOUR(E41)&lt;13,HOUR(F41)&gt;13,HOUR(F41)&lt;20),F41-13/24,IF(AND(HOUR(E41)&gt;0,HOUR(E41)&lt;13,HOUR(F41)&gt;=20),7/24,0))))+IF(AND(HOUR(G41)&gt;=13,HOUR(H41)&lt;20),H41-G41,IF(AND(HOUR(G41)&gt;=13,HOUR(H41)&gt;=20),MOD(20/24-G41,1),IF(AND(HOUR(G41)&gt;0,HOUR(G41)&lt;13,HOUR(H41)&lt;20),H41-13/24,IF(AND(HOUR(G41)&gt;0,HOUR(G41)&lt;13,HOUR(H41)&gt;=20),7/24,0)))))</f>
        <v/>
      </c>
      <c r="M41" s="16" t="str">
        <f>IF(A41&lt;&gt;"Samstag","",IF(AND(HOUR(E41)&lt;20,HOUR(F41)&gt;=21),1/24,IF(AND(HOUR(E41)&gt;=20,HOUR(F41)&lt;=21),F41-E41,IF(AND(HOUR(E41)=20,HOUR(F41)&gt;21),21/24-E41,IF(AND(HOUR(E41)&lt;20,HOUR(F41)=20),F41-20/24,0))))+IF(AND(HOUR(G41)&lt;20,HOUR(H41)&gt;=21),1/24,IF(AND(HOUR(G41)&gt;=20,HOUR(H41)&lt;=21),H41-G41,IF(AND(HOUR(G41)=20,HOUR(H41)&gt;21),21/24-G41,IF(AND(HOUR(G41)&lt;20,HOUR(H41)=20),H41-20/24,0)))))</f>
        <v/>
      </c>
      <c r="N41" s="16">
        <f>IF(B41="F","",IF(A41="Sonntag",0,IF(AND(HOUR(E41)&lt;21,HOUR(F41)&gt;=21),F41-21/24,IF(AND(HOUR(E41)&gt;=21,HOUR(F41)&gt;=21),F41-E41,IF(AND(HOUR(E41)&gt;=21,HOUR(F41)&lt;=6),MOD(F41-E41,1),IF(AND(HOUR(E41)&gt;=21,HOUR(F41)&gt;6),MOD(6/24-E41,1),IF(AND(HOUR(E41)&gt;0,HOUR(E41)&lt;=6,HOUR(F41)&lt;=6),F41-E41,IF(AND(HOUR(E41)&gt;0,HOUR(E41)&lt;=6,HOUR(F41)&gt;6),6/24-E41,0)))))))+IF(AND(HOUR(G41)&lt;21,HOUR(H41)&gt;=21),H41-21/24,IF(AND(HOUR(G41)&gt;=21,HOUR(H41)&gt;=21),H41-G41,IF(AND(HOUR(G41)&gt;=21,HOUR(H41)&lt;=6),MOD(H41-G41,1),IF(AND(HOUR(G41)&gt;=21,HOUR(H41)&gt;6),MOD(6/24-G41,1),IF(AND(HOUR(G41)&gt;0,HOUR(G41)&lt;=6,HOUR(H41)&lt;=6),H41-G41,IF(AND(HOUR(G41)&gt;0,HOUR(G41)&lt;=6,HOUR(H41)&gt;6),6/24-G41,0)))))))</f>
        <v>0</v>
      </c>
      <c r="O41" s="15">
        <f>IF(A41="Sonntag",I41,"")</f>
        <v>0</v>
      </c>
      <c r="P41" s="14" t="str">
        <f>IF(B41="F",I41,"")</f>
        <v/>
      </c>
    </row>
    <row r="42" spans="1:16" ht="15.75" thickBot="1" x14ac:dyDescent="0.3">
      <c r="E42" s="9"/>
      <c r="F42" s="9"/>
      <c r="G42" s="9"/>
      <c r="H42" s="9"/>
      <c r="I42" s="13">
        <f>SUM(I11:I41)</f>
        <v>0.25</v>
      </c>
      <c r="J42" s="13">
        <f>SUM(J11:J41)</f>
        <v>0.25</v>
      </c>
      <c r="K42" s="12">
        <f>SUM(K11:K41)</f>
        <v>0.25</v>
      </c>
      <c r="L42" s="12">
        <f>SUM(L11:L41)</f>
        <v>0</v>
      </c>
      <c r="M42" s="12">
        <f>SUM(M11:M41)</f>
        <v>0</v>
      </c>
      <c r="N42" s="12">
        <f>SUM(N11:N41)</f>
        <v>6.2500000000000028E-2</v>
      </c>
      <c r="O42" s="11">
        <f>SUM(O11:O41)</f>
        <v>0</v>
      </c>
      <c r="P42" s="10">
        <f>SUM(P11:P41)</f>
        <v>0</v>
      </c>
    </row>
    <row r="43" spans="1:16" x14ac:dyDescent="0.25">
      <c r="E43" s="9"/>
      <c r="F43" s="9"/>
      <c r="G43" s="9"/>
      <c r="H43" s="8"/>
      <c r="I43" s="8"/>
      <c r="J43" s="8"/>
      <c r="K43" s="7">
        <v>601</v>
      </c>
      <c r="L43" s="7">
        <v>622</v>
      </c>
      <c r="M43" s="7">
        <v>623</v>
      </c>
      <c r="N43" s="7">
        <v>605</v>
      </c>
      <c r="O43" s="7">
        <v>610</v>
      </c>
      <c r="P43" s="6">
        <v>614</v>
      </c>
    </row>
    <row r="44" spans="1:16" ht="15.75" thickBot="1" x14ac:dyDescent="0.3"/>
    <row r="45" spans="1:16" ht="18.75" thickBot="1" x14ac:dyDescent="0.3">
      <c r="E45" s="5"/>
      <c r="F45" s="5"/>
      <c r="G45" s="4"/>
      <c r="H45" s="4"/>
      <c r="I45" s="3"/>
      <c r="K45" s="2" t="s">
        <v>0</v>
      </c>
      <c r="L45" s="1"/>
      <c r="M45" s="1"/>
      <c r="N45" s="1">
        <f>SUM(J42)</f>
        <v>0.25</v>
      </c>
    </row>
  </sheetData>
  <conditionalFormatting sqref="A11:P41">
    <cfRule type="expression" dxfId="2" priority="1">
      <formula>WEEKDAY($C11,2)&gt;5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Gerdes, Melissa</dc:creator>
  <cp:lastModifiedBy>Gerdes, Melissa</cp:lastModifiedBy>
  <dcterms:created xsi:type="dcterms:W3CDTF">2021-03-23T08:04:45Z</dcterms:created>
  <dcterms:modified xsi:type="dcterms:W3CDTF">2021-03-23T08:06:39Z</dcterms:modified>
</cp:coreProperties>
</file>