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eldkamb\Desktop\"/>
    </mc:Choice>
  </mc:AlternateContent>
  <bookViews>
    <workbookView xWindow="0" yWindow="0" windowWidth="28800" windowHeight="10800"/>
  </bookViews>
  <sheets>
    <sheet name="Prüfplan_Verschlüsse" sheetId="1" r:id="rId1"/>
  </sheets>
  <externalReferences>
    <externalReference r:id="rId2"/>
  </externalReferences>
  <definedNames>
    <definedName name="_xlnm.Print_Area" localSheetId="0">Prüfplan_Verschlüsse!$A$1:$H$90</definedName>
    <definedName name="_xlnm.Print_Titles" localSheetId="0">Prüfplan_Verschlüsse!$1:$13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5" i="1" l="1"/>
  <c r="F83" i="1"/>
  <c r="E83" i="1"/>
  <c r="D83" i="1"/>
  <c r="C83" i="1"/>
  <c r="B81" i="1"/>
  <c r="F79" i="1"/>
  <c r="E79" i="1"/>
  <c r="D79" i="1"/>
  <c r="C79" i="1"/>
  <c r="B76" i="1"/>
  <c r="H75" i="1"/>
  <c r="E75" i="1"/>
  <c r="D75" i="1"/>
  <c r="C75" i="1"/>
  <c r="A75" i="1"/>
  <c r="B70" i="1"/>
  <c r="H69" i="1"/>
  <c r="E69" i="1"/>
  <c r="D69" i="1"/>
  <c r="C69" i="1"/>
  <c r="A69" i="1"/>
  <c r="B66" i="1"/>
  <c r="H65" i="1"/>
  <c r="E65" i="1"/>
  <c r="D65" i="1"/>
  <c r="F30" i="1" s="1"/>
  <c r="C65" i="1"/>
  <c r="A65" i="1"/>
  <c r="B62" i="1"/>
  <c r="H61" i="1"/>
  <c r="E61" i="1"/>
  <c r="D61" i="1"/>
  <c r="F27" i="1" s="1"/>
  <c r="C61" i="1"/>
  <c r="A61" i="1"/>
  <c r="B59" i="1"/>
  <c r="H57" i="1"/>
  <c r="E57" i="1"/>
  <c r="D57" i="1"/>
  <c r="C57" i="1"/>
  <c r="A57" i="1"/>
  <c r="B54" i="1"/>
  <c r="F53" i="1"/>
  <c r="E53" i="1"/>
  <c r="D53" i="1"/>
  <c r="C53" i="1"/>
  <c r="A53" i="1"/>
  <c r="B51" i="1"/>
  <c r="H49" i="1"/>
  <c r="E49" i="1"/>
  <c r="D49" i="1"/>
  <c r="C49" i="1"/>
  <c r="A49" i="1"/>
  <c r="B47" i="1"/>
  <c r="H45" i="1"/>
  <c r="E45" i="1"/>
  <c r="D45" i="1"/>
  <c r="C45" i="1"/>
  <c r="A45" i="1"/>
  <c r="B43" i="1"/>
  <c r="H41" i="1"/>
  <c r="E41" i="1"/>
  <c r="D41" i="1"/>
  <c r="C41" i="1"/>
  <c r="A41" i="1"/>
  <c r="B38" i="1"/>
  <c r="H37" i="1"/>
  <c r="E37" i="1"/>
  <c r="D37" i="1"/>
  <c r="C37" i="1"/>
  <c r="A37" i="1"/>
  <c r="E30" i="1"/>
  <c r="E27" i="1"/>
  <c r="F22" i="1"/>
  <c r="E22" i="1"/>
  <c r="D22" i="1"/>
  <c r="C22" i="1"/>
  <c r="F21" i="1"/>
  <c r="E21" i="1"/>
  <c r="D21" i="1"/>
  <c r="C21" i="1"/>
  <c r="F20" i="1"/>
  <c r="E20" i="1"/>
  <c r="D20" i="1"/>
  <c r="C20" i="1"/>
  <c r="F19" i="1"/>
  <c r="E19" i="1"/>
  <c r="D19" i="1"/>
  <c r="C19" i="1"/>
  <c r="F18" i="1"/>
  <c r="E18" i="1"/>
  <c r="D18" i="1"/>
  <c r="C18" i="1"/>
  <c r="F17" i="1"/>
  <c r="E17" i="1"/>
  <c r="D17" i="1"/>
  <c r="C17" i="1"/>
  <c r="F16" i="1"/>
  <c r="E16" i="1"/>
  <c r="D16" i="1"/>
  <c r="C16" i="1"/>
  <c r="F15" i="1"/>
  <c r="E15" i="1"/>
  <c r="D15" i="1"/>
  <c r="C15" i="1"/>
  <c r="F14" i="1"/>
  <c r="E14" i="1"/>
  <c r="D14" i="1"/>
  <c r="C14" i="1"/>
  <c r="A13" i="1"/>
  <c r="A11" i="1"/>
  <c r="G7" i="1"/>
  <c r="D1" i="1" a="1"/>
  <c r="D1" i="1" s="1"/>
</calcChain>
</file>

<file path=xl/sharedStrings.xml><?xml version="1.0" encoding="utf-8"?>
<sst xmlns="http://schemas.openxmlformats.org/spreadsheetml/2006/main" count="115" uniqueCount="81">
  <si>
    <t>Prüfplan - Bender</t>
  </si>
  <si>
    <t>PPB -</t>
  </si>
  <si>
    <t>WSP</t>
  </si>
  <si>
    <t>Änd.St.</t>
  </si>
  <si>
    <t>Datum</t>
  </si>
  <si>
    <t>Fertigungsauftrag</t>
  </si>
  <si>
    <t>WZ-Wechsel</t>
  </si>
  <si>
    <t>Kundenanforderung</t>
  </si>
  <si>
    <t>Farbwechsel</t>
  </si>
  <si>
    <t xml:space="preserve">WZ-Wartung-Rep.
</t>
  </si>
  <si>
    <t>Maßprüfung</t>
  </si>
  <si>
    <t>Materialwechsel</t>
  </si>
  <si>
    <t>Parameteränderungen
Prozess</t>
  </si>
  <si>
    <t>Verschlusstypennummer</t>
  </si>
  <si>
    <t>Plattenumbauten</t>
  </si>
  <si>
    <t xml:space="preserve">Hinweise :   </t>
  </si>
  <si>
    <t xml:space="preserve">Kritische Merkmale sind in der Fertigung zu beachten.        </t>
  </si>
  <si>
    <t>Zeichnungsnummer</t>
  </si>
  <si>
    <r>
      <t xml:space="preserve">* Probenbereitstellung für QS-Prüfraum (1 Schuss pro Fertigungsauftrag, Farb-/ Materialwechsel)
(Anfang jedes Auftrags)
</t>
    </r>
    <r>
      <rPr>
        <b/>
        <sz val="8"/>
        <color rgb="FF0000FF"/>
        <rFont val="Arial"/>
        <family val="2"/>
      </rPr>
      <t>Bei nötigen</t>
    </r>
    <r>
      <rPr>
        <b/>
        <sz val="10"/>
        <color rgb="FF0000FF"/>
        <rFont val="Arial"/>
        <family val="2"/>
      </rPr>
      <t xml:space="preserve"> </t>
    </r>
    <r>
      <rPr>
        <b/>
        <sz val="8"/>
        <color rgb="FF0000FF"/>
        <rFont val="Arial"/>
        <family val="2"/>
      </rPr>
      <t>Sonderprüfungen durch QS 5 Schuss</t>
    </r>
    <r>
      <rPr>
        <sz val="10"/>
        <color rgb="FF0000FF"/>
        <rFont val="Arial"/>
        <family val="2"/>
      </rPr>
      <t xml:space="preserve">
</t>
    </r>
  </si>
  <si>
    <t>Spezifikation</t>
  </si>
  <si>
    <t>Produktmerkmal</t>
  </si>
  <si>
    <t>Haupt- Merkmal Rohstoff</t>
  </si>
  <si>
    <t>Vorgabe / 
Nennwert</t>
  </si>
  <si>
    <t>Toleranz</t>
  </si>
  <si>
    <t>Einheit</t>
  </si>
  <si>
    <t>Dokumente / Vorlagen</t>
  </si>
  <si>
    <t xml:space="preserve">Unter- Merkmal </t>
  </si>
  <si>
    <t>Density</t>
  </si>
  <si>
    <t>MFI</t>
  </si>
  <si>
    <t>Etylene Cont</t>
  </si>
  <si>
    <t>Einschlüsse im Granulat</t>
  </si>
  <si>
    <t>Feuchtigkeit</t>
  </si>
  <si>
    <t>Farbton</t>
  </si>
  <si>
    <t>Beschädigungen</t>
  </si>
  <si>
    <t>Kennzeichnungen</t>
  </si>
  <si>
    <t>Liefermenge</t>
  </si>
  <si>
    <t>1. Erststücksprüfung</t>
  </si>
  <si>
    <t>Visuelle Prüfung</t>
  </si>
  <si>
    <t>frei von Fehlern,
keine Farbabweichungen</t>
  </si>
  <si>
    <t>(durch Mitarbeiter Produktion)</t>
  </si>
  <si>
    <r>
      <t xml:space="preserve">Beginn neuer 
Fertigungsauftrag
Farbwechsel
Materialwechsel
WZ-Wechsel
WZ-Wartung-Rep.
Prozessparameteränderungen
Plattenumbauten
</t>
    </r>
    <r>
      <rPr>
        <sz val="9"/>
        <color rgb="FF0000FF"/>
        <rFont val="Arial"/>
        <family val="2"/>
      </rPr>
      <t>Erststückfreigabe prüfen und dokumentieren</t>
    </r>
  </si>
  <si>
    <t>Verschlussgeometrie
gemäß Kundenforderung</t>
  </si>
  <si>
    <t>siehe Einzelmesswerte</t>
  </si>
  <si>
    <t>Verschlussgewicht
gemäß Kundenforderung</t>
  </si>
  <si>
    <t>Garantiebandfunktion gegeben (JA/NEIN)</t>
  </si>
  <si>
    <t>Stege / Sollbruchstelle gerissen</t>
  </si>
  <si>
    <t>Stegreißkraft</t>
  </si>
  <si>
    <t>2. Probenentnahme und Bereitstellung der Rückstellmuster für QS-Prüfraum (durch Mitarbeiter Produktion)</t>
  </si>
  <si>
    <r>
      <rPr>
        <b/>
        <sz val="10"/>
        <rFont val="Arial"/>
        <family val="2"/>
      </rPr>
      <t>3.</t>
    </r>
    <r>
      <rPr>
        <sz val="10"/>
        <rFont val="Arial"/>
        <family val="2"/>
      </rPr>
      <t xml:space="preserve"> Prüfungen im Prüfraum (durch hierfür qualifizierte Person): Schichtführer, Einrichter</t>
    </r>
  </si>
  <si>
    <t>Prüfintervall</t>
  </si>
  <si>
    <t>Prüfsystem / Prüfmethode</t>
  </si>
  <si>
    <t>Erststück dient als Referenzteil bis zum Ende des Auftrages</t>
  </si>
  <si>
    <t>jede(r)</t>
  </si>
  <si>
    <t>Messmaschine/ Prüfmittel</t>
  </si>
  <si>
    <t>[ mm ]</t>
  </si>
  <si>
    <t>[CC]</t>
  </si>
  <si>
    <t>[DE]</t>
  </si>
  <si>
    <t>[DS]</t>
  </si>
  <si>
    <t>[H]</t>
  </si>
  <si>
    <t>(QS-Prüfraum)</t>
  </si>
  <si>
    <t>[WD]</t>
  </si>
  <si>
    <t>[DP]</t>
  </si>
  <si>
    <t>jede
min. 10 Verschlüsse</t>
  </si>
  <si>
    <t>[ g ]</t>
  </si>
  <si>
    <t>jede</t>
  </si>
  <si>
    <t>[ N ]</t>
  </si>
  <si>
    <t>SC-Merkmal
Zyklusprüfung</t>
  </si>
  <si>
    <t>(QS-Prüfraum) nach 24h</t>
  </si>
  <si>
    <t>Messergebnisse EC</t>
  </si>
  <si>
    <t>+ 30
- 0</t>
  </si>
  <si>
    <t>Prüfintervall gemäß
CC, DE, DS, H, WD</t>
  </si>
  <si>
    <t>[ bar ]</t>
  </si>
  <si>
    <t>Linerdicke</t>
  </si>
  <si>
    <t>Liner Gewicht</t>
  </si>
  <si>
    <t>J. Werner /</t>
  </si>
  <si>
    <t>B.Feldkamp /</t>
  </si>
  <si>
    <t>15.02.2019</t>
  </si>
  <si>
    <t>C Aubart</t>
  </si>
  <si>
    <t>Erstellt/Datum</t>
  </si>
  <si>
    <t>Geprüft/Datum</t>
  </si>
  <si>
    <t xml:space="preserve">         Freigegeben/Datum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</si>
</sst>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General\ &quot;g&quot;"/>
    <numFmt numFmtId="165" formatCode="&quot;± &quot;0%"/>
    <numFmt numFmtId="166" formatCode="0\ &quot;N&quot;"/>
    <numFmt numFmtId="167" formatCode="&quot;± &quot;0"/>
    <numFmt numFmtId="168" formatCode="0.000"/>
  </numFmts>
  <fonts count="34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12"/>
      <color indexed="12"/>
      <name val="Arial"/>
      <family val="2"/>
    </font>
    <font>
      <sz val="10"/>
      <color theme="0"/>
      <name val="Arial"/>
      <family val="2"/>
    </font>
    <font>
      <sz val="7"/>
      <color indexed="8"/>
      <name val="Arial"/>
      <family val="2"/>
    </font>
    <font>
      <b/>
      <sz val="8"/>
      <color indexed="8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9"/>
      <color indexed="8"/>
      <name val="Arial"/>
      <family val="2"/>
    </font>
    <font>
      <b/>
      <sz val="7"/>
      <color indexed="8"/>
      <name val="Arial"/>
      <family val="2"/>
    </font>
    <font>
      <sz val="10"/>
      <name val="Arial"/>
      <family val="2"/>
    </font>
    <font>
      <b/>
      <sz val="16"/>
      <color indexed="8"/>
      <name val="Arial"/>
      <family val="2"/>
    </font>
    <font>
      <b/>
      <sz val="10"/>
      <color rgb="FFFF0000"/>
      <name val="Arial"/>
      <family val="2"/>
    </font>
    <font>
      <sz val="10"/>
      <color rgb="FF0000FF"/>
      <name val="Arial"/>
      <family val="2"/>
    </font>
    <font>
      <b/>
      <sz val="8"/>
      <color rgb="FF0000FF"/>
      <name val="Arial"/>
      <family val="2"/>
    </font>
    <font>
      <b/>
      <sz val="10"/>
      <color rgb="FF0000FF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8"/>
      <name val="Calibri"/>
      <family val="2"/>
    </font>
    <font>
      <b/>
      <sz val="9"/>
      <name val="Calibri"/>
      <family val="2"/>
    </font>
    <font>
      <b/>
      <sz val="10"/>
      <name val="Calibri"/>
      <family val="2"/>
    </font>
    <font>
      <sz val="9"/>
      <name val="Arial"/>
      <family val="2"/>
    </font>
    <font>
      <sz val="9"/>
      <color rgb="FF0000FF"/>
      <name val="Arial"/>
      <family val="2"/>
    </font>
    <font>
      <b/>
      <sz val="11"/>
      <name val="Calibri"/>
      <family val="2"/>
    </font>
    <font>
      <b/>
      <sz val="10"/>
      <color indexed="12"/>
      <name val="Arial"/>
      <family val="2"/>
    </font>
    <font>
      <sz val="6"/>
      <color indexed="8"/>
      <name val="Arial"/>
      <family val="2"/>
    </font>
    <font>
      <sz val="11"/>
      <color indexed="8"/>
      <name val="Arial"/>
      <family val="2"/>
    </font>
    <font>
      <b/>
      <sz val="9"/>
      <color indexed="12"/>
      <name val="Arial"/>
      <family val="2"/>
    </font>
    <font>
      <b/>
      <sz val="6"/>
      <color rgb="FFFF0000"/>
      <name val="Arial"/>
      <family val="2"/>
    </font>
    <font>
      <b/>
      <sz val="11"/>
      <color rgb="FFFF0000"/>
      <name val="Arial"/>
      <family val="2"/>
    </font>
    <font>
      <i/>
      <sz val="10"/>
      <name val="Arial"/>
      <family val="2"/>
    </font>
    <font>
      <sz val="10"/>
      <color indexed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2" fillId="0" borderId="0" applyFont="0" applyFill="0" applyBorder="0" applyAlignment="0" applyProtection="0"/>
    <xf numFmtId="0" fontId="1" fillId="0" borderId="0"/>
  </cellStyleXfs>
  <cellXfs count="239">
    <xf numFmtId="0" fontId="0" fillId="0" borderId="0" xfId="0"/>
    <xf numFmtId="0" fontId="2" fillId="2" borderId="1" xfId="2" applyFont="1" applyFill="1" applyBorder="1" applyAlignment="1">
      <alignment vertical="center"/>
    </xf>
    <xf numFmtId="0" fontId="3" fillId="2" borderId="2" xfId="2" applyFont="1" applyFill="1" applyBorder="1" applyAlignment="1">
      <alignment horizontal="left" vertical="center" wrapText="1" indent="1"/>
    </xf>
    <xf numFmtId="0" fontId="4" fillId="2" borderId="3" xfId="2" applyNumberFormat="1" applyFont="1" applyFill="1" applyBorder="1" applyAlignment="1">
      <alignment horizontal="right" vertical="center"/>
    </xf>
    <xf numFmtId="0" fontId="4" fillId="2" borderId="4" xfId="2" applyNumberFormat="1" applyFont="1" applyFill="1" applyBorder="1" applyAlignment="1">
      <alignment horizontal="left" vertical="center"/>
    </xf>
    <xf numFmtId="0" fontId="4" fillId="2" borderId="5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horizontal="center" vertical="center"/>
    </xf>
    <xf numFmtId="49" fontId="2" fillId="2" borderId="6" xfId="2" applyNumberFormat="1" applyFont="1" applyFill="1" applyBorder="1" applyAlignment="1">
      <alignment horizontal="center" vertical="center"/>
    </xf>
    <xf numFmtId="0" fontId="2" fillId="0" borderId="0" xfId="2" applyFont="1" applyAlignment="1">
      <alignment vertical="center"/>
    </xf>
    <xf numFmtId="0" fontId="5" fillId="0" borderId="0" xfId="2" applyFont="1" applyAlignment="1">
      <alignment vertical="center"/>
    </xf>
    <xf numFmtId="0" fontId="2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left" vertical="center"/>
    </xf>
    <xf numFmtId="0" fontId="7" fillId="2" borderId="8" xfId="2" applyFont="1" applyFill="1" applyBorder="1" applyAlignment="1">
      <alignment horizontal="center" vertical="center"/>
    </xf>
    <xf numFmtId="0" fontId="8" fillId="2" borderId="8" xfId="2" applyFont="1" applyFill="1" applyBorder="1" applyAlignment="1">
      <alignment horizontal="center" vertical="center"/>
    </xf>
    <xf numFmtId="0" fontId="2" fillId="2" borderId="9" xfId="2" applyFont="1" applyFill="1" applyBorder="1" applyAlignment="1">
      <alignment horizontal="center" vertical="center"/>
    </xf>
    <xf numFmtId="14" fontId="2" fillId="2" borderId="10" xfId="2" applyNumberFormat="1" applyFont="1" applyFill="1" applyBorder="1" applyAlignment="1">
      <alignment horizontal="center" vertical="center"/>
    </xf>
    <xf numFmtId="0" fontId="2" fillId="2" borderId="7" xfId="2" applyFont="1" applyFill="1" applyBorder="1" applyAlignment="1">
      <alignment vertical="center"/>
    </xf>
    <xf numFmtId="0" fontId="9" fillId="2" borderId="8" xfId="2" applyFont="1" applyFill="1" applyBorder="1" applyAlignment="1">
      <alignment horizontal="center" vertical="center"/>
    </xf>
    <xf numFmtId="0" fontId="2" fillId="2" borderId="11" xfId="2" applyFont="1" applyFill="1" applyBorder="1" applyAlignment="1">
      <alignment horizontal="center" vertical="center"/>
    </xf>
    <xf numFmtId="14" fontId="2" fillId="2" borderId="12" xfId="2" applyNumberFormat="1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left" vertical="center" wrapText="1"/>
    </xf>
    <xf numFmtId="0" fontId="2" fillId="0" borderId="0" xfId="2" applyFont="1" applyBorder="1" applyAlignment="1">
      <alignment vertical="center"/>
    </xf>
    <xf numFmtId="0" fontId="10" fillId="3" borderId="13" xfId="2" applyFont="1" applyFill="1" applyBorder="1" applyAlignment="1">
      <alignment horizontal="center" vertical="center" wrapText="1"/>
    </xf>
    <xf numFmtId="0" fontId="10" fillId="3" borderId="14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2" fillId="2" borderId="15" xfId="2" applyFont="1" applyFill="1" applyBorder="1" applyAlignment="1">
      <alignment vertical="center"/>
    </xf>
    <xf numFmtId="0" fontId="6" fillId="2" borderId="16" xfId="2" applyFont="1" applyFill="1" applyBorder="1" applyAlignment="1">
      <alignment horizontal="left" vertical="center"/>
    </xf>
    <xf numFmtId="0" fontId="11" fillId="2" borderId="16" xfId="2" applyFont="1" applyFill="1" applyBorder="1" applyAlignment="1">
      <alignment horizontal="center" vertical="center"/>
    </xf>
    <xf numFmtId="0" fontId="12" fillId="2" borderId="17" xfId="2" applyFont="1" applyFill="1" applyBorder="1" applyAlignment="1">
      <alignment vertical="center"/>
    </xf>
    <xf numFmtId="0" fontId="12" fillId="2" borderId="18" xfId="2" applyFont="1" applyFill="1" applyBorder="1" applyAlignment="1">
      <alignment vertical="center"/>
    </xf>
    <xf numFmtId="0" fontId="12" fillId="2" borderId="19" xfId="2" applyFont="1" applyFill="1" applyBorder="1" applyAlignment="1">
      <alignment vertical="center"/>
    </xf>
    <xf numFmtId="0" fontId="13" fillId="3" borderId="20" xfId="2" applyNumberFormat="1" applyFont="1" applyFill="1" applyBorder="1" applyAlignment="1">
      <alignment horizontal="center" vertical="center"/>
    </xf>
    <xf numFmtId="0" fontId="13" fillId="3" borderId="21" xfId="2" applyNumberFormat="1" applyFont="1" applyFill="1" applyBorder="1" applyAlignment="1">
      <alignment horizontal="center" vertical="center"/>
    </xf>
    <xf numFmtId="0" fontId="8" fillId="2" borderId="22" xfId="2" applyFont="1" applyFill="1" applyBorder="1" applyAlignment="1">
      <alignment horizontal="center" vertical="center" wrapText="1"/>
    </xf>
    <xf numFmtId="0" fontId="14" fillId="2" borderId="0" xfId="2" applyFont="1" applyFill="1" applyBorder="1" applyAlignment="1">
      <alignment horizontal="left" vertical="center" wrapText="1"/>
    </xf>
    <xf numFmtId="0" fontId="14" fillId="2" borderId="0" xfId="2" applyFont="1" applyFill="1" applyBorder="1" applyAlignment="1">
      <alignment horizontal="left" vertical="center" wrapText="1"/>
    </xf>
    <xf numFmtId="0" fontId="9" fillId="2" borderId="23" xfId="2" applyFont="1" applyFill="1" applyBorder="1" applyAlignment="1">
      <alignment horizontal="center" wrapText="1"/>
    </xf>
    <xf numFmtId="0" fontId="9" fillId="2" borderId="24" xfId="2" applyFont="1" applyFill="1" applyBorder="1" applyAlignment="1">
      <alignment horizontal="center" wrapText="1"/>
    </xf>
    <xf numFmtId="0" fontId="15" fillId="2" borderId="25" xfId="2" applyFont="1" applyFill="1" applyBorder="1" applyAlignment="1">
      <alignment horizontal="left" vertical="top" wrapText="1" indent="3"/>
    </xf>
    <xf numFmtId="0" fontId="15" fillId="2" borderId="19" xfId="2" applyFont="1" applyFill="1" applyBorder="1" applyAlignment="1">
      <alignment horizontal="left" vertical="top" wrapText="1" indent="3"/>
    </xf>
    <xf numFmtId="0" fontId="15" fillId="2" borderId="26" xfId="2" applyFont="1" applyFill="1" applyBorder="1" applyAlignment="1">
      <alignment horizontal="left" vertical="top" wrapText="1" indent="3"/>
    </xf>
    <xf numFmtId="0" fontId="13" fillId="2" borderId="23" xfId="2" applyFont="1" applyFill="1" applyBorder="1" applyAlignment="1">
      <alignment horizontal="center" vertical="center" wrapText="1"/>
    </xf>
    <xf numFmtId="0" fontId="13" fillId="2" borderId="24" xfId="2" applyFont="1" applyFill="1" applyBorder="1" applyAlignment="1">
      <alignment horizontal="center" vertical="center"/>
    </xf>
    <xf numFmtId="0" fontId="2" fillId="2" borderId="27" xfId="2" applyFont="1" applyFill="1" applyBorder="1" applyAlignment="1">
      <alignment horizontal="center" vertical="center"/>
    </xf>
    <xf numFmtId="0" fontId="2" fillId="2" borderId="28" xfId="2" applyFont="1" applyFill="1" applyBorder="1" applyAlignment="1">
      <alignment horizontal="center" vertical="center"/>
    </xf>
    <xf numFmtId="0" fontId="18" fillId="2" borderId="29" xfId="2" applyFont="1" applyFill="1" applyBorder="1" applyAlignment="1">
      <alignment horizontal="center" vertical="center"/>
    </xf>
    <xf numFmtId="0" fontId="18" fillId="2" borderId="30" xfId="2" applyFont="1" applyFill="1" applyBorder="1" applyAlignment="1">
      <alignment horizontal="center" vertical="center"/>
    </xf>
    <xf numFmtId="0" fontId="18" fillId="2" borderId="28" xfId="2" applyFont="1" applyFill="1" applyBorder="1" applyAlignment="1">
      <alignment horizontal="center" vertical="center"/>
    </xf>
    <xf numFmtId="0" fontId="18" fillId="2" borderId="30" xfId="2" applyFont="1" applyFill="1" applyBorder="1" applyAlignment="1">
      <alignment horizontal="center" vertical="center"/>
    </xf>
    <xf numFmtId="0" fontId="18" fillId="2" borderId="29" xfId="2" applyFont="1" applyFill="1" applyBorder="1" applyAlignment="1">
      <alignment horizontal="center" vertical="center" wrapText="1"/>
    </xf>
    <xf numFmtId="0" fontId="18" fillId="2" borderId="31" xfId="2" applyFont="1" applyFill="1" applyBorder="1" applyAlignment="1">
      <alignment horizontal="center" vertical="center" wrapText="1"/>
    </xf>
    <xf numFmtId="0" fontId="18" fillId="4" borderId="32" xfId="2" applyFont="1" applyFill="1" applyBorder="1" applyAlignment="1">
      <alignment horizontal="left" vertical="center" indent="1"/>
    </xf>
    <xf numFmtId="0" fontId="12" fillId="4" borderId="33" xfId="2" applyFont="1" applyFill="1" applyBorder="1" applyAlignment="1">
      <alignment vertical="center"/>
    </xf>
    <xf numFmtId="0" fontId="18" fillId="0" borderId="32" xfId="2" applyFont="1" applyFill="1" applyBorder="1" applyAlignment="1">
      <alignment vertical="center" wrapText="1"/>
    </xf>
    <xf numFmtId="0" fontId="2" fillId="0" borderId="0" xfId="2" applyFont="1" applyFill="1" applyAlignment="1">
      <alignment vertical="center"/>
    </xf>
    <xf numFmtId="0" fontId="18" fillId="0" borderId="34" xfId="2" applyFont="1" applyFill="1" applyBorder="1" applyAlignment="1">
      <alignment vertical="center" wrapText="1"/>
    </xf>
    <xf numFmtId="0" fontId="18" fillId="0" borderId="33" xfId="2" applyFont="1" applyFill="1" applyBorder="1" applyAlignment="1">
      <alignment vertical="center" wrapText="1"/>
    </xf>
    <xf numFmtId="0" fontId="19" fillId="0" borderId="32" xfId="0" applyFont="1" applyBorder="1" applyAlignment="1">
      <alignment horizontal="center" vertical="center"/>
    </xf>
    <xf numFmtId="0" fontId="19" fillId="0" borderId="34" xfId="0" applyFont="1" applyBorder="1" applyAlignment="1">
      <alignment horizontal="center" vertical="center"/>
    </xf>
    <xf numFmtId="0" fontId="18" fillId="0" borderId="25" xfId="2" applyFont="1" applyFill="1" applyBorder="1" applyAlignment="1">
      <alignment vertical="center" wrapText="1"/>
    </xf>
    <xf numFmtId="0" fontId="18" fillId="0" borderId="19" xfId="2" applyFont="1" applyFill="1" applyBorder="1" applyAlignment="1">
      <alignment vertical="center" wrapText="1"/>
    </xf>
    <xf numFmtId="0" fontId="18" fillId="0" borderId="21" xfId="2" applyFont="1" applyFill="1" applyBorder="1" applyAlignment="1">
      <alignment vertical="center" wrapText="1"/>
    </xf>
    <xf numFmtId="0" fontId="19" fillId="4" borderId="27" xfId="2" applyFont="1" applyFill="1" applyBorder="1" applyAlignment="1">
      <alignment horizontal="center" vertical="center"/>
    </xf>
    <xf numFmtId="0" fontId="19" fillId="4" borderId="30" xfId="2" applyFont="1" applyFill="1" applyBorder="1" applyAlignment="1">
      <alignment horizontal="center" vertical="center"/>
    </xf>
    <xf numFmtId="0" fontId="18" fillId="4" borderId="32" xfId="2" applyFont="1" applyFill="1" applyBorder="1" applyAlignment="1">
      <alignment horizontal="center" vertical="center" wrapText="1"/>
    </xf>
    <xf numFmtId="0" fontId="18" fillId="4" borderId="34" xfId="2" applyFont="1" applyFill="1" applyBorder="1" applyAlignment="1">
      <alignment horizontal="center" vertical="center" wrapText="1"/>
    </xf>
    <xf numFmtId="0" fontId="18" fillId="4" borderId="33" xfId="2" applyFont="1" applyFill="1" applyBorder="1" applyAlignment="1">
      <alignment horizontal="center" vertical="center" wrapText="1"/>
    </xf>
    <xf numFmtId="0" fontId="19" fillId="0" borderId="27" xfId="0" applyFont="1" applyBorder="1" applyAlignment="1">
      <alignment horizontal="center" vertical="center"/>
    </xf>
    <xf numFmtId="0" fontId="19" fillId="0" borderId="31" xfId="0" applyFont="1" applyBorder="1" applyAlignment="1">
      <alignment horizontal="center" vertical="center"/>
    </xf>
    <xf numFmtId="0" fontId="18" fillId="4" borderId="22" xfId="2" applyFont="1" applyFill="1" applyBorder="1" applyAlignment="1">
      <alignment horizontal="center" vertical="center" wrapText="1"/>
    </xf>
    <xf numFmtId="0" fontId="18" fillId="4" borderId="0" xfId="2" applyFont="1" applyFill="1" applyBorder="1" applyAlignment="1">
      <alignment horizontal="center" vertical="center" wrapText="1"/>
    </xf>
    <xf numFmtId="0" fontId="18" fillId="4" borderId="24" xfId="2" applyFont="1" applyFill="1" applyBorder="1" applyAlignment="1">
      <alignment horizontal="center" vertical="center" wrapText="1"/>
    </xf>
    <xf numFmtId="0" fontId="19" fillId="4" borderId="35" xfId="2" applyFont="1" applyFill="1" applyBorder="1" applyAlignment="1">
      <alignment horizontal="right" vertical="center" indent="2"/>
    </xf>
    <xf numFmtId="0" fontId="19" fillId="4" borderId="3" xfId="2" applyFont="1" applyFill="1" applyBorder="1" applyAlignment="1">
      <alignment horizontal="right" vertical="center" indent="2"/>
    </xf>
    <xf numFmtId="0" fontId="20" fillId="0" borderId="36" xfId="2" applyFont="1" applyBorder="1" applyAlignment="1">
      <alignment horizontal="center" vertical="center" wrapText="1"/>
    </xf>
    <xf numFmtId="0" fontId="20" fillId="0" borderId="2" xfId="2" applyFont="1" applyBorder="1" applyAlignment="1">
      <alignment horizontal="center" vertical="center" wrapText="1"/>
    </xf>
    <xf numFmtId="0" fontId="20" fillId="0" borderId="6" xfId="2" applyFont="1" applyBorder="1" applyAlignment="1">
      <alignment horizontal="center" vertical="center" wrapText="1"/>
    </xf>
    <xf numFmtId="0" fontId="20" fillId="0" borderId="36" xfId="2" applyFont="1" applyBorder="1" applyAlignment="1">
      <alignment horizontal="center" vertical="center" wrapText="1"/>
    </xf>
    <xf numFmtId="0" fontId="20" fillId="0" borderId="2" xfId="2" applyFont="1" applyBorder="1" applyAlignment="1">
      <alignment horizontal="center" vertical="center" wrapText="1"/>
    </xf>
    <xf numFmtId="0" fontId="20" fillId="0" borderId="6" xfId="2" applyFont="1" applyBorder="1" applyAlignment="1">
      <alignment horizontal="center" vertical="center" wrapText="1"/>
    </xf>
    <xf numFmtId="0" fontId="19" fillId="4" borderId="37" xfId="2" applyFont="1" applyFill="1" applyBorder="1" applyAlignment="1">
      <alignment horizontal="right" vertical="center" indent="2"/>
    </xf>
    <xf numFmtId="0" fontId="19" fillId="4" borderId="38" xfId="2" applyFont="1" applyFill="1" applyBorder="1" applyAlignment="1">
      <alignment horizontal="right" vertical="center" indent="2"/>
    </xf>
    <xf numFmtId="0" fontId="20" fillId="0" borderId="39" xfId="2" applyFont="1" applyBorder="1" applyAlignment="1">
      <alignment horizontal="center" vertical="center" wrapText="1"/>
    </xf>
    <xf numFmtId="0" fontId="20" fillId="0" borderId="8" xfId="2" applyFont="1" applyBorder="1" applyAlignment="1">
      <alignment horizontal="center" vertical="center" wrapText="1"/>
    </xf>
    <xf numFmtId="0" fontId="20" fillId="0" borderId="10" xfId="2" applyFont="1" applyBorder="1" applyAlignment="1">
      <alignment horizontal="center" vertical="center" wrapText="1"/>
    </xf>
    <xf numFmtId="0" fontId="20" fillId="0" borderId="39" xfId="2" applyFont="1" applyBorder="1" applyAlignment="1">
      <alignment horizontal="center" vertical="center" wrapText="1"/>
    </xf>
    <xf numFmtId="0" fontId="20" fillId="0" borderId="8" xfId="2" applyFont="1" applyBorder="1" applyAlignment="1">
      <alignment horizontal="center" vertical="center" wrapText="1"/>
    </xf>
    <xf numFmtId="0" fontId="20" fillId="0" borderId="10" xfId="2" applyFont="1" applyBorder="1" applyAlignment="1">
      <alignment horizontal="center" vertical="center" wrapText="1"/>
    </xf>
    <xf numFmtId="0" fontId="19" fillId="4" borderId="40" xfId="2" applyFont="1" applyFill="1" applyBorder="1" applyAlignment="1">
      <alignment horizontal="right" vertical="center" indent="2"/>
    </xf>
    <xf numFmtId="0" fontId="19" fillId="4" borderId="18" xfId="2" applyFont="1" applyFill="1" applyBorder="1" applyAlignment="1">
      <alignment horizontal="right" vertical="center" indent="2"/>
    </xf>
    <xf numFmtId="0" fontId="20" fillId="0" borderId="41" xfId="2" applyFont="1" applyBorder="1" applyAlignment="1">
      <alignment horizontal="center" vertical="center" wrapText="1"/>
    </xf>
    <xf numFmtId="0" fontId="20" fillId="0" borderId="16" xfId="2" applyFont="1" applyBorder="1" applyAlignment="1">
      <alignment horizontal="center" vertical="center" wrapText="1"/>
    </xf>
    <xf numFmtId="0" fontId="20" fillId="0" borderId="42" xfId="2" applyFont="1" applyBorder="1" applyAlignment="1">
      <alignment horizontal="center" vertical="center" wrapText="1"/>
    </xf>
    <xf numFmtId="0" fontId="20" fillId="0" borderId="41" xfId="2" applyFont="1" applyBorder="1" applyAlignment="1">
      <alignment horizontal="center" vertical="center" wrapText="1"/>
    </xf>
    <xf numFmtId="0" fontId="20" fillId="0" borderId="16" xfId="2" applyFont="1" applyBorder="1" applyAlignment="1">
      <alignment horizontal="center" vertical="center" wrapText="1"/>
    </xf>
    <xf numFmtId="0" fontId="20" fillId="0" borderId="42" xfId="2" applyFont="1" applyBorder="1" applyAlignment="1">
      <alignment horizontal="center" vertical="center" wrapText="1"/>
    </xf>
    <xf numFmtId="0" fontId="18" fillId="2" borderId="22" xfId="2" applyFont="1" applyFill="1" applyBorder="1" applyAlignment="1">
      <alignment vertical="center"/>
    </xf>
    <xf numFmtId="0" fontId="12" fillId="2" borderId="0" xfId="2" applyFont="1" applyFill="1" applyBorder="1" applyAlignment="1">
      <alignment vertical="center"/>
    </xf>
    <xf numFmtId="0" fontId="12" fillId="2" borderId="23" xfId="2" applyFont="1" applyFill="1" applyBorder="1" applyAlignment="1">
      <alignment horizontal="center" vertical="center" wrapText="1"/>
    </xf>
    <xf numFmtId="0" fontId="12" fillId="2" borderId="43" xfId="2" applyFont="1" applyFill="1" applyBorder="1" applyAlignment="1">
      <alignment horizontal="center" vertical="center" wrapText="1"/>
    </xf>
    <xf numFmtId="0" fontId="21" fillId="2" borderId="44" xfId="2" applyFont="1" applyFill="1" applyBorder="1" applyAlignment="1">
      <alignment horizontal="center" vertical="center" wrapText="1"/>
    </xf>
    <xf numFmtId="0" fontId="21" fillId="2" borderId="45" xfId="2" applyFont="1" applyFill="1" applyBorder="1" applyAlignment="1">
      <alignment horizontal="center" vertical="center" wrapText="1"/>
    </xf>
    <xf numFmtId="0" fontId="22" fillId="2" borderId="0" xfId="2" applyFont="1" applyFill="1" applyBorder="1" applyAlignment="1">
      <alignment vertical="center" wrapText="1"/>
    </xf>
    <xf numFmtId="0" fontId="22" fillId="2" borderId="24" xfId="2" applyFont="1" applyFill="1" applyBorder="1" applyAlignment="1">
      <alignment vertical="center" wrapText="1"/>
    </xf>
    <xf numFmtId="0" fontId="12" fillId="2" borderId="22" xfId="2" applyFont="1" applyFill="1" applyBorder="1" applyAlignment="1">
      <alignment vertical="center"/>
    </xf>
    <xf numFmtId="0" fontId="12" fillId="2" borderId="46" xfId="2" applyFont="1" applyFill="1" applyBorder="1" applyAlignment="1">
      <alignment horizontal="center" vertical="center" wrapText="1"/>
    </xf>
    <xf numFmtId="0" fontId="12" fillId="2" borderId="47" xfId="2" applyFont="1" applyFill="1" applyBorder="1" applyAlignment="1">
      <alignment horizontal="center" vertical="center" wrapText="1"/>
    </xf>
    <xf numFmtId="0" fontId="21" fillId="2" borderId="46" xfId="2" applyFont="1" applyFill="1" applyBorder="1" applyAlignment="1">
      <alignment horizontal="center" vertical="center" wrapText="1"/>
    </xf>
    <xf numFmtId="0" fontId="21" fillId="2" borderId="47" xfId="2" applyFont="1" applyFill="1" applyBorder="1" applyAlignment="1">
      <alignment horizontal="center" vertical="center" wrapText="1"/>
    </xf>
    <xf numFmtId="0" fontId="23" fillId="2" borderId="22" xfId="2" applyFont="1" applyFill="1" applyBorder="1" applyAlignment="1">
      <alignment horizontal="left" vertical="center" wrapText="1"/>
    </xf>
    <xf numFmtId="0" fontId="23" fillId="2" borderId="43" xfId="2" applyFont="1" applyFill="1" applyBorder="1" applyAlignment="1">
      <alignment horizontal="left" vertical="center"/>
    </xf>
    <xf numFmtId="0" fontId="12" fillId="2" borderId="8" xfId="2" applyFont="1" applyFill="1" applyBorder="1" applyAlignment="1">
      <alignment horizontal="center" vertical="center" wrapText="1"/>
    </xf>
    <xf numFmtId="0" fontId="21" fillId="2" borderId="13" xfId="2" applyFont="1" applyFill="1" applyBorder="1" applyAlignment="1">
      <alignment horizontal="center" vertical="center" wrapText="1"/>
    </xf>
    <xf numFmtId="0" fontId="21" fillId="2" borderId="11" xfId="2" applyFont="1" applyFill="1" applyBorder="1" applyAlignment="1">
      <alignment horizontal="center" vertical="center" wrapText="1"/>
    </xf>
    <xf numFmtId="0" fontId="23" fillId="2" borderId="22" xfId="2" applyFont="1" applyFill="1" applyBorder="1" applyAlignment="1">
      <alignment horizontal="left" vertical="center"/>
    </xf>
    <xf numFmtId="164" fontId="22" fillId="2" borderId="48" xfId="2" quotePrefix="1" applyNumberFormat="1" applyFont="1" applyFill="1" applyBorder="1" applyAlignment="1">
      <alignment horizontal="center" vertical="center" wrapText="1"/>
    </xf>
    <xf numFmtId="165" fontId="22" fillId="2" borderId="48" xfId="2" quotePrefix="1" applyNumberFormat="1" applyFont="1" applyFill="1" applyBorder="1" applyAlignment="1">
      <alignment horizontal="center" vertical="center" wrapText="1"/>
    </xf>
    <xf numFmtId="164" fontId="22" fillId="2" borderId="49" xfId="2" applyNumberFormat="1" applyFont="1" applyFill="1" applyBorder="1" applyAlignment="1">
      <alignment horizontal="center" vertical="center" wrapText="1"/>
    </xf>
    <xf numFmtId="165" fontId="22" fillId="2" borderId="49" xfId="2" applyNumberFormat="1" applyFont="1" applyFill="1" applyBorder="1" applyAlignment="1">
      <alignment horizontal="center" vertical="center" wrapText="1"/>
    </xf>
    <xf numFmtId="0" fontId="22" fillId="2" borderId="50" xfId="2" quotePrefix="1" applyFont="1" applyFill="1" applyBorder="1" applyAlignment="1">
      <alignment horizontal="center" vertical="center" wrapText="1"/>
    </xf>
    <xf numFmtId="0" fontId="22" fillId="2" borderId="9" xfId="2" quotePrefix="1" applyFont="1" applyFill="1" applyBorder="1" applyAlignment="1">
      <alignment horizontal="center" vertical="center" wrapText="1"/>
    </xf>
    <xf numFmtId="0" fontId="23" fillId="2" borderId="51" xfId="2" applyFont="1" applyFill="1" applyBorder="1" applyAlignment="1">
      <alignment horizontal="left" vertical="center"/>
    </xf>
    <xf numFmtId="0" fontId="23" fillId="2" borderId="47" xfId="2" applyFont="1" applyFill="1" applyBorder="1" applyAlignment="1">
      <alignment horizontal="left" vertical="center"/>
    </xf>
    <xf numFmtId="166" fontId="22" fillId="2" borderId="52" xfId="2" applyNumberFormat="1" applyFont="1" applyFill="1" applyBorder="1" applyAlignment="1">
      <alignment horizontal="center" vertical="center" wrapText="1"/>
    </xf>
    <xf numFmtId="167" fontId="22" fillId="2" borderId="52" xfId="2" applyNumberFormat="1" applyFont="1" applyFill="1" applyBorder="1" applyAlignment="1">
      <alignment horizontal="center" vertical="center" wrapText="1"/>
    </xf>
    <xf numFmtId="0" fontId="22" fillId="2" borderId="53" xfId="2" applyFont="1" applyFill="1" applyBorder="1" applyAlignment="1">
      <alignment vertical="center" wrapText="1"/>
    </xf>
    <xf numFmtId="0" fontId="22" fillId="2" borderId="54" xfId="2" applyFont="1" applyFill="1" applyBorder="1" applyAlignment="1">
      <alignment vertical="center" wrapText="1"/>
    </xf>
    <xf numFmtId="0" fontId="18" fillId="2" borderId="37" xfId="2" applyFont="1" applyFill="1" applyBorder="1" applyAlignment="1">
      <alignment horizontal="left" vertical="center"/>
    </xf>
    <xf numFmtId="0" fontId="18" fillId="2" borderId="38" xfId="2" applyFont="1" applyFill="1" applyBorder="1" applyAlignment="1">
      <alignment horizontal="left" vertical="center"/>
    </xf>
    <xf numFmtId="0" fontId="18" fillId="2" borderId="55" xfId="2" applyFont="1" applyFill="1" applyBorder="1" applyAlignment="1">
      <alignment horizontal="left" vertical="center"/>
    </xf>
    <xf numFmtId="0" fontId="12" fillId="2" borderId="40" xfId="2" applyFont="1" applyFill="1" applyBorder="1" applyAlignment="1">
      <alignment horizontal="left" vertical="center"/>
    </xf>
    <xf numFmtId="0" fontId="12" fillId="2" borderId="18" xfId="2" applyFont="1" applyFill="1" applyBorder="1" applyAlignment="1">
      <alignment horizontal="left" vertical="center"/>
    </xf>
    <xf numFmtId="0" fontId="12" fillId="2" borderId="56" xfId="2" applyFont="1" applyFill="1" applyBorder="1" applyAlignment="1">
      <alignment horizontal="left" vertical="center"/>
    </xf>
    <xf numFmtId="0" fontId="18" fillId="4" borderId="32" xfId="2" applyFont="1" applyFill="1" applyBorder="1" applyAlignment="1">
      <alignment vertical="center"/>
    </xf>
    <xf numFmtId="0" fontId="12" fillId="4" borderId="45" xfId="2" applyFont="1" applyFill="1" applyBorder="1" applyAlignment="1">
      <alignment horizontal="center" vertical="center"/>
    </xf>
    <xf numFmtId="0" fontId="18" fillId="4" borderId="44" xfId="2" applyFont="1" applyFill="1" applyBorder="1" applyAlignment="1">
      <alignment horizontal="center" vertical="center" wrapText="1"/>
    </xf>
    <xf numFmtId="0" fontId="18" fillId="4" borderId="45" xfId="2" applyFont="1" applyFill="1" applyBorder="1" applyAlignment="1">
      <alignment horizontal="center" vertical="center" wrapText="1"/>
    </xf>
    <xf numFmtId="0" fontId="18" fillId="4" borderId="22" xfId="2" applyFont="1" applyFill="1" applyBorder="1" applyAlignment="1">
      <alignment vertical="center"/>
    </xf>
    <xf numFmtId="0" fontId="12" fillId="4" borderId="43" xfId="2" applyFont="1" applyFill="1" applyBorder="1" applyAlignment="1">
      <alignment horizontal="center" vertical="center"/>
    </xf>
    <xf numFmtId="0" fontId="18" fillId="4" borderId="23" xfId="2" applyFont="1" applyFill="1" applyBorder="1" applyAlignment="1">
      <alignment horizontal="center" vertical="center" wrapText="1"/>
    </xf>
    <xf numFmtId="0" fontId="25" fillId="0" borderId="43" xfId="2" applyFont="1" applyBorder="1" applyAlignment="1">
      <alignment horizontal="center" vertical="center" wrapText="1"/>
    </xf>
    <xf numFmtId="0" fontId="18" fillId="4" borderId="25" xfId="2" applyFont="1" applyFill="1" applyBorder="1" applyAlignment="1">
      <alignment vertical="center"/>
    </xf>
    <xf numFmtId="0" fontId="12" fillId="4" borderId="26" xfId="2" applyFont="1" applyFill="1" applyBorder="1" applyAlignment="1">
      <alignment horizontal="center" vertical="center"/>
    </xf>
    <xf numFmtId="0" fontId="18" fillId="4" borderId="20" xfId="2" applyFont="1" applyFill="1" applyBorder="1" applyAlignment="1">
      <alignment horizontal="center" vertical="center" wrapText="1"/>
    </xf>
    <xf numFmtId="0" fontId="25" fillId="0" borderId="26" xfId="2" applyFont="1" applyBorder="1" applyAlignment="1">
      <alignment horizontal="center" vertical="center" wrapText="1"/>
    </xf>
    <xf numFmtId="0" fontId="18" fillId="4" borderId="19" xfId="2" applyFont="1" applyFill="1" applyBorder="1" applyAlignment="1">
      <alignment horizontal="center" vertical="center" wrapText="1"/>
    </xf>
    <xf numFmtId="0" fontId="18" fillId="4" borderId="21" xfId="2" applyFont="1" applyFill="1" applyBorder="1" applyAlignment="1">
      <alignment horizontal="center" vertical="center" wrapText="1"/>
    </xf>
    <xf numFmtId="0" fontId="8" fillId="2" borderId="32" xfId="2" applyFont="1" applyFill="1" applyBorder="1" applyAlignment="1">
      <alignment horizontal="center" vertical="center"/>
    </xf>
    <xf numFmtId="0" fontId="8" fillId="2" borderId="34" xfId="2" applyFont="1" applyFill="1" applyBorder="1" applyAlignment="1">
      <alignment horizontal="center" vertical="center"/>
    </xf>
    <xf numFmtId="0" fontId="8" fillId="2" borderId="33" xfId="2" applyFont="1" applyFill="1" applyBorder="1" applyAlignment="1">
      <alignment horizontal="center" vertical="center"/>
    </xf>
    <xf numFmtId="0" fontId="26" fillId="2" borderId="32" xfId="2" applyFont="1" applyFill="1" applyBorder="1" applyAlignment="1">
      <alignment vertical="center"/>
    </xf>
    <xf numFmtId="0" fontId="2" fillId="2" borderId="34" xfId="2" applyFont="1" applyFill="1" applyBorder="1" applyAlignment="1">
      <alignment vertical="center"/>
    </xf>
    <xf numFmtId="2" fontId="2" fillId="0" borderId="36" xfId="2" applyNumberFormat="1" applyFont="1" applyFill="1" applyBorder="1" applyAlignment="1">
      <alignment horizontal="center" vertical="center" wrapText="1"/>
    </xf>
    <xf numFmtId="2" fontId="2" fillId="0" borderId="2" xfId="2" applyNumberFormat="1" applyFont="1" applyFill="1" applyBorder="1" applyAlignment="1">
      <alignment horizontal="center" vertical="center" wrapText="1"/>
    </xf>
    <xf numFmtId="0" fontId="2" fillId="0" borderId="6" xfId="2" applyFont="1" applyFill="1" applyBorder="1" applyAlignment="1">
      <alignment horizontal="center" vertical="center" wrapText="1"/>
    </xf>
    <xf numFmtId="0" fontId="2" fillId="2" borderId="3" xfId="2" applyFont="1" applyFill="1" applyBorder="1" applyAlignment="1">
      <alignment horizontal="center" vertical="center" wrapText="1"/>
    </xf>
    <xf numFmtId="0" fontId="27" fillId="2" borderId="57" xfId="2" applyFont="1" applyFill="1" applyBorder="1" applyAlignment="1">
      <alignment horizontal="center" vertical="center" wrapText="1"/>
    </xf>
    <xf numFmtId="0" fontId="2" fillId="2" borderId="22" xfId="2" applyFont="1" applyFill="1" applyBorder="1" applyAlignment="1">
      <alignment vertical="center"/>
    </xf>
    <xf numFmtId="0" fontId="3" fillId="2" borderId="0" xfId="2" applyFont="1" applyFill="1" applyBorder="1" applyAlignment="1">
      <alignment vertical="center"/>
    </xf>
    <xf numFmtId="2" fontId="2" fillId="0" borderId="39" xfId="2" applyNumberFormat="1" applyFont="1" applyFill="1" applyBorder="1" applyAlignment="1">
      <alignment horizontal="center" vertical="center" wrapText="1"/>
    </xf>
    <xf numFmtId="2" fontId="2" fillId="0" borderId="8" xfId="2" applyNumberFormat="1" applyFont="1" applyFill="1" applyBorder="1" applyAlignment="1">
      <alignment horizontal="center" vertical="center" wrapText="1"/>
    </xf>
    <xf numFmtId="0" fontId="2" fillId="0" borderId="10" xfId="2" applyFont="1" applyFill="1" applyBorder="1" applyAlignment="1">
      <alignment horizontal="center" vertical="center" wrapText="1"/>
    </xf>
    <xf numFmtId="0" fontId="2" fillId="2" borderId="38" xfId="2" applyFont="1" applyFill="1" applyBorder="1" applyAlignment="1">
      <alignment horizontal="center" vertical="center" wrapText="1"/>
    </xf>
    <xf numFmtId="0" fontId="27" fillId="2" borderId="55" xfId="2" applyFont="1" applyFill="1" applyBorder="1" applyAlignment="1">
      <alignment horizontal="center" vertical="center" wrapText="1"/>
    </xf>
    <xf numFmtId="0" fontId="2" fillId="2" borderId="0" xfId="2" applyFont="1" applyFill="1" applyBorder="1" applyAlignment="1">
      <alignment vertical="center"/>
    </xf>
    <xf numFmtId="0" fontId="2" fillId="2" borderId="51" xfId="2" applyFont="1" applyFill="1" applyBorder="1" applyAlignment="1">
      <alignment vertical="center"/>
    </xf>
    <xf numFmtId="49" fontId="2" fillId="2" borderId="53" xfId="2" applyNumberFormat="1" applyFont="1" applyFill="1" applyBorder="1" applyAlignment="1">
      <alignment horizontal="right" vertical="center"/>
    </xf>
    <xf numFmtId="0" fontId="26" fillId="2" borderId="58" xfId="2" applyFont="1" applyFill="1" applyBorder="1" applyAlignment="1">
      <alignment horizontal="left" vertical="center" wrapText="1"/>
    </xf>
    <xf numFmtId="0" fontId="26" fillId="2" borderId="59" xfId="2" applyFont="1" applyFill="1" applyBorder="1" applyAlignment="1">
      <alignment horizontal="left" vertical="center" wrapText="1"/>
    </xf>
    <xf numFmtId="0" fontId="26" fillId="2" borderId="22" xfId="2" applyFont="1" applyFill="1" applyBorder="1" applyAlignment="1">
      <alignment horizontal="left" vertical="center" wrapText="1"/>
    </xf>
    <xf numFmtId="0" fontId="26" fillId="2" borderId="0" xfId="2" applyFont="1" applyFill="1" applyBorder="1" applyAlignment="1">
      <alignment horizontal="left" vertical="center" wrapText="1"/>
    </xf>
    <xf numFmtId="2" fontId="2" fillId="0" borderId="60" xfId="2" applyNumberFormat="1" applyFont="1" applyFill="1" applyBorder="1" applyAlignment="1">
      <alignment horizontal="center" vertical="center" wrapText="1"/>
    </xf>
    <xf numFmtId="2" fontId="2" fillId="0" borderId="7" xfId="2" applyNumberFormat="1" applyFont="1" applyFill="1" applyBorder="1" applyAlignment="1">
      <alignment horizontal="center" vertical="center" wrapText="1"/>
    </xf>
    <xf numFmtId="2" fontId="2" fillId="0" borderId="61" xfId="2" applyNumberFormat="1" applyFont="1" applyFill="1" applyBorder="1" applyAlignment="1">
      <alignment horizontal="center" vertical="center" wrapText="1"/>
    </xf>
    <xf numFmtId="0" fontId="2" fillId="2" borderId="0" xfId="2" applyFont="1" applyFill="1" applyAlignment="1">
      <alignment vertical="center"/>
    </xf>
    <xf numFmtId="0" fontId="28" fillId="2" borderId="38" xfId="2" applyFont="1" applyFill="1" applyBorder="1" applyAlignment="1">
      <alignment horizontal="center" vertical="center" wrapText="1"/>
    </xf>
    <xf numFmtId="0" fontId="28" fillId="2" borderId="55" xfId="2" applyFont="1" applyFill="1" applyBorder="1" applyAlignment="1">
      <alignment horizontal="center" vertical="center" wrapText="1"/>
    </xf>
    <xf numFmtId="0" fontId="14" fillId="2" borderId="51" xfId="2" applyFont="1" applyFill="1" applyBorder="1" applyAlignment="1">
      <alignment horizontal="left" vertical="top" wrapText="1"/>
    </xf>
    <xf numFmtId="168" fontId="2" fillId="0" borderId="39" xfId="2" applyNumberFormat="1" applyFont="1" applyFill="1" applyBorder="1" applyAlignment="1">
      <alignment horizontal="center" vertical="center" wrapText="1"/>
    </xf>
    <xf numFmtId="9" fontId="2" fillId="0" borderId="8" xfId="1" applyFont="1" applyFill="1" applyBorder="1" applyAlignment="1">
      <alignment horizontal="center" vertical="center" wrapText="1"/>
    </xf>
    <xf numFmtId="0" fontId="2" fillId="0" borderId="22" xfId="2" applyFont="1" applyBorder="1" applyAlignment="1">
      <alignment vertical="center"/>
    </xf>
    <xf numFmtId="49" fontId="2" fillId="2" borderId="53" xfId="2" applyNumberFormat="1" applyFont="1" applyFill="1" applyBorder="1" applyAlignment="1">
      <alignment horizontal="center" vertical="center"/>
    </xf>
    <xf numFmtId="0" fontId="29" fillId="2" borderId="58" xfId="2" applyFont="1" applyFill="1" applyBorder="1" applyAlignment="1">
      <alignment horizontal="left" vertical="center" wrapText="1"/>
    </xf>
    <xf numFmtId="0" fontId="29" fillId="2" borderId="59" xfId="2" applyFont="1" applyFill="1" applyBorder="1" applyAlignment="1">
      <alignment horizontal="left" vertical="center" wrapText="1"/>
    </xf>
    <xf numFmtId="0" fontId="2" fillId="2" borderId="22" xfId="2" applyFont="1" applyFill="1" applyBorder="1" applyAlignment="1">
      <alignment horizontal="left" vertical="top" wrapText="1"/>
    </xf>
    <xf numFmtId="0" fontId="30" fillId="2" borderId="13" xfId="2" applyFont="1" applyFill="1" applyBorder="1" applyAlignment="1">
      <alignment horizontal="center" vertical="center" wrapText="1"/>
    </xf>
    <xf numFmtId="0" fontId="14" fillId="2" borderId="22" xfId="2" applyFont="1" applyFill="1" applyBorder="1" applyAlignment="1">
      <alignment horizontal="left" vertical="top" wrapText="1"/>
    </xf>
    <xf numFmtId="0" fontId="30" fillId="2" borderId="46" xfId="2" applyFont="1" applyFill="1" applyBorder="1" applyAlignment="1">
      <alignment horizontal="center" vertical="center" wrapText="1"/>
    </xf>
    <xf numFmtId="49" fontId="31" fillId="5" borderId="40" xfId="2" applyNumberFormat="1" applyFont="1" applyFill="1" applyBorder="1" applyAlignment="1">
      <alignment horizontal="center" vertical="center"/>
    </xf>
    <xf numFmtId="49" fontId="31" fillId="5" borderId="18" xfId="2" applyNumberFormat="1" applyFont="1" applyFill="1" applyBorder="1" applyAlignment="1">
      <alignment horizontal="center" vertical="center"/>
    </xf>
    <xf numFmtId="2" fontId="2" fillId="5" borderId="41" xfId="2" applyNumberFormat="1" applyFont="1" applyFill="1" applyBorder="1" applyAlignment="1">
      <alignment horizontal="center" vertical="center" wrapText="1"/>
    </xf>
    <xf numFmtId="2" fontId="2" fillId="5" borderId="16" xfId="2" applyNumberFormat="1" applyFont="1" applyFill="1" applyBorder="1" applyAlignment="1">
      <alignment horizontal="center" vertical="center" wrapText="1"/>
    </xf>
    <xf numFmtId="0" fontId="2" fillId="5" borderId="42" xfId="2" quotePrefix="1" applyFont="1" applyFill="1" applyBorder="1" applyAlignment="1">
      <alignment horizontal="center" vertical="center" wrapText="1"/>
    </xf>
    <xf numFmtId="0" fontId="3" fillId="5" borderId="40" xfId="2" applyFont="1" applyFill="1" applyBorder="1" applyAlignment="1">
      <alignment horizontal="center" vertical="center" wrapText="1"/>
    </xf>
    <xf numFmtId="0" fontId="3" fillId="5" borderId="18" xfId="2" applyFont="1" applyFill="1" applyBorder="1" applyAlignment="1">
      <alignment horizontal="center" vertical="center" wrapText="1"/>
    </xf>
    <xf numFmtId="0" fontId="3" fillId="5" borderId="56" xfId="2" applyFont="1" applyFill="1" applyBorder="1" applyAlignment="1">
      <alignment horizontal="center" vertical="center" wrapText="1"/>
    </xf>
    <xf numFmtId="0" fontId="2" fillId="6" borderId="22" xfId="2" applyFont="1" applyFill="1" applyBorder="1" applyAlignment="1">
      <alignment horizontal="center" vertical="center"/>
    </xf>
    <xf numFmtId="0" fontId="2" fillId="6" borderId="0" xfId="2" applyFont="1" applyFill="1" applyBorder="1" applyAlignment="1">
      <alignment horizontal="center" vertical="center"/>
    </xf>
    <xf numFmtId="0" fontId="2" fillId="6" borderId="24" xfId="2" applyFont="1" applyFill="1" applyBorder="1" applyAlignment="1">
      <alignment horizontal="center" vertical="center"/>
    </xf>
    <xf numFmtId="0" fontId="26" fillId="2" borderId="32" xfId="2" applyFont="1" applyFill="1" applyBorder="1" applyAlignment="1">
      <alignment horizontal="left" vertical="center" wrapText="1"/>
    </xf>
    <xf numFmtId="0" fontId="26" fillId="2" borderId="34" xfId="2" applyFont="1" applyFill="1" applyBorder="1" applyAlignment="1">
      <alignment horizontal="left" vertical="center" wrapText="1"/>
    </xf>
    <xf numFmtId="0" fontId="2" fillId="2" borderId="6" xfId="2" applyFont="1" applyFill="1" applyBorder="1" applyAlignment="1">
      <alignment horizontal="center" vertical="center" wrapText="1"/>
    </xf>
    <xf numFmtId="0" fontId="6" fillId="2" borderId="57" xfId="2" applyFont="1" applyFill="1" applyBorder="1" applyAlignment="1">
      <alignment horizontal="left" vertical="center" wrapText="1"/>
    </xf>
    <xf numFmtId="0" fontId="2" fillId="2" borderId="10" xfId="2" applyFont="1" applyFill="1" applyBorder="1" applyAlignment="1">
      <alignment horizontal="center" vertical="center" wrapText="1"/>
    </xf>
    <xf numFmtId="0" fontId="6" fillId="2" borderId="55" xfId="2" applyFont="1" applyFill="1" applyBorder="1" applyAlignment="1">
      <alignment horizontal="left" vertical="center" wrapText="1"/>
    </xf>
    <xf numFmtId="0" fontId="3" fillId="2" borderId="38" xfId="2" applyFont="1" applyFill="1" applyBorder="1" applyAlignment="1">
      <alignment horizontal="center" vertical="center" wrapText="1"/>
    </xf>
    <xf numFmtId="0" fontId="3" fillId="2" borderId="55" xfId="2" applyFont="1" applyFill="1" applyBorder="1" applyAlignment="1">
      <alignment horizontal="center" vertical="center" wrapText="1"/>
    </xf>
    <xf numFmtId="0" fontId="2" fillId="0" borderId="8" xfId="1" applyNumberFormat="1" applyFont="1" applyFill="1" applyBorder="1" applyAlignment="1">
      <alignment horizontal="center" vertical="center" wrapText="1"/>
    </xf>
    <xf numFmtId="0" fontId="2" fillId="2" borderId="25" xfId="2" applyFont="1" applyFill="1" applyBorder="1" applyAlignment="1">
      <alignment vertical="center"/>
    </xf>
    <xf numFmtId="49" fontId="2" fillId="2" borderId="19" xfId="2" applyNumberFormat="1" applyFont="1" applyFill="1" applyBorder="1" applyAlignment="1">
      <alignment horizontal="right" vertical="center"/>
    </xf>
    <xf numFmtId="2" fontId="2" fillId="0" borderId="41" xfId="2" applyNumberFormat="1" applyFont="1" applyFill="1" applyBorder="1" applyAlignment="1">
      <alignment horizontal="center" vertical="center" wrapText="1"/>
    </xf>
    <xf numFmtId="0" fontId="2" fillId="0" borderId="16" xfId="1" applyNumberFormat="1" applyFont="1" applyFill="1" applyBorder="1" applyAlignment="1">
      <alignment horizontal="center" vertical="center" wrapText="1"/>
    </xf>
    <xf numFmtId="0" fontId="2" fillId="2" borderId="42" xfId="2" applyFont="1" applyFill="1" applyBorder="1" applyAlignment="1">
      <alignment horizontal="center" vertical="center" wrapText="1"/>
    </xf>
    <xf numFmtId="0" fontId="3" fillId="2" borderId="18" xfId="2" applyFont="1" applyFill="1" applyBorder="1" applyAlignment="1">
      <alignment horizontal="center" vertical="center" wrapText="1"/>
    </xf>
    <xf numFmtId="0" fontId="3" fillId="2" borderId="56" xfId="2" applyFont="1" applyFill="1" applyBorder="1" applyAlignment="1">
      <alignment horizontal="center" vertical="center" wrapText="1"/>
    </xf>
    <xf numFmtId="0" fontId="2" fillId="2" borderId="24" xfId="2" applyFont="1" applyFill="1" applyBorder="1" applyAlignment="1">
      <alignment vertical="center"/>
    </xf>
    <xf numFmtId="0" fontId="2" fillId="2" borderId="58" xfId="2" applyFont="1" applyFill="1" applyBorder="1" applyAlignment="1">
      <alignment vertical="center"/>
    </xf>
    <xf numFmtId="0" fontId="2" fillId="2" borderId="11" xfId="2" applyFont="1" applyFill="1" applyBorder="1" applyAlignment="1">
      <alignment vertical="center"/>
    </xf>
    <xf numFmtId="0" fontId="2" fillId="2" borderId="59" xfId="2" applyFont="1" applyFill="1" applyBorder="1" applyAlignment="1">
      <alignment vertical="center"/>
    </xf>
    <xf numFmtId="0" fontId="2" fillId="2" borderId="14" xfId="2" applyFont="1" applyFill="1" applyBorder="1" applyAlignment="1">
      <alignment vertical="center"/>
    </xf>
    <xf numFmtId="0" fontId="32" fillId="2" borderId="51" xfId="2" applyFont="1" applyFill="1" applyBorder="1" applyAlignment="1">
      <alignment horizontal="right" vertical="center"/>
    </xf>
    <xf numFmtId="14" fontId="2" fillId="2" borderId="47" xfId="2" applyNumberFormat="1" applyFont="1" applyFill="1" applyBorder="1" applyAlignment="1">
      <alignment horizontal="left" vertical="center"/>
    </xf>
    <xf numFmtId="0" fontId="2" fillId="2" borderId="46" xfId="2" applyFont="1" applyFill="1" applyBorder="1" applyAlignment="1">
      <alignment horizontal="right" vertical="center"/>
    </xf>
    <xf numFmtId="0" fontId="2" fillId="2" borderId="53" xfId="2" applyFont="1" applyFill="1" applyBorder="1" applyAlignment="1">
      <alignment horizontal="right" vertical="center"/>
    </xf>
    <xf numFmtId="49" fontId="2" fillId="2" borderId="47" xfId="2" applyNumberFormat="1" applyFont="1" applyFill="1" applyBorder="1" applyAlignment="1">
      <alignment horizontal="left" vertical="center"/>
    </xf>
    <xf numFmtId="49" fontId="2" fillId="2" borderId="46" xfId="2" applyNumberFormat="1" applyFont="1" applyFill="1" applyBorder="1" applyAlignment="1">
      <alignment horizontal="right" vertical="center"/>
    </xf>
    <xf numFmtId="49" fontId="2" fillId="2" borderId="53" xfId="2" applyNumberFormat="1" applyFont="1" applyFill="1" applyBorder="1" applyAlignment="1">
      <alignment horizontal="right" vertical="center"/>
    </xf>
    <xf numFmtId="14" fontId="2" fillId="2" borderId="54" xfId="2" applyNumberFormat="1" applyFont="1" applyFill="1" applyBorder="1" applyAlignment="1">
      <alignment horizontal="center" vertical="center"/>
    </xf>
    <xf numFmtId="0" fontId="33" fillId="2" borderId="40" xfId="2" applyFont="1" applyFill="1" applyBorder="1" applyAlignment="1">
      <alignment horizontal="center" vertical="center"/>
    </xf>
    <xf numFmtId="0" fontId="33" fillId="2" borderId="18" xfId="2" applyFont="1" applyFill="1" applyBorder="1" applyAlignment="1">
      <alignment horizontal="center" vertical="center"/>
    </xf>
    <xf numFmtId="0" fontId="2" fillId="2" borderId="17" xfId="2" applyFont="1" applyFill="1" applyBorder="1" applyAlignment="1">
      <alignment vertical="center"/>
    </xf>
    <xf numFmtId="0" fontId="33" fillId="2" borderId="19" xfId="2" applyFont="1" applyFill="1" applyBorder="1" applyAlignment="1">
      <alignment horizontal="left" vertical="center"/>
    </xf>
    <xf numFmtId="0" fontId="33" fillId="2" borderId="26" xfId="2" applyFont="1" applyFill="1" applyBorder="1" applyAlignment="1">
      <alignment horizontal="left" vertical="center"/>
    </xf>
    <xf numFmtId="0" fontId="33" fillId="2" borderId="17" xfId="2" applyFont="1" applyFill="1" applyBorder="1" applyAlignment="1">
      <alignment horizontal="center" vertical="center"/>
    </xf>
    <xf numFmtId="0" fontId="33" fillId="2" borderId="56" xfId="2" applyFont="1" applyFill="1" applyBorder="1" applyAlignment="1">
      <alignment horizontal="center" vertical="center"/>
    </xf>
    <xf numFmtId="0" fontId="2" fillId="0" borderId="0" xfId="2" applyFont="1" applyBorder="1" applyAlignment="1">
      <alignment horizontal="right" vertical="center"/>
    </xf>
    <xf numFmtId="49" fontId="2" fillId="0" borderId="0" xfId="2" applyNumberFormat="1" applyFont="1" applyBorder="1" applyAlignment="1">
      <alignment horizontal="right" vertical="center"/>
    </xf>
    <xf numFmtId="0" fontId="26" fillId="0" borderId="0" xfId="2" applyFont="1" applyBorder="1" applyAlignment="1">
      <alignment vertical="center"/>
    </xf>
  </cellXfs>
  <cellStyles count="3">
    <cellStyle name="Prozent" xfId="1" builtinId="5"/>
    <cellStyle name="Standard" xfId="0" builtinId="0"/>
    <cellStyle name="Standard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ALITAET\QS\AA_Struktur_QS\15%20Pr&#252;fpl&#228;ne\Pr&#252;fplan-Gesam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ien+Verpackung-Entwurf"/>
      <sheetName val="Gesamtprüfplan PC- VS"/>
      <sheetName val="Prüfplan_Nivea"/>
      <sheetName val="Prüfplan_Verschlüsse"/>
      <sheetName val="VK - Attributive PROD"/>
      <sheetName val="VK - Attributive LINER"/>
      <sheetName val="VK - Attributive DRUCKEN"/>
      <sheetName val="VK - Attributive LASERN"/>
      <sheetName val="Verschlüsse-Entwurf"/>
      <sheetName val="Übersicht_WE"/>
      <sheetName val="Prüfplan_SecureFlip_Assembly"/>
      <sheetName val="Prüfplan_SecureFlip_Body"/>
      <sheetName val="Prüfplan_SecureFlip_Spout"/>
      <sheetName val="Prüfplan_SecureFlip_Ring"/>
      <sheetName val="Risikomatrix"/>
      <sheetName val="Übersicht_WE alt"/>
      <sheetName val="Tabelle1"/>
      <sheetName val="Weiterentwicklung - WE"/>
      <sheetName val="Prüfmittel"/>
      <sheetName val="MASTER 355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E2">
            <v>1831</v>
          </cell>
          <cell r="G2">
            <v>4730</v>
          </cell>
          <cell r="I2">
            <v>4751</v>
          </cell>
          <cell r="K2">
            <v>4752</v>
          </cell>
          <cell r="M2">
            <v>4753</v>
          </cell>
          <cell r="O2">
            <v>4754</v>
          </cell>
          <cell r="Q2">
            <v>4765</v>
          </cell>
          <cell r="S2">
            <v>4766</v>
          </cell>
          <cell r="U2">
            <v>3552</v>
          </cell>
          <cell r="W2">
            <v>3557</v>
          </cell>
          <cell r="Y2" t="str">
            <v>3557 MM</v>
          </cell>
          <cell r="AA2">
            <v>3558</v>
          </cell>
          <cell r="AC2" t="str">
            <v>3558 MM</v>
          </cell>
          <cell r="AE2" t="str">
            <v>3574 MM</v>
          </cell>
          <cell r="AG2">
            <v>3725</v>
          </cell>
          <cell r="AI2">
            <v>5560</v>
          </cell>
          <cell r="AK2">
            <v>5562</v>
          </cell>
          <cell r="AM2">
            <v>5563</v>
          </cell>
          <cell r="AO2">
            <v>5564</v>
          </cell>
          <cell r="AQ2">
            <v>6564</v>
          </cell>
          <cell r="AS2">
            <v>6780</v>
          </cell>
          <cell r="BI2">
            <v>5570</v>
          </cell>
          <cell r="BK2" t="str">
            <v>Nivea PET</v>
          </cell>
          <cell r="BM2" t="str">
            <v>Nivea PP</v>
          </cell>
          <cell r="BO2" t="str">
            <v>Ring 1</v>
          </cell>
          <cell r="BQ2" t="str">
            <v>Ring 2</v>
          </cell>
          <cell r="BS2" t="str">
            <v>Ring 5</v>
          </cell>
          <cell r="BU2" t="str">
            <v>Ring 6</v>
          </cell>
          <cell r="BW2" t="str">
            <v>Spout 1</v>
          </cell>
          <cell r="BY2" t="str">
            <v>Spout 2</v>
          </cell>
          <cell r="CA2" t="str">
            <v>Spout 5</v>
          </cell>
          <cell r="CC2" t="str">
            <v>Spout 6</v>
          </cell>
          <cell r="CE2" t="str">
            <v>Body 1</v>
          </cell>
          <cell r="CG2" t="str">
            <v>Body 2</v>
          </cell>
          <cell r="CI2" t="str">
            <v>Body 6</v>
          </cell>
          <cell r="CK2" t="str">
            <v>Body 7</v>
          </cell>
          <cell r="CM2" t="str">
            <v>Body 8</v>
          </cell>
          <cell r="CO2" t="str">
            <v>Body 9</v>
          </cell>
          <cell r="CQ2" t="str">
            <v>Assembly</v>
          </cell>
          <cell r="CS2" t="str">
            <v>Prüfmittel</v>
          </cell>
          <cell r="CU2">
            <v>1831</v>
          </cell>
          <cell r="CV2">
            <v>4730</v>
          </cell>
          <cell r="CW2">
            <v>4751</v>
          </cell>
          <cell r="CX2">
            <v>4752</v>
          </cell>
          <cell r="CY2">
            <v>4753</v>
          </cell>
          <cell r="CZ2">
            <v>4754</v>
          </cell>
          <cell r="DA2">
            <v>4765</v>
          </cell>
          <cell r="DB2">
            <v>4766</v>
          </cell>
          <cell r="DC2">
            <v>3552</v>
          </cell>
          <cell r="DD2">
            <v>3557</v>
          </cell>
          <cell r="DE2" t="str">
            <v>3557 MM</v>
          </cell>
          <cell r="DF2">
            <v>3558</v>
          </cell>
          <cell r="DG2" t="str">
            <v>3558 MM</v>
          </cell>
          <cell r="DH2" t="str">
            <v>3574 MM</v>
          </cell>
          <cell r="DI2">
            <v>3725</v>
          </cell>
          <cell r="DJ2">
            <v>5560</v>
          </cell>
          <cell r="DK2">
            <v>5562</v>
          </cell>
          <cell r="DL2">
            <v>5563</v>
          </cell>
          <cell r="DM2">
            <v>5564</v>
          </cell>
          <cell r="DN2">
            <v>6564</v>
          </cell>
          <cell r="DO2">
            <v>5570</v>
          </cell>
          <cell r="DP2" t="str">
            <v>Nivea PET</v>
          </cell>
          <cell r="DQ2" t="str">
            <v>Nivea PP</v>
          </cell>
          <cell r="DR2" t="str">
            <v>Ring 1</v>
          </cell>
          <cell r="DS2" t="str">
            <v>Ring 2</v>
          </cell>
          <cell r="DT2" t="str">
            <v>Ring 5</v>
          </cell>
          <cell r="DU2" t="str">
            <v>Ring 6</v>
          </cell>
          <cell r="DV2" t="str">
            <v>Spout 1</v>
          </cell>
          <cell r="DW2" t="str">
            <v>Spout 2</v>
          </cell>
          <cell r="DX2" t="str">
            <v>Spout 5</v>
          </cell>
          <cell r="DY2" t="str">
            <v>Spout 6</v>
          </cell>
          <cell r="DZ2" t="str">
            <v>Body 1</v>
          </cell>
          <cell r="EA2" t="str">
            <v>Body 2</v>
          </cell>
          <cell r="EB2" t="str">
            <v>Body 6</v>
          </cell>
          <cell r="EC2" t="str">
            <v>Body 7</v>
          </cell>
          <cell r="ED2" t="str">
            <v>Body 8</v>
          </cell>
          <cell r="EE2" t="str">
            <v>Body 9</v>
          </cell>
        </row>
        <row r="3">
          <cell r="C3" t="str">
            <v>Technische Zeichnungen</v>
          </cell>
          <cell r="E3" t="str">
            <v>QA-1831-20</v>
          </cell>
          <cell r="G3" t="str">
            <v>QA-4730-20</v>
          </cell>
          <cell r="I3" t="str">
            <v xml:space="preserve"> QA-4751-20 </v>
          </cell>
          <cell r="K3" t="str">
            <v>QA-4752-20</v>
          </cell>
          <cell r="M3" t="str">
            <v>QA-4753-20</v>
          </cell>
          <cell r="O3" t="str">
            <v xml:space="preserve"> QA-4754-20 </v>
          </cell>
          <cell r="Q3" t="str">
            <v xml:space="preserve"> QA-4765-20 </v>
          </cell>
          <cell r="S3" t="str">
            <v>QA-4766-20</v>
          </cell>
          <cell r="U3" t="str">
            <v>QA-3552-20 - Rev6</v>
          </cell>
          <cell r="W3" t="str">
            <v>QA-3557-20</v>
          </cell>
          <cell r="Y3" t="str">
            <v>QA-3557-20MM</v>
          </cell>
          <cell r="AA3" t="str">
            <v>QA-3558-20</v>
          </cell>
          <cell r="AC3" t="str">
            <v>QA-3558-20MM</v>
          </cell>
          <cell r="AE3" t="str">
            <v>QA-3574-20MM</v>
          </cell>
          <cell r="AG3" t="str">
            <v xml:space="preserve"> QA-3725-20</v>
          </cell>
          <cell r="AI3" t="str">
            <v>QA-5560-20MM</v>
          </cell>
          <cell r="AK3" t="str">
            <v xml:space="preserve"> QA-5562-20MM </v>
          </cell>
          <cell r="AM3" t="str">
            <v>QA-5563-20MM</v>
          </cell>
          <cell r="AO3" t="str">
            <v xml:space="preserve"> QA-5564-20MM</v>
          </cell>
          <cell r="AQ3" t="str">
            <v>QA-6564-20</v>
          </cell>
          <cell r="AS3" t="str">
            <v xml:space="preserve">QA-6780-20MM </v>
          </cell>
          <cell r="AT3" t="str">
            <v>QA-6780-20MM</v>
          </cell>
          <cell r="BI3" t="str">
            <v>QA-5570-20MM</v>
          </cell>
          <cell r="BK3" t="str">
            <v>3C031099e</v>
          </cell>
          <cell r="BM3" t="str">
            <v>3C031098e</v>
          </cell>
          <cell r="BO3" t="str">
            <v>2893 V1</v>
          </cell>
          <cell r="BQ3" t="str">
            <v>2893 V1</v>
          </cell>
          <cell r="BS3" t="str">
            <v>2893 V1</v>
          </cell>
          <cell r="BU3" t="str">
            <v>2893 V1</v>
          </cell>
          <cell r="BW3" t="str">
            <v>2894 V1&amp;V2 Index 1</v>
          </cell>
          <cell r="BY3" t="str">
            <v>2894 V1&amp;V2 Index 1</v>
          </cell>
          <cell r="CA3" t="str">
            <v>2894 V1&amp;V2 Index 3A</v>
          </cell>
          <cell r="CC3" t="str">
            <v>2894 V1&amp;V2 Index 3A</v>
          </cell>
          <cell r="CE3" t="str">
            <v>2895 V3</v>
          </cell>
          <cell r="CG3" t="str">
            <v>2895 V3</v>
          </cell>
          <cell r="CI3" t="str">
            <v>2895 V3</v>
          </cell>
          <cell r="CK3" t="str">
            <v>2895 V3</v>
          </cell>
          <cell r="CM3" t="str">
            <v>2895 V3</v>
          </cell>
          <cell r="CO3" t="str">
            <v>2895 V3</v>
          </cell>
          <cell r="CQ3" t="str">
            <v>2896 V3</v>
          </cell>
          <cell r="CU3" t="str">
            <v>QA-1831-20</v>
          </cell>
          <cell r="CV3" t="str">
            <v>QA-4730-20</v>
          </cell>
          <cell r="CW3" t="str">
            <v xml:space="preserve"> QA-4751-20 </v>
          </cell>
          <cell r="CX3" t="str">
            <v>QA-4752-20</v>
          </cell>
          <cell r="CY3" t="str">
            <v>QA-4753-20</v>
          </cell>
          <cell r="CZ3" t="str">
            <v xml:space="preserve"> QA-4754-20 </v>
          </cell>
          <cell r="DA3" t="str">
            <v xml:space="preserve"> QA-4765-20 </v>
          </cell>
          <cell r="DB3" t="str">
            <v>QA-4766-20</v>
          </cell>
          <cell r="DC3" t="str">
            <v>QA-3552-20 - Rev6</v>
          </cell>
          <cell r="DD3" t="str">
            <v>QA-3557-20</v>
          </cell>
          <cell r="DE3" t="str">
            <v>QA-3557-20MM</v>
          </cell>
          <cell r="DF3" t="str">
            <v>QA-3558-20</v>
          </cell>
          <cell r="DG3" t="str">
            <v>QA-3558-20MM</v>
          </cell>
          <cell r="DH3" t="str">
            <v>QA-3574-20MM</v>
          </cell>
          <cell r="DI3" t="str">
            <v xml:space="preserve"> QA-3725-20</v>
          </cell>
          <cell r="DJ3" t="str">
            <v>QA-5560-20MM</v>
          </cell>
          <cell r="DK3" t="str">
            <v xml:space="preserve"> QA-5562-20MM </v>
          </cell>
          <cell r="DL3" t="str">
            <v>QA-5563-20MM</v>
          </cell>
          <cell r="DM3" t="str">
            <v xml:space="preserve"> QA-5564-20MM</v>
          </cell>
          <cell r="DN3" t="str">
            <v>QA-6564-20</v>
          </cell>
          <cell r="DO3" t="str">
            <v>QA-5570-20MM</v>
          </cell>
          <cell r="DP3" t="str">
            <v>3C031098e</v>
          </cell>
          <cell r="DQ3" t="str">
            <v>3C031099e</v>
          </cell>
          <cell r="DR3" t="str">
            <v>2893 V1</v>
          </cell>
          <cell r="DS3" t="str">
            <v>2893 V1</v>
          </cell>
          <cell r="DT3" t="str">
            <v>2893 V1</v>
          </cell>
          <cell r="DU3" t="str">
            <v>2893 V1</v>
          </cell>
          <cell r="DV3" t="str">
            <v>2894 V1&amp;V2 Index 1</v>
          </cell>
          <cell r="DW3" t="str">
            <v>2894 V1&amp;V2 Index 1</v>
          </cell>
          <cell r="DX3" t="str">
            <v>2894 V1&amp;V2 Index 3A</v>
          </cell>
          <cell r="DY3" t="str">
            <v>2894 V1&amp;V2 Index 3A</v>
          </cell>
          <cell r="DZ3" t="str">
            <v>2895 V3</v>
          </cell>
          <cell r="EA3" t="str">
            <v>2895 V3</v>
          </cell>
          <cell r="EB3" t="str">
            <v>2895 V3</v>
          </cell>
          <cell r="EC3" t="str">
            <v>2895 V3</v>
          </cell>
          <cell r="ED3" t="str">
            <v>2895 V3</v>
          </cell>
          <cell r="EE3" t="str">
            <v>2895 V3</v>
          </cell>
        </row>
        <row r="4">
          <cell r="B4" t="str">
            <v xml:space="preserve">Unter- Merkmal </v>
          </cell>
          <cell r="C4" t="str">
            <v>Intervall</v>
          </cell>
          <cell r="D4" t="str">
            <v>Einheit</v>
          </cell>
          <cell r="E4" t="str">
            <v>Soll</v>
          </cell>
          <cell r="F4" t="str">
            <v>Toleranz</v>
          </cell>
          <cell r="G4" t="str">
            <v>Soll</v>
          </cell>
          <cell r="H4" t="str">
            <v>Toleranz</v>
          </cell>
          <cell r="I4" t="str">
            <v>Soll</v>
          </cell>
          <cell r="J4" t="str">
            <v>Toleranz</v>
          </cell>
          <cell r="K4" t="str">
            <v>Soll</v>
          </cell>
          <cell r="L4" t="str">
            <v>Toleranz</v>
          </cell>
          <cell r="M4" t="str">
            <v>Soll</v>
          </cell>
          <cell r="N4" t="str">
            <v>Toleranz</v>
          </cell>
          <cell r="O4" t="str">
            <v>Soll</v>
          </cell>
          <cell r="P4" t="str">
            <v>Toleranz</v>
          </cell>
          <cell r="Q4" t="str">
            <v>Soll</v>
          </cell>
          <cell r="R4" t="str">
            <v>Toleranz</v>
          </cell>
          <cell r="S4" t="str">
            <v>Soll</v>
          </cell>
          <cell r="T4" t="str">
            <v>Toleranz</v>
          </cell>
          <cell r="U4" t="str">
            <v>Soll</v>
          </cell>
          <cell r="V4" t="str">
            <v>Toleranz</v>
          </cell>
          <cell r="W4" t="str">
            <v>Soll</v>
          </cell>
          <cell r="X4" t="str">
            <v>Toleranz</v>
          </cell>
          <cell r="Y4" t="str">
            <v>Soll</v>
          </cell>
          <cell r="Z4" t="str">
            <v>Toleranz</v>
          </cell>
          <cell r="AA4" t="str">
            <v>Soll</v>
          </cell>
          <cell r="AB4" t="str">
            <v>Toleranz</v>
          </cell>
          <cell r="AC4" t="str">
            <v>Soll</v>
          </cell>
          <cell r="AD4" t="str">
            <v>Toleranz</v>
          </cell>
          <cell r="AE4" t="str">
            <v>Soll</v>
          </cell>
          <cell r="AF4" t="str">
            <v>Toleranz</v>
          </cell>
          <cell r="AG4" t="str">
            <v>Soll</v>
          </cell>
          <cell r="AH4" t="str">
            <v>Toleranz</v>
          </cell>
          <cell r="AI4" t="str">
            <v>Soll</v>
          </cell>
          <cell r="AJ4" t="str">
            <v>Toleranz</v>
          </cell>
          <cell r="AK4" t="str">
            <v>Soll</v>
          </cell>
          <cell r="AL4" t="str">
            <v>Toleranz</v>
          </cell>
          <cell r="AM4" t="str">
            <v>Soll</v>
          </cell>
          <cell r="AN4" t="str">
            <v>Toleranz</v>
          </cell>
          <cell r="AO4" t="str">
            <v>Soll</v>
          </cell>
          <cell r="AP4" t="str">
            <v>Toleranz</v>
          </cell>
          <cell r="AQ4" t="str">
            <v>Soll</v>
          </cell>
          <cell r="AR4" t="str">
            <v>Toleranz</v>
          </cell>
          <cell r="AS4" t="str">
            <v>Soll</v>
          </cell>
          <cell r="AT4" t="str">
            <v>Toleranz</v>
          </cell>
          <cell r="BI4" t="str">
            <v>Soll</v>
          </cell>
          <cell r="BJ4" t="str">
            <v>Toleranz</v>
          </cell>
          <cell r="BK4" t="str">
            <v>Soll</v>
          </cell>
          <cell r="BL4" t="str">
            <v>Toleranz</v>
          </cell>
          <cell r="BM4" t="str">
            <v>Soll</v>
          </cell>
          <cell r="BN4" t="str">
            <v>Toleranz</v>
          </cell>
          <cell r="BO4" t="str">
            <v>Soll</v>
          </cell>
          <cell r="BP4" t="str">
            <v>Toleranz</v>
          </cell>
          <cell r="BQ4" t="str">
            <v>Soll</v>
          </cell>
          <cell r="BR4" t="str">
            <v>Toleranz</v>
          </cell>
          <cell r="BS4" t="str">
            <v>Soll</v>
          </cell>
          <cell r="BT4" t="str">
            <v>Toleranz</v>
          </cell>
          <cell r="BU4" t="str">
            <v>Soll</v>
          </cell>
          <cell r="BV4" t="str">
            <v>Toleranz</v>
          </cell>
          <cell r="BW4" t="str">
            <v>Soll</v>
          </cell>
          <cell r="BX4" t="str">
            <v>Toleranz</v>
          </cell>
          <cell r="BY4" t="str">
            <v>Soll</v>
          </cell>
          <cell r="BZ4" t="str">
            <v>Toleranz</v>
          </cell>
          <cell r="CA4" t="str">
            <v>Soll</v>
          </cell>
          <cell r="CB4" t="str">
            <v>Toleranz</v>
          </cell>
          <cell r="CC4" t="str">
            <v>Soll</v>
          </cell>
          <cell r="CD4" t="str">
            <v>Toleranz</v>
          </cell>
          <cell r="CE4" t="str">
            <v>Soll</v>
          </cell>
          <cell r="CF4" t="str">
            <v>Toleranz</v>
          </cell>
          <cell r="CG4" t="str">
            <v>Soll</v>
          </cell>
          <cell r="CH4" t="str">
            <v>Toleranz</v>
          </cell>
          <cell r="CI4" t="str">
            <v>Soll</v>
          </cell>
          <cell r="CJ4" t="str">
            <v>Toleranz</v>
          </cell>
          <cell r="CK4" t="str">
            <v>Soll</v>
          </cell>
          <cell r="CL4" t="str">
            <v>Toleranz</v>
          </cell>
          <cell r="CM4" t="str">
            <v>Soll</v>
          </cell>
          <cell r="CN4" t="str">
            <v>Toleranz</v>
          </cell>
          <cell r="CO4" t="str">
            <v>Soll</v>
          </cell>
          <cell r="CP4" t="str">
            <v>Toleranz</v>
          </cell>
          <cell r="CQ4" t="str">
            <v>Soll</v>
          </cell>
          <cell r="CR4" t="str">
            <v>Toleranz</v>
          </cell>
          <cell r="CS4" t="str">
            <v>Gruppe</v>
          </cell>
          <cell r="CU4" t="str">
            <v>Toleranz</v>
          </cell>
          <cell r="CV4" t="str">
            <v>Toleranz</v>
          </cell>
          <cell r="CW4" t="str">
            <v>Toleranz</v>
          </cell>
          <cell r="CX4" t="str">
            <v>Toleranz</v>
          </cell>
          <cell r="CY4" t="str">
            <v>Toleranz</v>
          </cell>
          <cell r="CZ4" t="str">
            <v>Toleranz</v>
          </cell>
          <cell r="DA4" t="str">
            <v>Toleranz</v>
          </cell>
          <cell r="DB4" t="str">
            <v>Toleranz</v>
          </cell>
          <cell r="DC4" t="str">
            <v>Toleranz</v>
          </cell>
          <cell r="DD4" t="str">
            <v>Toleranz</v>
          </cell>
          <cell r="DE4" t="str">
            <v>Toleranz</v>
          </cell>
          <cell r="DF4" t="str">
            <v>Toleranz</v>
          </cell>
          <cell r="DG4" t="str">
            <v>Toleranz</v>
          </cell>
          <cell r="DH4" t="str">
            <v>Toleranz</v>
          </cell>
          <cell r="DI4" t="str">
            <v>Toleranz</v>
          </cell>
          <cell r="DJ4" t="str">
            <v>Toleranz</v>
          </cell>
          <cell r="DK4" t="str">
            <v>Toleranz</v>
          </cell>
          <cell r="DL4" t="str">
            <v>Toleranz</v>
          </cell>
          <cell r="DM4" t="str">
            <v>Toleranz</v>
          </cell>
          <cell r="DN4" t="str">
            <v>Toleranz</v>
          </cell>
          <cell r="DO4" t="str">
            <v>Toleranz</v>
          </cell>
          <cell r="DP4" t="str">
            <v>Toleranz</v>
          </cell>
          <cell r="DQ4" t="str">
            <v>Toleranz</v>
          </cell>
          <cell r="DR4" t="str">
            <v>Toleranz</v>
          </cell>
          <cell r="DS4" t="str">
            <v>Toleranz</v>
          </cell>
          <cell r="DT4" t="str">
            <v>Toleranz</v>
          </cell>
          <cell r="DU4" t="str">
            <v>Toleranz</v>
          </cell>
          <cell r="DV4" t="str">
            <v>Toleranz</v>
          </cell>
          <cell r="DW4" t="str">
            <v>Toleranz</v>
          </cell>
          <cell r="DX4" t="str">
            <v>Toleranz</v>
          </cell>
          <cell r="DY4" t="str">
            <v>Toleranz</v>
          </cell>
          <cell r="DZ4" t="str">
            <v>Toleranz</v>
          </cell>
          <cell r="EA4" t="str">
            <v>Toleranz</v>
          </cell>
          <cell r="EB4" t="str">
            <v>Toleranz</v>
          </cell>
          <cell r="EC4" t="str">
            <v>Toleranz</v>
          </cell>
          <cell r="ED4" t="str">
            <v>Toleranz</v>
          </cell>
          <cell r="EE4" t="str">
            <v>Toleranz</v>
          </cell>
        </row>
        <row r="5">
          <cell r="B5" t="str">
            <v>Wölbung/ Einzug/ Bombage</v>
          </cell>
          <cell r="C5" t="str">
            <v>Fertigungsauftrag
Farbwechsel
Materialwechsel
WZ-Wechsel
WZ-Wartung-Rep.
Prozessparameteränderungen
Plattenumbauten
QS
Zyklusprüfung/ SWZ-Wartung</v>
          </cell>
          <cell r="D5" t="str">
            <v>mm</v>
          </cell>
          <cell r="E5">
            <v>0</v>
          </cell>
          <cell r="F5">
            <v>0.3</v>
          </cell>
          <cell r="G5">
            <v>0.3</v>
          </cell>
          <cell r="H5">
            <v>0.3</v>
          </cell>
          <cell r="I5">
            <v>0</v>
          </cell>
          <cell r="J5">
            <v>0.3</v>
          </cell>
          <cell r="K5">
            <v>0</v>
          </cell>
          <cell r="L5">
            <v>0.3</v>
          </cell>
          <cell r="M5">
            <v>0</v>
          </cell>
          <cell r="N5">
            <v>0.3</v>
          </cell>
          <cell r="O5">
            <v>0</v>
          </cell>
          <cell r="P5">
            <v>0.3</v>
          </cell>
          <cell r="Q5">
            <v>0</v>
          </cell>
          <cell r="R5">
            <v>0.3</v>
          </cell>
          <cell r="S5">
            <v>0</v>
          </cell>
          <cell r="T5">
            <v>0.3</v>
          </cell>
          <cell r="U5">
            <v>0</v>
          </cell>
          <cell r="V5">
            <v>0.3</v>
          </cell>
          <cell r="W5" t="str">
            <v>z0,2</v>
          </cell>
          <cell r="X5">
            <v>0.3</v>
          </cell>
          <cell r="Y5" t="str">
            <v>z0,2</v>
          </cell>
          <cell r="Z5">
            <v>0.3</v>
          </cell>
          <cell r="AA5" t="str">
            <v>z0,2</v>
          </cell>
          <cell r="AB5">
            <v>0.3</v>
          </cell>
          <cell r="AC5" t="str">
            <v>z0,2</v>
          </cell>
          <cell r="AD5">
            <v>0.3</v>
          </cell>
          <cell r="AE5">
            <v>0</v>
          </cell>
          <cell r="AF5">
            <v>0.3</v>
          </cell>
          <cell r="AG5" t="str">
            <v>z0,2</v>
          </cell>
          <cell r="AH5">
            <v>0.3</v>
          </cell>
          <cell r="AI5" t="str">
            <v>z0,2</v>
          </cell>
          <cell r="AJ5">
            <v>0.3</v>
          </cell>
          <cell r="AK5" t="str">
            <v>z0,2</v>
          </cell>
          <cell r="AL5">
            <v>0.3</v>
          </cell>
          <cell r="AM5" t="str">
            <v>z0,2</v>
          </cell>
          <cell r="AN5">
            <v>0.3</v>
          </cell>
          <cell r="AO5" t="str">
            <v>z0,2</v>
          </cell>
          <cell r="AP5">
            <v>0.3</v>
          </cell>
          <cell r="AQ5">
            <v>0</v>
          </cell>
          <cell r="AR5">
            <v>0.3</v>
          </cell>
          <cell r="AS5">
            <v>0</v>
          </cell>
          <cell r="AT5">
            <v>0.3</v>
          </cell>
          <cell r="BI5" t="str">
            <v>z0,2</v>
          </cell>
          <cell r="BJ5">
            <v>0.3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  <cell r="CL5">
            <v>0</v>
          </cell>
          <cell r="CM5">
            <v>0</v>
          </cell>
          <cell r="CN5">
            <v>0</v>
          </cell>
          <cell r="CO5">
            <v>0</v>
          </cell>
          <cell r="CP5">
            <v>0</v>
          </cell>
          <cell r="CS5" t="str">
            <v>CMM taktil</v>
          </cell>
          <cell r="CU5">
            <v>0.3</v>
          </cell>
          <cell r="CV5">
            <v>0.3</v>
          </cell>
          <cell r="CW5">
            <v>0.3</v>
          </cell>
          <cell r="CX5">
            <v>0.3</v>
          </cell>
          <cell r="CY5">
            <v>0.3</v>
          </cell>
          <cell r="CZ5">
            <v>0.3</v>
          </cell>
          <cell r="DA5">
            <v>0.3</v>
          </cell>
          <cell r="DB5">
            <v>0.3</v>
          </cell>
          <cell r="DC5">
            <v>0.3</v>
          </cell>
          <cell r="DD5">
            <v>0.3</v>
          </cell>
          <cell r="DE5">
            <v>0.3</v>
          </cell>
          <cell r="DF5">
            <v>0.3</v>
          </cell>
          <cell r="DG5">
            <v>0.3</v>
          </cell>
          <cell r="DH5">
            <v>0.3</v>
          </cell>
          <cell r="DI5">
            <v>0.3</v>
          </cell>
          <cell r="DJ5">
            <v>0.3</v>
          </cell>
          <cell r="DK5">
            <v>0.3</v>
          </cell>
          <cell r="DL5">
            <v>0.3</v>
          </cell>
          <cell r="DM5">
            <v>0.3</v>
          </cell>
          <cell r="DN5">
            <v>0.3</v>
          </cell>
          <cell r="DO5">
            <v>0.3</v>
          </cell>
          <cell r="DP5" t="str">
            <v>-</v>
          </cell>
          <cell r="DQ5" t="str">
            <v>-</v>
          </cell>
          <cell r="DR5">
            <v>0</v>
          </cell>
          <cell r="DS5">
            <v>0</v>
          </cell>
          <cell r="DT5">
            <v>0</v>
          </cell>
          <cell r="DU5">
            <v>0</v>
          </cell>
          <cell r="DV5">
            <v>0</v>
          </cell>
          <cell r="DW5">
            <v>0</v>
          </cell>
          <cell r="DX5">
            <v>0</v>
          </cell>
          <cell r="DY5">
            <v>0</v>
          </cell>
          <cell r="DZ5">
            <v>0</v>
          </cell>
          <cell r="EA5">
            <v>0</v>
          </cell>
          <cell r="EB5">
            <v>0</v>
          </cell>
          <cell r="EC5">
            <v>0</v>
          </cell>
          <cell r="ED5">
            <v>0</v>
          </cell>
          <cell r="EE5">
            <v>0</v>
          </cell>
        </row>
        <row r="6">
          <cell r="B6" t="str">
            <v>Gewinde Durchmesser</v>
          </cell>
          <cell r="C6" t="str">
            <v>Fertigungsauftrag
Farbwechsel
Materialwechsel
WZ-Wechsel
WZ-Wartung-Rep.
Prozessparameteränderungen
Plattenumbauten
QS
Zyklusprüfung/ SWZ-Wartung</v>
          </cell>
          <cell r="D6" t="str">
            <v>mm</v>
          </cell>
          <cell r="E6">
            <v>25.65</v>
          </cell>
          <cell r="F6">
            <v>0.2</v>
          </cell>
          <cell r="G6">
            <v>25.5</v>
          </cell>
          <cell r="H6">
            <v>0.2</v>
          </cell>
          <cell r="I6">
            <v>25.6</v>
          </cell>
          <cell r="J6">
            <v>0.2</v>
          </cell>
          <cell r="K6">
            <v>25.6</v>
          </cell>
          <cell r="L6">
            <v>0.2</v>
          </cell>
          <cell r="M6">
            <v>25.6</v>
          </cell>
          <cell r="N6">
            <v>0.2</v>
          </cell>
          <cell r="O6">
            <v>25.6</v>
          </cell>
          <cell r="P6">
            <v>0.2</v>
          </cell>
          <cell r="Q6">
            <v>25.6</v>
          </cell>
          <cell r="R6">
            <v>0.2</v>
          </cell>
          <cell r="S6">
            <v>25.6</v>
          </cell>
          <cell r="T6">
            <v>0.2</v>
          </cell>
          <cell r="U6">
            <v>26</v>
          </cell>
          <cell r="V6">
            <v>0.2</v>
          </cell>
          <cell r="W6">
            <v>25.6</v>
          </cell>
          <cell r="X6">
            <v>0.2</v>
          </cell>
          <cell r="Y6">
            <v>25.7</v>
          </cell>
          <cell r="Z6">
            <v>0.2</v>
          </cell>
          <cell r="AA6">
            <v>25.9</v>
          </cell>
          <cell r="AB6">
            <v>0.2</v>
          </cell>
          <cell r="AC6">
            <v>26</v>
          </cell>
          <cell r="AD6">
            <v>0.2</v>
          </cell>
          <cell r="AE6">
            <v>25.75</v>
          </cell>
          <cell r="AF6">
            <v>0.2</v>
          </cell>
          <cell r="AG6">
            <v>25.4</v>
          </cell>
          <cell r="AH6">
            <v>0.2</v>
          </cell>
          <cell r="AI6">
            <v>25.7</v>
          </cell>
          <cell r="AJ6">
            <v>0.2</v>
          </cell>
          <cell r="AK6">
            <v>25.7</v>
          </cell>
          <cell r="AL6">
            <v>0.2</v>
          </cell>
          <cell r="AM6">
            <v>25.7</v>
          </cell>
          <cell r="AN6">
            <v>0.2</v>
          </cell>
          <cell r="AO6">
            <v>25.7</v>
          </cell>
          <cell r="AP6">
            <v>0.2</v>
          </cell>
          <cell r="AQ6">
            <v>25.5</v>
          </cell>
          <cell r="AR6">
            <v>0.2</v>
          </cell>
          <cell r="AS6">
            <v>25.3</v>
          </cell>
          <cell r="AT6">
            <v>0.2</v>
          </cell>
          <cell r="BI6">
            <v>25.55</v>
          </cell>
          <cell r="BJ6">
            <v>0.15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0</v>
          </cell>
          <cell r="CL6">
            <v>0</v>
          </cell>
          <cell r="CM6">
            <v>0</v>
          </cell>
          <cell r="CN6">
            <v>0</v>
          </cell>
          <cell r="CO6">
            <v>0</v>
          </cell>
          <cell r="CP6">
            <v>0</v>
          </cell>
          <cell r="CS6" t="str">
            <v>CMM taktil</v>
          </cell>
          <cell r="CU6">
            <v>0.2</v>
          </cell>
          <cell r="CV6">
            <v>0.2</v>
          </cell>
          <cell r="CW6">
            <v>0.2</v>
          </cell>
          <cell r="CX6">
            <v>0.2</v>
          </cell>
          <cell r="CY6">
            <v>0.2</v>
          </cell>
          <cell r="CZ6">
            <v>0.2</v>
          </cell>
          <cell r="DA6">
            <v>0.2</v>
          </cell>
          <cell r="DB6">
            <v>0.2</v>
          </cell>
          <cell r="DC6">
            <v>0.2</v>
          </cell>
          <cell r="DD6">
            <v>0.2</v>
          </cell>
          <cell r="DE6">
            <v>0.2</v>
          </cell>
          <cell r="DF6">
            <v>0.2</v>
          </cell>
          <cell r="DG6">
            <v>0.2</v>
          </cell>
          <cell r="DH6">
            <v>0.2</v>
          </cell>
          <cell r="DI6">
            <v>0.2</v>
          </cell>
          <cell r="DJ6">
            <v>0.2</v>
          </cell>
          <cell r="DK6">
            <v>0.2</v>
          </cell>
          <cell r="DL6">
            <v>0.2</v>
          </cell>
          <cell r="DM6">
            <v>0.2</v>
          </cell>
          <cell r="DN6">
            <v>0.2</v>
          </cell>
          <cell r="DO6">
            <v>0.15</v>
          </cell>
          <cell r="DP6" t="str">
            <v>-</v>
          </cell>
          <cell r="DQ6" t="str">
            <v>-</v>
          </cell>
          <cell r="DR6">
            <v>0</v>
          </cell>
          <cell r="DS6">
            <v>0</v>
          </cell>
          <cell r="DT6">
            <v>0</v>
          </cell>
          <cell r="DU6">
            <v>0</v>
          </cell>
          <cell r="DV6">
            <v>0</v>
          </cell>
          <cell r="DW6">
            <v>0</v>
          </cell>
          <cell r="DX6">
            <v>0</v>
          </cell>
          <cell r="DY6">
            <v>0</v>
          </cell>
          <cell r="DZ6">
            <v>0</v>
          </cell>
          <cell r="EA6">
            <v>0</v>
          </cell>
          <cell r="EB6">
            <v>0</v>
          </cell>
          <cell r="EC6">
            <v>0</v>
          </cell>
          <cell r="ED6">
            <v>0</v>
          </cell>
          <cell r="EE6">
            <v>0</v>
          </cell>
        </row>
        <row r="7">
          <cell r="B7" t="str">
            <v>Olivendurchmesser (Dichtung)</v>
          </cell>
          <cell r="C7" t="str">
            <v>Farbwechsel
Materialwechsel
WZ-Wechsel
WZ-Wartung-Rep.
Prozessparameteränderungen
QS
Zyklusprüfung/ SWZ-Wartung</v>
          </cell>
          <cell r="D7" t="str">
            <v>mm</v>
          </cell>
          <cell r="E7" t="str">
            <v>z</v>
          </cell>
          <cell r="F7" t="str">
            <v>z</v>
          </cell>
          <cell r="G7" t="str">
            <v>z</v>
          </cell>
          <cell r="H7" t="str">
            <v>z</v>
          </cell>
          <cell r="I7" t="str">
            <v>z</v>
          </cell>
          <cell r="J7" t="str">
            <v>z</v>
          </cell>
          <cell r="K7" t="str">
            <v>z</v>
          </cell>
          <cell r="L7" t="str">
            <v>z</v>
          </cell>
          <cell r="M7" t="str">
            <v>z</v>
          </cell>
          <cell r="N7" t="str">
            <v>z</v>
          </cell>
          <cell r="O7" t="str">
            <v>z</v>
          </cell>
          <cell r="P7" t="str">
            <v>z</v>
          </cell>
          <cell r="Q7" t="str">
            <v>z</v>
          </cell>
          <cell r="R7" t="str">
            <v>z</v>
          </cell>
          <cell r="S7" t="str">
            <v>z</v>
          </cell>
          <cell r="T7" t="str">
            <v>z</v>
          </cell>
          <cell r="U7">
            <v>22.2</v>
          </cell>
          <cell r="V7">
            <v>0.15</v>
          </cell>
          <cell r="W7">
            <v>22.3</v>
          </cell>
          <cell r="X7">
            <v>0.15</v>
          </cell>
          <cell r="Y7">
            <v>22.3</v>
          </cell>
          <cell r="Z7">
            <v>0.15</v>
          </cell>
          <cell r="AA7">
            <v>22.35</v>
          </cell>
          <cell r="AB7">
            <v>0.15</v>
          </cell>
          <cell r="AC7">
            <v>22.35</v>
          </cell>
          <cell r="AD7">
            <v>0.15</v>
          </cell>
          <cell r="AE7">
            <v>22.4</v>
          </cell>
          <cell r="AF7">
            <v>0.15</v>
          </cell>
          <cell r="AG7" t="str">
            <v>z</v>
          </cell>
          <cell r="AH7" t="str">
            <v>z</v>
          </cell>
          <cell r="AI7">
            <v>22.35</v>
          </cell>
          <cell r="AJ7">
            <v>0.15</v>
          </cell>
          <cell r="AK7">
            <v>22.25</v>
          </cell>
          <cell r="AL7">
            <v>0.15</v>
          </cell>
          <cell r="AM7">
            <v>22.35</v>
          </cell>
          <cell r="AN7">
            <v>0.15</v>
          </cell>
          <cell r="AO7">
            <v>22.3</v>
          </cell>
          <cell r="AP7">
            <v>0.15</v>
          </cell>
          <cell r="AQ7" t="str">
            <v>z</v>
          </cell>
          <cell r="AR7" t="str">
            <v>z</v>
          </cell>
          <cell r="AS7" t="str">
            <v>z</v>
          </cell>
          <cell r="AT7" t="str">
            <v>z</v>
          </cell>
          <cell r="BI7">
            <v>22.3</v>
          </cell>
          <cell r="BJ7">
            <v>0.15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  <cell r="CL7">
            <v>0</v>
          </cell>
          <cell r="CM7">
            <v>0</v>
          </cell>
          <cell r="CN7">
            <v>0</v>
          </cell>
          <cell r="CO7">
            <v>0</v>
          </cell>
          <cell r="CP7">
            <v>0</v>
          </cell>
          <cell r="CS7" t="str">
            <v>CMM taktil</v>
          </cell>
          <cell r="CU7" t="str">
            <v>z</v>
          </cell>
          <cell r="CV7" t="str">
            <v>z</v>
          </cell>
          <cell r="CW7" t="str">
            <v>z</v>
          </cell>
          <cell r="CX7" t="str">
            <v>z</v>
          </cell>
          <cell r="CY7" t="str">
            <v>z</v>
          </cell>
          <cell r="CZ7" t="str">
            <v>z</v>
          </cell>
          <cell r="DA7" t="str">
            <v>z</v>
          </cell>
          <cell r="DB7" t="str">
            <v>z</v>
          </cell>
          <cell r="DC7">
            <v>0.15</v>
          </cell>
          <cell r="DD7">
            <v>0.15</v>
          </cell>
          <cell r="DE7">
            <v>0.15</v>
          </cell>
          <cell r="DF7">
            <v>0.15</v>
          </cell>
          <cell r="DG7">
            <v>0.15</v>
          </cell>
          <cell r="DH7">
            <v>0.15</v>
          </cell>
          <cell r="DI7" t="str">
            <v>z</v>
          </cell>
          <cell r="DJ7">
            <v>0.15</v>
          </cell>
          <cell r="DK7">
            <v>0.15</v>
          </cell>
          <cell r="DL7">
            <v>0.15</v>
          </cell>
          <cell r="DM7">
            <v>0.15</v>
          </cell>
          <cell r="DN7" t="str">
            <v>z</v>
          </cell>
          <cell r="DO7">
            <v>0.15</v>
          </cell>
          <cell r="DP7" t="str">
            <v>-</v>
          </cell>
          <cell r="DQ7" t="str">
            <v>-</v>
          </cell>
          <cell r="DR7">
            <v>0</v>
          </cell>
          <cell r="DS7">
            <v>0</v>
          </cell>
          <cell r="DT7">
            <v>0</v>
          </cell>
          <cell r="DU7">
            <v>0</v>
          </cell>
          <cell r="DV7">
            <v>0</v>
          </cell>
          <cell r="DW7">
            <v>0</v>
          </cell>
          <cell r="DX7">
            <v>0</v>
          </cell>
          <cell r="DY7">
            <v>0</v>
          </cell>
          <cell r="DZ7">
            <v>0</v>
          </cell>
          <cell r="EA7">
            <v>0</v>
          </cell>
          <cell r="EB7">
            <v>0</v>
          </cell>
          <cell r="EC7">
            <v>0</v>
          </cell>
          <cell r="ED7">
            <v>0</v>
          </cell>
          <cell r="EE7">
            <v>0</v>
          </cell>
        </row>
        <row r="8">
          <cell r="B8" t="str">
            <v xml:space="preserve"> Gesamthöhe 
(einschl. Wölbung - falls vorh.)</v>
          </cell>
          <cell r="C8" t="str">
            <v>Farbwechsel
Materialwechsel
WZ-Wechsel
WZ-Wartung-Rep.
Prozessparameteränderungen
QS
Zyklusprüfung/ SWZ-Wartung</v>
          </cell>
          <cell r="D8" t="str">
            <v>mm</v>
          </cell>
          <cell r="E8">
            <v>19.8</v>
          </cell>
          <cell r="F8">
            <v>0.3</v>
          </cell>
          <cell r="G8">
            <v>20.45</v>
          </cell>
          <cell r="H8">
            <v>0.3</v>
          </cell>
          <cell r="I8">
            <v>19.600000000000001</v>
          </cell>
          <cell r="J8">
            <v>0.3</v>
          </cell>
          <cell r="K8">
            <v>19.600000000000001</v>
          </cell>
          <cell r="L8">
            <v>0.3</v>
          </cell>
          <cell r="M8">
            <v>19.7</v>
          </cell>
          <cell r="N8">
            <v>0.3</v>
          </cell>
          <cell r="O8">
            <v>19.7</v>
          </cell>
          <cell r="P8">
            <v>0.3</v>
          </cell>
          <cell r="Q8">
            <v>19.8</v>
          </cell>
          <cell r="R8">
            <v>0.3</v>
          </cell>
          <cell r="S8">
            <v>20.2</v>
          </cell>
          <cell r="T8">
            <v>0.3</v>
          </cell>
          <cell r="U8">
            <v>19.600000000000001</v>
          </cell>
          <cell r="V8">
            <v>0.3</v>
          </cell>
          <cell r="W8">
            <v>19.7</v>
          </cell>
          <cell r="X8">
            <v>0.3</v>
          </cell>
          <cell r="Y8">
            <v>19.600000000000001</v>
          </cell>
          <cell r="Z8">
            <v>0.3</v>
          </cell>
          <cell r="AA8">
            <v>19.600000000000001</v>
          </cell>
          <cell r="AB8">
            <v>0.3</v>
          </cell>
          <cell r="AC8">
            <v>19.5</v>
          </cell>
          <cell r="AD8">
            <v>0.3</v>
          </cell>
          <cell r="AE8">
            <v>20</v>
          </cell>
          <cell r="AF8">
            <v>0.3</v>
          </cell>
          <cell r="AG8">
            <v>19.7</v>
          </cell>
          <cell r="AH8">
            <v>0.3</v>
          </cell>
          <cell r="AI8">
            <v>15.5</v>
          </cell>
          <cell r="AJ8">
            <v>0.3</v>
          </cell>
          <cell r="AK8">
            <v>15.2</v>
          </cell>
          <cell r="AL8">
            <v>0.3</v>
          </cell>
          <cell r="AM8">
            <v>15.5</v>
          </cell>
          <cell r="AN8">
            <v>0.3</v>
          </cell>
          <cell r="AO8">
            <v>16.7</v>
          </cell>
          <cell r="AP8">
            <v>0.3</v>
          </cell>
          <cell r="AQ8">
            <v>16.600000000000001</v>
          </cell>
          <cell r="AR8">
            <v>0.3</v>
          </cell>
          <cell r="AS8">
            <v>19.600000000000001</v>
          </cell>
          <cell r="AT8">
            <v>0.3</v>
          </cell>
          <cell r="BI8">
            <v>15.5</v>
          </cell>
          <cell r="BJ8">
            <v>0.3</v>
          </cell>
          <cell r="BO8">
            <v>5.9</v>
          </cell>
          <cell r="BP8">
            <v>0.1</v>
          </cell>
          <cell r="BQ8">
            <v>5.9</v>
          </cell>
          <cell r="BR8">
            <v>0.1</v>
          </cell>
          <cell r="BS8">
            <v>5.9</v>
          </cell>
          <cell r="BT8">
            <v>0.1</v>
          </cell>
          <cell r="BU8">
            <v>5.9</v>
          </cell>
          <cell r="BV8">
            <v>0.1</v>
          </cell>
          <cell r="BW8">
            <v>18.7</v>
          </cell>
          <cell r="BX8">
            <v>0.1</v>
          </cell>
          <cell r="BY8">
            <v>18.7</v>
          </cell>
          <cell r="BZ8">
            <v>0.1</v>
          </cell>
          <cell r="CA8">
            <v>18.7</v>
          </cell>
          <cell r="CB8">
            <v>0.1</v>
          </cell>
          <cell r="CC8">
            <v>18.7</v>
          </cell>
          <cell r="CD8">
            <v>0.1</v>
          </cell>
          <cell r="CE8">
            <v>30.4</v>
          </cell>
          <cell r="CF8">
            <v>0.2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  <cell r="CL8">
            <v>0</v>
          </cell>
          <cell r="CM8">
            <v>0</v>
          </cell>
          <cell r="CN8">
            <v>0</v>
          </cell>
          <cell r="CO8">
            <v>0</v>
          </cell>
          <cell r="CP8">
            <v>0</v>
          </cell>
          <cell r="CS8" t="str">
            <v>CMM taktil</v>
          </cell>
          <cell r="CU8">
            <v>0.3</v>
          </cell>
          <cell r="CV8">
            <v>0.3</v>
          </cell>
          <cell r="CW8">
            <v>0.3</v>
          </cell>
          <cell r="CX8">
            <v>0.3</v>
          </cell>
          <cell r="CY8">
            <v>0.3</v>
          </cell>
          <cell r="CZ8">
            <v>0.3</v>
          </cell>
          <cell r="DA8">
            <v>0.3</v>
          </cell>
          <cell r="DB8">
            <v>0.3</v>
          </cell>
          <cell r="DC8">
            <v>0.3</v>
          </cell>
          <cell r="DD8">
            <v>0.3</v>
          </cell>
          <cell r="DE8">
            <v>0.3</v>
          </cell>
          <cell r="DF8">
            <v>0.3</v>
          </cell>
          <cell r="DG8">
            <v>0.3</v>
          </cell>
          <cell r="DH8">
            <v>0.3</v>
          </cell>
          <cell r="DI8">
            <v>0.3</v>
          </cell>
          <cell r="DJ8">
            <v>0.3</v>
          </cell>
          <cell r="DK8">
            <v>0.3</v>
          </cell>
          <cell r="DL8">
            <v>0.3</v>
          </cell>
          <cell r="DM8">
            <v>0.3</v>
          </cell>
          <cell r="DN8">
            <v>0.3</v>
          </cell>
          <cell r="DO8">
            <v>0.3</v>
          </cell>
          <cell r="DP8" t="str">
            <v>-</v>
          </cell>
          <cell r="DQ8" t="str">
            <v>-</v>
          </cell>
          <cell r="DR8">
            <v>0.1</v>
          </cell>
          <cell r="DS8">
            <v>0.1</v>
          </cell>
          <cell r="DT8">
            <v>0.1</v>
          </cell>
          <cell r="DU8">
            <v>0.1</v>
          </cell>
          <cell r="DV8">
            <v>0.1</v>
          </cell>
          <cell r="DW8">
            <v>0.1</v>
          </cell>
          <cell r="DX8">
            <v>0.1</v>
          </cell>
          <cell r="DY8">
            <v>0.1</v>
          </cell>
          <cell r="DZ8">
            <v>0.1</v>
          </cell>
          <cell r="EA8">
            <v>0.2</v>
          </cell>
          <cell r="EB8">
            <v>0</v>
          </cell>
          <cell r="EC8">
            <v>0</v>
          </cell>
          <cell r="ED8">
            <v>0</v>
          </cell>
          <cell r="EE8">
            <v>0</v>
          </cell>
        </row>
        <row r="9">
          <cell r="B9" t="str">
            <v>Wandstärke</v>
          </cell>
          <cell r="C9" t="str">
            <v>1x pro Halbjahr</v>
          </cell>
          <cell r="D9" t="str">
            <v>mm</v>
          </cell>
          <cell r="E9" t="str">
            <v>z</v>
          </cell>
          <cell r="F9" t="str">
            <v>z</v>
          </cell>
          <cell r="G9" t="str">
            <v>z</v>
          </cell>
          <cell r="H9" t="str">
            <v>z</v>
          </cell>
          <cell r="I9" t="str">
            <v>z</v>
          </cell>
          <cell r="J9" t="str">
            <v>z</v>
          </cell>
          <cell r="K9" t="str">
            <v>z</v>
          </cell>
          <cell r="L9" t="str">
            <v>z</v>
          </cell>
          <cell r="M9" t="str">
            <v>z</v>
          </cell>
          <cell r="N9" t="str">
            <v>z</v>
          </cell>
          <cell r="O9" t="str">
            <v>z</v>
          </cell>
          <cell r="P9" t="str">
            <v>z</v>
          </cell>
          <cell r="Q9" t="str">
            <v>z</v>
          </cell>
          <cell r="R9" t="str">
            <v>z</v>
          </cell>
          <cell r="S9" t="str">
            <v>z</v>
          </cell>
          <cell r="T9" t="str">
            <v>z</v>
          </cell>
          <cell r="U9">
            <v>1.3</v>
          </cell>
          <cell r="V9">
            <v>0.1</v>
          </cell>
          <cell r="W9" t="str">
            <v>z</v>
          </cell>
          <cell r="X9" t="str">
            <v>z</v>
          </cell>
          <cell r="Y9" t="str">
            <v>z</v>
          </cell>
          <cell r="Z9" t="str">
            <v>z</v>
          </cell>
          <cell r="AA9" t="str">
            <v>z</v>
          </cell>
          <cell r="AB9" t="str">
            <v>z</v>
          </cell>
          <cell r="AC9" t="str">
            <v>z</v>
          </cell>
          <cell r="AD9" t="str">
            <v>z</v>
          </cell>
          <cell r="AE9" t="str">
            <v>z</v>
          </cell>
          <cell r="AF9" t="str">
            <v>z</v>
          </cell>
          <cell r="AG9" t="str">
            <v>z</v>
          </cell>
          <cell r="AH9" t="str">
            <v>z</v>
          </cell>
          <cell r="AI9" t="str">
            <v>z</v>
          </cell>
          <cell r="AJ9" t="str">
            <v>z</v>
          </cell>
          <cell r="AK9" t="str">
            <v>z</v>
          </cell>
          <cell r="AL9" t="str">
            <v>z</v>
          </cell>
          <cell r="AM9" t="str">
            <v>z</v>
          </cell>
          <cell r="AN9" t="str">
            <v>z</v>
          </cell>
          <cell r="AO9" t="str">
            <v>z</v>
          </cell>
          <cell r="AP9" t="str">
            <v>z</v>
          </cell>
          <cell r="AQ9" t="str">
            <v>z</v>
          </cell>
          <cell r="AR9" t="str">
            <v>z</v>
          </cell>
          <cell r="AS9" t="str">
            <v>z</v>
          </cell>
          <cell r="AT9" t="str">
            <v>z</v>
          </cell>
          <cell r="BI9" t="str">
            <v>z</v>
          </cell>
          <cell r="BJ9" t="str">
            <v>z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  <cell r="CL9">
            <v>0</v>
          </cell>
          <cell r="CM9">
            <v>0</v>
          </cell>
          <cell r="CN9">
            <v>0</v>
          </cell>
          <cell r="CO9">
            <v>0</v>
          </cell>
          <cell r="CP9">
            <v>0</v>
          </cell>
          <cell r="CS9" t="str">
            <v>CMM taktil</v>
          </cell>
          <cell r="CU9" t="str">
            <v>z</v>
          </cell>
          <cell r="CV9" t="str">
            <v>z</v>
          </cell>
          <cell r="CW9" t="str">
            <v>z</v>
          </cell>
          <cell r="CX9" t="str">
            <v>z</v>
          </cell>
          <cell r="CY9" t="str">
            <v>z</v>
          </cell>
          <cell r="CZ9" t="str">
            <v>z</v>
          </cell>
          <cell r="DA9" t="str">
            <v>z</v>
          </cell>
          <cell r="DB9" t="str">
            <v>z</v>
          </cell>
          <cell r="DC9">
            <v>0.1</v>
          </cell>
          <cell r="DD9" t="str">
            <v>z</v>
          </cell>
          <cell r="DE9" t="str">
            <v>z</v>
          </cell>
          <cell r="DF9" t="str">
            <v>z</v>
          </cell>
          <cell r="DG9" t="str">
            <v>z</v>
          </cell>
          <cell r="DH9" t="str">
            <v>z</v>
          </cell>
          <cell r="DI9" t="str">
            <v>z</v>
          </cell>
          <cell r="DJ9" t="str">
            <v>z</v>
          </cell>
          <cell r="DK9" t="str">
            <v>z</v>
          </cell>
          <cell r="DL9" t="str">
            <v>z</v>
          </cell>
          <cell r="DM9" t="str">
            <v>z</v>
          </cell>
          <cell r="DN9" t="str">
            <v>z</v>
          </cell>
          <cell r="DO9" t="str">
            <v>z</v>
          </cell>
          <cell r="DP9" t="str">
            <v>-</v>
          </cell>
          <cell r="DQ9" t="str">
            <v>-</v>
          </cell>
          <cell r="DR9">
            <v>0</v>
          </cell>
          <cell r="DS9">
            <v>0</v>
          </cell>
          <cell r="DT9">
            <v>0</v>
          </cell>
          <cell r="DU9">
            <v>0</v>
          </cell>
          <cell r="DV9">
            <v>0</v>
          </cell>
          <cell r="DW9">
            <v>0</v>
          </cell>
          <cell r="DX9">
            <v>0</v>
          </cell>
          <cell r="DY9">
            <v>0</v>
          </cell>
          <cell r="DZ9">
            <v>0</v>
          </cell>
          <cell r="EA9">
            <v>0</v>
          </cell>
          <cell r="EB9">
            <v>0</v>
          </cell>
          <cell r="EC9">
            <v>0</v>
          </cell>
          <cell r="ED9">
            <v>0</v>
          </cell>
          <cell r="EE9">
            <v>0</v>
          </cell>
        </row>
        <row r="10">
          <cell r="B10" t="str">
            <v>Pressureblock Durchmesser</v>
          </cell>
          <cell r="C10" t="str">
            <v>Farbwechsel
Materialwechsel
WZ-Wechsel
WZ-Wartung-Rep.
Prozessparameteränderungen
QS
Zyklusprüfung/ SWZ-Wartung</v>
          </cell>
          <cell r="D10" t="str">
            <v>mm</v>
          </cell>
          <cell r="E10">
            <v>25.8</v>
          </cell>
          <cell r="F10">
            <v>0.2</v>
          </cell>
          <cell r="G10">
            <v>25.8</v>
          </cell>
          <cell r="H10">
            <v>0.2</v>
          </cell>
          <cell r="I10">
            <v>25.9</v>
          </cell>
          <cell r="J10">
            <v>0.2</v>
          </cell>
          <cell r="K10">
            <v>25.9</v>
          </cell>
          <cell r="L10">
            <v>0.2</v>
          </cell>
          <cell r="M10">
            <v>25.9</v>
          </cell>
          <cell r="N10">
            <v>0.2</v>
          </cell>
          <cell r="O10">
            <v>25.9</v>
          </cell>
          <cell r="P10">
            <v>0.2</v>
          </cell>
          <cell r="Q10">
            <v>25.9</v>
          </cell>
          <cell r="R10">
            <v>0.2</v>
          </cell>
          <cell r="S10">
            <v>25.9</v>
          </cell>
          <cell r="T10">
            <v>0.2</v>
          </cell>
          <cell r="U10" t="str">
            <v>z</v>
          </cell>
          <cell r="V10" t="str">
            <v>z</v>
          </cell>
          <cell r="W10" t="str">
            <v>z</v>
          </cell>
          <cell r="X10" t="str">
            <v>z</v>
          </cell>
          <cell r="Y10" t="str">
            <v>z</v>
          </cell>
          <cell r="Z10" t="str">
            <v>z</v>
          </cell>
          <cell r="AA10" t="str">
            <v>z</v>
          </cell>
          <cell r="AB10" t="str">
            <v>z</v>
          </cell>
          <cell r="AC10" t="str">
            <v>z</v>
          </cell>
          <cell r="AD10" t="str">
            <v>z</v>
          </cell>
          <cell r="AE10" t="str">
            <v>z</v>
          </cell>
          <cell r="AF10" t="str">
            <v>z</v>
          </cell>
          <cell r="AG10" t="str">
            <v>z</v>
          </cell>
          <cell r="AH10" t="str">
            <v>z</v>
          </cell>
          <cell r="AI10" t="str">
            <v>z</v>
          </cell>
          <cell r="AJ10" t="str">
            <v>z</v>
          </cell>
          <cell r="AK10" t="str">
            <v>z</v>
          </cell>
          <cell r="AL10" t="str">
            <v>z</v>
          </cell>
          <cell r="AM10" t="str">
            <v>z</v>
          </cell>
          <cell r="AN10" t="str">
            <v>z</v>
          </cell>
          <cell r="AO10" t="str">
            <v>z</v>
          </cell>
          <cell r="AP10" t="str">
            <v>z</v>
          </cell>
          <cell r="AQ10">
            <v>25.6</v>
          </cell>
          <cell r="AR10">
            <v>0.15</v>
          </cell>
          <cell r="AS10">
            <v>25.9</v>
          </cell>
          <cell r="AT10">
            <v>0.2</v>
          </cell>
          <cell r="BI10" t="str">
            <v>z</v>
          </cell>
          <cell r="BJ10" t="str">
            <v>z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  <cell r="CL10">
            <v>0</v>
          </cell>
          <cell r="CM10">
            <v>0</v>
          </cell>
          <cell r="CN10">
            <v>0</v>
          </cell>
          <cell r="CO10">
            <v>0</v>
          </cell>
          <cell r="CP10">
            <v>0</v>
          </cell>
          <cell r="CS10" t="str">
            <v>CMM taktil</v>
          </cell>
          <cell r="CU10">
            <v>0.2</v>
          </cell>
          <cell r="CV10">
            <v>0.2</v>
          </cell>
          <cell r="CW10">
            <v>0.2</v>
          </cell>
          <cell r="CX10">
            <v>0.2</v>
          </cell>
          <cell r="CY10">
            <v>0.2</v>
          </cell>
          <cell r="CZ10">
            <v>0.2</v>
          </cell>
          <cell r="DA10">
            <v>0.2</v>
          </cell>
          <cell r="DB10">
            <v>0.2</v>
          </cell>
          <cell r="DC10" t="str">
            <v>z</v>
          </cell>
          <cell r="DD10" t="str">
            <v>z</v>
          </cell>
          <cell r="DE10" t="str">
            <v>z</v>
          </cell>
          <cell r="DF10" t="str">
            <v>z</v>
          </cell>
          <cell r="DG10" t="str">
            <v>z</v>
          </cell>
          <cell r="DH10" t="str">
            <v>z</v>
          </cell>
          <cell r="DI10" t="str">
            <v>z</v>
          </cell>
          <cell r="DJ10" t="str">
            <v>z</v>
          </cell>
          <cell r="DK10" t="str">
            <v>z</v>
          </cell>
          <cell r="DL10" t="str">
            <v>z</v>
          </cell>
          <cell r="DM10" t="str">
            <v>z</v>
          </cell>
          <cell r="DN10">
            <v>0.15</v>
          </cell>
          <cell r="DO10" t="str">
            <v>z</v>
          </cell>
          <cell r="DP10" t="str">
            <v>-</v>
          </cell>
          <cell r="DQ10" t="str">
            <v>-</v>
          </cell>
          <cell r="DR10">
            <v>0</v>
          </cell>
          <cell r="DS10">
            <v>0</v>
          </cell>
          <cell r="DT10">
            <v>0</v>
          </cell>
          <cell r="DU10">
            <v>0</v>
          </cell>
          <cell r="DV10">
            <v>0</v>
          </cell>
          <cell r="DW10">
            <v>0</v>
          </cell>
          <cell r="DX10">
            <v>0</v>
          </cell>
          <cell r="DY10">
            <v>0</v>
          </cell>
          <cell r="DZ10">
            <v>0</v>
          </cell>
          <cell r="EA10">
            <v>0</v>
          </cell>
          <cell r="EB10">
            <v>0</v>
          </cell>
          <cell r="EC10">
            <v>0</v>
          </cell>
          <cell r="ED10">
            <v>0</v>
          </cell>
          <cell r="EE10">
            <v>0</v>
          </cell>
        </row>
        <row r="11">
          <cell r="B11" t="str">
            <v>Riffelungsdurchmesser (aussen)</v>
          </cell>
          <cell r="C11" t="str">
            <v>1x pro Jahr</v>
          </cell>
          <cell r="D11" t="str">
            <v>mm</v>
          </cell>
          <cell r="E11">
            <v>30.1</v>
          </cell>
          <cell r="F11">
            <v>0.3</v>
          </cell>
          <cell r="G11">
            <v>30.1</v>
          </cell>
          <cell r="H11">
            <v>0.3</v>
          </cell>
          <cell r="I11">
            <v>29.8</v>
          </cell>
          <cell r="J11">
            <v>0.3</v>
          </cell>
          <cell r="K11">
            <v>29.8</v>
          </cell>
          <cell r="L11">
            <v>0.3</v>
          </cell>
          <cell r="M11">
            <v>30</v>
          </cell>
          <cell r="N11">
            <v>0.3</v>
          </cell>
          <cell r="O11">
            <v>30</v>
          </cell>
          <cell r="P11">
            <v>0.3</v>
          </cell>
          <cell r="Q11">
            <v>30</v>
          </cell>
          <cell r="R11">
            <v>0.3</v>
          </cell>
          <cell r="S11">
            <v>30</v>
          </cell>
          <cell r="T11">
            <v>0.3</v>
          </cell>
          <cell r="W11">
            <v>30.1</v>
          </cell>
          <cell r="X11">
            <v>0.3</v>
          </cell>
          <cell r="Y11">
            <v>30</v>
          </cell>
          <cell r="Z11">
            <v>0.3</v>
          </cell>
          <cell r="AA11">
            <v>29.9</v>
          </cell>
          <cell r="AB11">
            <v>0.3</v>
          </cell>
          <cell r="AC11">
            <v>29.9</v>
          </cell>
          <cell r="AD11">
            <v>0.3</v>
          </cell>
          <cell r="AE11">
            <v>29.85</v>
          </cell>
          <cell r="AF11">
            <v>0.3</v>
          </cell>
          <cell r="AG11">
            <v>30.1</v>
          </cell>
          <cell r="AH11">
            <v>0.3</v>
          </cell>
          <cell r="AI11">
            <v>29.8</v>
          </cell>
          <cell r="AJ11">
            <v>0.3</v>
          </cell>
          <cell r="AK11">
            <v>29.8</v>
          </cell>
          <cell r="AL11">
            <v>0.3</v>
          </cell>
          <cell r="AM11">
            <v>29.8</v>
          </cell>
          <cell r="AN11">
            <v>0.3</v>
          </cell>
          <cell r="AO11">
            <v>29.6</v>
          </cell>
          <cell r="AP11">
            <v>0.3</v>
          </cell>
          <cell r="AQ11">
            <v>29.8</v>
          </cell>
          <cell r="AR11">
            <v>0.3</v>
          </cell>
          <cell r="AS11">
            <v>29.9</v>
          </cell>
          <cell r="AT11">
            <v>0.3</v>
          </cell>
          <cell r="BI11">
            <v>29.6</v>
          </cell>
          <cell r="BJ11">
            <v>0.3</v>
          </cell>
          <cell r="BO11">
            <v>24.2</v>
          </cell>
          <cell r="BP11">
            <v>0.1</v>
          </cell>
          <cell r="BQ11">
            <v>24.2</v>
          </cell>
          <cell r="BR11">
            <v>0.1</v>
          </cell>
          <cell r="BS11">
            <v>24.2</v>
          </cell>
          <cell r="BT11">
            <v>0.1</v>
          </cell>
          <cell r="BU11">
            <v>24.2</v>
          </cell>
          <cell r="BV11">
            <v>0.1</v>
          </cell>
          <cell r="BW11">
            <v>28.05</v>
          </cell>
          <cell r="BX11">
            <v>0.2</v>
          </cell>
          <cell r="BY11">
            <v>28.05</v>
          </cell>
          <cell r="BZ11">
            <v>0.2</v>
          </cell>
          <cell r="CA11">
            <v>28.05</v>
          </cell>
          <cell r="CB11">
            <v>0.2</v>
          </cell>
          <cell r="CC11">
            <v>28.05</v>
          </cell>
          <cell r="CD11">
            <v>0.2</v>
          </cell>
          <cell r="CE11">
            <v>30.5</v>
          </cell>
          <cell r="CF11">
            <v>0.2</v>
          </cell>
          <cell r="CG11">
            <v>30.5</v>
          </cell>
          <cell r="CH11">
            <v>0.2</v>
          </cell>
          <cell r="CI11">
            <v>30.5</v>
          </cell>
          <cell r="CJ11">
            <v>0.2</v>
          </cell>
          <cell r="CK11">
            <v>30.5</v>
          </cell>
          <cell r="CL11">
            <v>0.2</v>
          </cell>
          <cell r="CM11">
            <v>30.5</v>
          </cell>
          <cell r="CN11">
            <v>0.2</v>
          </cell>
          <cell r="CO11">
            <v>30.5</v>
          </cell>
          <cell r="CP11">
            <v>0.2</v>
          </cell>
          <cell r="CU11">
            <v>0.3</v>
          </cell>
          <cell r="CV11">
            <v>0.3</v>
          </cell>
          <cell r="CW11">
            <v>0.3</v>
          </cell>
          <cell r="CX11">
            <v>0.3</v>
          </cell>
          <cell r="CY11">
            <v>0.3</v>
          </cell>
          <cell r="CZ11">
            <v>0.3</v>
          </cell>
          <cell r="DA11">
            <v>0.3</v>
          </cell>
          <cell r="DB11">
            <v>0.3</v>
          </cell>
          <cell r="DC11">
            <v>0</v>
          </cell>
          <cell r="DD11">
            <v>0.3</v>
          </cell>
          <cell r="DE11">
            <v>0.3</v>
          </cell>
          <cell r="DF11">
            <v>0.3</v>
          </cell>
          <cell r="DG11">
            <v>0.3</v>
          </cell>
          <cell r="DH11">
            <v>0.3</v>
          </cell>
          <cell r="DI11">
            <v>0.3</v>
          </cell>
          <cell r="DJ11">
            <v>0.3</v>
          </cell>
          <cell r="DK11">
            <v>0.3</v>
          </cell>
          <cell r="DL11">
            <v>0.3</v>
          </cell>
          <cell r="DM11">
            <v>0.3</v>
          </cell>
          <cell r="DN11">
            <v>0.3</v>
          </cell>
          <cell r="DO11">
            <v>0.3</v>
          </cell>
          <cell r="DP11" t="str">
            <v>-</v>
          </cell>
          <cell r="DQ11" t="str">
            <v>-</v>
          </cell>
          <cell r="DR11">
            <v>0.1</v>
          </cell>
          <cell r="DS11">
            <v>0.1</v>
          </cell>
          <cell r="DT11">
            <v>0.1</v>
          </cell>
          <cell r="DU11">
            <v>0.1</v>
          </cell>
          <cell r="DV11">
            <v>0.2</v>
          </cell>
          <cell r="DW11">
            <v>0.2</v>
          </cell>
          <cell r="DX11">
            <v>0.2</v>
          </cell>
          <cell r="DY11">
            <v>0.2</v>
          </cell>
          <cell r="DZ11">
            <v>0.2</v>
          </cell>
          <cell r="EA11">
            <v>0.2</v>
          </cell>
          <cell r="EB11">
            <v>0.2</v>
          </cell>
          <cell r="EC11">
            <v>0.2</v>
          </cell>
          <cell r="ED11">
            <v>0.2</v>
          </cell>
          <cell r="EE11">
            <v>0.2</v>
          </cell>
        </row>
        <row r="12">
          <cell r="B12" t="str">
            <v>Produktgewicht</v>
          </cell>
          <cell r="C12" t="str">
            <v>Zyklusprüfung</v>
          </cell>
          <cell r="D12" t="str">
            <v>g</v>
          </cell>
          <cell r="E12">
            <v>2.85</v>
          </cell>
          <cell r="F12">
            <v>0.05</v>
          </cell>
          <cell r="G12">
            <v>3.1</v>
          </cell>
          <cell r="H12">
            <v>0.05</v>
          </cell>
          <cell r="I12">
            <v>2.2999999999999998</v>
          </cell>
          <cell r="J12">
            <v>0.05</v>
          </cell>
          <cell r="K12">
            <v>2.2999999999999998</v>
          </cell>
          <cell r="L12">
            <v>0.05</v>
          </cell>
          <cell r="M12">
            <v>2.6</v>
          </cell>
          <cell r="N12">
            <v>0.05</v>
          </cell>
          <cell r="O12">
            <v>2.6</v>
          </cell>
          <cell r="P12">
            <v>0.05</v>
          </cell>
          <cell r="Q12">
            <v>2.65</v>
          </cell>
          <cell r="R12">
            <v>0.05</v>
          </cell>
          <cell r="S12">
            <v>2.7</v>
          </cell>
          <cell r="T12">
            <v>0.05</v>
          </cell>
          <cell r="U12">
            <v>2.1</v>
          </cell>
          <cell r="V12">
            <v>0.05</v>
          </cell>
          <cell r="W12">
            <v>2.65</v>
          </cell>
          <cell r="X12">
            <v>0.05</v>
          </cell>
          <cell r="Y12">
            <v>2.65</v>
          </cell>
          <cell r="Z12">
            <v>0.05</v>
          </cell>
          <cell r="AA12">
            <v>2.5</v>
          </cell>
          <cell r="AB12">
            <v>0.05</v>
          </cell>
          <cell r="AC12">
            <v>2.5</v>
          </cell>
          <cell r="AD12">
            <v>0.05</v>
          </cell>
          <cell r="AE12">
            <v>3</v>
          </cell>
          <cell r="AF12">
            <v>0.05</v>
          </cell>
          <cell r="AG12">
            <v>3.05</v>
          </cell>
          <cell r="AH12">
            <v>0.05</v>
          </cell>
          <cell r="AI12">
            <v>2.0499999999999998</v>
          </cell>
          <cell r="AJ12">
            <v>0.05</v>
          </cell>
          <cell r="AK12">
            <v>1.85</v>
          </cell>
          <cell r="AL12">
            <v>0.05</v>
          </cell>
          <cell r="AM12">
            <v>2.1</v>
          </cell>
          <cell r="AN12">
            <v>0.05</v>
          </cell>
          <cell r="AO12">
            <v>2.1</v>
          </cell>
          <cell r="AP12">
            <v>0.05</v>
          </cell>
          <cell r="AQ12">
            <v>2.2000000000000002</v>
          </cell>
          <cell r="AR12">
            <v>0.05</v>
          </cell>
          <cell r="AS12">
            <v>2.7E-2</v>
          </cell>
          <cell r="AT12">
            <v>0.05</v>
          </cell>
          <cell r="BI12">
            <v>1.97</v>
          </cell>
          <cell r="BJ12">
            <v>0.05</v>
          </cell>
          <cell r="BK12">
            <v>46.4</v>
          </cell>
          <cell r="BM12">
            <v>30.3</v>
          </cell>
          <cell r="BO12">
            <v>0.33500000000000002</v>
          </cell>
          <cell r="BP12">
            <v>2.5000000000000001E-2</v>
          </cell>
          <cell r="BQ12">
            <v>0.33500000000000002</v>
          </cell>
          <cell r="BR12">
            <v>2.5000000000000001E-2</v>
          </cell>
          <cell r="BS12">
            <v>0.33500000000000002</v>
          </cell>
          <cell r="BT12">
            <v>2.5000000000000001E-2</v>
          </cell>
          <cell r="BU12">
            <v>0.33500000000000002</v>
          </cell>
          <cell r="BV12">
            <v>2.5000000000000001E-2</v>
          </cell>
          <cell r="BW12">
            <v>1.19</v>
          </cell>
          <cell r="BX12">
            <v>0.05</v>
          </cell>
          <cell r="BY12">
            <v>1.19</v>
          </cell>
          <cell r="BZ12">
            <v>0.05</v>
          </cell>
          <cell r="CA12">
            <v>1.19</v>
          </cell>
          <cell r="CB12">
            <v>0.05</v>
          </cell>
          <cell r="CC12">
            <v>1.19</v>
          </cell>
          <cell r="CD12">
            <v>0.05</v>
          </cell>
          <cell r="CE12">
            <v>2.4</v>
          </cell>
          <cell r="CF12">
            <v>0.1</v>
          </cell>
          <cell r="CG12">
            <v>2.4</v>
          </cell>
          <cell r="CH12">
            <v>0.1</v>
          </cell>
          <cell r="CI12">
            <v>2.4</v>
          </cell>
          <cell r="CJ12">
            <v>0.1</v>
          </cell>
          <cell r="CK12">
            <v>2.4</v>
          </cell>
          <cell r="CL12">
            <v>0.1</v>
          </cell>
          <cell r="CM12">
            <v>2.4</v>
          </cell>
          <cell r="CN12">
            <v>0.1</v>
          </cell>
          <cell r="CO12">
            <v>2.4</v>
          </cell>
          <cell r="CP12">
            <v>0.1</v>
          </cell>
          <cell r="CQ12">
            <v>3.83</v>
          </cell>
          <cell r="CR12">
            <v>0.25</v>
          </cell>
          <cell r="CS12" t="str">
            <v>Waage z 0,001</v>
          </cell>
          <cell r="CU12">
            <v>0.05</v>
          </cell>
          <cell r="CV12">
            <v>0.05</v>
          </cell>
          <cell r="CW12">
            <v>0.05</v>
          </cell>
          <cell r="CX12">
            <v>0.05</v>
          </cell>
          <cell r="CY12">
            <v>0.05</v>
          </cell>
          <cell r="CZ12">
            <v>0.05</v>
          </cell>
          <cell r="DA12">
            <v>0.05</v>
          </cell>
          <cell r="DB12">
            <v>0.05</v>
          </cell>
          <cell r="DC12">
            <v>0.05</v>
          </cell>
          <cell r="DD12">
            <v>0.05</v>
          </cell>
          <cell r="DE12">
            <v>0.05</v>
          </cell>
          <cell r="DF12">
            <v>0.05</v>
          </cell>
          <cell r="DG12">
            <v>0.05</v>
          </cell>
          <cell r="DH12">
            <v>0.05</v>
          </cell>
          <cell r="DI12">
            <v>0.05</v>
          </cell>
          <cell r="DJ12">
            <v>0.05</v>
          </cell>
          <cell r="DK12">
            <v>0.05</v>
          </cell>
          <cell r="DL12">
            <v>0.05</v>
          </cell>
          <cell r="DM12">
            <v>0.05</v>
          </cell>
          <cell r="DN12">
            <v>0.05</v>
          </cell>
          <cell r="DO12">
            <v>0.05</v>
          </cell>
          <cell r="DP12">
            <v>0.5</v>
          </cell>
          <cell r="DQ12">
            <v>0.5</v>
          </cell>
          <cell r="DR12">
            <v>2.5000000000000001E-2</v>
          </cell>
          <cell r="DS12">
            <v>2.5000000000000001E-2</v>
          </cell>
          <cell r="DT12">
            <v>2.5000000000000001E-2</v>
          </cell>
          <cell r="DU12">
            <v>2.5000000000000001E-2</v>
          </cell>
          <cell r="DV12">
            <v>0.05</v>
          </cell>
          <cell r="DW12">
            <v>0.05</v>
          </cell>
          <cell r="DX12">
            <v>0.05</v>
          </cell>
          <cell r="DY12">
            <v>0.05</v>
          </cell>
          <cell r="DZ12">
            <v>0.1</v>
          </cell>
          <cell r="EA12">
            <v>0.1</v>
          </cell>
          <cell r="EB12">
            <v>0.1</v>
          </cell>
          <cell r="EC12">
            <v>0.1</v>
          </cell>
          <cell r="ED12">
            <v>0.1</v>
          </cell>
          <cell r="EE12">
            <v>0.1</v>
          </cell>
        </row>
        <row r="13">
          <cell r="B13" t="str">
            <v xml:space="preserve"> Stegreisskraft
(GB-Trennung gemäß Kundenvorgabe)</v>
          </cell>
          <cell r="C13" t="str">
            <v>Farbwechsel
Materialwechsel
WZ-Wechsel
WZ-Wartung-Rep.
Prozessparameteränderungen
QS
Zyklusprüfung/ SWZ-Wartung</v>
          </cell>
          <cell r="D13" t="str">
            <v>N</v>
          </cell>
          <cell r="E13">
            <v>160</v>
          </cell>
          <cell r="F13">
            <v>40</v>
          </cell>
          <cell r="G13">
            <v>45</v>
          </cell>
          <cell r="H13">
            <v>0.2</v>
          </cell>
          <cell r="I13" t="str">
            <v>z</v>
          </cell>
          <cell r="J13" t="str">
            <v>z</v>
          </cell>
          <cell r="K13" t="str">
            <v>z</v>
          </cell>
          <cell r="L13" t="str">
            <v>z</v>
          </cell>
          <cell r="M13" t="str">
            <v>z</v>
          </cell>
          <cell r="N13" t="str">
            <v>z</v>
          </cell>
          <cell r="O13" t="str">
            <v>z</v>
          </cell>
          <cell r="P13" t="str">
            <v>z</v>
          </cell>
          <cell r="Q13" t="str">
            <v>z</v>
          </cell>
          <cell r="R13" t="str">
            <v>z</v>
          </cell>
          <cell r="S13" t="str">
            <v>z</v>
          </cell>
          <cell r="T13" t="str">
            <v>z</v>
          </cell>
          <cell r="U13">
            <v>120</v>
          </cell>
          <cell r="V13">
            <v>40</v>
          </cell>
          <cell r="W13">
            <v>170</v>
          </cell>
          <cell r="X13">
            <v>50</v>
          </cell>
          <cell r="Y13">
            <v>220</v>
          </cell>
          <cell r="Z13">
            <v>50</v>
          </cell>
          <cell r="AA13">
            <v>180</v>
          </cell>
          <cell r="AB13">
            <v>50</v>
          </cell>
          <cell r="AC13">
            <v>210</v>
          </cell>
          <cell r="AD13">
            <v>50</v>
          </cell>
          <cell r="AE13">
            <v>230</v>
          </cell>
          <cell r="AF13">
            <v>50</v>
          </cell>
          <cell r="AG13" t="str">
            <v>z</v>
          </cell>
          <cell r="AH13" t="str">
            <v>z</v>
          </cell>
          <cell r="AI13">
            <v>180</v>
          </cell>
          <cell r="AJ13">
            <v>50</v>
          </cell>
          <cell r="AK13">
            <v>150</v>
          </cell>
          <cell r="AL13">
            <v>40</v>
          </cell>
          <cell r="AM13">
            <v>180</v>
          </cell>
          <cell r="AN13">
            <v>50</v>
          </cell>
          <cell r="AO13">
            <v>150</v>
          </cell>
          <cell r="AP13">
            <v>40</v>
          </cell>
          <cell r="AQ13" t="str">
            <v>z</v>
          </cell>
          <cell r="AR13" t="str">
            <v>z</v>
          </cell>
          <cell r="AS13" t="str">
            <v>z</v>
          </cell>
          <cell r="AT13" t="str">
            <v>z</v>
          </cell>
          <cell r="BI13">
            <v>180</v>
          </cell>
          <cell r="BJ13">
            <v>50</v>
          </cell>
          <cell r="BO13">
            <v>35</v>
          </cell>
          <cell r="BP13">
            <v>8</v>
          </cell>
          <cell r="BQ13">
            <v>35</v>
          </cell>
          <cell r="BR13">
            <v>8</v>
          </cell>
          <cell r="BS13">
            <v>35</v>
          </cell>
          <cell r="BT13">
            <v>8</v>
          </cell>
          <cell r="BU13">
            <v>35</v>
          </cell>
          <cell r="BV13">
            <v>8</v>
          </cell>
          <cell r="BW13" t="str">
            <v>N/A</v>
          </cell>
          <cell r="BX13" t="str">
            <v>N/A</v>
          </cell>
          <cell r="BY13" t="str">
            <v>N/A</v>
          </cell>
          <cell r="BZ13" t="str">
            <v>N/A</v>
          </cell>
          <cell r="CA13" t="str">
            <v>N/A</v>
          </cell>
          <cell r="CB13" t="str">
            <v>N/A</v>
          </cell>
          <cell r="CC13" t="str">
            <v>N/A</v>
          </cell>
          <cell r="CD13" t="str">
            <v>N/A</v>
          </cell>
          <cell r="CE13" t="str">
            <v>N/A</v>
          </cell>
          <cell r="CF13" t="str">
            <v>N/A</v>
          </cell>
          <cell r="CG13" t="str">
            <v>N/A</v>
          </cell>
          <cell r="CH13" t="str">
            <v>N/A</v>
          </cell>
          <cell r="CI13" t="str">
            <v>N/A</v>
          </cell>
          <cell r="CJ13" t="str">
            <v>N/A</v>
          </cell>
          <cell r="CK13" t="str">
            <v>N/A</v>
          </cell>
          <cell r="CL13" t="str">
            <v>N/A</v>
          </cell>
          <cell r="CM13" t="str">
            <v>N/A</v>
          </cell>
          <cell r="CN13" t="str">
            <v>N/A</v>
          </cell>
          <cell r="CO13" t="str">
            <v>N/A</v>
          </cell>
          <cell r="CP13" t="str">
            <v>N/A</v>
          </cell>
          <cell r="CS13" t="str">
            <v>Kraftmessdose</v>
          </cell>
          <cell r="CU13">
            <v>40</v>
          </cell>
          <cell r="CV13">
            <v>0.2</v>
          </cell>
          <cell r="CW13" t="str">
            <v>z</v>
          </cell>
          <cell r="CX13" t="str">
            <v>z</v>
          </cell>
          <cell r="CY13" t="str">
            <v>z</v>
          </cell>
          <cell r="CZ13" t="str">
            <v>z</v>
          </cell>
          <cell r="DA13" t="str">
            <v>z</v>
          </cell>
          <cell r="DB13" t="str">
            <v>z</v>
          </cell>
          <cell r="DC13">
            <v>40</v>
          </cell>
          <cell r="DD13">
            <v>50</v>
          </cell>
          <cell r="DE13">
            <v>50</v>
          </cell>
          <cell r="DF13">
            <v>50</v>
          </cell>
          <cell r="DG13">
            <v>50</v>
          </cell>
          <cell r="DH13">
            <v>50</v>
          </cell>
          <cell r="DI13" t="str">
            <v>z</v>
          </cell>
          <cell r="DJ13">
            <v>50</v>
          </cell>
          <cell r="DK13">
            <v>40</v>
          </cell>
          <cell r="DL13">
            <v>50</v>
          </cell>
          <cell r="DM13">
            <v>40</v>
          </cell>
          <cell r="DN13" t="str">
            <v>z</v>
          </cell>
          <cell r="DO13">
            <v>50</v>
          </cell>
          <cell r="DP13" t="str">
            <v>-</v>
          </cell>
          <cell r="DQ13" t="str">
            <v>-</v>
          </cell>
          <cell r="DR13">
            <v>8</v>
          </cell>
          <cell r="DS13">
            <v>8</v>
          </cell>
          <cell r="DT13">
            <v>8</v>
          </cell>
          <cell r="DU13">
            <v>8</v>
          </cell>
          <cell r="DV13" t="str">
            <v>N/A</v>
          </cell>
          <cell r="DW13" t="str">
            <v>N/A</v>
          </cell>
          <cell r="DX13" t="str">
            <v>N/A</v>
          </cell>
          <cell r="DY13" t="str">
            <v>N/A</v>
          </cell>
          <cell r="DZ13" t="str">
            <v>N/A</v>
          </cell>
          <cell r="EA13" t="str">
            <v>N/A</v>
          </cell>
          <cell r="EB13" t="str">
            <v>N/A</v>
          </cell>
          <cell r="EC13" t="str">
            <v>N/A</v>
          </cell>
          <cell r="ED13" t="str">
            <v>N/A</v>
          </cell>
          <cell r="EE13" t="str">
            <v>N/A</v>
          </cell>
        </row>
        <row r="14">
          <cell r="B14" t="str">
            <v>Faltenrockumkehrkraft</v>
          </cell>
          <cell r="C14" t="str">
            <v>Zyklusprüfung/ SWZ-Wartung</v>
          </cell>
          <cell r="D14" t="str">
            <v>N</v>
          </cell>
          <cell r="E14" t="str">
            <v>&gt; 200</v>
          </cell>
          <cell r="F14" t="str">
            <v>z</v>
          </cell>
          <cell r="G14" t="str">
            <v>z</v>
          </cell>
          <cell r="H14" t="str">
            <v>z</v>
          </cell>
          <cell r="I14" t="str">
            <v>z</v>
          </cell>
          <cell r="J14" t="str">
            <v>z</v>
          </cell>
          <cell r="K14" t="str">
            <v>z</v>
          </cell>
          <cell r="L14" t="str">
            <v>z</v>
          </cell>
          <cell r="M14" t="str">
            <v>z</v>
          </cell>
          <cell r="N14" t="str">
            <v>z</v>
          </cell>
          <cell r="O14" t="str">
            <v>z</v>
          </cell>
          <cell r="P14" t="str">
            <v>z</v>
          </cell>
          <cell r="Q14" t="str">
            <v>&gt; 200</v>
          </cell>
          <cell r="R14" t="str">
            <v>z</v>
          </cell>
          <cell r="S14" t="str">
            <v>&gt; 200</v>
          </cell>
          <cell r="T14" t="str">
            <v>z</v>
          </cell>
          <cell r="U14" t="str">
            <v>z</v>
          </cell>
          <cell r="V14" t="str">
            <v>z</v>
          </cell>
          <cell r="W14" t="str">
            <v>z</v>
          </cell>
          <cell r="X14" t="str">
            <v>z</v>
          </cell>
          <cell r="Y14" t="str">
            <v>z</v>
          </cell>
          <cell r="Z14" t="str">
            <v>z</v>
          </cell>
          <cell r="AA14" t="str">
            <v>z</v>
          </cell>
          <cell r="AB14" t="str">
            <v>z</v>
          </cell>
          <cell r="AC14" t="str">
            <v>z</v>
          </cell>
          <cell r="AD14" t="str">
            <v>z</v>
          </cell>
          <cell r="AE14" t="str">
            <v>z</v>
          </cell>
          <cell r="AF14" t="str">
            <v>z</v>
          </cell>
          <cell r="AG14" t="str">
            <v>z</v>
          </cell>
          <cell r="AH14" t="str">
            <v>z</v>
          </cell>
          <cell r="AI14" t="str">
            <v>z</v>
          </cell>
          <cell r="AJ14" t="str">
            <v>z</v>
          </cell>
          <cell r="AK14" t="str">
            <v>z</v>
          </cell>
          <cell r="AL14" t="str">
            <v>z</v>
          </cell>
          <cell r="AM14" t="str">
            <v>z</v>
          </cell>
          <cell r="AN14" t="str">
            <v>z</v>
          </cell>
          <cell r="AO14" t="str">
            <v>z</v>
          </cell>
          <cell r="AP14" t="str">
            <v>z</v>
          </cell>
          <cell r="AQ14" t="str">
            <v>&gt; 200</v>
          </cell>
          <cell r="AR14" t="str">
            <v>z</v>
          </cell>
          <cell r="AS14" t="str">
            <v>z</v>
          </cell>
          <cell r="AT14" t="str">
            <v>z</v>
          </cell>
          <cell r="BI14" t="str">
            <v>z</v>
          </cell>
          <cell r="BJ14" t="str">
            <v>z</v>
          </cell>
          <cell r="BK14" t="str">
            <v>z</v>
          </cell>
          <cell r="BL14" t="str">
            <v>z</v>
          </cell>
          <cell r="BM14" t="str">
            <v>z</v>
          </cell>
          <cell r="BN14" t="str">
            <v>z</v>
          </cell>
          <cell r="BO14" t="str">
            <v>z</v>
          </cell>
          <cell r="BP14" t="str">
            <v>z</v>
          </cell>
          <cell r="BQ14" t="str">
            <v>z</v>
          </cell>
          <cell r="BR14" t="str">
            <v>z</v>
          </cell>
          <cell r="BS14" t="str">
            <v>z</v>
          </cell>
          <cell r="BT14" t="str">
            <v>z</v>
          </cell>
          <cell r="BU14" t="str">
            <v>z</v>
          </cell>
          <cell r="BV14" t="str">
            <v>z</v>
          </cell>
          <cell r="BW14" t="str">
            <v>z</v>
          </cell>
          <cell r="BX14" t="str">
            <v>z</v>
          </cell>
          <cell r="BY14" t="str">
            <v>z</v>
          </cell>
          <cell r="BZ14" t="str">
            <v>z</v>
          </cell>
          <cell r="CA14" t="str">
            <v>z</v>
          </cell>
          <cell r="CB14" t="str">
            <v>z</v>
          </cell>
          <cell r="CC14" t="str">
            <v>z</v>
          </cell>
          <cell r="CD14" t="str">
            <v>z</v>
          </cell>
          <cell r="CE14" t="str">
            <v>z</v>
          </cell>
          <cell r="CF14" t="str">
            <v>z</v>
          </cell>
          <cell r="CG14" t="str">
            <v>z</v>
          </cell>
          <cell r="CH14" t="str">
            <v>z</v>
          </cell>
          <cell r="CI14" t="str">
            <v>z</v>
          </cell>
          <cell r="CJ14" t="str">
            <v>z</v>
          </cell>
          <cell r="CK14" t="str">
            <v>z</v>
          </cell>
          <cell r="CL14" t="str">
            <v>z</v>
          </cell>
          <cell r="CM14" t="str">
            <v>z</v>
          </cell>
          <cell r="CN14" t="str">
            <v>z</v>
          </cell>
          <cell r="CO14" t="str">
            <v>z</v>
          </cell>
          <cell r="CP14" t="str">
            <v>z</v>
          </cell>
          <cell r="CS14" t="str">
            <v>Kraftmessdose</v>
          </cell>
          <cell r="CU14" t="str">
            <v>z</v>
          </cell>
          <cell r="CV14" t="str">
            <v>z</v>
          </cell>
          <cell r="CW14" t="str">
            <v>z</v>
          </cell>
          <cell r="CX14" t="str">
            <v>z</v>
          </cell>
          <cell r="CY14" t="str">
            <v>z</v>
          </cell>
          <cell r="CZ14" t="str">
            <v>z</v>
          </cell>
          <cell r="DA14" t="str">
            <v>z</v>
          </cell>
          <cell r="DB14" t="str">
            <v>z</v>
          </cell>
          <cell r="DC14" t="str">
            <v>z</v>
          </cell>
          <cell r="DD14" t="str">
            <v>z</v>
          </cell>
          <cell r="DE14" t="str">
            <v>z</v>
          </cell>
          <cell r="DF14" t="str">
            <v>z</v>
          </cell>
          <cell r="DG14" t="str">
            <v>z</v>
          </cell>
          <cell r="DH14" t="str">
            <v>z</v>
          </cell>
          <cell r="DI14" t="str">
            <v>z</v>
          </cell>
          <cell r="DJ14" t="str">
            <v>z</v>
          </cell>
          <cell r="DK14" t="str">
            <v>z</v>
          </cell>
          <cell r="DL14" t="str">
            <v>z</v>
          </cell>
          <cell r="DM14" t="str">
            <v>z</v>
          </cell>
          <cell r="DN14" t="str">
            <v>z</v>
          </cell>
          <cell r="DO14" t="str">
            <v>z</v>
          </cell>
          <cell r="DP14" t="str">
            <v>-</v>
          </cell>
          <cell r="DQ14" t="str">
            <v>-</v>
          </cell>
          <cell r="DR14" t="str">
            <v>z</v>
          </cell>
          <cell r="DS14" t="str">
            <v>z</v>
          </cell>
          <cell r="DT14" t="str">
            <v>z</v>
          </cell>
          <cell r="DU14" t="str">
            <v>z</v>
          </cell>
          <cell r="DV14" t="str">
            <v>z</v>
          </cell>
          <cell r="DW14" t="str">
            <v>z</v>
          </cell>
          <cell r="DX14" t="str">
            <v>z</v>
          </cell>
          <cell r="DY14" t="str">
            <v>z</v>
          </cell>
          <cell r="DZ14" t="str">
            <v>z</v>
          </cell>
          <cell r="EA14" t="str">
            <v>z</v>
          </cell>
          <cell r="EB14" t="str">
            <v>z</v>
          </cell>
          <cell r="EC14" t="str">
            <v>z</v>
          </cell>
          <cell r="ED14" t="str">
            <v>z</v>
          </cell>
          <cell r="EE14" t="str">
            <v>z</v>
          </cell>
        </row>
        <row r="15">
          <cell r="B15" t="str">
            <v>Messergebnisse EC</v>
          </cell>
          <cell r="C15" t="str">
            <v>Fertigungsauftrag
Farbwechsel
Materialwechsel
WZ-Wechsel
WZ-Wartung-Rep.
Prozessparameteränderungen
Plattenumbauten
QS
Zyklusprüfung/ SWZ-Wartung</v>
          </cell>
          <cell r="D15" t="str">
            <v>mm</v>
          </cell>
          <cell r="E15" t="str">
            <v>z</v>
          </cell>
          <cell r="F15" t="str">
            <v>z</v>
          </cell>
          <cell r="G15" t="str">
            <v>z</v>
          </cell>
          <cell r="H15" t="str">
            <v>z</v>
          </cell>
          <cell r="I15" t="str">
            <v>z</v>
          </cell>
          <cell r="J15" t="str">
            <v>z</v>
          </cell>
          <cell r="K15" t="str">
            <v>z</v>
          </cell>
          <cell r="L15" t="str">
            <v>z</v>
          </cell>
          <cell r="M15" t="str">
            <v>z</v>
          </cell>
          <cell r="N15" t="str">
            <v>z</v>
          </cell>
          <cell r="O15" t="str">
            <v>z</v>
          </cell>
          <cell r="P15" t="str">
            <v>z</v>
          </cell>
          <cell r="Q15" t="str">
            <v>z</v>
          </cell>
          <cell r="R15" t="str">
            <v>z</v>
          </cell>
          <cell r="S15" t="str">
            <v>z</v>
          </cell>
          <cell r="T15" t="str">
            <v>z</v>
          </cell>
          <cell r="U15">
            <v>0</v>
          </cell>
          <cell r="V15">
            <v>0.3</v>
          </cell>
          <cell r="W15" t="str">
            <v>z</v>
          </cell>
          <cell r="X15" t="str">
            <v>z</v>
          </cell>
          <cell r="Y15" t="str">
            <v>z</v>
          </cell>
          <cell r="Z15" t="str">
            <v>z</v>
          </cell>
          <cell r="AA15" t="str">
            <v>z</v>
          </cell>
          <cell r="AB15" t="str">
            <v>z</v>
          </cell>
          <cell r="AC15" t="str">
            <v>z</v>
          </cell>
          <cell r="AD15" t="str">
            <v>z</v>
          </cell>
          <cell r="AE15" t="str">
            <v>z</v>
          </cell>
          <cell r="AF15" t="str">
            <v>z</v>
          </cell>
          <cell r="AG15" t="str">
            <v>z</v>
          </cell>
          <cell r="AH15" t="str">
            <v>z</v>
          </cell>
          <cell r="AI15" t="str">
            <v>z</v>
          </cell>
          <cell r="AJ15" t="str">
            <v>z</v>
          </cell>
          <cell r="AK15" t="str">
            <v>z</v>
          </cell>
          <cell r="AL15" t="str">
            <v>z</v>
          </cell>
          <cell r="AM15" t="str">
            <v>z</v>
          </cell>
          <cell r="AN15" t="str">
            <v>z</v>
          </cell>
          <cell r="AO15" t="str">
            <v>z</v>
          </cell>
          <cell r="AP15" t="str">
            <v>z</v>
          </cell>
          <cell r="AQ15" t="str">
            <v>z</v>
          </cell>
          <cell r="AR15" t="str">
            <v>z</v>
          </cell>
          <cell r="AS15" t="str">
            <v>z</v>
          </cell>
          <cell r="AT15" t="str">
            <v>z</v>
          </cell>
          <cell r="BI15" t="str">
            <v>z</v>
          </cell>
          <cell r="BJ15" t="str">
            <v>z</v>
          </cell>
          <cell r="BO15" t="str">
            <v>z</v>
          </cell>
          <cell r="BP15" t="str">
            <v>z</v>
          </cell>
          <cell r="BQ15" t="str">
            <v>z</v>
          </cell>
          <cell r="BR15" t="str">
            <v>z</v>
          </cell>
          <cell r="BS15" t="str">
            <v>z</v>
          </cell>
          <cell r="BT15" t="str">
            <v>z</v>
          </cell>
          <cell r="BU15" t="str">
            <v>z</v>
          </cell>
          <cell r="BV15" t="str">
            <v>z</v>
          </cell>
          <cell r="BW15" t="str">
            <v>z</v>
          </cell>
          <cell r="BX15" t="str">
            <v>z</v>
          </cell>
          <cell r="BY15" t="str">
            <v>z</v>
          </cell>
          <cell r="BZ15" t="str">
            <v>z</v>
          </cell>
          <cell r="CA15" t="str">
            <v>z</v>
          </cell>
          <cell r="CB15" t="str">
            <v>z</v>
          </cell>
          <cell r="CC15" t="str">
            <v>z</v>
          </cell>
          <cell r="CD15" t="str">
            <v>z</v>
          </cell>
          <cell r="CE15" t="str">
            <v>z</v>
          </cell>
          <cell r="CF15" t="str">
            <v>z</v>
          </cell>
          <cell r="CG15" t="str">
            <v>z</v>
          </cell>
          <cell r="CH15" t="str">
            <v>z</v>
          </cell>
          <cell r="CI15" t="str">
            <v>z</v>
          </cell>
          <cell r="CJ15" t="str">
            <v>z</v>
          </cell>
          <cell r="CK15" t="str">
            <v>z</v>
          </cell>
          <cell r="CL15" t="str">
            <v>z</v>
          </cell>
          <cell r="CM15" t="str">
            <v>z</v>
          </cell>
          <cell r="CN15" t="str">
            <v>z</v>
          </cell>
          <cell r="CO15" t="str">
            <v>z</v>
          </cell>
          <cell r="CS15" t="str">
            <v>CMM taktil</v>
          </cell>
          <cell r="CU15" t="str">
            <v>z</v>
          </cell>
          <cell r="CV15" t="str">
            <v>z</v>
          </cell>
          <cell r="CW15" t="str">
            <v>z</v>
          </cell>
          <cell r="CX15" t="str">
            <v>z</v>
          </cell>
          <cell r="CY15" t="str">
            <v>z</v>
          </cell>
          <cell r="CZ15" t="str">
            <v>z</v>
          </cell>
          <cell r="DA15" t="str">
            <v>z</v>
          </cell>
          <cell r="DB15" t="str">
            <v>z</v>
          </cell>
          <cell r="DC15">
            <v>0.3</v>
          </cell>
          <cell r="DD15" t="str">
            <v>z</v>
          </cell>
          <cell r="DE15" t="str">
            <v>z</v>
          </cell>
          <cell r="DF15" t="str">
            <v>z</v>
          </cell>
          <cell r="DG15" t="str">
            <v>z</v>
          </cell>
          <cell r="DH15" t="str">
            <v>z</v>
          </cell>
          <cell r="DI15" t="str">
            <v>z</v>
          </cell>
          <cell r="DJ15" t="str">
            <v>z</v>
          </cell>
          <cell r="DK15" t="str">
            <v>z</v>
          </cell>
          <cell r="DL15" t="str">
            <v>z</v>
          </cell>
          <cell r="DM15" t="str">
            <v>z</v>
          </cell>
          <cell r="DN15" t="str">
            <v>z</v>
          </cell>
          <cell r="DO15" t="str">
            <v>z</v>
          </cell>
          <cell r="DP15" t="str">
            <v>-</v>
          </cell>
          <cell r="DQ15" t="str">
            <v>-</v>
          </cell>
          <cell r="DR15" t="str">
            <v>z</v>
          </cell>
          <cell r="DS15" t="str">
            <v>z</v>
          </cell>
          <cell r="DT15" t="str">
            <v>z</v>
          </cell>
          <cell r="DU15" t="str">
            <v>z</v>
          </cell>
          <cell r="DV15" t="str">
            <v>z</v>
          </cell>
          <cell r="DW15" t="str">
            <v>z</v>
          </cell>
          <cell r="DX15" t="str">
            <v>z</v>
          </cell>
          <cell r="DY15" t="str">
            <v>z</v>
          </cell>
          <cell r="DZ15" t="str">
            <v>z</v>
          </cell>
          <cell r="EA15" t="str">
            <v>z</v>
          </cell>
          <cell r="EB15" t="str">
            <v>z</v>
          </cell>
          <cell r="EC15" t="str">
            <v>z</v>
          </cell>
          <cell r="ED15" t="str">
            <v>z</v>
          </cell>
          <cell r="EE15" t="str">
            <v>z</v>
          </cell>
        </row>
        <row r="16">
          <cell r="B16" t="str">
            <v>Linerdicke</v>
          </cell>
          <cell r="C16" t="str">
            <v>1x Jeder Liner pro Tag</v>
          </cell>
          <cell r="D16" t="str">
            <v>mm</v>
          </cell>
          <cell r="E16">
            <v>0.75</v>
          </cell>
          <cell r="F16">
            <v>0.05</v>
          </cell>
          <cell r="G16" t="str">
            <v>z</v>
          </cell>
          <cell r="H16" t="str">
            <v>z</v>
          </cell>
          <cell r="I16">
            <v>0.75</v>
          </cell>
          <cell r="J16">
            <v>0.05</v>
          </cell>
          <cell r="K16">
            <v>0.75</v>
          </cell>
          <cell r="L16">
            <v>0.05</v>
          </cell>
          <cell r="M16">
            <v>0.75</v>
          </cell>
          <cell r="N16">
            <v>0.05</v>
          </cell>
          <cell r="O16">
            <v>0.75</v>
          </cell>
          <cell r="P16">
            <v>0.05</v>
          </cell>
          <cell r="Q16">
            <v>0.75</v>
          </cell>
          <cell r="R16">
            <v>0.05</v>
          </cell>
          <cell r="S16">
            <v>0.75</v>
          </cell>
          <cell r="T16">
            <v>0.05</v>
          </cell>
          <cell r="U16" t="str">
            <v>z</v>
          </cell>
          <cell r="V16" t="str">
            <v>z</v>
          </cell>
          <cell r="W16" t="str">
            <v>z</v>
          </cell>
          <cell r="X16" t="str">
            <v>z</v>
          </cell>
          <cell r="Y16" t="str">
            <v>z</v>
          </cell>
          <cell r="Z16" t="str">
            <v>z</v>
          </cell>
          <cell r="AA16" t="str">
            <v>z</v>
          </cell>
          <cell r="AB16" t="str">
            <v>z</v>
          </cell>
          <cell r="AC16" t="str">
            <v>z</v>
          </cell>
          <cell r="AD16" t="str">
            <v>z</v>
          </cell>
          <cell r="AE16" t="str">
            <v>z</v>
          </cell>
          <cell r="AF16" t="str">
            <v>z</v>
          </cell>
          <cell r="AG16" t="str">
            <v>z</v>
          </cell>
          <cell r="AH16" t="str">
            <v>z</v>
          </cell>
          <cell r="AI16" t="str">
            <v>z</v>
          </cell>
          <cell r="AJ16" t="str">
            <v>z</v>
          </cell>
          <cell r="AK16" t="str">
            <v>z</v>
          </cell>
          <cell r="AL16" t="str">
            <v>z</v>
          </cell>
          <cell r="AM16" t="str">
            <v>z</v>
          </cell>
          <cell r="AN16" t="str">
            <v>z</v>
          </cell>
          <cell r="AO16" t="str">
            <v>z</v>
          </cell>
          <cell r="AP16" t="str">
            <v>z</v>
          </cell>
          <cell r="AQ16">
            <v>0.75</v>
          </cell>
          <cell r="AR16">
            <v>0.05</v>
          </cell>
          <cell r="AS16">
            <v>0.32</v>
          </cell>
          <cell r="AT16">
            <v>0.02</v>
          </cell>
          <cell r="BI16" t="str">
            <v>z</v>
          </cell>
          <cell r="BJ16" t="str">
            <v>z</v>
          </cell>
          <cell r="BK16" t="str">
            <v>z</v>
          </cell>
          <cell r="BL16" t="str">
            <v>z</v>
          </cell>
          <cell r="BM16" t="str">
            <v>z</v>
          </cell>
          <cell r="BN16" t="str">
            <v>z</v>
          </cell>
          <cell r="BO16" t="str">
            <v>z</v>
          </cell>
          <cell r="BP16" t="str">
            <v>z</v>
          </cell>
          <cell r="BQ16" t="str">
            <v>z</v>
          </cell>
          <cell r="BR16" t="str">
            <v>z</v>
          </cell>
          <cell r="BS16" t="str">
            <v>z</v>
          </cell>
          <cell r="BT16" t="str">
            <v>z</v>
          </cell>
          <cell r="BU16" t="str">
            <v>z</v>
          </cell>
          <cell r="BV16" t="str">
            <v>z</v>
          </cell>
          <cell r="BW16" t="str">
            <v>z</v>
          </cell>
          <cell r="BX16" t="str">
            <v>z</v>
          </cell>
          <cell r="BY16" t="str">
            <v>z</v>
          </cell>
          <cell r="BZ16" t="str">
            <v>z</v>
          </cell>
          <cell r="CA16" t="str">
            <v>z</v>
          </cell>
          <cell r="CB16" t="str">
            <v>z</v>
          </cell>
          <cell r="CC16" t="str">
            <v>z</v>
          </cell>
          <cell r="CD16" t="str">
            <v>z</v>
          </cell>
          <cell r="CE16" t="str">
            <v>z</v>
          </cell>
          <cell r="CF16" t="str">
            <v>z</v>
          </cell>
          <cell r="CG16" t="str">
            <v>z</v>
          </cell>
          <cell r="CH16" t="str">
            <v>z</v>
          </cell>
          <cell r="CI16" t="str">
            <v>z</v>
          </cell>
          <cell r="CJ16" t="str">
            <v>z</v>
          </cell>
          <cell r="CK16" t="str">
            <v>z</v>
          </cell>
          <cell r="CL16" t="str">
            <v>z</v>
          </cell>
          <cell r="CM16" t="str">
            <v>z</v>
          </cell>
          <cell r="CN16" t="str">
            <v>z</v>
          </cell>
          <cell r="CO16" t="str">
            <v>z</v>
          </cell>
          <cell r="CP16" t="str">
            <v>z</v>
          </cell>
          <cell r="CS16" t="str">
            <v>Induktive Messtaster</v>
          </cell>
          <cell r="CU16">
            <v>0.05</v>
          </cell>
          <cell r="CV16" t="str">
            <v>z</v>
          </cell>
          <cell r="CW16">
            <v>0.05</v>
          </cell>
          <cell r="CX16">
            <v>0.05</v>
          </cell>
          <cell r="CY16">
            <v>0.05</v>
          </cell>
          <cell r="CZ16">
            <v>0.05</v>
          </cell>
          <cell r="DA16">
            <v>0.05</v>
          </cell>
          <cell r="DB16">
            <v>0.05</v>
          </cell>
          <cell r="DC16" t="str">
            <v>z</v>
          </cell>
          <cell r="DD16" t="str">
            <v>z</v>
          </cell>
          <cell r="DE16" t="str">
            <v>z</v>
          </cell>
          <cell r="DF16" t="str">
            <v>z</v>
          </cell>
          <cell r="DG16" t="str">
            <v>z</v>
          </cell>
          <cell r="DH16" t="str">
            <v>z</v>
          </cell>
          <cell r="DI16" t="str">
            <v>z</v>
          </cell>
          <cell r="DJ16" t="str">
            <v>z</v>
          </cell>
          <cell r="DK16" t="str">
            <v>z</v>
          </cell>
          <cell r="DL16" t="str">
            <v>z</v>
          </cell>
          <cell r="DM16" t="str">
            <v>z</v>
          </cell>
          <cell r="DN16">
            <v>0.05</v>
          </cell>
          <cell r="DO16" t="str">
            <v>z</v>
          </cell>
          <cell r="DP16" t="str">
            <v>-</v>
          </cell>
          <cell r="DQ16" t="str">
            <v>-</v>
          </cell>
          <cell r="DR16" t="str">
            <v>z</v>
          </cell>
          <cell r="DS16" t="str">
            <v>z</v>
          </cell>
          <cell r="DT16" t="str">
            <v>z</v>
          </cell>
          <cell r="DU16" t="str">
            <v>z</v>
          </cell>
          <cell r="DV16" t="str">
            <v>z</v>
          </cell>
          <cell r="DW16" t="str">
            <v>z</v>
          </cell>
          <cell r="DX16" t="str">
            <v>z</v>
          </cell>
          <cell r="DY16" t="str">
            <v>z</v>
          </cell>
          <cell r="DZ16" t="str">
            <v>z</v>
          </cell>
          <cell r="EA16" t="str">
            <v>z</v>
          </cell>
          <cell r="EB16" t="str">
            <v>z</v>
          </cell>
          <cell r="EC16" t="str">
            <v>z</v>
          </cell>
          <cell r="ED16" t="str">
            <v>z</v>
          </cell>
          <cell r="EE16" t="str">
            <v>z</v>
          </cell>
        </row>
        <row r="17">
          <cell r="B17" t="str">
            <v>Liner Gewicht</v>
          </cell>
          <cell r="C17" t="str">
            <v>1x Jeder Liner pro Tag</v>
          </cell>
          <cell r="D17" t="str">
            <v>g</v>
          </cell>
          <cell r="E17">
            <v>319</v>
          </cell>
          <cell r="F17">
            <v>0.05</v>
          </cell>
          <cell r="G17">
            <v>319</v>
          </cell>
          <cell r="H17">
            <v>0.05</v>
          </cell>
          <cell r="I17">
            <v>319</v>
          </cell>
          <cell r="J17">
            <v>0.05</v>
          </cell>
          <cell r="K17">
            <v>319</v>
          </cell>
          <cell r="L17">
            <v>0.05</v>
          </cell>
          <cell r="M17">
            <v>319</v>
          </cell>
          <cell r="N17">
            <v>0.05</v>
          </cell>
          <cell r="O17">
            <v>319</v>
          </cell>
          <cell r="P17">
            <v>0.05</v>
          </cell>
          <cell r="Q17">
            <v>319</v>
          </cell>
          <cell r="R17">
            <v>0.05</v>
          </cell>
          <cell r="S17">
            <v>319</v>
          </cell>
          <cell r="T17">
            <v>0.05</v>
          </cell>
          <cell r="U17" t="str">
            <v>z</v>
          </cell>
          <cell r="V17" t="str">
            <v>z</v>
          </cell>
          <cell r="W17" t="str">
            <v>z</v>
          </cell>
          <cell r="X17" t="str">
            <v>z</v>
          </cell>
          <cell r="Y17" t="str">
            <v>z</v>
          </cell>
          <cell r="Z17" t="str">
            <v>z</v>
          </cell>
          <cell r="AA17" t="str">
            <v>z</v>
          </cell>
          <cell r="AB17" t="str">
            <v>z</v>
          </cell>
          <cell r="AC17" t="str">
            <v>z</v>
          </cell>
          <cell r="AD17" t="str">
            <v>z</v>
          </cell>
          <cell r="AE17" t="str">
            <v>z</v>
          </cell>
          <cell r="AF17" t="str">
            <v>z</v>
          </cell>
          <cell r="AG17" t="str">
            <v>z</v>
          </cell>
          <cell r="AH17" t="str">
            <v>z</v>
          </cell>
          <cell r="AI17" t="str">
            <v>z</v>
          </cell>
          <cell r="AJ17" t="str">
            <v>z</v>
          </cell>
          <cell r="AK17" t="str">
            <v>z</v>
          </cell>
          <cell r="AL17" t="str">
            <v>z</v>
          </cell>
          <cell r="AM17" t="str">
            <v>z</v>
          </cell>
          <cell r="AN17" t="str">
            <v>z</v>
          </cell>
          <cell r="AO17" t="str">
            <v>z</v>
          </cell>
          <cell r="AP17" t="str">
            <v>z</v>
          </cell>
          <cell r="AQ17">
            <v>319</v>
          </cell>
          <cell r="AR17">
            <v>0.03</v>
          </cell>
          <cell r="AS17">
            <v>320</v>
          </cell>
          <cell r="AT17">
            <v>20</v>
          </cell>
          <cell r="BI17" t="str">
            <v>z</v>
          </cell>
          <cell r="BJ17" t="str">
            <v>z</v>
          </cell>
          <cell r="BK17" t="str">
            <v>z</v>
          </cell>
          <cell r="BL17" t="str">
            <v>z</v>
          </cell>
          <cell r="BM17" t="str">
            <v>z</v>
          </cell>
          <cell r="BN17" t="str">
            <v>z</v>
          </cell>
          <cell r="BO17" t="str">
            <v>z</v>
          </cell>
          <cell r="BP17" t="str">
            <v>z</v>
          </cell>
          <cell r="BQ17" t="str">
            <v>z</v>
          </cell>
          <cell r="BR17" t="str">
            <v>z</v>
          </cell>
          <cell r="BS17" t="str">
            <v>z</v>
          </cell>
          <cell r="BT17" t="str">
            <v>z</v>
          </cell>
          <cell r="BU17" t="str">
            <v>z</v>
          </cell>
          <cell r="BV17" t="str">
            <v>z</v>
          </cell>
          <cell r="BW17" t="str">
            <v>z</v>
          </cell>
          <cell r="BX17" t="str">
            <v>z</v>
          </cell>
          <cell r="BY17" t="str">
            <v>z</v>
          </cell>
          <cell r="BZ17" t="str">
            <v>z</v>
          </cell>
          <cell r="CA17" t="str">
            <v>z</v>
          </cell>
          <cell r="CB17" t="str">
            <v>z</v>
          </cell>
          <cell r="CC17" t="str">
            <v>z</v>
          </cell>
          <cell r="CD17" t="str">
            <v>z</v>
          </cell>
          <cell r="CE17" t="str">
            <v>z</v>
          </cell>
          <cell r="CF17" t="str">
            <v>z</v>
          </cell>
          <cell r="CG17" t="str">
            <v>z</v>
          </cell>
          <cell r="CH17" t="str">
            <v>z</v>
          </cell>
          <cell r="CI17" t="str">
            <v>z</v>
          </cell>
          <cell r="CJ17" t="str">
            <v>z</v>
          </cell>
          <cell r="CK17" t="str">
            <v>z</v>
          </cell>
          <cell r="CL17" t="str">
            <v>z</v>
          </cell>
          <cell r="CM17" t="str">
            <v>z</v>
          </cell>
          <cell r="CN17" t="str">
            <v>z</v>
          </cell>
          <cell r="CO17" t="str">
            <v>z</v>
          </cell>
          <cell r="CP17" t="str">
            <v>z</v>
          </cell>
          <cell r="CS17" t="str">
            <v>Waage z 0,001</v>
          </cell>
          <cell r="CU17">
            <v>0.05</v>
          </cell>
          <cell r="CV17">
            <v>0.05</v>
          </cell>
          <cell r="CW17">
            <v>0.05</v>
          </cell>
          <cell r="CX17">
            <v>0.05</v>
          </cell>
          <cell r="CY17">
            <v>0.05</v>
          </cell>
          <cell r="CZ17">
            <v>0.05</v>
          </cell>
          <cell r="DA17">
            <v>0.05</v>
          </cell>
          <cell r="DB17">
            <v>0.05</v>
          </cell>
          <cell r="DC17" t="str">
            <v>z</v>
          </cell>
          <cell r="DD17" t="str">
            <v>z</v>
          </cell>
          <cell r="DE17" t="str">
            <v>z</v>
          </cell>
          <cell r="DF17" t="str">
            <v>z</v>
          </cell>
          <cell r="DG17" t="str">
            <v>z</v>
          </cell>
          <cell r="DH17" t="str">
            <v>z</v>
          </cell>
          <cell r="DI17" t="str">
            <v>z</v>
          </cell>
          <cell r="DJ17" t="str">
            <v>z</v>
          </cell>
          <cell r="DK17" t="str">
            <v>z</v>
          </cell>
          <cell r="DL17" t="str">
            <v>z</v>
          </cell>
          <cell r="DM17" t="str">
            <v>z</v>
          </cell>
          <cell r="DN17">
            <v>0.03</v>
          </cell>
          <cell r="DO17" t="str">
            <v>z</v>
          </cell>
          <cell r="DP17" t="str">
            <v>-</v>
          </cell>
          <cell r="DQ17" t="str">
            <v>-</v>
          </cell>
          <cell r="DR17" t="str">
            <v>z</v>
          </cell>
          <cell r="DS17" t="str">
            <v>z</v>
          </cell>
          <cell r="DT17" t="str">
            <v>z</v>
          </cell>
          <cell r="DU17" t="str">
            <v>z</v>
          </cell>
          <cell r="DV17" t="str">
            <v>z</v>
          </cell>
          <cell r="DW17" t="str">
            <v>z</v>
          </cell>
          <cell r="DX17" t="str">
            <v>z</v>
          </cell>
          <cell r="DY17" t="str">
            <v>z</v>
          </cell>
          <cell r="DZ17" t="str">
            <v>z</v>
          </cell>
          <cell r="EA17" t="str">
            <v>z</v>
          </cell>
          <cell r="EB17" t="str">
            <v>z</v>
          </cell>
          <cell r="EC17" t="str">
            <v>z</v>
          </cell>
          <cell r="ED17" t="str">
            <v>z</v>
          </cell>
          <cell r="EE17" t="str">
            <v>z</v>
          </cell>
        </row>
        <row r="18">
          <cell r="B18" t="str">
            <v>Liner- Aussendurchmesser</v>
          </cell>
          <cell r="C18" t="str">
            <v>1x pro Quartal</v>
          </cell>
          <cell r="D18" t="str">
            <v>mm</v>
          </cell>
          <cell r="E18" t="str">
            <v>optische</v>
          </cell>
          <cell r="F18" t="str">
            <v>optische</v>
          </cell>
          <cell r="G18" t="str">
            <v>optische</v>
          </cell>
          <cell r="H18" t="str">
            <v>optische</v>
          </cell>
          <cell r="I18" t="str">
            <v>optische</v>
          </cell>
          <cell r="J18" t="str">
            <v>optische</v>
          </cell>
          <cell r="K18" t="str">
            <v>optische</v>
          </cell>
          <cell r="L18" t="str">
            <v>optische</v>
          </cell>
          <cell r="M18" t="str">
            <v>optische</v>
          </cell>
          <cell r="N18" t="str">
            <v>optische</v>
          </cell>
          <cell r="O18" t="str">
            <v>optische</v>
          </cell>
          <cell r="P18" t="str">
            <v>optische</v>
          </cell>
          <cell r="Q18" t="str">
            <v>optische</v>
          </cell>
          <cell r="R18" t="str">
            <v>optische</v>
          </cell>
          <cell r="S18" t="str">
            <v>optische</v>
          </cell>
          <cell r="T18" t="str">
            <v>optische</v>
          </cell>
          <cell r="U18" t="str">
            <v>z</v>
          </cell>
          <cell r="V18" t="str">
            <v>z</v>
          </cell>
          <cell r="W18" t="str">
            <v>z</v>
          </cell>
          <cell r="X18" t="str">
            <v>z</v>
          </cell>
          <cell r="Y18" t="str">
            <v>z</v>
          </cell>
          <cell r="Z18" t="str">
            <v>z</v>
          </cell>
          <cell r="AA18" t="str">
            <v>z</v>
          </cell>
          <cell r="AB18" t="str">
            <v>z</v>
          </cell>
          <cell r="AC18" t="str">
            <v>z</v>
          </cell>
          <cell r="AD18" t="str">
            <v>z</v>
          </cell>
          <cell r="AE18" t="str">
            <v>z</v>
          </cell>
          <cell r="AF18" t="str">
            <v>z</v>
          </cell>
          <cell r="AG18" t="str">
            <v>z</v>
          </cell>
          <cell r="AH18" t="str">
            <v>z</v>
          </cell>
          <cell r="AI18" t="str">
            <v>z</v>
          </cell>
          <cell r="AJ18" t="str">
            <v>z</v>
          </cell>
          <cell r="AK18" t="str">
            <v>z</v>
          </cell>
          <cell r="AL18" t="str">
            <v>z</v>
          </cell>
          <cell r="AM18" t="str">
            <v>z</v>
          </cell>
          <cell r="AN18" t="str">
            <v>z</v>
          </cell>
          <cell r="AO18" t="str">
            <v>z</v>
          </cell>
          <cell r="AP18" t="str">
            <v>z</v>
          </cell>
          <cell r="AQ18" t="str">
            <v>z</v>
          </cell>
          <cell r="AR18" t="str">
            <v>z</v>
          </cell>
          <cell r="AS18" t="str">
            <v>z</v>
          </cell>
          <cell r="AT18" t="str">
            <v>z</v>
          </cell>
          <cell r="BI18" t="str">
            <v>z</v>
          </cell>
          <cell r="BJ18" t="str">
            <v>z</v>
          </cell>
          <cell r="BK18" t="str">
            <v>z</v>
          </cell>
          <cell r="BL18" t="str">
            <v>z</v>
          </cell>
          <cell r="BM18" t="str">
            <v>z</v>
          </cell>
          <cell r="BN18" t="str">
            <v>z</v>
          </cell>
          <cell r="BO18" t="str">
            <v>z</v>
          </cell>
          <cell r="BP18" t="str">
            <v>z</v>
          </cell>
          <cell r="BQ18" t="str">
            <v>z</v>
          </cell>
          <cell r="BR18" t="str">
            <v>z</v>
          </cell>
          <cell r="BS18" t="str">
            <v>z</v>
          </cell>
          <cell r="BT18" t="str">
            <v>z</v>
          </cell>
          <cell r="BU18" t="str">
            <v>z</v>
          </cell>
          <cell r="BV18" t="str">
            <v>z</v>
          </cell>
          <cell r="BW18" t="str">
            <v>z</v>
          </cell>
          <cell r="BX18" t="str">
            <v>z</v>
          </cell>
          <cell r="BY18" t="str">
            <v>z</v>
          </cell>
          <cell r="BZ18" t="str">
            <v>z</v>
          </cell>
          <cell r="CA18" t="str">
            <v>z</v>
          </cell>
          <cell r="CB18" t="str">
            <v>z</v>
          </cell>
          <cell r="CC18" t="str">
            <v>z</v>
          </cell>
          <cell r="CD18" t="str">
            <v>z</v>
          </cell>
          <cell r="CE18" t="str">
            <v>z</v>
          </cell>
          <cell r="CF18" t="str">
            <v>z</v>
          </cell>
          <cell r="CG18" t="str">
            <v>z</v>
          </cell>
          <cell r="CH18" t="str">
            <v>z</v>
          </cell>
          <cell r="CI18" t="str">
            <v>z</v>
          </cell>
          <cell r="CJ18" t="str">
            <v>z</v>
          </cell>
          <cell r="CK18" t="str">
            <v>z</v>
          </cell>
          <cell r="CL18" t="str">
            <v>z</v>
          </cell>
          <cell r="CM18" t="str">
            <v>z</v>
          </cell>
          <cell r="CN18" t="str">
            <v>z</v>
          </cell>
          <cell r="CO18" t="str">
            <v>z</v>
          </cell>
          <cell r="CP18" t="str">
            <v>z</v>
          </cell>
          <cell r="CS18" t="str">
            <v>CMM optisch</v>
          </cell>
          <cell r="CU18" t="str">
            <v>optische</v>
          </cell>
          <cell r="CV18" t="str">
            <v>optische</v>
          </cell>
          <cell r="CW18" t="str">
            <v>optische</v>
          </cell>
          <cell r="CX18" t="str">
            <v>optische</v>
          </cell>
          <cell r="CY18" t="str">
            <v>optische</v>
          </cell>
          <cell r="CZ18" t="str">
            <v>optische</v>
          </cell>
          <cell r="DA18" t="str">
            <v>optische</v>
          </cell>
          <cell r="DB18" t="str">
            <v>optische</v>
          </cell>
          <cell r="DC18" t="str">
            <v>z</v>
          </cell>
          <cell r="DD18" t="str">
            <v>z</v>
          </cell>
          <cell r="DE18" t="str">
            <v>z</v>
          </cell>
          <cell r="DF18" t="str">
            <v>z</v>
          </cell>
          <cell r="DG18" t="str">
            <v>z</v>
          </cell>
          <cell r="DH18" t="str">
            <v>z</v>
          </cell>
          <cell r="DI18" t="str">
            <v>z</v>
          </cell>
          <cell r="DJ18" t="str">
            <v>z</v>
          </cell>
          <cell r="DK18" t="str">
            <v>z</v>
          </cell>
          <cell r="DL18" t="str">
            <v>z</v>
          </cell>
          <cell r="DM18" t="str">
            <v>z</v>
          </cell>
          <cell r="DN18" t="str">
            <v>z</v>
          </cell>
          <cell r="DO18" t="str">
            <v>z</v>
          </cell>
          <cell r="DP18" t="str">
            <v>-</v>
          </cell>
          <cell r="DQ18" t="str">
            <v>-</v>
          </cell>
          <cell r="DR18" t="str">
            <v>z</v>
          </cell>
          <cell r="DS18" t="str">
            <v>z</v>
          </cell>
          <cell r="DT18" t="str">
            <v>z</v>
          </cell>
          <cell r="DU18" t="str">
            <v>z</v>
          </cell>
          <cell r="DV18" t="str">
            <v>z</v>
          </cell>
          <cell r="DW18" t="str">
            <v>z</v>
          </cell>
          <cell r="DX18" t="str">
            <v>z</v>
          </cell>
          <cell r="DY18" t="str">
            <v>z</v>
          </cell>
          <cell r="DZ18" t="str">
            <v>z</v>
          </cell>
          <cell r="EA18" t="str">
            <v>z</v>
          </cell>
          <cell r="EB18" t="str">
            <v>z</v>
          </cell>
          <cell r="EC18" t="str">
            <v>z</v>
          </cell>
          <cell r="ED18" t="str">
            <v>z</v>
          </cell>
          <cell r="EE18" t="str">
            <v>z</v>
          </cell>
        </row>
        <row r="19">
          <cell r="B19" t="str">
            <v>Druckhaltekraft / (Dichtheit)</v>
          </cell>
          <cell r="C19" t="str">
            <v>Zyklusprüfung</v>
          </cell>
          <cell r="D19" t="str">
            <v>bar</v>
          </cell>
          <cell r="E19">
            <v>10</v>
          </cell>
          <cell r="F19">
            <v>1</v>
          </cell>
          <cell r="G19">
            <v>9</v>
          </cell>
          <cell r="H19">
            <v>1</v>
          </cell>
          <cell r="I19">
            <v>10</v>
          </cell>
          <cell r="J19">
            <v>1</v>
          </cell>
          <cell r="K19">
            <v>10</v>
          </cell>
          <cell r="L19">
            <v>1</v>
          </cell>
          <cell r="M19">
            <v>10</v>
          </cell>
          <cell r="N19">
            <v>1</v>
          </cell>
          <cell r="O19">
            <v>10</v>
          </cell>
          <cell r="P19">
            <v>1</v>
          </cell>
          <cell r="Q19">
            <v>10</v>
          </cell>
          <cell r="R19">
            <v>1</v>
          </cell>
          <cell r="S19">
            <v>10</v>
          </cell>
          <cell r="T19">
            <v>1</v>
          </cell>
          <cell r="U19">
            <v>6</v>
          </cell>
          <cell r="V19">
            <v>1</v>
          </cell>
          <cell r="W19">
            <v>10</v>
          </cell>
          <cell r="X19">
            <v>1</v>
          </cell>
          <cell r="Y19">
            <v>10</v>
          </cell>
          <cell r="Z19">
            <v>1</v>
          </cell>
          <cell r="AA19">
            <v>8</v>
          </cell>
          <cell r="AB19">
            <v>1</v>
          </cell>
          <cell r="AC19">
            <v>8</v>
          </cell>
          <cell r="AD19">
            <v>1</v>
          </cell>
          <cell r="AE19">
            <v>11</v>
          </cell>
          <cell r="AF19">
            <v>1</v>
          </cell>
          <cell r="AG19">
            <v>11</v>
          </cell>
          <cell r="AH19">
            <v>1</v>
          </cell>
          <cell r="AI19">
            <v>8</v>
          </cell>
          <cell r="AJ19">
            <v>1</v>
          </cell>
          <cell r="AK19">
            <v>8</v>
          </cell>
          <cell r="AL19">
            <v>1</v>
          </cell>
          <cell r="AM19">
            <v>8</v>
          </cell>
          <cell r="AN19">
            <v>1</v>
          </cell>
          <cell r="AO19">
            <v>8</v>
          </cell>
          <cell r="AP19">
            <v>1</v>
          </cell>
          <cell r="AQ19">
            <v>10</v>
          </cell>
          <cell r="AR19">
            <v>1</v>
          </cell>
          <cell r="BI19">
            <v>8</v>
          </cell>
          <cell r="BJ19">
            <v>1</v>
          </cell>
          <cell r="BK19" t="str">
            <v>z</v>
          </cell>
          <cell r="BL19" t="str">
            <v>z</v>
          </cell>
          <cell r="BM19" t="str">
            <v>z</v>
          </cell>
          <cell r="BN19" t="str">
            <v>z</v>
          </cell>
          <cell r="BO19">
            <v>2.5</v>
          </cell>
          <cell r="BP19">
            <v>0.5</v>
          </cell>
          <cell r="BQ19">
            <v>2.5</v>
          </cell>
          <cell r="BR19">
            <v>0.5</v>
          </cell>
          <cell r="BS19">
            <v>2.5</v>
          </cell>
          <cell r="BT19">
            <v>0.5</v>
          </cell>
          <cell r="BU19">
            <v>2.5</v>
          </cell>
          <cell r="BV19">
            <v>0.5</v>
          </cell>
          <cell r="BW19">
            <v>2.5</v>
          </cell>
          <cell r="BX19">
            <v>0.5</v>
          </cell>
          <cell r="BY19">
            <v>2.5</v>
          </cell>
          <cell r="BZ19">
            <v>0.5</v>
          </cell>
          <cell r="CA19">
            <v>2.5</v>
          </cell>
          <cell r="CB19">
            <v>0.5</v>
          </cell>
          <cell r="CC19">
            <v>2.5</v>
          </cell>
          <cell r="CD19">
            <v>0.5</v>
          </cell>
          <cell r="CE19">
            <v>2.5</v>
          </cell>
          <cell r="CF19">
            <v>0.5</v>
          </cell>
          <cell r="CG19">
            <v>2.5</v>
          </cell>
          <cell r="CH19">
            <v>0.5</v>
          </cell>
          <cell r="CI19">
            <v>2.5</v>
          </cell>
          <cell r="CJ19">
            <v>0.5</v>
          </cell>
          <cell r="CK19">
            <v>2.5</v>
          </cell>
          <cell r="CL19">
            <v>0.5</v>
          </cell>
          <cell r="CM19">
            <v>2.5</v>
          </cell>
          <cell r="CN19">
            <v>0.5</v>
          </cell>
          <cell r="CO19">
            <v>2.5</v>
          </cell>
          <cell r="CP19">
            <v>0.5</v>
          </cell>
          <cell r="CS19" t="str">
            <v>DHFzPrüfgerät</v>
          </cell>
          <cell r="CU19">
            <v>1</v>
          </cell>
          <cell r="CV19">
            <v>1</v>
          </cell>
          <cell r="CW19">
            <v>1</v>
          </cell>
          <cell r="CX19">
            <v>1</v>
          </cell>
          <cell r="CY19">
            <v>1</v>
          </cell>
          <cell r="CZ19">
            <v>1</v>
          </cell>
          <cell r="DA19">
            <v>1</v>
          </cell>
          <cell r="DB19">
            <v>1</v>
          </cell>
          <cell r="DC19">
            <v>1</v>
          </cell>
          <cell r="DD19">
            <v>1</v>
          </cell>
          <cell r="DE19">
            <v>1</v>
          </cell>
          <cell r="DF19">
            <v>1</v>
          </cell>
          <cell r="DG19">
            <v>1</v>
          </cell>
          <cell r="DH19">
            <v>1</v>
          </cell>
          <cell r="DI19">
            <v>1</v>
          </cell>
          <cell r="DJ19">
            <v>1</v>
          </cell>
          <cell r="DK19">
            <v>1</v>
          </cell>
          <cell r="DL19">
            <v>1</v>
          </cell>
          <cell r="DM19">
            <v>1</v>
          </cell>
          <cell r="DN19">
            <v>1</v>
          </cell>
          <cell r="DO19">
            <v>1</v>
          </cell>
          <cell r="DP19" t="str">
            <v>-</v>
          </cell>
          <cell r="DQ19" t="str">
            <v>-</v>
          </cell>
          <cell r="DR19">
            <v>0.5</v>
          </cell>
          <cell r="DS19">
            <v>0.5</v>
          </cell>
          <cell r="DT19">
            <v>0.5</v>
          </cell>
          <cell r="DU19">
            <v>0.5</v>
          </cell>
          <cell r="DV19">
            <v>0.5</v>
          </cell>
          <cell r="DW19">
            <v>0.5</v>
          </cell>
          <cell r="DX19">
            <v>0.5</v>
          </cell>
          <cell r="DY19">
            <v>0.5</v>
          </cell>
          <cell r="DZ19">
            <v>0.5</v>
          </cell>
          <cell r="EA19">
            <v>0.5</v>
          </cell>
          <cell r="EB19">
            <v>0.5</v>
          </cell>
          <cell r="EC19">
            <v>0.5</v>
          </cell>
          <cell r="ED19">
            <v>0.5</v>
          </cell>
          <cell r="EE19">
            <v>0.5</v>
          </cell>
        </row>
        <row r="20">
          <cell r="E20" t="str">
            <v>z</v>
          </cell>
          <cell r="F20" t="str">
            <v>z</v>
          </cell>
          <cell r="G20" t="str">
            <v>z</v>
          </cell>
          <cell r="H20" t="str">
            <v>z</v>
          </cell>
          <cell r="I20" t="str">
            <v>z</v>
          </cell>
          <cell r="J20" t="str">
            <v>z</v>
          </cell>
          <cell r="K20" t="str">
            <v>z</v>
          </cell>
          <cell r="L20" t="str">
            <v>z</v>
          </cell>
          <cell r="M20" t="str">
            <v>z</v>
          </cell>
          <cell r="N20" t="str">
            <v>z</v>
          </cell>
          <cell r="O20" t="str">
            <v>z</v>
          </cell>
          <cell r="P20" t="str">
            <v>z</v>
          </cell>
          <cell r="Q20" t="str">
            <v>z</v>
          </cell>
          <cell r="R20" t="str">
            <v>z</v>
          </cell>
          <cell r="S20" t="str">
            <v>z</v>
          </cell>
          <cell r="T20" t="str">
            <v>z</v>
          </cell>
          <cell r="U20" t="str">
            <v>z</v>
          </cell>
          <cell r="V20" t="str">
            <v>z</v>
          </cell>
          <cell r="W20" t="str">
            <v>z</v>
          </cell>
          <cell r="X20" t="str">
            <v>z</v>
          </cell>
          <cell r="Y20" t="str">
            <v>z</v>
          </cell>
          <cell r="Z20" t="str">
            <v>z</v>
          </cell>
          <cell r="AA20" t="str">
            <v>z</v>
          </cell>
          <cell r="AB20" t="str">
            <v>z</v>
          </cell>
          <cell r="AC20" t="str">
            <v>z</v>
          </cell>
          <cell r="AD20" t="str">
            <v>z</v>
          </cell>
          <cell r="AE20" t="str">
            <v>z</v>
          </cell>
          <cell r="AF20" t="str">
            <v>z</v>
          </cell>
          <cell r="AG20" t="str">
            <v>z</v>
          </cell>
          <cell r="AH20" t="str">
            <v>z</v>
          </cell>
          <cell r="AI20" t="str">
            <v>z</v>
          </cell>
          <cell r="AJ20" t="str">
            <v>z</v>
          </cell>
          <cell r="AK20" t="str">
            <v>z</v>
          </cell>
          <cell r="AL20" t="str">
            <v>z</v>
          </cell>
          <cell r="AM20" t="str">
            <v>z</v>
          </cell>
          <cell r="AN20" t="str">
            <v>z</v>
          </cell>
          <cell r="AO20" t="str">
            <v>z</v>
          </cell>
          <cell r="AP20" t="str">
            <v>z</v>
          </cell>
          <cell r="AQ20" t="str">
            <v>z</v>
          </cell>
          <cell r="AR20" t="str">
            <v>z</v>
          </cell>
          <cell r="AS20" t="str">
            <v>z</v>
          </cell>
          <cell r="AT20" t="str">
            <v>z</v>
          </cell>
          <cell r="BI20" t="str">
            <v>z</v>
          </cell>
          <cell r="BJ20" t="str">
            <v>z</v>
          </cell>
          <cell r="BK20" t="str">
            <v>z</v>
          </cell>
          <cell r="BL20" t="str">
            <v>z</v>
          </cell>
          <cell r="BM20" t="str">
            <v>z</v>
          </cell>
          <cell r="BN20" t="str">
            <v>z</v>
          </cell>
          <cell r="BO20">
            <v>16.100000000000001</v>
          </cell>
          <cell r="BP20">
            <v>7.4999999999999997E-2</v>
          </cell>
          <cell r="BQ20">
            <v>16.100000000000001</v>
          </cell>
          <cell r="BR20">
            <v>7.4999999999999997E-2</v>
          </cell>
          <cell r="BS20">
            <v>16.100000000000001</v>
          </cell>
          <cell r="BT20">
            <v>7.4999999999999997E-2</v>
          </cell>
          <cell r="BU20">
            <v>16.100000000000001</v>
          </cell>
          <cell r="BV20">
            <v>7.4999999999999997E-2</v>
          </cell>
          <cell r="BW20" t="str">
            <v>z</v>
          </cell>
          <cell r="BX20" t="str">
            <v>z</v>
          </cell>
          <cell r="BY20" t="str">
            <v>z</v>
          </cell>
          <cell r="BZ20" t="str">
            <v>z</v>
          </cell>
          <cell r="CA20" t="str">
            <v>z</v>
          </cell>
          <cell r="CB20" t="str">
            <v>z</v>
          </cell>
          <cell r="CC20" t="str">
            <v>z</v>
          </cell>
          <cell r="CD20" t="str">
            <v>z</v>
          </cell>
          <cell r="CE20" t="str">
            <v>z</v>
          </cell>
          <cell r="CF20" t="str">
            <v>z</v>
          </cell>
          <cell r="CG20" t="str">
            <v>z</v>
          </cell>
          <cell r="CH20" t="str">
            <v>z</v>
          </cell>
          <cell r="CI20" t="str">
            <v>z</v>
          </cell>
          <cell r="CJ20" t="str">
            <v>z</v>
          </cell>
          <cell r="CK20" t="str">
            <v>z</v>
          </cell>
          <cell r="CL20" t="str">
            <v>z</v>
          </cell>
          <cell r="CM20" t="str">
            <v>z</v>
          </cell>
          <cell r="CN20" t="str">
            <v>z</v>
          </cell>
          <cell r="CO20" t="str">
            <v>z</v>
          </cell>
          <cell r="CP20" t="str">
            <v>z</v>
          </cell>
          <cell r="DP20" t="str">
            <v>-</v>
          </cell>
          <cell r="DQ20" t="str">
            <v>-</v>
          </cell>
          <cell r="DR20">
            <v>7.4999999999999997E-2</v>
          </cell>
          <cell r="DS20">
            <v>7.4999999999999997E-2</v>
          </cell>
          <cell r="DT20">
            <v>7.4999999999999997E-2</v>
          </cell>
          <cell r="DU20">
            <v>7.4999999999999997E-2</v>
          </cell>
          <cell r="DV20" t="str">
            <v>z</v>
          </cell>
          <cell r="DW20" t="str">
            <v>z</v>
          </cell>
          <cell r="DX20" t="str">
            <v>z</v>
          </cell>
          <cell r="DY20" t="str">
            <v>z</v>
          </cell>
          <cell r="DZ20" t="str">
            <v>z</v>
          </cell>
          <cell r="EA20" t="str">
            <v>z</v>
          </cell>
          <cell r="EB20" t="str">
            <v>z</v>
          </cell>
          <cell r="EC20" t="str">
            <v>z</v>
          </cell>
          <cell r="ED20" t="str">
            <v>z</v>
          </cell>
          <cell r="EE20" t="str">
            <v>z</v>
          </cell>
        </row>
        <row r="21">
          <cell r="E21" t="str">
            <v>z</v>
          </cell>
          <cell r="F21" t="str">
            <v>z</v>
          </cell>
          <cell r="G21" t="str">
            <v>z</v>
          </cell>
          <cell r="H21" t="str">
            <v>z</v>
          </cell>
          <cell r="I21" t="str">
            <v>z</v>
          </cell>
          <cell r="J21" t="str">
            <v>z</v>
          </cell>
          <cell r="K21" t="str">
            <v>z</v>
          </cell>
          <cell r="L21" t="str">
            <v>z</v>
          </cell>
          <cell r="M21" t="str">
            <v>z</v>
          </cell>
          <cell r="N21" t="str">
            <v>z</v>
          </cell>
          <cell r="O21" t="str">
            <v>z</v>
          </cell>
          <cell r="P21" t="str">
            <v>z</v>
          </cell>
          <cell r="Q21" t="str">
            <v>z</v>
          </cell>
          <cell r="R21" t="str">
            <v>z</v>
          </cell>
          <cell r="S21" t="str">
            <v>z</v>
          </cell>
          <cell r="T21" t="str">
            <v>z</v>
          </cell>
          <cell r="U21" t="str">
            <v>z</v>
          </cell>
          <cell r="V21" t="str">
            <v>z</v>
          </cell>
          <cell r="W21" t="str">
            <v>z</v>
          </cell>
          <cell r="X21" t="str">
            <v>z</v>
          </cell>
          <cell r="Y21" t="str">
            <v>z</v>
          </cell>
          <cell r="Z21" t="str">
            <v>z</v>
          </cell>
          <cell r="AA21" t="str">
            <v>z</v>
          </cell>
          <cell r="AB21" t="str">
            <v>z</v>
          </cell>
          <cell r="AC21" t="str">
            <v>z</v>
          </cell>
          <cell r="AD21" t="str">
            <v>z</v>
          </cell>
          <cell r="AE21" t="str">
            <v>z</v>
          </cell>
          <cell r="AF21" t="str">
            <v>z</v>
          </cell>
          <cell r="AG21" t="str">
            <v>z</v>
          </cell>
          <cell r="AH21" t="str">
            <v>z</v>
          </cell>
          <cell r="AI21" t="str">
            <v>z</v>
          </cell>
          <cell r="AJ21" t="str">
            <v>z</v>
          </cell>
          <cell r="AK21" t="str">
            <v>z</v>
          </cell>
          <cell r="AL21" t="str">
            <v>z</v>
          </cell>
          <cell r="AM21" t="str">
            <v>z</v>
          </cell>
          <cell r="AN21" t="str">
            <v>z</v>
          </cell>
          <cell r="AO21" t="str">
            <v>z</v>
          </cell>
          <cell r="AP21" t="str">
            <v>z</v>
          </cell>
          <cell r="AQ21" t="str">
            <v>z</v>
          </cell>
          <cell r="AR21" t="str">
            <v>z</v>
          </cell>
          <cell r="AS21" t="str">
            <v>z</v>
          </cell>
          <cell r="AT21" t="str">
            <v>z</v>
          </cell>
          <cell r="BI21" t="str">
            <v>z</v>
          </cell>
          <cell r="BJ21" t="str">
            <v>z</v>
          </cell>
          <cell r="BK21" t="str">
            <v>z</v>
          </cell>
          <cell r="BL21" t="str">
            <v>z</v>
          </cell>
          <cell r="BM21" t="str">
            <v>z</v>
          </cell>
          <cell r="BN21" t="str">
            <v>z</v>
          </cell>
          <cell r="BO21">
            <v>5.9</v>
          </cell>
          <cell r="BP21">
            <v>0.1</v>
          </cell>
          <cell r="BQ21">
            <v>5.9</v>
          </cell>
          <cell r="BR21">
            <v>0.1</v>
          </cell>
          <cell r="BS21">
            <v>5.9</v>
          </cell>
          <cell r="BT21">
            <v>0.1</v>
          </cell>
          <cell r="BU21">
            <v>5.9</v>
          </cell>
          <cell r="BV21">
            <v>0.1</v>
          </cell>
          <cell r="BW21" t="str">
            <v>z</v>
          </cell>
          <cell r="BX21" t="str">
            <v>z</v>
          </cell>
          <cell r="BY21" t="str">
            <v>z</v>
          </cell>
          <cell r="BZ21" t="str">
            <v>z</v>
          </cell>
          <cell r="CA21" t="str">
            <v>z</v>
          </cell>
          <cell r="CB21" t="str">
            <v>z</v>
          </cell>
          <cell r="CC21" t="str">
            <v>z</v>
          </cell>
          <cell r="CD21" t="str">
            <v>z</v>
          </cell>
          <cell r="CE21" t="str">
            <v>z</v>
          </cell>
          <cell r="CF21" t="str">
            <v>z</v>
          </cell>
          <cell r="CG21" t="str">
            <v>z</v>
          </cell>
          <cell r="CH21" t="str">
            <v>z</v>
          </cell>
          <cell r="CI21" t="str">
            <v>z</v>
          </cell>
          <cell r="CJ21" t="str">
            <v>z</v>
          </cell>
          <cell r="CK21" t="str">
            <v>z</v>
          </cell>
          <cell r="CL21" t="str">
            <v>z</v>
          </cell>
          <cell r="CM21" t="str">
            <v>z</v>
          </cell>
          <cell r="CN21" t="str">
            <v>z</v>
          </cell>
          <cell r="CO21" t="str">
            <v>z</v>
          </cell>
          <cell r="CP21" t="str">
            <v>z</v>
          </cell>
          <cell r="DP21" t="str">
            <v>-</v>
          </cell>
          <cell r="DQ21" t="str">
            <v>-</v>
          </cell>
          <cell r="DR21">
            <v>0.1</v>
          </cell>
          <cell r="DS21">
            <v>0.1</v>
          </cell>
          <cell r="DT21">
            <v>0.1</v>
          </cell>
          <cell r="DU21">
            <v>0.1</v>
          </cell>
          <cell r="DV21" t="str">
            <v>z</v>
          </cell>
          <cell r="DW21" t="str">
            <v>z</v>
          </cell>
          <cell r="DX21" t="str">
            <v>z</v>
          </cell>
          <cell r="DY21" t="str">
            <v>z</v>
          </cell>
          <cell r="DZ21" t="str">
            <v>z</v>
          </cell>
          <cell r="EA21" t="str">
            <v>z</v>
          </cell>
          <cell r="EB21" t="str">
            <v>z</v>
          </cell>
          <cell r="EC21" t="str">
            <v>z</v>
          </cell>
          <cell r="ED21" t="str">
            <v>z</v>
          </cell>
          <cell r="EE21" t="str">
            <v>z</v>
          </cell>
        </row>
        <row r="22">
          <cell r="E22" t="str">
            <v>z</v>
          </cell>
          <cell r="F22" t="str">
            <v>z</v>
          </cell>
          <cell r="G22" t="str">
            <v>z</v>
          </cell>
          <cell r="H22" t="str">
            <v>z</v>
          </cell>
          <cell r="I22" t="str">
            <v>z</v>
          </cell>
          <cell r="J22" t="str">
            <v>z</v>
          </cell>
          <cell r="K22" t="str">
            <v>z</v>
          </cell>
          <cell r="L22" t="str">
            <v>z</v>
          </cell>
          <cell r="M22" t="str">
            <v>z</v>
          </cell>
          <cell r="N22" t="str">
            <v>z</v>
          </cell>
          <cell r="O22" t="str">
            <v>z</v>
          </cell>
          <cell r="P22" t="str">
            <v>z</v>
          </cell>
          <cell r="Q22" t="str">
            <v>z</v>
          </cell>
          <cell r="R22" t="str">
            <v>z</v>
          </cell>
          <cell r="S22" t="str">
            <v>z</v>
          </cell>
          <cell r="T22" t="str">
            <v>z</v>
          </cell>
          <cell r="U22" t="str">
            <v>z</v>
          </cell>
          <cell r="V22" t="str">
            <v>z</v>
          </cell>
          <cell r="W22" t="str">
            <v>z</v>
          </cell>
          <cell r="X22" t="str">
            <v>z</v>
          </cell>
          <cell r="Y22" t="str">
            <v>z</v>
          </cell>
          <cell r="Z22" t="str">
            <v>z</v>
          </cell>
          <cell r="AA22" t="str">
            <v>z</v>
          </cell>
          <cell r="AB22" t="str">
            <v>z</v>
          </cell>
          <cell r="AC22" t="str">
            <v>z</v>
          </cell>
          <cell r="AD22" t="str">
            <v>z</v>
          </cell>
          <cell r="AE22" t="str">
            <v>z</v>
          </cell>
          <cell r="AF22" t="str">
            <v>z</v>
          </cell>
          <cell r="AG22" t="str">
            <v>z</v>
          </cell>
          <cell r="AH22" t="str">
            <v>z</v>
          </cell>
          <cell r="AI22" t="str">
            <v>z</v>
          </cell>
          <cell r="AJ22" t="str">
            <v>z</v>
          </cell>
          <cell r="AK22" t="str">
            <v>z</v>
          </cell>
          <cell r="AL22" t="str">
            <v>z</v>
          </cell>
          <cell r="AM22" t="str">
            <v>z</v>
          </cell>
          <cell r="AN22" t="str">
            <v>z</v>
          </cell>
          <cell r="AO22" t="str">
            <v>z</v>
          </cell>
          <cell r="AP22" t="str">
            <v>z</v>
          </cell>
          <cell r="AQ22" t="str">
            <v>z</v>
          </cell>
          <cell r="AR22" t="str">
            <v>z</v>
          </cell>
          <cell r="AS22" t="str">
            <v>z</v>
          </cell>
          <cell r="AT22" t="str">
            <v>z</v>
          </cell>
          <cell r="BI22" t="str">
            <v>z</v>
          </cell>
          <cell r="BJ22" t="str">
            <v>z</v>
          </cell>
          <cell r="BK22" t="str">
            <v>z</v>
          </cell>
          <cell r="BL22" t="str">
            <v>z</v>
          </cell>
          <cell r="BM22" t="str">
            <v>z</v>
          </cell>
          <cell r="BN22" t="str">
            <v>z</v>
          </cell>
          <cell r="BO22">
            <v>24.2</v>
          </cell>
          <cell r="BP22">
            <v>0.1</v>
          </cell>
          <cell r="BQ22">
            <v>24.2</v>
          </cell>
          <cell r="BR22">
            <v>0.1</v>
          </cell>
          <cell r="BS22">
            <v>24.2</v>
          </cell>
          <cell r="BT22">
            <v>0.1</v>
          </cell>
          <cell r="BU22">
            <v>24.2</v>
          </cell>
          <cell r="BV22">
            <v>0.1</v>
          </cell>
          <cell r="BW22" t="str">
            <v>z</v>
          </cell>
          <cell r="BX22" t="str">
            <v>z</v>
          </cell>
          <cell r="BY22" t="str">
            <v>z</v>
          </cell>
          <cell r="BZ22" t="str">
            <v>z</v>
          </cell>
          <cell r="CA22" t="str">
            <v>z</v>
          </cell>
          <cell r="CB22" t="str">
            <v>z</v>
          </cell>
          <cell r="CC22" t="str">
            <v>z</v>
          </cell>
          <cell r="CD22" t="str">
            <v>z</v>
          </cell>
          <cell r="CE22" t="str">
            <v>z</v>
          </cell>
          <cell r="CF22" t="str">
            <v>z</v>
          </cell>
          <cell r="CG22" t="str">
            <v>z</v>
          </cell>
          <cell r="CH22" t="str">
            <v>z</v>
          </cell>
          <cell r="CI22" t="str">
            <v>z</v>
          </cell>
          <cell r="CJ22" t="str">
            <v>z</v>
          </cell>
          <cell r="CK22" t="str">
            <v>z</v>
          </cell>
          <cell r="CL22" t="str">
            <v>z</v>
          </cell>
          <cell r="CM22" t="str">
            <v>z</v>
          </cell>
          <cell r="CN22" t="str">
            <v>z</v>
          </cell>
          <cell r="CO22" t="str">
            <v>z</v>
          </cell>
          <cell r="CP22" t="str">
            <v>z</v>
          </cell>
          <cell r="DP22" t="str">
            <v>-</v>
          </cell>
          <cell r="DQ22" t="str">
            <v>-</v>
          </cell>
          <cell r="DR22">
            <v>0.1</v>
          </cell>
          <cell r="DS22">
            <v>0.1</v>
          </cell>
          <cell r="DT22">
            <v>0.1</v>
          </cell>
          <cell r="DU22">
            <v>0.1</v>
          </cell>
          <cell r="DV22" t="str">
            <v>z</v>
          </cell>
          <cell r="DW22" t="str">
            <v>z</v>
          </cell>
          <cell r="DX22" t="str">
            <v>z</v>
          </cell>
          <cell r="DY22" t="str">
            <v>z</v>
          </cell>
          <cell r="DZ22" t="str">
            <v>z</v>
          </cell>
          <cell r="EA22" t="str">
            <v>z</v>
          </cell>
          <cell r="EB22" t="str">
            <v>z</v>
          </cell>
          <cell r="EC22" t="str">
            <v>z</v>
          </cell>
          <cell r="ED22" t="str">
            <v>z</v>
          </cell>
          <cell r="EE22" t="str">
            <v>z</v>
          </cell>
        </row>
        <row r="23">
          <cell r="E23" t="str">
            <v>z</v>
          </cell>
          <cell r="F23" t="str">
            <v>z</v>
          </cell>
          <cell r="G23" t="str">
            <v>z</v>
          </cell>
          <cell r="H23" t="str">
            <v>z</v>
          </cell>
          <cell r="I23" t="str">
            <v>z</v>
          </cell>
          <cell r="J23" t="str">
            <v>z</v>
          </cell>
          <cell r="K23" t="str">
            <v>z</v>
          </cell>
          <cell r="L23" t="str">
            <v>z</v>
          </cell>
          <cell r="M23" t="str">
            <v>z</v>
          </cell>
          <cell r="N23" t="str">
            <v>z</v>
          </cell>
          <cell r="O23" t="str">
            <v>z</v>
          </cell>
          <cell r="P23" t="str">
            <v>z</v>
          </cell>
          <cell r="Q23" t="str">
            <v>z</v>
          </cell>
          <cell r="R23" t="str">
            <v>z</v>
          </cell>
          <cell r="S23" t="str">
            <v>z</v>
          </cell>
          <cell r="T23" t="str">
            <v>z</v>
          </cell>
          <cell r="U23" t="str">
            <v>z</v>
          </cell>
          <cell r="V23" t="str">
            <v>z</v>
          </cell>
          <cell r="W23" t="str">
            <v>z</v>
          </cell>
          <cell r="X23" t="str">
            <v>z</v>
          </cell>
          <cell r="Y23" t="str">
            <v>z</v>
          </cell>
          <cell r="Z23" t="str">
            <v>z</v>
          </cell>
          <cell r="AA23" t="str">
            <v>z</v>
          </cell>
          <cell r="AB23" t="str">
            <v>z</v>
          </cell>
          <cell r="AC23" t="str">
            <v>z</v>
          </cell>
          <cell r="AD23" t="str">
            <v>z</v>
          </cell>
          <cell r="AE23" t="str">
            <v>z</v>
          </cell>
          <cell r="AF23" t="str">
            <v>z</v>
          </cell>
          <cell r="AG23" t="str">
            <v>z</v>
          </cell>
          <cell r="AH23" t="str">
            <v>z</v>
          </cell>
          <cell r="AI23" t="str">
            <v>z</v>
          </cell>
          <cell r="AJ23" t="str">
            <v>z</v>
          </cell>
          <cell r="AK23" t="str">
            <v>z</v>
          </cell>
          <cell r="AL23" t="str">
            <v>z</v>
          </cell>
          <cell r="AM23" t="str">
            <v>z</v>
          </cell>
          <cell r="AN23" t="str">
            <v>z</v>
          </cell>
          <cell r="AO23" t="str">
            <v>z</v>
          </cell>
          <cell r="AP23" t="str">
            <v>z</v>
          </cell>
          <cell r="AQ23" t="str">
            <v>z</v>
          </cell>
          <cell r="AR23" t="str">
            <v>z</v>
          </cell>
          <cell r="AS23" t="str">
            <v>z</v>
          </cell>
          <cell r="AT23" t="str">
            <v>z</v>
          </cell>
          <cell r="BI23" t="str">
            <v>z</v>
          </cell>
          <cell r="BJ23" t="str">
            <v>z</v>
          </cell>
          <cell r="BK23" t="str">
            <v>z</v>
          </cell>
          <cell r="BL23" t="str">
            <v>z</v>
          </cell>
          <cell r="BM23" t="str">
            <v>z</v>
          </cell>
          <cell r="BN23" t="str">
            <v>z</v>
          </cell>
          <cell r="BO23">
            <v>17.899999999999999</v>
          </cell>
          <cell r="BP23">
            <v>0.2</v>
          </cell>
          <cell r="BQ23">
            <v>17.899999999999999</v>
          </cell>
          <cell r="BR23">
            <v>0.2</v>
          </cell>
          <cell r="BS23">
            <v>17.899999999999999</v>
          </cell>
          <cell r="BT23">
            <v>0.2</v>
          </cell>
          <cell r="BU23">
            <v>17.899999999999999</v>
          </cell>
          <cell r="BV23">
            <v>0.2</v>
          </cell>
          <cell r="BW23" t="str">
            <v>z</v>
          </cell>
          <cell r="BX23" t="str">
            <v>z</v>
          </cell>
          <cell r="BY23" t="str">
            <v>z</v>
          </cell>
          <cell r="BZ23" t="str">
            <v>z</v>
          </cell>
          <cell r="CA23" t="str">
            <v>z</v>
          </cell>
          <cell r="CB23" t="str">
            <v>z</v>
          </cell>
          <cell r="CC23" t="str">
            <v>z</v>
          </cell>
          <cell r="CD23" t="str">
            <v>z</v>
          </cell>
          <cell r="CE23" t="str">
            <v>z</v>
          </cell>
          <cell r="CF23" t="str">
            <v>z</v>
          </cell>
          <cell r="CG23" t="str">
            <v>z</v>
          </cell>
          <cell r="CH23" t="str">
            <v>z</v>
          </cell>
          <cell r="CI23" t="str">
            <v>z</v>
          </cell>
          <cell r="CJ23" t="str">
            <v>z</v>
          </cell>
          <cell r="CK23" t="str">
            <v>z</v>
          </cell>
          <cell r="CL23" t="str">
            <v>z</v>
          </cell>
          <cell r="CM23" t="str">
            <v>z</v>
          </cell>
          <cell r="CN23" t="str">
            <v>z</v>
          </cell>
          <cell r="CO23" t="str">
            <v>z</v>
          </cell>
          <cell r="CP23" t="str">
            <v>z</v>
          </cell>
          <cell r="DP23" t="str">
            <v>-</v>
          </cell>
          <cell r="DQ23" t="str">
            <v>-</v>
          </cell>
          <cell r="DR23">
            <v>0.25</v>
          </cell>
          <cell r="DS23">
            <v>0.25</v>
          </cell>
          <cell r="DT23">
            <v>0.25</v>
          </cell>
          <cell r="DU23">
            <v>0.25</v>
          </cell>
          <cell r="DV23" t="str">
            <v>z</v>
          </cell>
          <cell r="DW23" t="str">
            <v>z</v>
          </cell>
          <cell r="DX23" t="str">
            <v>z</v>
          </cell>
          <cell r="DY23" t="str">
            <v>z</v>
          </cell>
          <cell r="DZ23" t="str">
            <v>z</v>
          </cell>
          <cell r="EA23" t="str">
            <v>z</v>
          </cell>
          <cell r="EB23" t="str">
            <v>z</v>
          </cell>
          <cell r="EC23" t="str">
            <v>z</v>
          </cell>
          <cell r="ED23" t="str">
            <v>z</v>
          </cell>
          <cell r="EE23" t="str">
            <v>z</v>
          </cell>
        </row>
        <row r="24">
          <cell r="E24" t="str">
            <v>z</v>
          </cell>
          <cell r="F24" t="str">
            <v>z</v>
          </cell>
          <cell r="G24" t="str">
            <v>z</v>
          </cell>
          <cell r="H24" t="str">
            <v>z</v>
          </cell>
          <cell r="I24" t="str">
            <v>z</v>
          </cell>
          <cell r="J24" t="str">
            <v>z</v>
          </cell>
          <cell r="K24" t="str">
            <v>z</v>
          </cell>
          <cell r="L24" t="str">
            <v>z</v>
          </cell>
          <cell r="M24" t="str">
            <v>z</v>
          </cell>
          <cell r="N24" t="str">
            <v>z</v>
          </cell>
          <cell r="O24" t="str">
            <v>z</v>
          </cell>
          <cell r="P24" t="str">
            <v>z</v>
          </cell>
          <cell r="Q24" t="str">
            <v>z</v>
          </cell>
          <cell r="R24" t="str">
            <v>z</v>
          </cell>
          <cell r="S24" t="str">
            <v>z</v>
          </cell>
          <cell r="T24" t="str">
            <v>z</v>
          </cell>
          <cell r="U24" t="str">
            <v>z</v>
          </cell>
          <cell r="V24" t="str">
            <v>z</v>
          </cell>
          <cell r="W24" t="str">
            <v>z</v>
          </cell>
          <cell r="X24" t="str">
            <v>z</v>
          </cell>
          <cell r="Y24" t="str">
            <v>z</v>
          </cell>
          <cell r="Z24" t="str">
            <v>z</v>
          </cell>
          <cell r="AA24" t="str">
            <v>z</v>
          </cell>
          <cell r="AB24" t="str">
            <v>z</v>
          </cell>
          <cell r="AC24" t="str">
            <v>z</v>
          </cell>
          <cell r="AD24" t="str">
            <v>z</v>
          </cell>
          <cell r="AE24" t="str">
            <v>z</v>
          </cell>
          <cell r="AF24" t="str">
            <v>z</v>
          </cell>
          <cell r="AG24" t="str">
            <v>z</v>
          </cell>
          <cell r="AH24" t="str">
            <v>z</v>
          </cell>
          <cell r="AI24" t="str">
            <v>z</v>
          </cell>
          <cell r="AJ24" t="str">
            <v>z</v>
          </cell>
          <cell r="AK24" t="str">
            <v>z</v>
          </cell>
          <cell r="AL24" t="str">
            <v>z</v>
          </cell>
          <cell r="AM24" t="str">
            <v>z</v>
          </cell>
          <cell r="AN24" t="str">
            <v>z</v>
          </cell>
          <cell r="AO24" t="str">
            <v>z</v>
          </cell>
          <cell r="AP24" t="str">
            <v>z</v>
          </cell>
          <cell r="AQ24" t="str">
            <v>z</v>
          </cell>
          <cell r="AR24" t="str">
            <v>z</v>
          </cell>
          <cell r="AS24" t="str">
            <v>z</v>
          </cell>
          <cell r="AT24" t="str">
            <v>z</v>
          </cell>
          <cell r="BI24" t="str">
            <v>z</v>
          </cell>
          <cell r="BJ24" t="str">
            <v>z</v>
          </cell>
          <cell r="BK24" t="str">
            <v>z</v>
          </cell>
          <cell r="BL24" t="str">
            <v>z</v>
          </cell>
          <cell r="BM24" t="str">
            <v>z</v>
          </cell>
          <cell r="BN24" t="str">
            <v>z</v>
          </cell>
          <cell r="BO24">
            <v>19</v>
          </cell>
          <cell r="BP24">
            <v>0.1</v>
          </cell>
          <cell r="BQ24">
            <v>19</v>
          </cell>
          <cell r="BR24">
            <v>0.1</v>
          </cell>
          <cell r="BS24">
            <v>19</v>
          </cell>
          <cell r="BT24">
            <v>0.1</v>
          </cell>
          <cell r="BU24">
            <v>19</v>
          </cell>
          <cell r="BV24">
            <v>0.1</v>
          </cell>
          <cell r="BW24" t="str">
            <v>z</v>
          </cell>
          <cell r="BX24" t="str">
            <v>z</v>
          </cell>
          <cell r="BY24" t="str">
            <v>z</v>
          </cell>
          <cell r="BZ24" t="str">
            <v>z</v>
          </cell>
          <cell r="CA24" t="str">
            <v>z</v>
          </cell>
          <cell r="CB24" t="str">
            <v>z</v>
          </cell>
          <cell r="CC24" t="str">
            <v>z</v>
          </cell>
          <cell r="CD24" t="str">
            <v>z</v>
          </cell>
          <cell r="CE24" t="str">
            <v>z</v>
          </cell>
          <cell r="CF24" t="str">
            <v>z</v>
          </cell>
          <cell r="CG24" t="str">
            <v>z</v>
          </cell>
          <cell r="CH24" t="str">
            <v>z</v>
          </cell>
          <cell r="CI24" t="str">
            <v>z</v>
          </cell>
          <cell r="CJ24" t="str">
            <v>z</v>
          </cell>
          <cell r="CK24" t="str">
            <v>z</v>
          </cell>
          <cell r="CL24" t="str">
            <v>z</v>
          </cell>
          <cell r="CM24" t="str">
            <v>z</v>
          </cell>
          <cell r="CN24" t="str">
            <v>z</v>
          </cell>
          <cell r="CO24" t="str">
            <v>z</v>
          </cell>
          <cell r="CP24" t="str">
            <v>z</v>
          </cell>
          <cell r="DP24" t="str">
            <v>-</v>
          </cell>
          <cell r="DQ24" t="str">
            <v>-</v>
          </cell>
          <cell r="DR24">
            <v>0.1</v>
          </cell>
          <cell r="DS24">
            <v>0.1</v>
          </cell>
          <cell r="DT24">
            <v>0.1</v>
          </cell>
          <cell r="DU24">
            <v>0.1</v>
          </cell>
          <cell r="DV24" t="str">
            <v>z</v>
          </cell>
          <cell r="DW24" t="str">
            <v>z</v>
          </cell>
          <cell r="DX24" t="str">
            <v>z</v>
          </cell>
          <cell r="DY24" t="str">
            <v>z</v>
          </cell>
          <cell r="DZ24" t="str">
            <v>z</v>
          </cell>
          <cell r="EA24" t="str">
            <v>z</v>
          </cell>
          <cell r="EB24" t="str">
            <v>z</v>
          </cell>
          <cell r="EC24" t="str">
            <v>z</v>
          </cell>
          <cell r="ED24" t="str">
            <v>z</v>
          </cell>
          <cell r="EE24" t="str">
            <v>z</v>
          </cell>
        </row>
        <row r="25">
          <cell r="E25" t="str">
            <v>z</v>
          </cell>
          <cell r="F25" t="str">
            <v>z</v>
          </cell>
          <cell r="G25" t="str">
            <v>z</v>
          </cell>
          <cell r="H25" t="str">
            <v>z</v>
          </cell>
          <cell r="I25" t="str">
            <v>z</v>
          </cell>
          <cell r="J25" t="str">
            <v>z</v>
          </cell>
          <cell r="K25" t="str">
            <v>z</v>
          </cell>
          <cell r="L25" t="str">
            <v>z</v>
          </cell>
          <cell r="M25" t="str">
            <v>z</v>
          </cell>
          <cell r="N25" t="str">
            <v>z</v>
          </cell>
          <cell r="O25" t="str">
            <v>z</v>
          </cell>
          <cell r="P25" t="str">
            <v>z</v>
          </cell>
          <cell r="Q25" t="str">
            <v>z</v>
          </cell>
          <cell r="R25" t="str">
            <v>z</v>
          </cell>
          <cell r="S25" t="str">
            <v>z</v>
          </cell>
          <cell r="T25" t="str">
            <v>z</v>
          </cell>
          <cell r="U25" t="str">
            <v>z</v>
          </cell>
          <cell r="V25" t="str">
            <v>z</v>
          </cell>
          <cell r="W25" t="str">
            <v>z</v>
          </cell>
          <cell r="X25" t="str">
            <v>z</v>
          </cell>
          <cell r="Y25" t="str">
            <v>z</v>
          </cell>
          <cell r="Z25" t="str">
            <v>z</v>
          </cell>
          <cell r="AA25" t="str">
            <v>z</v>
          </cell>
          <cell r="AB25" t="str">
            <v>z</v>
          </cell>
          <cell r="AC25" t="str">
            <v>z</v>
          </cell>
          <cell r="AD25" t="str">
            <v>z</v>
          </cell>
          <cell r="AE25" t="str">
            <v>z</v>
          </cell>
          <cell r="AF25" t="str">
            <v>z</v>
          </cell>
          <cell r="AG25" t="str">
            <v>z</v>
          </cell>
          <cell r="AH25" t="str">
            <v>z</v>
          </cell>
          <cell r="AI25" t="str">
            <v>z</v>
          </cell>
          <cell r="AJ25" t="str">
            <v>z</v>
          </cell>
          <cell r="AK25" t="str">
            <v>z</v>
          </cell>
          <cell r="AL25" t="str">
            <v>z</v>
          </cell>
          <cell r="AM25" t="str">
            <v>z</v>
          </cell>
          <cell r="AN25" t="str">
            <v>z</v>
          </cell>
          <cell r="AO25" t="str">
            <v>z</v>
          </cell>
          <cell r="AP25" t="str">
            <v>z</v>
          </cell>
          <cell r="AQ25" t="str">
            <v>z</v>
          </cell>
          <cell r="AR25" t="str">
            <v>z</v>
          </cell>
          <cell r="AS25" t="str">
            <v>z</v>
          </cell>
          <cell r="AT25" t="str">
            <v>z</v>
          </cell>
          <cell r="BI25" t="str">
            <v>z</v>
          </cell>
          <cell r="BJ25" t="str">
            <v>z</v>
          </cell>
          <cell r="BK25" t="str">
            <v>z</v>
          </cell>
          <cell r="BL25" t="str">
            <v>z</v>
          </cell>
          <cell r="BM25" t="str">
            <v>z</v>
          </cell>
          <cell r="BN25" t="str">
            <v>z</v>
          </cell>
          <cell r="BO25" t="str">
            <v>z</v>
          </cell>
          <cell r="BP25" t="str">
            <v>z</v>
          </cell>
          <cell r="BQ25" t="str">
            <v>z</v>
          </cell>
          <cell r="BR25" t="str">
            <v>z</v>
          </cell>
          <cell r="BS25" t="str">
            <v>z</v>
          </cell>
          <cell r="BT25" t="str">
            <v>z</v>
          </cell>
          <cell r="BU25" t="str">
            <v>z</v>
          </cell>
          <cell r="BV25" t="str">
            <v>z</v>
          </cell>
          <cell r="BW25">
            <v>18.7</v>
          </cell>
          <cell r="BX25">
            <v>0.1</v>
          </cell>
          <cell r="BY25">
            <v>18.7</v>
          </cell>
          <cell r="BZ25">
            <v>0.1</v>
          </cell>
          <cell r="CA25">
            <v>18.7</v>
          </cell>
          <cell r="CB25">
            <v>0.1</v>
          </cell>
          <cell r="CC25">
            <v>18.7</v>
          </cell>
          <cell r="CD25">
            <v>0.1</v>
          </cell>
          <cell r="CE25" t="str">
            <v>z</v>
          </cell>
          <cell r="CF25" t="str">
            <v>z</v>
          </cell>
          <cell r="CG25" t="str">
            <v>z</v>
          </cell>
          <cell r="CH25" t="str">
            <v>z</v>
          </cell>
          <cell r="CI25" t="str">
            <v>z</v>
          </cell>
          <cell r="CJ25" t="str">
            <v>z</v>
          </cell>
          <cell r="CK25" t="str">
            <v>z</v>
          </cell>
          <cell r="CL25" t="str">
            <v>z</v>
          </cell>
          <cell r="CM25" t="str">
            <v>z</v>
          </cell>
          <cell r="CN25" t="str">
            <v>z</v>
          </cell>
          <cell r="CO25" t="str">
            <v>z</v>
          </cell>
          <cell r="CP25" t="str">
            <v>z</v>
          </cell>
          <cell r="DP25" t="str">
            <v>-</v>
          </cell>
          <cell r="DQ25" t="str">
            <v>-</v>
          </cell>
          <cell r="DR25" t="str">
            <v>z</v>
          </cell>
          <cell r="DS25" t="str">
            <v>z</v>
          </cell>
          <cell r="DT25" t="str">
            <v>z</v>
          </cell>
          <cell r="DU25" t="str">
            <v>z</v>
          </cell>
          <cell r="DV25">
            <v>0.1</v>
          </cell>
          <cell r="DW25">
            <v>0.1</v>
          </cell>
          <cell r="DX25">
            <v>0.1</v>
          </cell>
          <cell r="DY25">
            <v>0.1</v>
          </cell>
          <cell r="DZ25" t="str">
            <v>-</v>
          </cell>
          <cell r="EA25" t="str">
            <v>-</v>
          </cell>
          <cell r="EB25" t="str">
            <v>z</v>
          </cell>
          <cell r="EC25" t="str">
            <v>z</v>
          </cell>
          <cell r="ED25" t="str">
            <v>z</v>
          </cell>
          <cell r="EE25" t="str">
            <v>z</v>
          </cell>
        </row>
        <row r="26">
          <cell r="E26" t="str">
            <v>z</v>
          </cell>
          <cell r="F26" t="str">
            <v>z</v>
          </cell>
          <cell r="G26" t="str">
            <v>z</v>
          </cell>
          <cell r="H26" t="str">
            <v>z</v>
          </cell>
          <cell r="I26" t="str">
            <v>z</v>
          </cell>
          <cell r="J26" t="str">
            <v>z</v>
          </cell>
          <cell r="K26" t="str">
            <v>z</v>
          </cell>
          <cell r="L26" t="str">
            <v>z</v>
          </cell>
          <cell r="M26" t="str">
            <v>z</v>
          </cell>
          <cell r="N26" t="str">
            <v>z</v>
          </cell>
          <cell r="O26" t="str">
            <v>z</v>
          </cell>
          <cell r="P26" t="str">
            <v>z</v>
          </cell>
          <cell r="Q26" t="str">
            <v>z</v>
          </cell>
          <cell r="R26" t="str">
            <v>z</v>
          </cell>
          <cell r="S26" t="str">
            <v>z</v>
          </cell>
          <cell r="T26" t="str">
            <v>z</v>
          </cell>
          <cell r="U26" t="str">
            <v>z</v>
          </cell>
          <cell r="V26" t="str">
            <v>z</v>
          </cell>
          <cell r="W26" t="str">
            <v>z</v>
          </cell>
          <cell r="X26" t="str">
            <v>z</v>
          </cell>
          <cell r="Y26" t="str">
            <v>z</v>
          </cell>
          <cell r="Z26" t="str">
            <v>z</v>
          </cell>
          <cell r="AA26" t="str">
            <v>z</v>
          </cell>
          <cell r="AB26" t="str">
            <v>z</v>
          </cell>
          <cell r="AC26" t="str">
            <v>z</v>
          </cell>
          <cell r="AD26" t="str">
            <v>z</v>
          </cell>
          <cell r="AE26" t="str">
            <v>z</v>
          </cell>
          <cell r="AF26" t="str">
            <v>z</v>
          </cell>
          <cell r="AG26" t="str">
            <v>z</v>
          </cell>
          <cell r="AH26" t="str">
            <v>z</v>
          </cell>
          <cell r="AI26" t="str">
            <v>z</v>
          </cell>
          <cell r="AJ26" t="str">
            <v>z</v>
          </cell>
          <cell r="AK26" t="str">
            <v>z</v>
          </cell>
          <cell r="AL26" t="str">
            <v>z</v>
          </cell>
          <cell r="AM26" t="str">
            <v>z</v>
          </cell>
          <cell r="AN26" t="str">
            <v>z</v>
          </cell>
          <cell r="AO26" t="str">
            <v>z</v>
          </cell>
          <cell r="AP26" t="str">
            <v>z</v>
          </cell>
          <cell r="AQ26" t="str">
            <v>z</v>
          </cell>
          <cell r="AR26" t="str">
            <v>z</v>
          </cell>
          <cell r="AS26" t="str">
            <v>z</v>
          </cell>
          <cell r="AT26" t="str">
            <v>z</v>
          </cell>
          <cell r="BI26" t="str">
            <v>z</v>
          </cell>
          <cell r="BJ26" t="str">
            <v>z</v>
          </cell>
          <cell r="BK26" t="str">
            <v>z</v>
          </cell>
          <cell r="BL26" t="str">
            <v>z</v>
          </cell>
          <cell r="BM26" t="str">
            <v>z</v>
          </cell>
          <cell r="BN26" t="str">
            <v>z</v>
          </cell>
          <cell r="BO26" t="str">
            <v>z</v>
          </cell>
          <cell r="BP26" t="str">
            <v>z</v>
          </cell>
          <cell r="BQ26" t="str">
            <v>z</v>
          </cell>
          <cell r="BR26" t="str">
            <v>z</v>
          </cell>
          <cell r="BS26" t="str">
            <v>z</v>
          </cell>
          <cell r="BT26" t="str">
            <v>z</v>
          </cell>
          <cell r="BU26" t="str">
            <v>z</v>
          </cell>
          <cell r="BV26" t="str">
            <v>z</v>
          </cell>
          <cell r="BW26">
            <v>22.35</v>
          </cell>
          <cell r="BX26">
            <v>0.1</v>
          </cell>
          <cell r="BY26">
            <v>22.35</v>
          </cell>
          <cell r="BZ26">
            <v>0.1</v>
          </cell>
          <cell r="CA26">
            <v>22.35</v>
          </cell>
          <cell r="CB26">
            <v>0.1</v>
          </cell>
          <cell r="CC26">
            <v>22.35</v>
          </cell>
          <cell r="CD26">
            <v>0.1</v>
          </cell>
          <cell r="CE26" t="str">
            <v>z</v>
          </cell>
          <cell r="CF26" t="str">
            <v>z</v>
          </cell>
          <cell r="CG26" t="str">
            <v>z</v>
          </cell>
          <cell r="CH26" t="str">
            <v>z</v>
          </cell>
          <cell r="CI26" t="str">
            <v>z</v>
          </cell>
          <cell r="CJ26" t="str">
            <v>z</v>
          </cell>
          <cell r="CK26" t="str">
            <v>z</v>
          </cell>
          <cell r="CL26" t="str">
            <v>z</v>
          </cell>
          <cell r="CM26" t="str">
            <v>z</v>
          </cell>
          <cell r="CN26" t="str">
            <v>z</v>
          </cell>
          <cell r="CO26" t="str">
            <v>z</v>
          </cell>
          <cell r="CP26" t="str">
            <v>z</v>
          </cell>
          <cell r="DP26" t="str">
            <v>-</v>
          </cell>
          <cell r="DQ26" t="str">
            <v>-</v>
          </cell>
          <cell r="DR26" t="str">
            <v>z</v>
          </cell>
          <cell r="DS26" t="str">
            <v>z</v>
          </cell>
          <cell r="DT26" t="str">
            <v>z</v>
          </cell>
          <cell r="DU26" t="str">
            <v>z</v>
          </cell>
          <cell r="DV26">
            <v>0.1</v>
          </cell>
          <cell r="DW26">
            <v>0.1</v>
          </cell>
          <cell r="DX26">
            <v>0.1</v>
          </cell>
          <cell r="DY26">
            <v>0.1</v>
          </cell>
          <cell r="DZ26" t="str">
            <v>-</v>
          </cell>
          <cell r="EA26" t="str">
            <v>-</v>
          </cell>
          <cell r="EB26" t="str">
            <v>z</v>
          </cell>
          <cell r="EC26" t="str">
            <v>z</v>
          </cell>
          <cell r="ED26" t="str">
            <v>z</v>
          </cell>
          <cell r="EE26" t="str">
            <v>z</v>
          </cell>
        </row>
        <row r="27">
          <cell r="E27" t="str">
            <v>z</v>
          </cell>
          <cell r="F27" t="str">
            <v>z</v>
          </cell>
          <cell r="G27" t="str">
            <v>z</v>
          </cell>
          <cell r="H27" t="str">
            <v>z</v>
          </cell>
          <cell r="I27" t="str">
            <v>z</v>
          </cell>
          <cell r="J27" t="str">
            <v>z</v>
          </cell>
          <cell r="K27" t="str">
            <v>z</v>
          </cell>
          <cell r="L27" t="str">
            <v>z</v>
          </cell>
          <cell r="M27" t="str">
            <v>z</v>
          </cell>
          <cell r="N27" t="str">
            <v>z</v>
          </cell>
          <cell r="O27" t="str">
            <v>z</v>
          </cell>
          <cell r="P27" t="str">
            <v>z</v>
          </cell>
          <cell r="Q27" t="str">
            <v>z</v>
          </cell>
          <cell r="R27" t="str">
            <v>z</v>
          </cell>
          <cell r="S27" t="str">
            <v>z</v>
          </cell>
          <cell r="T27" t="str">
            <v>z</v>
          </cell>
          <cell r="U27" t="str">
            <v>z</v>
          </cell>
          <cell r="V27" t="str">
            <v>z</v>
          </cell>
          <cell r="W27" t="str">
            <v>z</v>
          </cell>
          <cell r="X27" t="str">
            <v>z</v>
          </cell>
          <cell r="Y27" t="str">
            <v>z</v>
          </cell>
          <cell r="Z27" t="str">
            <v>z</v>
          </cell>
          <cell r="AA27" t="str">
            <v>z</v>
          </cell>
          <cell r="AB27" t="str">
            <v>z</v>
          </cell>
          <cell r="AC27" t="str">
            <v>z</v>
          </cell>
          <cell r="AD27" t="str">
            <v>z</v>
          </cell>
          <cell r="AE27" t="str">
            <v>z</v>
          </cell>
          <cell r="AF27" t="str">
            <v>z</v>
          </cell>
          <cell r="AG27" t="str">
            <v>z</v>
          </cell>
          <cell r="AH27" t="str">
            <v>z</v>
          </cell>
          <cell r="AI27" t="str">
            <v>z</v>
          </cell>
          <cell r="AJ27" t="str">
            <v>z</v>
          </cell>
          <cell r="AK27" t="str">
            <v>z</v>
          </cell>
          <cell r="AL27" t="str">
            <v>z</v>
          </cell>
          <cell r="AM27" t="str">
            <v>z</v>
          </cell>
          <cell r="AN27" t="str">
            <v>z</v>
          </cell>
          <cell r="AO27" t="str">
            <v>z</v>
          </cell>
          <cell r="AP27" t="str">
            <v>z</v>
          </cell>
          <cell r="AQ27" t="str">
            <v>z</v>
          </cell>
          <cell r="AR27" t="str">
            <v>z</v>
          </cell>
          <cell r="AS27" t="str">
            <v>z</v>
          </cell>
          <cell r="AT27" t="str">
            <v>z</v>
          </cell>
          <cell r="BI27" t="str">
            <v>z</v>
          </cell>
          <cell r="BJ27" t="str">
            <v>z</v>
          </cell>
          <cell r="BK27" t="str">
            <v>z</v>
          </cell>
          <cell r="BL27" t="str">
            <v>z</v>
          </cell>
          <cell r="BM27" t="str">
            <v>z</v>
          </cell>
          <cell r="BN27" t="str">
            <v>z</v>
          </cell>
          <cell r="BO27" t="str">
            <v>z</v>
          </cell>
          <cell r="BP27" t="str">
            <v>z</v>
          </cell>
          <cell r="BQ27" t="str">
            <v>z</v>
          </cell>
          <cell r="BR27" t="str">
            <v>z</v>
          </cell>
          <cell r="BS27" t="str">
            <v>z</v>
          </cell>
          <cell r="BT27" t="str">
            <v>z</v>
          </cell>
          <cell r="BU27" t="str">
            <v>z</v>
          </cell>
          <cell r="BV27" t="str">
            <v>z</v>
          </cell>
          <cell r="BW27">
            <v>28.05</v>
          </cell>
          <cell r="BX27">
            <v>0.2</v>
          </cell>
          <cell r="BY27">
            <v>28.05</v>
          </cell>
          <cell r="BZ27">
            <v>0.2</v>
          </cell>
          <cell r="CA27">
            <v>28.05</v>
          </cell>
          <cell r="CB27">
            <v>0.2</v>
          </cell>
          <cell r="CC27">
            <v>28.05</v>
          </cell>
          <cell r="CD27">
            <v>0.2</v>
          </cell>
          <cell r="CE27" t="str">
            <v>z</v>
          </cell>
          <cell r="CF27" t="str">
            <v>z</v>
          </cell>
          <cell r="CG27" t="str">
            <v>z</v>
          </cell>
          <cell r="CH27" t="str">
            <v>z</v>
          </cell>
          <cell r="CI27" t="str">
            <v>z</v>
          </cell>
          <cell r="CJ27" t="str">
            <v>z</v>
          </cell>
          <cell r="CK27" t="str">
            <v>z</v>
          </cell>
          <cell r="CL27" t="str">
            <v>z</v>
          </cell>
          <cell r="CM27" t="str">
            <v>z</v>
          </cell>
          <cell r="CN27" t="str">
            <v>z</v>
          </cell>
          <cell r="CO27" t="str">
            <v>z</v>
          </cell>
          <cell r="CP27" t="str">
            <v>z</v>
          </cell>
          <cell r="DP27" t="str">
            <v>-</v>
          </cell>
          <cell r="DQ27" t="str">
            <v>-</v>
          </cell>
          <cell r="DR27" t="str">
            <v>z</v>
          </cell>
          <cell r="DS27" t="str">
            <v>z</v>
          </cell>
          <cell r="DT27" t="str">
            <v>z</v>
          </cell>
          <cell r="DU27" t="str">
            <v>z</v>
          </cell>
          <cell r="DV27">
            <v>0.2</v>
          </cell>
          <cell r="DW27">
            <v>0.2</v>
          </cell>
          <cell r="DX27">
            <v>0.2</v>
          </cell>
          <cell r="DY27">
            <v>0.2</v>
          </cell>
          <cell r="DZ27" t="str">
            <v>-</v>
          </cell>
          <cell r="EA27" t="str">
            <v>-</v>
          </cell>
          <cell r="EB27" t="str">
            <v>z</v>
          </cell>
          <cell r="EC27" t="str">
            <v>z</v>
          </cell>
          <cell r="ED27" t="str">
            <v>z</v>
          </cell>
          <cell r="EE27" t="str">
            <v>z</v>
          </cell>
        </row>
        <row r="28">
          <cell r="E28" t="str">
            <v>z</v>
          </cell>
          <cell r="F28" t="str">
            <v>z</v>
          </cell>
          <cell r="G28" t="str">
            <v>z</v>
          </cell>
          <cell r="H28" t="str">
            <v>z</v>
          </cell>
          <cell r="I28" t="str">
            <v>z</v>
          </cell>
          <cell r="J28" t="str">
            <v>z</v>
          </cell>
          <cell r="K28" t="str">
            <v>z</v>
          </cell>
          <cell r="L28" t="str">
            <v>z</v>
          </cell>
          <cell r="M28" t="str">
            <v>z</v>
          </cell>
          <cell r="N28" t="str">
            <v>z</v>
          </cell>
          <cell r="O28" t="str">
            <v>z</v>
          </cell>
          <cell r="P28" t="str">
            <v>z</v>
          </cell>
          <cell r="Q28" t="str">
            <v>z</v>
          </cell>
          <cell r="R28" t="str">
            <v>z</v>
          </cell>
          <cell r="S28" t="str">
            <v>z</v>
          </cell>
          <cell r="T28" t="str">
            <v>z</v>
          </cell>
          <cell r="U28" t="str">
            <v>z</v>
          </cell>
          <cell r="V28" t="str">
            <v>z</v>
          </cell>
          <cell r="W28" t="str">
            <v>z</v>
          </cell>
          <cell r="X28" t="str">
            <v>z</v>
          </cell>
          <cell r="Y28" t="str">
            <v>z</v>
          </cell>
          <cell r="Z28" t="str">
            <v>z</v>
          </cell>
          <cell r="AA28" t="str">
            <v>z</v>
          </cell>
          <cell r="AB28" t="str">
            <v>z</v>
          </cell>
          <cell r="AC28" t="str">
            <v>z</v>
          </cell>
          <cell r="AD28" t="str">
            <v>z</v>
          </cell>
          <cell r="AE28" t="str">
            <v>z</v>
          </cell>
          <cell r="AF28" t="str">
            <v>z</v>
          </cell>
          <cell r="AG28" t="str">
            <v>z</v>
          </cell>
          <cell r="AH28" t="str">
            <v>z</v>
          </cell>
          <cell r="AI28" t="str">
            <v>z</v>
          </cell>
          <cell r="AJ28" t="str">
            <v>z</v>
          </cell>
          <cell r="AK28" t="str">
            <v>z</v>
          </cell>
          <cell r="AL28" t="str">
            <v>z</v>
          </cell>
          <cell r="AM28" t="str">
            <v>z</v>
          </cell>
          <cell r="AN28" t="str">
            <v>z</v>
          </cell>
          <cell r="AO28" t="str">
            <v>z</v>
          </cell>
          <cell r="AP28" t="str">
            <v>z</v>
          </cell>
          <cell r="AQ28" t="str">
            <v>z</v>
          </cell>
          <cell r="AR28" t="str">
            <v>z</v>
          </cell>
          <cell r="AS28" t="str">
            <v>z</v>
          </cell>
          <cell r="AT28" t="str">
            <v>z</v>
          </cell>
          <cell r="BI28" t="str">
            <v>z</v>
          </cell>
          <cell r="BJ28" t="str">
            <v>z</v>
          </cell>
          <cell r="BK28" t="str">
            <v>z</v>
          </cell>
          <cell r="BL28" t="str">
            <v>z</v>
          </cell>
          <cell r="BM28" t="str">
            <v>z</v>
          </cell>
          <cell r="BN28" t="str">
            <v>z</v>
          </cell>
          <cell r="BO28" t="str">
            <v>z</v>
          </cell>
          <cell r="BP28" t="str">
            <v>z</v>
          </cell>
          <cell r="BQ28" t="str">
            <v>z</v>
          </cell>
          <cell r="BR28" t="str">
            <v>z</v>
          </cell>
          <cell r="BS28" t="str">
            <v>z</v>
          </cell>
          <cell r="BT28" t="str">
            <v>z</v>
          </cell>
          <cell r="BU28" t="str">
            <v>z</v>
          </cell>
          <cell r="BV28" t="str">
            <v>z</v>
          </cell>
          <cell r="BW28">
            <v>6.35</v>
          </cell>
          <cell r="BX28">
            <v>0.05</v>
          </cell>
          <cell r="BY28">
            <v>6.35</v>
          </cell>
          <cell r="BZ28">
            <v>0.05</v>
          </cell>
          <cell r="CA28">
            <v>6.35</v>
          </cell>
          <cell r="CB28">
            <v>0.05</v>
          </cell>
          <cell r="CC28">
            <v>6.35</v>
          </cell>
          <cell r="CD28">
            <v>0.05</v>
          </cell>
          <cell r="CE28" t="str">
            <v>z</v>
          </cell>
          <cell r="CF28" t="str">
            <v>z</v>
          </cell>
          <cell r="CG28" t="str">
            <v>z</v>
          </cell>
          <cell r="CH28" t="str">
            <v>z</v>
          </cell>
          <cell r="CI28" t="str">
            <v>z</v>
          </cell>
          <cell r="CJ28" t="str">
            <v>z</v>
          </cell>
          <cell r="CK28" t="str">
            <v>z</v>
          </cell>
          <cell r="CL28" t="str">
            <v>z</v>
          </cell>
          <cell r="CM28" t="str">
            <v>z</v>
          </cell>
          <cell r="CN28" t="str">
            <v>z</v>
          </cell>
          <cell r="CO28" t="str">
            <v>z</v>
          </cell>
          <cell r="CP28" t="str">
            <v>z</v>
          </cell>
          <cell r="DP28" t="str">
            <v>-</v>
          </cell>
          <cell r="DQ28" t="str">
            <v>-</v>
          </cell>
          <cell r="DR28" t="str">
            <v>z</v>
          </cell>
          <cell r="DS28" t="str">
            <v>z</v>
          </cell>
          <cell r="DT28" t="str">
            <v>z</v>
          </cell>
          <cell r="DU28" t="str">
            <v>z</v>
          </cell>
          <cell r="DV28">
            <v>0.05</v>
          </cell>
          <cell r="DW28">
            <v>0.05</v>
          </cell>
          <cell r="DX28">
            <v>0.05</v>
          </cell>
          <cell r="DY28">
            <v>0.05</v>
          </cell>
          <cell r="DZ28" t="str">
            <v>-</v>
          </cell>
          <cell r="EA28" t="str">
            <v>-</v>
          </cell>
          <cell r="EB28" t="str">
            <v>z</v>
          </cell>
          <cell r="EC28" t="str">
            <v>z</v>
          </cell>
          <cell r="ED28" t="str">
            <v>z</v>
          </cell>
          <cell r="EE28" t="str">
            <v>z</v>
          </cell>
        </row>
        <row r="29">
          <cell r="E29" t="str">
            <v>z</v>
          </cell>
          <cell r="F29" t="str">
            <v>z</v>
          </cell>
          <cell r="G29" t="str">
            <v>z</v>
          </cell>
          <cell r="H29" t="str">
            <v>z</v>
          </cell>
          <cell r="I29" t="str">
            <v>z</v>
          </cell>
          <cell r="J29" t="str">
            <v>z</v>
          </cell>
          <cell r="K29" t="str">
            <v>z</v>
          </cell>
          <cell r="L29" t="str">
            <v>z</v>
          </cell>
          <cell r="M29" t="str">
            <v>z</v>
          </cell>
          <cell r="N29" t="str">
            <v>z</v>
          </cell>
          <cell r="O29" t="str">
            <v>z</v>
          </cell>
          <cell r="P29" t="str">
            <v>z</v>
          </cell>
          <cell r="Q29" t="str">
            <v>z</v>
          </cell>
          <cell r="R29" t="str">
            <v>z</v>
          </cell>
          <cell r="S29" t="str">
            <v>z</v>
          </cell>
          <cell r="T29" t="str">
            <v>z</v>
          </cell>
          <cell r="U29" t="str">
            <v>z</v>
          </cell>
          <cell r="V29" t="str">
            <v>z</v>
          </cell>
          <cell r="W29" t="str">
            <v>z</v>
          </cell>
          <cell r="X29" t="str">
            <v>z</v>
          </cell>
          <cell r="Y29" t="str">
            <v>z</v>
          </cell>
          <cell r="Z29" t="str">
            <v>z</v>
          </cell>
          <cell r="AA29" t="str">
            <v>z</v>
          </cell>
          <cell r="AB29" t="str">
            <v>z</v>
          </cell>
          <cell r="AC29" t="str">
            <v>z</v>
          </cell>
          <cell r="AD29" t="str">
            <v>z</v>
          </cell>
          <cell r="AE29" t="str">
            <v>z</v>
          </cell>
          <cell r="AF29" t="str">
            <v>z</v>
          </cell>
          <cell r="AG29" t="str">
            <v>z</v>
          </cell>
          <cell r="AH29" t="str">
            <v>z</v>
          </cell>
          <cell r="AI29" t="str">
            <v>z</v>
          </cell>
          <cell r="AJ29" t="str">
            <v>z</v>
          </cell>
          <cell r="AK29" t="str">
            <v>z</v>
          </cell>
          <cell r="AL29" t="str">
            <v>z</v>
          </cell>
          <cell r="AM29" t="str">
            <v>z</v>
          </cell>
          <cell r="AN29" t="str">
            <v>z</v>
          </cell>
          <cell r="AO29" t="str">
            <v>z</v>
          </cell>
          <cell r="AP29" t="str">
            <v>z</v>
          </cell>
          <cell r="AQ29" t="str">
            <v>z</v>
          </cell>
          <cell r="AR29" t="str">
            <v>z</v>
          </cell>
          <cell r="AS29" t="str">
            <v>z</v>
          </cell>
          <cell r="AT29" t="str">
            <v>z</v>
          </cell>
          <cell r="BI29" t="str">
            <v>z</v>
          </cell>
          <cell r="BJ29" t="str">
            <v>z</v>
          </cell>
          <cell r="BK29" t="str">
            <v>z</v>
          </cell>
          <cell r="BL29" t="str">
            <v>z</v>
          </cell>
          <cell r="BM29" t="str">
            <v>z</v>
          </cell>
          <cell r="BN29" t="str">
            <v>z</v>
          </cell>
          <cell r="BO29" t="str">
            <v>z</v>
          </cell>
          <cell r="BP29" t="str">
            <v>z</v>
          </cell>
          <cell r="BQ29" t="str">
            <v>z</v>
          </cell>
          <cell r="BR29" t="str">
            <v>z</v>
          </cell>
          <cell r="BS29" t="str">
            <v>z</v>
          </cell>
          <cell r="BT29" t="str">
            <v>z</v>
          </cell>
          <cell r="BU29" t="str">
            <v>z</v>
          </cell>
          <cell r="BV29" t="str">
            <v>z</v>
          </cell>
          <cell r="BW29" t="str">
            <v>z</v>
          </cell>
          <cell r="BX29" t="str">
            <v>z</v>
          </cell>
          <cell r="BY29" t="str">
            <v>z</v>
          </cell>
          <cell r="BZ29" t="str">
            <v>z</v>
          </cell>
          <cell r="CA29" t="str">
            <v>z</v>
          </cell>
          <cell r="CB29" t="str">
            <v>z</v>
          </cell>
          <cell r="CC29" t="str">
            <v>z</v>
          </cell>
          <cell r="CD29" t="str">
            <v>z</v>
          </cell>
          <cell r="CE29">
            <v>30.5</v>
          </cell>
          <cell r="CF29">
            <v>0.2</v>
          </cell>
          <cell r="CG29">
            <v>30.5</v>
          </cell>
          <cell r="CH29">
            <v>0.2</v>
          </cell>
          <cell r="CI29">
            <v>30.5</v>
          </cell>
          <cell r="CJ29">
            <v>0.2</v>
          </cell>
          <cell r="CK29">
            <v>30.5</v>
          </cell>
          <cell r="CL29">
            <v>0.2</v>
          </cell>
          <cell r="CM29">
            <v>30.5</v>
          </cell>
          <cell r="CN29">
            <v>0.2</v>
          </cell>
          <cell r="CO29">
            <v>30.5</v>
          </cell>
          <cell r="CP29">
            <v>0.2</v>
          </cell>
          <cell r="CV29">
            <v>0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>
            <v>0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 t="str">
            <v>z</v>
          </cell>
          <cell r="DI29" t="str">
            <v>z</v>
          </cell>
          <cell r="DJ29" t="str">
            <v>z</v>
          </cell>
          <cell r="DK29" t="str">
            <v>z</v>
          </cell>
          <cell r="DL29" t="str">
            <v>z</v>
          </cell>
          <cell r="DM29" t="str">
            <v>z</v>
          </cell>
          <cell r="DN29" t="str">
            <v>z</v>
          </cell>
          <cell r="DO29" t="str">
            <v>z</v>
          </cell>
          <cell r="DP29" t="str">
            <v>z</v>
          </cell>
          <cell r="DQ29" t="str">
            <v>z</v>
          </cell>
          <cell r="DR29" t="str">
            <v>z</v>
          </cell>
          <cell r="DS29" t="str">
            <v>z</v>
          </cell>
          <cell r="DT29" t="str">
            <v>z</v>
          </cell>
          <cell r="DU29" t="str">
            <v>z</v>
          </cell>
          <cell r="DV29" t="str">
            <v>z</v>
          </cell>
          <cell r="DW29" t="str">
            <v>z</v>
          </cell>
          <cell r="DX29" t="str">
            <v>z</v>
          </cell>
          <cell r="DY29" t="str">
            <v>z</v>
          </cell>
          <cell r="DZ29">
            <v>0.2</v>
          </cell>
          <cell r="EA29">
            <v>0.2</v>
          </cell>
          <cell r="EB29">
            <v>0.2</v>
          </cell>
          <cell r="EC29">
            <v>0.2</v>
          </cell>
          <cell r="ED29">
            <v>0.2</v>
          </cell>
          <cell r="EE29">
            <v>0.2</v>
          </cell>
        </row>
        <row r="30">
          <cell r="E30" t="str">
            <v>z</v>
          </cell>
          <cell r="F30" t="str">
            <v>z</v>
          </cell>
          <cell r="G30" t="str">
            <v>z</v>
          </cell>
          <cell r="H30" t="str">
            <v>z</v>
          </cell>
          <cell r="I30" t="str">
            <v>z</v>
          </cell>
          <cell r="J30" t="str">
            <v>z</v>
          </cell>
          <cell r="K30" t="str">
            <v>z</v>
          </cell>
          <cell r="L30" t="str">
            <v>z</v>
          </cell>
          <cell r="M30" t="str">
            <v>z</v>
          </cell>
          <cell r="N30" t="str">
            <v>z</v>
          </cell>
          <cell r="O30" t="str">
            <v>z</v>
          </cell>
          <cell r="P30" t="str">
            <v>z</v>
          </cell>
          <cell r="Q30" t="str">
            <v>z</v>
          </cell>
          <cell r="R30" t="str">
            <v>z</v>
          </cell>
          <cell r="S30" t="str">
            <v>z</v>
          </cell>
          <cell r="T30" t="str">
            <v>z</v>
          </cell>
          <cell r="U30" t="str">
            <v>z</v>
          </cell>
          <cell r="V30" t="str">
            <v>z</v>
          </cell>
          <cell r="W30" t="str">
            <v>z</v>
          </cell>
          <cell r="X30" t="str">
            <v>z</v>
          </cell>
          <cell r="Y30" t="str">
            <v>z</v>
          </cell>
          <cell r="Z30" t="str">
            <v>z</v>
          </cell>
          <cell r="AA30" t="str">
            <v>z</v>
          </cell>
          <cell r="AB30" t="str">
            <v>z</v>
          </cell>
          <cell r="AC30" t="str">
            <v>z</v>
          </cell>
          <cell r="AD30" t="str">
            <v>z</v>
          </cell>
          <cell r="AE30" t="str">
            <v>z</v>
          </cell>
          <cell r="AF30" t="str">
            <v>z</v>
          </cell>
          <cell r="AG30" t="str">
            <v>z</v>
          </cell>
          <cell r="AH30" t="str">
            <v>z</v>
          </cell>
          <cell r="AI30" t="str">
            <v>z</v>
          </cell>
          <cell r="AJ30" t="str">
            <v>z</v>
          </cell>
          <cell r="AK30" t="str">
            <v>z</v>
          </cell>
          <cell r="AL30" t="str">
            <v>z</v>
          </cell>
          <cell r="AM30" t="str">
            <v>z</v>
          </cell>
          <cell r="AN30" t="str">
            <v>z</v>
          </cell>
          <cell r="AO30" t="str">
            <v>z</v>
          </cell>
          <cell r="AP30" t="str">
            <v>z</v>
          </cell>
          <cell r="AQ30" t="str">
            <v>z</v>
          </cell>
          <cell r="AR30" t="str">
            <v>z</v>
          </cell>
          <cell r="AS30" t="str">
            <v>z</v>
          </cell>
          <cell r="AT30" t="str">
            <v>z</v>
          </cell>
          <cell r="BI30" t="str">
            <v>z</v>
          </cell>
          <cell r="BJ30" t="str">
            <v>z</v>
          </cell>
          <cell r="BK30" t="str">
            <v>z</v>
          </cell>
          <cell r="BL30" t="str">
            <v>z</v>
          </cell>
          <cell r="BM30" t="str">
            <v>z</v>
          </cell>
          <cell r="BN30" t="str">
            <v>z</v>
          </cell>
          <cell r="BO30" t="str">
            <v>z</v>
          </cell>
          <cell r="BP30" t="str">
            <v>z</v>
          </cell>
          <cell r="BQ30" t="str">
            <v>z</v>
          </cell>
          <cell r="BR30" t="str">
            <v>z</v>
          </cell>
          <cell r="BS30" t="str">
            <v>z</v>
          </cell>
          <cell r="BT30" t="str">
            <v>z</v>
          </cell>
          <cell r="BU30" t="str">
            <v>z</v>
          </cell>
          <cell r="BV30" t="str">
            <v>z</v>
          </cell>
          <cell r="BW30" t="str">
            <v>z</v>
          </cell>
          <cell r="BX30" t="str">
            <v>z</v>
          </cell>
          <cell r="BY30" t="str">
            <v>z</v>
          </cell>
          <cell r="BZ30" t="str">
            <v>z</v>
          </cell>
          <cell r="CA30" t="str">
            <v>z</v>
          </cell>
          <cell r="CB30" t="str">
            <v>z</v>
          </cell>
          <cell r="CC30" t="str">
            <v>z</v>
          </cell>
          <cell r="CD30" t="str">
            <v>z</v>
          </cell>
          <cell r="CE30">
            <v>26.05</v>
          </cell>
          <cell r="CF30">
            <v>0.15</v>
          </cell>
          <cell r="CG30">
            <v>26.05</v>
          </cell>
          <cell r="CH30">
            <v>0.15</v>
          </cell>
          <cell r="CI30">
            <v>26.05</v>
          </cell>
          <cell r="CJ30">
            <v>0.15</v>
          </cell>
          <cell r="CK30">
            <v>26.05</v>
          </cell>
          <cell r="CL30">
            <v>0.15</v>
          </cell>
          <cell r="CM30">
            <v>26.05</v>
          </cell>
          <cell r="CN30">
            <v>0.15</v>
          </cell>
          <cell r="CO30">
            <v>26.05</v>
          </cell>
          <cell r="CP30">
            <v>0.15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 t="str">
            <v>z</v>
          </cell>
          <cell r="DI30" t="str">
            <v>z</v>
          </cell>
          <cell r="DJ30" t="str">
            <v>z</v>
          </cell>
          <cell r="DK30" t="str">
            <v>z</v>
          </cell>
          <cell r="DL30" t="str">
            <v>z</v>
          </cell>
          <cell r="DM30" t="str">
            <v>z</v>
          </cell>
          <cell r="DN30" t="str">
            <v>z</v>
          </cell>
          <cell r="DO30" t="str">
            <v>z</v>
          </cell>
          <cell r="DP30" t="str">
            <v>z</v>
          </cell>
          <cell r="DQ30" t="str">
            <v>z</v>
          </cell>
          <cell r="DR30" t="str">
            <v>z</v>
          </cell>
          <cell r="DS30" t="str">
            <v>z</v>
          </cell>
          <cell r="DT30" t="str">
            <v>z</v>
          </cell>
          <cell r="DU30" t="str">
            <v>z</v>
          </cell>
          <cell r="DV30" t="str">
            <v>z</v>
          </cell>
          <cell r="DW30" t="str">
            <v>z</v>
          </cell>
          <cell r="DX30" t="str">
            <v>z</v>
          </cell>
          <cell r="DY30" t="str">
            <v>z</v>
          </cell>
          <cell r="DZ30">
            <v>0.15</v>
          </cell>
          <cell r="EA30">
            <v>0.15</v>
          </cell>
          <cell r="EB30">
            <v>0.15</v>
          </cell>
          <cell r="EC30">
            <v>0.15</v>
          </cell>
          <cell r="ED30">
            <v>0.15</v>
          </cell>
          <cell r="EE30">
            <v>0.15</v>
          </cell>
        </row>
        <row r="31">
          <cell r="E31" t="str">
            <v>z</v>
          </cell>
          <cell r="F31" t="str">
            <v>z</v>
          </cell>
          <cell r="G31" t="str">
            <v>z</v>
          </cell>
          <cell r="H31" t="str">
            <v>z</v>
          </cell>
          <cell r="I31" t="str">
            <v>z</v>
          </cell>
          <cell r="J31" t="str">
            <v>z</v>
          </cell>
          <cell r="K31" t="str">
            <v>z</v>
          </cell>
          <cell r="L31" t="str">
            <v>z</v>
          </cell>
          <cell r="M31" t="str">
            <v>z</v>
          </cell>
          <cell r="N31" t="str">
            <v>z</v>
          </cell>
          <cell r="O31" t="str">
            <v>z</v>
          </cell>
          <cell r="P31" t="str">
            <v>z</v>
          </cell>
          <cell r="Q31" t="str">
            <v>z</v>
          </cell>
          <cell r="R31" t="str">
            <v>z</v>
          </cell>
          <cell r="S31" t="str">
            <v>z</v>
          </cell>
          <cell r="T31" t="str">
            <v>z</v>
          </cell>
          <cell r="U31" t="str">
            <v>z</v>
          </cell>
          <cell r="V31" t="str">
            <v>z</v>
          </cell>
          <cell r="W31" t="str">
            <v>z</v>
          </cell>
          <cell r="X31" t="str">
            <v>z</v>
          </cell>
          <cell r="Y31" t="str">
            <v>z</v>
          </cell>
          <cell r="Z31" t="str">
            <v>z</v>
          </cell>
          <cell r="AA31" t="str">
            <v>z</v>
          </cell>
          <cell r="AB31" t="str">
            <v>z</v>
          </cell>
          <cell r="AC31" t="str">
            <v>z</v>
          </cell>
          <cell r="AD31" t="str">
            <v>z</v>
          </cell>
          <cell r="AE31" t="str">
            <v>z</v>
          </cell>
          <cell r="AF31" t="str">
            <v>z</v>
          </cell>
          <cell r="AG31" t="str">
            <v>z</v>
          </cell>
          <cell r="AH31" t="str">
            <v>z</v>
          </cell>
          <cell r="AI31" t="str">
            <v>z</v>
          </cell>
          <cell r="AJ31" t="str">
            <v>z</v>
          </cell>
          <cell r="AK31" t="str">
            <v>z</v>
          </cell>
          <cell r="AL31" t="str">
            <v>z</v>
          </cell>
          <cell r="AM31" t="str">
            <v>z</v>
          </cell>
          <cell r="AN31" t="str">
            <v>z</v>
          </cell>
          <cell r="AO31" t="str">
            <v>z</v>
          </cell>
          <cell r="AP31" t="str">
            <v>z</v>
          </cell>
          <cell r="AQ31" t="str">
            <v>z</v>
          </cell>
          <cell r="AR31" t="str">
            <v>z</v>
          </cell>
          <cell r="AS31" t="str">
            <v>z</v>
          </cell>
          <cell r="AT31" t="str">
            <v>z</v>
          </cell>
          <cell r="BI31" t="str">
            <v>z</v>
          </cell>
          <cell r="BJ31" t="str">
            <v>z</v>
          </cell>
          <cell r="BK31" t="str">
            <v>z</v>
          </cell>
          <cell r="BL31" t="str">
            <v>z</v>
          </cell>
          <cell r="BM31" t="str">
            <v>z</v>
          </cell>
          <cell r="BN31" t="str">
            <v>z</v>
          </cell>
          <cell r="BO31" t="str">
            <v>z</v>
          </cell>
          <cell r="BP31" t="str">
            <v>z</v>
          </cell>
          <cell r="BQ31" t="str">
            <v>z</v>
          </cell>
          <cell r="BR31" t="str">
            <v>z</v>
          </cell>
          <cell r="BS31" t="str">
            <v>z</v>
          </cell>
          <cell r="BT31" t="str">
            <v>z</v>
          </cell>
          <cell r="BU31" t="str">
            <v>z</v>
          </cell>
          <cell r="BV31" t="str">
            <v>z</v>
          </cell>
          <cell r="BW31" t="str">
            <v>z</v>
          </cell>
          <cell r="BX31" t="str">
            <v>z</v>
          </cell>
          <cell r="BY31" t="str">
            <v>z</v>
          </cell>
          <cell r="BZ31" t="str">
            <v>z</v>
          </cell>
          <cell r="CA31" t="str">
            <v>z</v>
          </cell>
          <cell r="CB31" t="str">
            <v>z</v>
          </cell>
          <cell r="CC31" t="str">
            <v>z</v>
          </cell>
          <cell r="CD31" t="str">
            <v>z</v>
          </cell>
          <cell r="CE31">
            <v>6.62</v>
          </cell>
          <cell r="CF31">
            <v>0.05</v>
          </cell>
          <cell r="CG31">
            <v>6.62</v>
          </cell>
          <cell r="CH31">
            <v>0.05</v>
          </cell>
          <cell r="CI31">
            <v>6.62</v>
          </cell>
          <cell r="CJ31">
            <v>0.05</v>
          </cell>
          <cell r="CK31">
            <v>6.62</v>
          </cell>
          <cell r="CL31">
            <v>0.05</v>
          </cell>
          <cell r="CM31">
            <v>6.62</v>
          </cell>
          <cell r="CN31">
            <v>0.05</v>
          </cell>
          <cell r="CO31">
            <v>6.62</v>
          </cell>
          <cell r="CP31">
            <v>0.05</v>
          </cell>
          <cell r="CV31">
            <v>0</v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 t="str">
            <v>z</v>
          </cell>
          <cell r="DI31" t="str">
            <v>z</v>
          </cell>
          <cell r="DJ31" t="str">
            <v>z</v>
          </cell>
          <cell r="DK31" t="str">
            <v>z</v>
          </cell>
          <cell r="DL31" t="str">
            <v>z</v>
          </cell>
          <cell r="DM31" t="str">
            <v>z</v>
          </cell>
          <cell r="DN31" t="str">
            <v>z</v>
          </cell>
          <cell r="DO31" t="str">
            <v>z</v>
          </cell>
          <cell r="DP31" t="str">
            <v>z</v>
          </cell>
          <cell r="DQ31" t="str">
            <v>z</v>
          </cell>
          <cell r="DR31" t="str">
            <v>z</v>
          </cell>
          <cell r="DS31" t="str">
            <v>z</v>
          </cell>
          <cell r="DT31" t="str">
            <v>z</v>
          </cell>
          <cell r="DU31" t="str">
            <v>z</v>
          </cell>
          <cell r="DV31" t="str">
            <v>z</v>
          </cell>
          <cell r="DW31" t="str">
            <v>z</v>
          </cell>
          <cell r="DX31" t="str">
            <v>z</v>
          </cell>
          <cell r="DY31" t="str">
            <v>z</v>
          </cell>
          <cell r="DZ31">
            <v>0.05</v>
          </cell>
          <cell r="EA31">
            <v>0.05</v>
          </cell>
          <cell r="EB31">
            <v>0.05</v>
          </cell>
          <cell r="EC31">
            <v>0.05</v>
          </cell>
          <cell r="ED31">
            <v>0.05</v>
          </cell>
          <cell r="EE31">
            <v>0.05</v>
          </cell>
        </row>
        <row r="32">
          <cell r="E32" t="str">
            <v>z</v>
          </cell>
          <cell r="F32" t="str">
            <v>z</v>
          </cell>
          <cell r="G32" t="str">
            <v>z</v>
          </cell>
          <cell r="H32" t="str">
            <v>z</v>
          </cell>
          <cell r="I32" t="str">
            <v>z</v>
          </cell>
          <cell r="J32" t="str">
            <v>z</v>
          </cell>
          <cell r="K32" t="str">
            <v>z</v>
          </cell>
          <cell r="L32" t="str">
            <v>z</v>
          </cell>
          <cell r="M32" t="str">
            <v>z</v>
          </cell>
          <cell r="N32" t="str">
            <v>z</v>
          </cell>
          <cell r="O32" t="str">
            <v>z</v>
          </cell>
          <cell r="P32" t="str">
            <v>z</v>
          </cell>
          <cell r="Q32" t="str">
            <v>z</v>
          </cell>
          <cell r="R32" t="str">
            <v>z</v>
          </cell>
          <cell r="S32" t="str">
            <v>z</v>
          </cell>
          <cell r="T32" t="str">
            <v>z</v>
          </cell>
          <cell r="U32" t="str">
            <v>z</v>
          </cell>
          <cell r="V32" t="str">
            <v>z</v>
          </cell>
          <cell r="W32" t="str">
            <v>z</v>
          </cell>
          <cell r="X32" t="str">
            <v>z</v>
          </cell>
          <cell r="Y32" t="str">
            <v>z</v>
          </cell>
          <cell r="Z32" t="str">
            <v>z</v>
          </cell>
          <cell r="AA32" t="str">
            <v>z</v>
          </cell>
          <cell r="AB32" t="str">
            <v>z</v>
          </cell>
          <cell r="AC32" t="str">
            <v>z</v>
          </cell>
          <cell r="AD32" t="str">
            <v>z</v>
          </cell>
          <cell r="AE32" t="str">
            <v>z</v>
          </cell>
          <cell r="AF32" t="str">
            <v>z</v>
          </cell>
          <cell r="AG32" t="str">
            <v>z</v>
          </cell>
          <cell r="AH32" t="str">
            <v>z</v>
          </cell>
          <cell r="AI32" t="str">
            <v>z</v>
          </cell>
          <cell r="AJ32" t="str">
            <v>z</v>
          </cell>
          <cell r="AK32" t="str">
            <v>z</v>
          </cell>
          <cell r="AL32" t="str">
            <v>z</v>
          </cell>
          <cell r="AM32" t="str">
            <v>z</v>
          </cell>
          <cell r="AN32" t="str">
            <v>z</v>
          </cell>
          <cell r="AO32" t="str">
            <v>z</v>
          </cell>
          <cell r="AP32" t="str">
            <v>z</v>
          </cell>
          <cell r="AQ32" t="str">
            <v>z</v>
          </cell>
          <cell r="AR32" t="str">
            <v>z</v>
          </cell>
          <cell r="AS32" t="str">
            <v>z</v>
          </cell>
          <cell r="AT32" t="str">
            <v>z</v>
          </cell>
          <cell r="BI32" t="str">
            <v>z</v>
          </cell>
          <cell r="BJ32" t="str">
            <v>z</v>
          </cell>
          <cell r="BK32" t="str">
            <v>z</v>
          </cell>
          <cell r="BL32" t="str">
            <v>z</v>
          </cell>
          <cell r="BM32" t="str">
            <v>z</v>
          </cell>
          <cell r="BN32" t="str">
            <v>z</v>
          </cell>
          <cell r="BO32" t="str">
            <v>z</v>
          </cell>
          <cell r="BP32" t="str">
            <v>z</v>
          </cell>
          <cell r="BQ32" t="str">
            <v>z</v>
          </cell>
          <cell r="BR32" t="str">
            <v>z</v>
          </cell>
          <cell r="BS32" t="str">
            <v>z</v>
          </cell>
          <cell r="BT32" t="str">
            <v>z</v>
          </cell>
          <cell r="BU32" t="str">
            <v>z</v>
          </cell>
          <cell r="BV32" t="str">
            <v>z</v>
          </cell>
          <cell r="BW32" t="str">
            <v>z</v>
          </cell>
          <cell r="BX32" t="str">
            <v>z</v>
          </cell>
          <cell r="BY32" t="str">
            <v>z</v>
          </cell>
          <cell r="BZ32" t="str">
            <v>z</v>
          </cell>
          <cell r="CA32" t="str">
            <v>z</v>
          </cell>
          <cell r="CB32" t="str">
            <v>z</v>
          </cell>
          <cell r="CC32" t="str">
            <v>z</v>
          </cell>
          <cell r="CD32" t="str">
            <v>z</v>
          </cell>
          <cell r="CE32">
            <v>16.600000000000001</v>
          </cell>
          <cell r="CF32">
            <v>0.1</v>
          </cell>
          <cell r="CG32">
            <v>16.600000000000001</v>
          </cell>
          <cell r="CH32">
            <v>0.1</v>
          </cell>
          <cell r="CI32">
            <v>16.600000000000001</v>
          </cell>
          <cell r="CJ32">
            <v>0.1</v>
          </cell>
          <cell r="CK32">
            <v>16.600000000000001</v>
          </cell>
          <cell r="CL32">
            <v>0.1</v>
          </cell>
          <cell r="CM32">
            <v>16.600000000000001</v>
          </cell>
          <cell r="CN32">
            <v>0.1</v>
          </cell>
          <cell r="CO32">
            <v>16.600000000000001</v>
          </cell>
          <cell r="CP32">
            <v>0.1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 t="str">
            <v>z</v>
          </cell>
          <cell r="DI32" t="str">
            <v>z</v>
          </cell>
          <cell r="DJ32" t="str">
            <v>z</v>
          </cell>
          <cell r="DK32" t="str">
            <v>z</v>
          </cell>
          <cell r="DL32" t="str">
            <v>z</v>
          </cell>
          <cell r="DM32" t="str">
            <v>z</v>
          </cell>
          <cell r="DN32" t="str">
            <v>z</v>
          </cell>
          <cell r="DO32" t="str">
            <v>z</v>
          </cell>
          <cell r="DP32" t="str">
            <v>z</v>
          </cell>
          <cell r="DQ32" t="str">
            <v>z</v>
          </cell>
          <cell r="DR32" t="str">
            <v>z</v>
          </cell>
          <cell r="DS32" t="str">
            <v>z</v>
          </cell>
          <cell r="DT32" t="str">
            <v>z</v>
          </cell>
          <cell r="DU32" t="str">
            <v>z</v>
          </cell>
          <cell r="DV32" t="str">
            <v>z</v>
          </cell>
          <cell r="DW32" t="str">
            <v>z</v>
          </cell>
          <cell r="DX32" t="str">
            <v>z</v>
          </cell>
          <cell r="DY32" t="str">
            <v>z</v>
          </cell>
          <cell r="DZ32">
            <v>0.1</v>
          </cell>
          <cell r="EA32">
            <v>0.1</v>
          </cell>
          <cell r="EB32">
            <v>0.1</v>
          </cell>
          <cell r="EC32">
            <v>0.1</v>
          </cell>
          <cell r="ED32">
            <v>0.1</v>
          </cell>
          <cell r="EE32">
            <v>0.1</v>
          </cell>
        </row>
        <row r="33">
          <cell r="E33" t="str">
            <v>z</v>
          </cell>
          <cell r="F33" t="str">
            <v>z</v>
          </cell>
          <cell r="G33" t="str">
            <v>z</v>
          </cell>
          <cell r="H33" t="str">
            <v>z</v>
          </cell>
          <cell r="I33" t="str">
            <v>z</v>
          </cell>
          <cell r="J33" t="str">
            <v>z</v>
          </cell>
          <cell r="K33" t="str">
            <v>z</v>
          </cell>
          <cell r="L33" t="str">
            <v>z</v>
          </cell>
          <cell r="M33" t="str">
            <v>z</v>
          </cell>
          <cell r="N33" t="str">
            <v>z</v>
          </cell>
          <cell r="O33" t="str">
            <v>z</v>
          </cell>
          <cell r="P33" t="str">
            <v>z</v>
          </cell>
          <cell r="Q33" t="str">
            <v>z</v>
          </cell>
          <cell r="R33" t="str">
            <v>z</v>
          </cell>
          <cell r="S33" t="str">
            <v>z</v>
          </cell>
          <cell r="T33" t="str">
            <v>z</v>
          </cell>
          <cell r="U33" t="str">
            <v>z</v>
          </cell>
          <cell r="V33" t="str">
            <v>z</v>
          </cell>
          <cell r="W33" t="str">
            <v>z</v>
          </cell>
          <cell r="X33" t="str">
            <v>z</v>
          </cell>
          <cell r="Y33" t="str">
            <v>z</v>
          </cell>
          <cell r="Z33" t="str">
            <v>z</v>
          </cell>
          <cell r="AA33" t="str">
            <v>z</v>
          </cell>
          <cell r="AB33" t="str">
            <v>z</v>
          </cell>
          <cell r="AC33" t="str">
            <v>z</v>
          </cell>
          <cell r="AD33" t="str">
            <v>z</v>
          </cell>
          <cell r="AE33" t="str">
            <v>z</v>
          </cell>
          <cell r="AF33" t="str">
            <v>z</v>
          </cell>
          <cell r="AG33" t="str">
            <v>z</v>
          </cell>
          <cell r="AH33" t="str">
            <v>z</v>
          </cell>
          <cell r="AI33" t="str">
            <v>z</v>
          </cell>
          <cell r="AJ33" t="str">
            <v>z</v>
          </cell>
          <cell r="AK33" t="str">
            <v>z</v>
          </cell>
          <cell r="AL33" t="str">
            <v>z</v>
          </cell>
          <cell r="AM33" t="str">
            <v>z</v>
          </cell>
          <cell r="AN33" t="str">
            <v>z</v>
          </cell>
          <cell r="AO33" t="str">
            <v>z</v>
          </cell>
          <cell r="AP33" t="str">
            <v>z</v>
          </cell>
          <cell r="AQ33" t="str">
            <v>z</v>
          </cell>
          <cell r="AR33" t="str">
            <v>z</v>
          </cell>
          <cell r="AS33" t="str">
            <v>z</v>
          </cell>
          <cell r="AT33" t="str">
            <v>z</v>
          </cell>
          <cell r="BI33" t="str">
            <v>z</v>
          </cell>
          <cell r="BJ33" t="str">
            <v>z</v>
          </cell>
          <cell r="BK33" t="str">
            <v>z</v>
          </cell>
          <cell r="BL33" t="str">
            <v>z</v>
          </cell>
          <cell r="BM33" t="str">
            <v>z</v>
          </cell>
          <cell r="BN33" t="str">
            <v>z</v>
          </cell>
          <cell r="BO33" t="str">
            <v>z</v>
          </cell>
          <cell r="BP33" t="str">
            <v>z</v>
          </cell>
          <cell r="BQ33" t="str">
            <v>z</v>
          </cell>
          <cell r="BR33" t="str">
            <v>z</v>
          </cell>
          <cell r="BS33" t="str">
            <v>z</v>
          </cell>
          <cell r="BT33" t="str">
            <v>z</v>
          </cell>
          <cell r="BU33" t="str">
            <v>z</v>
          </cell>
          <cell r="BV33" t="str">
            <v>z</v>
          </cell>
          <cell r="BW33" t="str">
            <v>z</v>
          </cell>
          <cell r="BX33" t="str">
            <v>z</v>
          </cell>
          <cell r="BY33" t="str">
            <v>z</v>
          </cell>
          <cell r="BZ33" t="str">
            <v>z</v>
          </cell>
          <cell r="CA33" t="str">
            <v>z</v>
          </cell>
          <cell r="CB33" t="str">
            <v>z</v>
          </cell>
          <cell r="CC33" t="str">
            <v>z</v>
          </cell>
          <cell r="CD33" t="str">
            <v>z</v>
          </cell>
          <cell r="CE33" t="str">
            <v>z</v>
          </cell>
          <cell r="CF33" t="str">
            <v>z</v>
          </cell>
          <cell r="CG33" t="str">
            <v>z</v>
          </cell>
          <cell r="CH33" t="str">
            <v>z</v>
          </cell>
          <cell r="CI33" t="str">
            <v>z</v>
          </cell>
          <cell r="CJ33" t="str">
            <v>z</v>
          </cell>
          <cell r="CK33" t="str">
            <v>z</v>
          </cell>
          <cell r="CL33" t="str">
            <v>z</v>
          </cell>
          <cell r="CM33" t="str">
            <v>z</v>
          </cell>
          <cell r="CN33" t="str">
            <v>z</v>
          </cell>
          <cell r="CO33" t="str">
            <v>z</v>
          </cell>
          <cell r="CP33" t="str">
            <v>z</v>
          </cell>
          <cell r="CQ33">
            <v>30.4</v>
          </cell>
          <cell r="CR33">
            <v>0.2</v>
          </cell>
          <cell r="CU33" t="str">
            <v>-</v>
          </cell>
          <cell r="CV33" t="str">
            <v>-</v>
          </cell>
          <cell r="CW33" t="str">
            <v>-</v>
          </cell>
          <cell r="CX33" t="str">
            <v>-</v>
          </cell>
          <cell r="CY33" t="str">
            <v>-</v>
          </cell>
          <cell r="CZ33" t="str">
            <v>-</v>
          </cell>
          <cell r="DA33" t="str">
            <v>-</v>
          </cell>
          <cell r="DB33" t="str">
            <v>-</v>
          </cell>
          <cell r="DC33" t="str">
            <v>-</v>
          </cell>
          <cell r="DD33" t="str">
            <v>-</v>
          </cell>
          <cell r="DE33" t="str">
            <v>-</v>
          </cell>
          <cell r="DF33" t="str">
            <v>-</v>
          </cell>
          <cell r="DG33" t="str">
            <v>-</v>
          </cell>
          <cell r="DH33" t="str">
            <v>-</v>
          </cell>
          <cell r="DI33" t="str">
            <v>-</v>
          </cell>
          <cell r="DJ33" t="str">
            <v>-</v>
          </cell>
          <cell r="DK33" t="str">
            <v>-</v>
          </cell>
          <cell r="DL33" t="str">
            <v>-</v>
          </cell>
          <cell r="DM33" t="str">
            <v>-</v>
          </cell>
          <cell r="DN33" t="str">
            <v>-</v>
          </cell>
          <cell r="DO33" t="str">
            <v>-</v>
          </cell>
          <cell r="DP33" t="str">
            <v>-</v>
          </cell>
          <cell r="DQ33" t="str">
            <v>-</v>
          </cell>
          <cell r="DR33" t="str">
            <v>-</v>
          </cell>
          <cell r="DS33" t="str">
            <v>-</v>
          </cell>
          <cell r="DT33" t="str">
            <v>-</v>
          </cell>
          <cell r="DU33" t="str">
            <v>-</v>
          </cell>
          <cell r="DV33" t="str">
            <v>z</v>
          </cell>
          <cell r="DW33" t="str">
            <v>z</v>
          </cell>
          <cell r="DX33" t="str">
            <v>z</v>
          </cell>
          <cell r="DY33" t="str">
            <v>z</v>
          </cell>
          <cell r="DZ33" t="str">
            <v>z</v>
          </cell>
          <cell r="EA33" t="str">
            <v>z</v>
          </cell>
          <cell r="EB33" t="str">
            <v>z</v>
          </cell>
          <cell r="EC33" t="str">
            <v>z</v>
          </cell>
          <cell r="ED33" t="str">
            <v>-</v>
          </cell>
          <cell r="EE33" t="str">
            <v>-</v>
          </cell>
        </row>
        <row r="34">
          <cell r="E34" t="str">
            <v>z</v>
          </cell>
          <cell r="F34" t="str">
            <v>z</v>
          </cell>
          <cell r="G34" t="str">
            <v>z</v>
          </cell>
          <cell r="H34" t="str">
            <v>z</v>
          </cell>
          <cell r="I34" t="str">
            <v>z</v>
          </cell>
          <cell r="J34" t="str">
            <v>z</v>
          </cell>
          <cell r="K34" t="str">
            <v>z</v>
          </cell>
          <cell r="L34" t="str">
            <v>z</v>
          </cell>
          <cell r="M34" t="str">
            <v>z</v>
          </cell>
          <cell r="N34" t="str">
            <v>z</v>
          </cell>
          <cell r="O34" t="str">
            <v>z</v>
          </cell>
          <cell r="P34" t="str">
            <v>z</v>
          </cell>
          <cell r="Q34" t="str">
            <v>z</v>
          </cell>
          <cell r="R34" t="str">
            <v>z</v>
          </cell>
          <cell r="S34" t="str">
            <v>z</v>
          </cell>
          <cell r="T34" t="str">
            <v>z</v>
          </cell>
          <cell r="U34" t="str">
            <v>z</v>
          </cell>
          <cell r="V34" t="str">
            <v>z</v>
          </cell>
          <cell r="W34" t="str">
            <v>z</v>
          </cell>
          <cell r="X34" t="str">
            <v>z</v>
          </cell>
          <cell r="Y34" t="str">
            <v>z</v>
          </cell>
          <cell r="Z34" t="str">
            <v>z</v>
          </cell>
          <cell r="AA34" t="str">
            <v>z</v>
          </cell>
          <cell r="AB34" t="str">
            <v>z</v>
          </cell>
          <cell r="AC34" t="str">
            <v>z</v>
          </cell>
          <cell r="AD34" t="str">
            <v>z</v>
          </cell>
          <cell r="AE34" t="str">
            <v>z</v>
          </cell>
          <cell r="AF34" t="str">
            <v>z</v>
          </cell>
          <cell r="AG34" t="str">
            <v>z</v>
          </cell>
          <cell r="AH34" t="str">
            <v>z</v>
          </cell>
          <cell r="AI34" t="str">
            <v>z</v>
          </cell>
          <cell r="AJ34" t="str">
            <v>z</v>
          </cell>
          <cell r="AK34" t="str">
            <v>z</v>
          </cell>
          <cell r="AL34" t="str">
            <v>z</v>
          </cell>
          <cell r="AM34" t="str">
            <v>z</v>
          </cell>
          <cell r="AN34" t="str">
            <v>z</v>
          </cell>
          <cell r="AO34" t="str">
            <v>z</v>
          </cell>
          <cell r="AP34" t="str">
            <v>z</v>
          </cell>
          <cell r="AQ34" t="str">
            <v>z</v>
          </cell>
          <cell r="AR34" t="str">
            <v>z</v>
          </cell>
          <cell r="AS34" t="str">
            <v>z</v>
          </cell>
          <cell r="AT34" t="str">
            <v>z</v>
          </cell>
          <cell r="BI34" t="str">
            <v>z</v>
          </cell>
          <cell r="BJ34" t="str">
            <v>z</v>
          </cell>
          <cell r="BK34" t="str">
            <v>z</v>
          </cell>
          <cell r="BL34" t="str">
            <v>z</v>
          </cell>
          <cell r="BM34" t="str">
            <v>z</v>
          </cell>
          <cell r="BN34" t="str">
            <v>z</v>
          </cell>
          <cell r="BO34" t="str">
            <v>z</v>
          </cell>
          <cell r="BP34" t="str">
            <v>z</v>
          </cell>
          <cell r="BQ34" t="str">
            <v>z</v>
          </cell>
          <cell r="BR34" t="str">
            <v>z</v>
          </cell>
          <cell r="BS34" t="str">
            <v>z</v>
          </cell>
          <cell r="BT34" t="str">
            <v>z</v>
          </cell>
          <cell r="BU34" t="str">
            <v>z</v>
          </cell>
          <cell r="BV34" t="str">
            <v>z</v>
          </cell>
          <cell r="BW34" t="str">
            <v>z</v>
          </cell>
          <cell r="BX34" t="str">
            <v>z</v>
          </cell>
          <cell r="BY34" t="str">
            <v>z</v>
          </cell>
          <cell r="BZ34" t="str">
            <v>z</v>
          </cell>
          <cell r="CA34" t="str">
            <v>z</v>
          </cell>
          <cell r="CB34" t="str">
            <v>z</v>
          </cell>
          <cell r="CC34" t="str">
            <v>z</v>
          </cell>
          <cell r="CD34" t="str">
            <v>z</v>
          </cell>
          <cell r="CE34" t="str">
            <v>z</v>
          </cell>
          <cell r="CF34" t="str">
            <v>z</v>
          </cell>
          <cell r="CG34" t="str">
            <v>z</v>
          </cell>
          <cell r="CH34" t="str">
            <v>z</v>
          </cell>
          <cell r="CI34" t="str">
            <v>z</v>
          </cell>
          <cell r="CJ34" t="str">
            <v>z</v>
          </cell>
          <cell r="CK34" t="str">
            <v>z</v>
          </cell>
          <cell r="CL34" t="str">
            <v>z</v>
          </cell>
          <cell r="CM34" t="str">
            <v>z</v>
          </cell>
          <cell r="CN34" t="str">
            <v>z</v>
          </cell>
          <cell r="CO34" t="str">
            <v>z</v>
          </cell>
          <cell r="CP34" t="str">
            <v>z</v>
          </cell>
          <cell r="CQ34">
            <v>30.5</v>
          </cell>
          <cell r="CR34">
            <v>0.3</v>
          </cell>
          <cell r="CU34" t="str">
            <v>-</v>
          </cell>
          <cell r="CV34" t="str">
            <v>-</v>
          </cell>
          <cell r="CW34" t="str">
            <v>-</v>
          </cell>
          <cell r="CX34" t="str">
            <v>-</v>
          </cell>
          <cell r="CY34" t="str">
            <v>-</v>
          </cell>
          <cell r="CZ34" t="str">
            <v>-</v>
          </cell>
          <cell r="DA34" t="str">
            <v>-</v>
          </cell>
          <cell r="DB34" t="str">
            <v>-</v>
          </cell>
          <cell r="DC34" t="str">
            <v>-</v>
          </cell>
          <cell r="DD34" t="str">
            <v>-</v>
          </cell>
          <cell r="DE34" t="str">
            <v>-</v>
          </cell>
          <cell r="DF34" t="str">
            <v>-</v>
          </cell>
          <cell r="DG34" t="str">
            <v>-</v>
          </cell>
          <cell r="DH34" t="str">
            <v>-</v>
          </cell>
          <cell r="DI34" t="str">
            <v>-</v>
          </cell>
          <cell r="DJ34" t="str">
            <v>-</v>
          </cell>
          <cell r="DK34" t="str">
            <v>-</v>
          </cell>
          <cell r="DL34" t="str">
            <v>-</v>
          </cell>
          <cell r="DM34" t="str">
            <v>-</v>
          </cell>
          <cell r="DN34" t="str">
            <v>-</v>
          </cell>
          <cell r="DO34" t="str">
            <v>-</v>
          </cell>
          <cell r="DP34" t="str">
            <v>-</v>
          </cell>
          <cell r="DQ34" t="str">
            <v>-</v>
          </cell>
          <cell r="DR34" t="str">
            <v>-</v>
          </cell>
          <cell r="DS34" t="str">
            <v>-</v>
          </cell>
          <cell r="DT34" t="str">
            <v>-</v>
          </cell>
          <cell r="DU34" t="str">
            <v>-</v>
          </cell>
          <cell r="DV34" t="str">
            <v>-</v>
          </cell>
          <cell r="DW34" t="str">
            <v>-</v>
          </cell>
          <cell r="DX34" t="str">
            <v>-</v>
          </cell>
          <cell r="DY34" t="str">
            <v>-</v>
          </cell>
          <cell r="DZ34" t="str">
            <v>-</v>
          </cell>
          <cell r="EA34" t="str">
            <v>-</v>
          </cell>
          <cell r="EB34" t="str">
            <v>-</v>
          </cell>
          <cell r="EC34" t="str">
            <v>-</v>
          </cell>
          <cell r="ED34" t="str">
            <v>-</v>
          </cell>
          <cell r="EE34" t="str">
            <v>-</v>
          </cell>
        </row>
        <row r="35">
          <cell r="E35" t="str">
            <v>z</v>
          </cell>
          <cell r="F35" t="str">
            <v>z</v>
          </cell>
          <cell r="G35" t="str">
            <v>z</v>
          </cell>
          <cell r="H35" t="str">
            <v>z</v>
          </cell>
          <cell r="I35" t="str">
            <v>z</v>
          </cell>
          <cell r="J35" t="str">
            <v>z</v>
          </cell>
          <cell r="K35" t="str">
            <v>z</v>
          </cell>
          <cell r="L35" t="str">
            <v>z</v>
          </cell>
          <cell r="M35" t="str">
            <v>z</v>
          </cell>
          <cell r="N35" t="str">
            <v>z</v>
          </cell>
          <cell r="O35" t="str">
            <v>z</v>
          </cell>
          <cell r="P35" t="str">
            <v>z</v>
          </cell>
          <cell r="Q35" t="str">
            <v>z</v>
          </cell>
          <cell r="R35" t="str">
            <v>z</v>
          </cell>
          <cell r="S35" t="str">
            <v>z</v>
          </cell>
          <cell r="T35" t="str">
            <v>z</v>
          </cell>
          <cell r="U35" t="str">
            <v>z</v>
          </cell>
          <cell r="V35" t="str">
            <v>z</v>
          </cell>
          <cell r="W35" t="str">
            <v>z</v>
          </cell>
          <cell r="X35" t="str">
            <v>z</v>
          </cell>
          <cell r="Y35" t="str">
            <v>z</v>
          </cell>
          <cell r="Z35" t="str">
            <v>z</v>
          </cell>
          <cell r="AA35" t="str">
            <v>z</v>
          </cell>
          <cell r="AB35" t="str">
            <v>z</v>
          </cell>
          <cell r="AC35" t="str">
            <v>z</v>
          </cell>
          <cell r="AD35" t="str">
            <v>z</v>
          </cell>
          <cell r="AE35" t="str">
            <v>z</v>
          </cell>
          <cell r="AF35" t="str">
            <v>z</v>
          </cell>
          <cell r="AG35" t="str">
            <v>z</v>
          </cell>
          <cell r="AH35" t="str">
            <v>z</v>
          </cell>
          <cell r="AI35" t="str">
            <v>z</v>
          </cell>
          <cell r="AJ35" t="str">
            <v>z</v>
          </cell>
          <cell r="AK35" t="str">
            <v>z</v>
          </cell>
          <cell r="AL35" t="str">
            <v>z</v>
          </cell>
          <cell r="AM35" t="str">
            <v>z</v>
          </cell>
          <cell r="AN35" t="str">
            <v>z</v>
          </cell>
          <cell r="AO35" t="str">
            <v>z</v>
          </cell>
          <cell r="AP35" t="str">
            <v>z</v>
          </cell>
          <cell r="AQ35" t="str">
            <v>z</v>
          </cell>
          <cell r="AR35" t="str">
            <v>z</v>
          </cell>
          <cell r="AS35" t="str">
            <v>z</v>
          </cell>
          <cell r="AT35" t="str">
            <v>z</v>
          </cell>
          <cell r="BI35" t="str">
            <v>z</v>
          </cell>
          <cell r="BJ35" t="str">
            <v>z</v>
          </cell>
          <cell r="BK35" t="str">
            <v>z</v>
          </cell>
          <cell r="BL35" t="str">
            <v>z</v>
          </cell>
          <cell r="BM35" t="str">
            <v>z</v>
          </cell>
          <cell r="BN35" t="str">
            <v>z</v>
          </cell>
          <cell r="BO35" t="str">
            <v>z</v>
          </cell>
          <cell r="BP35" t="str">
            <v>z</v>
          </cell>
          <cell r="BQ35" t="str">
            <v>z</v>
          </cell>
          <cell r="BR35" t="str">
            <v>z</v>
          </cell>
          <cell r="BS35" t="str">
            <v>z</v>
          </cell>
          <cell r="BT35" t="str">
            <v>z</v>
          </cell>
          <cell r="BU35" t="str">
            <v>z</v>
          </cell>
          <cell r="BV35" t="str">
            <v>z</v>
          </cell>
          <cell r="BW35" t="str">
            <v>z</v>
          </cell>
          <cell r="BX35" t="str">
            <v>z</v>
          </cell>
          <cell r="BY35" t="str">
            <v>z</v>
          </cell>
          <cell r="BZ35" t="str">
            <v>z</v>
          </cell>
          <cell r="CA35" t="str">
            <v>z</v>
          </cell>
          <cell r="CB35" t="str">
            <v>z</v>
          </cell>
          <cell r="CC35" t="str">
            <v>z</v>
          </cell>
          <cell r="CD35" t="str">
            <v>z</v>
          </cell>
          <cell r="CE35" t="str">
            <v>z</v>
          </cell>
          <cell r="CF35" t="str">
            <v>z</v>
          </cell>
          <cell r="CG35" t="str">
            <v>z</v>
          </cell>
          <cell r="CH35" t="str">
            <v>z</v>
          </cell>
          <cell r="CI35" t="str">
            <v>z</v>
          </cell>
          <cell r="CJ35" t="str">
            <v>z</v>
          </cell>
          <cell r="CK35" t="str">
            <v>z</v>
          </cell>
          <cell r="CL35" t="str">
            <v>z</v>
          </cell>
          <cell r="CM35" t="str">
            <v>z</v>
          </cell>
          <cell r="CN35" t="str">
            <v>z</v>
          </cell>
          <cell r="CO35" t="str">
            <v>z</v>
          </cell>
          <cell r="CP35" t="str">
            <v>z</v>
          </cell>
          <cell r="CQ35">
            <v>22.4</v>
          </cell>
          <cell r="CR35">
            <v>0.2</v>
          </cell>
          <cell r="CU35" t="str">
            <v>-</v>
          </cell>
          <cell r="CV35" t="str">
            <v>-</v>
          </cell>
          <cell r="CW35" t="str">
            <v>-</v>
          </cell>
          <cell r="CX35" t="str">
            <v>-</v>
          </cell>
          <cell r="CY35" t="str">
            <v>-</v>
          </cell>
          <cell r="CZ35" t="str">
            <v>-</v>
          </cell>
          <cell r="DA35" t="str">
            <v>-</v>
          </cell>
          <cell r="DB35" t="str">
            <v>-</v>
          </cell>
          <cell r="DC35" t="str">
            <v>-</v>
          </cell>
          <cell r="DD35" t="str">
            <v>-</v>
          </cell>
          <cell r="DE35" t="str">
            <v>-</v>
          </cell>
          <cell r="DF35" t="str">
            <v>-</v>
          </cell>
          <cell r="DG35" t="str">
            <v>-</v>
          </cell>
          <cell r="DH35" t="str">
            <v>-</v>
          </cell>
          <cell r="DI35" t="str">
            <v>-</v>
          </cell>
          <cell r="DJ35" t="str">
            <v>-</v>
          </cell>
          <cell r="DK35" t="str">
            <v>-</v>
          </cell>
          <cell r="DL35" t="str">
            <v>-</v>
          </cell>
          <cell r="DM35" t="str">
            <v>-</v>
          </cell>
          <cell r="DN35" t="str">
            <v>-</v>
          </cell>
          <cell r="DO35" t="str">
            <v>-</v>
          </cell>
          <cell r="DP35" t="str">
            <v>-</v>
          </cell>
          <cell r="DQ35" t="str">
            <v>-</v>
          </cell>
          <cell r="DR35" t="str">
            <v>-</v>
          </cell>
          <cell r="DS35" t="str">
            <v>-</v>
          </cell>
          <cell r="DT35" t="str">
            <v>-</v>
          </cell>
          <cell r="DU35" t="str">
            <v>-</v>
          </cell>
          <cell r="DV35" t="str">
            <v>-</v>
          </cell>
          <cell r="DW35" t="str">
            <v>-</v>
          </cell>
          <cell r="DX35" t="str">
            <v>-</v>
          </cell>
          <cell r="DY35" t="str">
            <v>-</v>
          </cell>
          <cell r="DZ35" t="str">
            <v>-</v>
          </cell>
          <cell r="EA35" t="str">
            <v>-</v>
          </cell>
          <cell r="EB35" t="str">
            <v>-</v>
          </cell>
          <cell r="EC35" t="str">
            <v>-</v>
          </cell>
          <cell r="ED35" t="str">
            <v>-</v>
          </cell>
          <cell r="EE35" t="str">
            <v>-</v>
          </cell>
        </row>
        <row r="36">
          <cell r="E36" t="str">
            <v>z</v>
          </cell>
          <cell r="F36" t="str">
            <v>z</v>
          </cell>
          <cell r="G36" t="str">
            <v>z</v>
          </cell>
          <cell r="H36" t="str">
            <v>z</v>
          </cell>
          <cell r="I36" t="str">
            <v>z</v>
          </cell>
          <cell r="J36" t="str">
            <v>z</v>
          </cell>
          <cell r="K36" t="str">
            <v>z</v>
          </cell>
          <cell r="L36" t="str">
            <v>z</v>
          </cell>
          <cell r="M36" t="str">
            <v>z</v>
          </cell>
          <cell r="N36" t="str">
            <v>z</v>
          </cell>
          <cell r="O36" t="str">
            <v>z</v>
          </cell>
          <cell r="P36" t="str">
            <v>z</v>
          </cell>
          <cell r="Q36" t="str">
            <v>z</v>
          </cell>
          <cell r="R36" t="str">
            <v>z</v>
          </cell>
          <cell r="S36" t="str">
            <v>z</v>
          </cell>
          <cell r="T36" t="str">
            <v>z</v>
          </cell>
          <cell r="U36" t="str">
            <v>z</v>
          </cell>
          <cell r="V36" t="str">
            <v>z</v>
          </cell>
          <cell r="W36" t="str">
            <v>z</v>
          </cell>
          <cell r="X36" t="str">
            <v>z</v>
          </cell>
          <cell r="Y36" t="str">
            <v>z</v>
          </cell>
          <cell r="Z36" t="str">
            <v>z</v>
          </cell>
          <cell r="AA36" t="str">
            <v>z</v>
          </cell>
          <cell r="AB36" t="str">
            <v>z</v>
          </cell>
          <cell r="AC36" t="str">
            <v>z</v>
          </cell>
          <cell r="AD36" t="str">
            <v>z</v>
          </cell>
          <cell r="AE36" t="str">
            <v>z</v>
          </cell>
          <cell r="AF36" t="str">
            <v>z</v>
          </cell>
          <cell r="AG36" t="str">
            <v>z</v>
          </cell>
          <cell r="AH36" t="str">
            <v>z</v>
          </cell>
          <cell r="AI36" t="str">
            <v>z</v>
          </cell>
          <cell r="AJ36" t="str">
            <v>z</v>
          </cell>
          <cell r="AK36" t="str">
            <v>z</v>
          </cell>
          <cell r="AL36" t="str">
            <v>z</v>
          </cell>
          <cell r="AM36" t="str">
            <v>z</v>
          </cell>
          <cell r="AN36" t="str">
            <v>z</v>
          </cell>
          <cell r="AO36" t="str">
            <v>z</v>
          </cell>
          <cell r="AP36" t="str">
            <v>z</v>
          </cell>
          <cell r="AQ36" t="str">
            <v>z</v>
          </cell>
          <cell r="AR36" t="str">
            <v>z</v>
          </cell>
          <cell r="AS36" t="str">
            <v>z</v>
          </cell>
          <cell r="AT36" t="str">
            <v>z</v>
          </cell>
          <cell r="BI36" t="str">
            <v>z</v>
          </cell>
          <cell r="BJ36" t="str">
            <v>z</v>
          </cell>
          <cell r="BK36" t="str">
            <v>z</v>
          </cell>
          <cell r="BL36" t="str">
            <v>z</v>
          </cell>
          <cell r="BM36" t="str">
            <v>z</v>
          </cell>
          <cell r="BN36" t="str">
            <v>z</v>
          </cell>
          <cell r="BO36" t="str">
            <v>z</v>
          </cell>
          <cell r="BP36" t="str">
            <v>z</v>
          </cell>
          <cell r="BQ36" t="str">
            <v>z</v>
          </cell>
          <cell r="BR36" t="str">
            <v>z</v>
          </cell>
          <cell r="BS36" t="str">
            <v>z</v>
          </cell>
          <cell r="BT36" t="str">
            <v>z</v>
          </cell>
          <cell r="BU36" t="str">
            <v>z</v>
          </cell>
          <cell r="BV36" t="str">
            <v>z</v>
          </cell>
          <cell r="BW36" t="str">
            <v>z</v>
          </cell>
          <cell r="BX36" t="str">
            <v>z</v>
          </cell>
          <cell r="BY36" t="str">
            <v>z</v>
          </cell>
          <cell r="BZ36" t="str">
            <v>z</v>
          </cell>
          <cell r="CA36" t="str">
            <v>z</v>
          </cell>
          <cell r="CB36" t="str">
            <v>z</v>
          </cell>
          <cell r="CC36" t="str">
            <v>z</v>
          </cell>
          <cell r="CD36" t="str">
            <v>z</v>
          </cell>
          <cell r="CE36" t="str">
            <v>z</v>
          </cell>
          <cell r="CF36" t="str">
            <v>z</v>
          </cell>
          <cell r="CG36" t="str">
            <v>z</v>
          </cell>
          <cell r="CH36" t="str">
            <v>z</v>
          </cell>
          <cell r="CI36" t="str">
            <v>z</v>
          </cell>
          <cell r="CJ36" t="str">
            <v>z</v>
          </cell>
          <cell r="CK36" t="str">
            <v>z</v>
          </cell>
          <cell r="CL36" t="str">
            <v>z</v>
          </cell>
          <cell r="CM36" t="str">
            <v>z</v>
          </cell>
          <cell r="CN36" t="str">
            <v>z</v>
          </cell>
          <cell r="CO36" t="str">
            <v>z</v>
          </cell>
          <cell r="CP36" t="str">
            <v>z</v>
          </cell>
          <cell r="CQ36" t="str">
            <v>z</v>
          </cell>
          <cell r="CR36" t="str">
            <v>z</v>
          </cell>
          <cell r="CU36" t="str">
            <v>-</v>
          </cell>
          <cell r="CV36" t="str">
            <v>-</v>
          </cell>
          <cell r="CW36" t="str">
            <v>-</v>
          </cell>
          <cell r="CX36" t="str">
            <v>-</v>
          </cell>
          <cell r="CY36" t="str">
            <v>-</v>
          </cell>
          <cell r="CZ36" t="str">
            <v>-</v>
          </cell>
          <cell r="DA36" t="str">
            <v>-</v>
          </cell>
          <cell r="DB36" t="str">
            <v>-</v>
          </cell>
          <cell r="DC36" t="str">
            <v>-</v>
          </cell>
          <cell r="DD36" t="str">
            <v>-</v>
          </cell>
          <cell r="DE36" t="str">
            <v>-</v>
          </cell>
          <cell r="DF36" t="str">
            <v>-</v>
          </cell>
          <cell r="DG36" t="str">
            <v>-</v>
          </cell>
          <cell r="DH36" t="str">
            <v>-</v>
          </cell>
          <cell r="DI36" t="str">
            <v>-</v>
          </cell>
          <cell r="DJ36" t="str">
            <v>-</v>
          </cell>
          <cell r="DK36" t="str">
            <v>-</v>
          </cell>
          <cell r="DL36" t="str">
            <v>-</v>
          </cell>
          <cell r="DM36" t="str">
            <v>-</v>
          </cell>
          <cell r="DN36" t="str">
            <v>-</v>
          </cell>
          <cell r="DO36" t="str">
            <v>-</v>
          </cell>
          <cell r="DP36" t="str">
            <v>-</v>
          </cell>
          <cell r="DQ36" t="str">
            <v>-</v>
          </cell>
          <cell r="DR36" t="str">
            <v>-</v>
          </cell>
          <cell r="DS36" t="str">
            <v>-</v>
          </cell>
          <cell r="DT36" t="str">
            <v>-</v>
          </cell>
          <cell r="DU36" t="str">
            <v>-</v>
          </cell>
          <cell r="DV36" t="str">
            <v>z</v>
          </cell>
          <cell r="DW36" t="str">
            <v>z</v>
          </cell>
          <cell r="DX36" t="str">
            <v>z</v>
          </cell>
          <cell r="DY36" t="str">
            <v>z</v>
          </cell>
          <cell r="DZ36" t="str">
            <v>z</v>
          </cell>
          <cell r="EA36" t="str">
            <v>z</v>
          </cell>
          <cell r="EB36" t="str">
            <v>z</v>
          </cell>
          <cell r="EC36" t="str">
            <v>z</v>
          </cell>
          <cell r="ED36" t="str">
            <v>-</v>
          </cell>
          <cell r="EE36" t="str">
            <v>-</v>
          </cell>
        </row>
        <row r="37">
          <cell r="E37" t="str">
            <v>z</v>
          </cell>
          <cell r="F37" t="str">
            <v>z</v>
          </cell>
          <cell r="G37" t="str">
            <v>z</v>
          </cell>
          <cell r="H37" t="str">
            <v>z</v>
          </cell>
          <cell r="I37" t="str">
            <v>z</v>
          </cell>
          <cell r="J37" t="str">
            <v>z</v>
          </cell>
          <cell r="K37" t="str">
            <v>z</v>
          </cell>
          <cell r="L37" t="str">
            <v>z</v>
          </cell>
          <cell r="M37" t="str">
            <v>z</v>
          </cell>
          <cell r="N37" t="str">
            <v>z</v>
          </cell>
          <cell r="O37" t="str">
            <v>z</v>
          </cell>
          <cell r="P37" t="str">
            <v>z</v>
          </cell>
          <cell r="Q37" t="str">
            <v>z</v>
          </cell>
          <cell r="R37" t="str">
            <v>z</v>
          </cell>
          <cell r="S37" t="str">
            <v>z</v>
          </cell>
          <cell r="T37" t="str">
            <v>z</v>
          </cell>
          <cell r="U37" t="str">
            <v>z</v>
          </cell>
          <cell r="V37" t="str">
            <v>z</v>
          </cell>
          <cell r="W37" t="str">
            <v>z</v>
          </cell>
          <cell r="X37" t="str">
            <v>z</v>
          </cell>
          <cell r="Y37" t="str">
            <v>z</v>
          </cell>
          <cell r="Z37" t="str">
            <v>z</v>
          </cell>
          <cell r="AA37" t="str">
            <v>z</v>
          </cell>
          <cell r="AB37" t="str">
            <v>z</v>
          </cell>
          <cell r="AC37" t="str">
            <v>z</v>
          </cell>
          <cell r="AD37" t="str">
            <v>z</v>
          </cell>
          <cell r="AE37" t="str">
            <v>z</v>
          </cell>
          <cell r="AF37" t="str">
            <v>z</v>
          </cell>
          <cell r="AG37" t="str">
            <v>z</v>
          </cell>
          <cell r="AH37" t="str">
            <v>z</v>
          </cell>
          <cell r="AI37" t="str">
            <v>z</v>
          </cell>
          <cell r="AJ37" t="str">
            <v>z</v>
          </cell>
          <cell r="AK37" t="str">
            <v>z</v>
          </cell>
          <cell r="AL37" t="str">
            <v>z</v>
          </cell>
          <cell r="AM37" t="str">
            <v>z</v>
          </cell>
          <cell r="AN37" t="str">
            <v>z</v>
          </cell>
          <cell r="AO37" t="str">
            <v>z</v>
          </cell>
          <cell r="AP37" t="str">
            <v>z</v>
          </cell>
          <cell r="AQ37" t="str">
            <v>z</v>
          </cell>
          <cell r="AR37" t="str">
            <v>z</v>
          </cell>
          <cell r="AS37" t="str">
            <v>z</v>
          </cell>
          <cell r="AT37" t="str">
            <v>z</v>
          </cell>
          <cell r="BI37" t="str">
            <v>z</v>
          </cell>
          <cell r="BJ37" t="str">
            <v>z</v>
          </cell>
          <cell r="BK37" t="str">
            <v>z</v>
          </cell>
          <cell r="BL37" t="str">
            <v>z</v>
          </cell>
          <cell r="BM37" t="str">
            <v>z</v>
          </cell>
          <cell r="BN37" t="str">
            <v>z</v>
          </cell>
          <cell r="BO37" t="str">
            <v>z</v>
          </cell>
          <cell r="BP37" t="str">
            <v>z</v>
          </cell>
          <cell r="BQ37" t="str">
            <v>z</v>
          </cell>
          <cell r="BR37" t="str">
            <v>z</v>
          </cell>
          <cell r="BS37" t="str">
            <v>z</v>
          </cell>
          <cell r="BT37" t="str">
            <v>z</v>
          </cell>
          <cell r="BU37" t="str">
            <v>z</v>
          </cell>
          <cell r="BV37" t="str">
            <v>z</v>
          </cell>
          <cell r="BW37" t="str">
            <v>z</v>
          </cell>
          <cell r="BX37" t="str">
            <v>z</v>
          </cell>
          <cell r="BY37" t="str">
            <v>z</v>
          </cell>
          <cell r="BZ37" t="str">
            <v>z</v>
          </cell>
          <cell r="CA37" t="str">
            <v>z</v>
          </cell>
          <cell r="CB37" t="str">
            <v>z</v>
          </cell>
          <cell r="CC37" t="str">
            <v>z</v>
          </cell>
          <cell r="CD37" t="str">
            <v>z</v>
          </cell>
          <cell r="CE37" t="str">
            <v>z</v>
          </cell>
          <cell r="CF37" t="str">
            <v>z</v>
          </cell>
          <cell r="CG37" t="str">
            <v>z</v>
          </cell>
          <cell r="CH37" t="str">
            <v>z</v>
          </cell>
          <cell r="CI37" t="str">
            <v>z</v>
          </cell>
          <cell r="CJ37" t="str">
            <v>z</v>
          </cell>
          <cell r="CK37" t="str">
            <v>z</v>
          </cell>
          <cell r="CL37" t="str">
            <v>z</v>
          </cell>
          <cell r="CM37" t="str">
            <v>z</v>
          </cell>
          <cell r="CN37" t="str">
            <v>z</v>
          </cell>
          <cell r="CO37" t="str">
            <v>z</v>
          </cell>
          <cell r="CP37" t="str">
            <v>z</v>
          </cell>
          <cell r="CQ37" t="str">
            <v xml:space="preserve">&lt; 15 </v>
          </cell>
          <cell r="CR37" t="str">
            <v>N/A</v>
          </cell>
          <cell r="CS37" t="str">
            <v>Torque tester</v>
          </cell>
          <cell r="CU37" t="str">
            <v>-</v>
          </cell>
          <cell r="CV37" t="str">
            <v>-</v>
          </cell>
          <cell r="CW37" t="str">
            <v>-</v>
          </cell>
          <cell r="CX37" t="str">
            <v>-</v>
          </cell>
          <cell r="CY37" t="str">
            <v>-</v>
          </cell>
          <cell r="CZ37" t="str">
            <v>-</v>
          </cell>
          <cell r="DA37" t="str">
            <v>-</v>
          </cell>
          <cell r="DB37" t="str">
            <v>-</v>
          </cell>
          <cell r="DC37" t="str">
            <v>-</v>
          </cell>
          <cell r="DD37" t="str">
            <v>-</v>
          </cell>
          <cell r="DE37" t="str">
            <v>-</v>
          </cell>
          <cell r="DF37" t="str">
            <v>-</v>
          </cell>
          <cell r="DG37" t="str">
            <v>-</v>
          </cell>
          <cell r="DH37" t="str">
            <v>-</v>
          </cell>
          <cell r="DI37" t="str">
            <v>-</v>
          </cell>
          <cell r="DJ37" t="str">
            <v>-</v>
          </cell>
          <cell r="DK37" t="str">
            <v>-</v>
          </cell>
          <cell r="DL37" t="str">
            <v>-</v>
          </cell>
          <cell r="DM37" t="str">
            <v>-</v>
          </cell>
          <cell r="DN37" t="str">
            <v>-</v>
          </cell>
          <cell r="DO37" t="str">
            <v>-</v>
          </cell>
          <cell r="DP37" t="str">
            <v>-</v>
          </cell>
          <cell r="DQ37" t="str">
            <v>-</v>
          </cell>
          <cell r="DR37" t="str">
            <v>-</v>
          </cell>
          <cell r="DS37" t="str">
            <v>-</v>
          </cell>
          <cell r="DT37" t="str">
            <v>-</v>
          </cell>
          <cell r="DU37" t="str">
            <v>-</v>
          </cell>
          <cell r="DV37" t="str">
            <v>-</v>
          </cell>
          <cell r="DW37" t="str">
            <v>-</v>
          </cell>
          <cell r="DX37" t="str">
            <v>-</v>
          </cell>
          <cell r="DY37" t="str">
            <v>-</v>
          </cell>
          <cell r="DZ37" t="str">
            <v>-</v>
          </cell>
          <cell r="EA37" t="str">
            <v>-</v>
          </cell>
          <cell r="EB37" t="str">
            <v>-</v>
          </cell>
          <cell r="EC37" t="str">
            <v>-</v>
          </cell>
          <cell r="ED37" t="str">
            <v>-</v>
          </cell>
          <cell r="EE37" t="str">
            <v>-</v>
          </cell>
        </row>
        <row r="38">
          <cell r="E38" t="str">
            <v>z</v>
          </cell>
          <cell r="F38" t="str">
            <v>z</v>
          </cell>
          <cell r="G38" t="str">
            <v>z</v>
          </cell>
          <cell r="H38" t="str">
            <v>z</v>
          </cell>
          <cell r="I38" t="str">
            <v>z</v>
          </cell>
          <cell r="J38" t="str">
            <v>z</v>
          </cell>
          <cell r="K38" t="str">
            <v>z</v>
          </cell>
          <cell r="L38" t="str">
            <v>z</v>
          </cell>
          <cell r="M38" t="str">
            <v>z</v>
          </cell>
          <cell r="N38" t="str">
            <v>z</v>
          </cell>
          <cell r="O38" t="str">
            <v>z</v>
          </cell>
          <cell r="P38" t="str">
            <v>z</v>
          </cell>
          <cell r="Q38" t="str">
            <v>z</v>
          </cell>
          <cell r="R38" t="str">
            <v>z</v>
          </cell>
          <cell r="S38" t="str">
            <v>z</v>
          </cell>
          <cell r="T38" t="str">
            <v>z</v>
          </cell>
          <cell r="U38" t="str">
            <v>z</v>
          </cell>
          <cell r="V38" t="str">
            <v>z</v>
          </cell>
          <cell r="W38" t="str">
            <v>z</v>
          </cell>
          <cell r="X38" t="str">
            <v>z</v>
          </cell>
          <cell r="Y38" t="str">
            <v>z</v>
          </cell>
          <cell r="Z38" t="str">
            <v>z</v>
          </cell>
          <cell r="AA38" t="str">
            <v>z</v>
          </cell>
          <cell r="AB38" t="str">
            <v>z</v>
          </cell>
          <cell r="AC38" t="str">
            <v>z</v>
          </cell>
          <cell r="AD38" t="str">
            <v>z</v>
          </cell>
          <cell r="AE38" t="str">
            <v>z</v>
          </cell>
          <cell r="AF38" t="str">
            <v>z</v>
          </cell>
          <cell r="AG38" t="str">
            <v>z</v>
          </cell>
          <cell r="AH38" t="str">
            <v>z</v>
          </cell>
          <cell r="AI38" t="str">
            <v>z</v>
          </cell>
          <cell r="AJ38" t="str">
            <v>z</v>
          </cell>
          <cell r="AK38" t="str">
            <v>z</v>
          </cell>
          <cell r="AL38" t="str">
            <v>z</v>
          </cell>
          <cell r="AM38" t="str">
            <v>z</v>
          </cell>
          <cell r="AN38" t="str">
            <v>z</v>
          </cell>
          <cell r="AO38" t="str">
            <v>z</v>
          </cell>
          <cell r="AP38" t="str">
            <v>z</v>
          </cell>
          <cell r="AQ38" t="str">
            <v>z</v>
          </cell>
          <cell r="AR38" t="str">
            <v>z</v>
          </cell>
          <cell r="AS38" t="str">
            <v>z</v>
          </cell>
          <cell r="AT38" t="str">
            <v>z</v>
          </cell>
          <cell r="BI38" t="str">
            <v>z</v>
          </cell>
          <cell r="BJ38" t="str">
            <v>z</v>
          </cell>
          <cell r="BK38" t="str">
            <v>z</v>
          </cell>
          <cell r="BL38" t="str">
            <v>z</v>
          </cell>
          <cell r="BM38" t="str">
            <v>z</v>
          </cell>
          <cell r="BN38" t="str">
            <v>z</v>
          </cell>
          <cell r="BO38" t="str">
            <v>z</v>
          </cell>
          <cell r="BP38" t="str">
            <v>z</v>
          </cell>
          <cell r="BQ38" t="str">
            <v>z</v>
          </cell>
          <cell r="BR38" t="str">
            <v>z</v>
          </cell>
          <cell r="BS38" t="str">
            <v>z</v>
          </cell>
          <cell r="BT38" t="str">
            <v>z</v>
          </cell>
          <cell r="BU38" t="str">
            <v>z</v>
          </cell>
          <cell r="BV38" t="str">
            <v>z</v>
          </cell>
          <cell r="BW38" t="str">
            <v>z</v>
          </cell>
          <cell r="BX38" t="str">
            <v>z</v>
          </cell>
          <cell r="BY38" t="str">
            <v>z</v>
          </cell>
          <cell r="BZ38" t="str">
            <v>z</v>
          </cell>
          <cell r="CA38" t="str">
            <v>z</v>
          </cell>
          <cell r="CB38" t="str">
            <v>z</v>
          </cell>
          <cell r="CC38" t="str">
            <v>z</v>
          </cell>
          <cell r="CD38" t="str">
            <v>z</v>
          </cell>
          <cell r="CE38" t="str">
            <v>z</v>
          </cell>
          <cell r="CF38" t="str">
            <v>z</v>
          </cell>
          <cell r="CG38" t="str">
            <v>z</v>
          </cell>
          <cell r="CH38" t="str">
            <v>z</v>
          </cell>
          <cell r="CI38" t="str">
            <v>z</v>
          </cell>
          <cell r="CJ38" t="str">
            <v>z</v>
          </cell>
          <cell r="CK38" t="str">
            <v>z</v>
          </cell>
          <cell r="CL38" t="str">
            <v>z</v>
          </cell>
          <cell r="CM38" t="str">
            <v>z</v>
          </cell>
          <cell r="CN38" t="str">
            <v>z</v>
          </cell>
          <cell r="CO38" t="str">
            <v>z</v>
          </cell>
          <cell r="CP38" t="str">
            <v>z</v>
          </cell>
          <cell r="CQ38">
            <v>2.5</v>
          </cell>
          <cell r="CR38">
            <v>2.5000000000000001E-2</v>
          </cell>
          <cell r="CS38" t="str">
            <v>Leaktester</v>
          </cell>
          <cell r="CU38" t="str">
            <v>-</v>
          </cell>
          <cell r="CV38" t="str">
            <v>-</v>
          </cell>
          <cell r="CW38" t="str">
            <v>-</v>
          </cell>
          <cell r="CX38" t="str">
            <v>-</v>
          </cell>
          <cell r="CY38" t="str">
            <v>-</v>
          </cell>
          <cell r="CZ38" t="str">
            <v>-</v>
          </cell>
          <cell r="DA38" t="str">
            <v>-</v>
          </cell>
          <cell r="DB38" t="str">
            <v>-</v>
          </cell>
          <cell r="DC38" t="str">
            <v>-</v>
          </cell>
          <cell r="DD38" t="str">
            <v>-</v>
          </cell>
          <cell r="DE38" t="str">
            <v>-</v>
          </cell>
          <cell r="DF38" t="str">
            <v>-</v>
          </cell>
          <cell r="DG38" t="str">
            <v>-</v>
          </cell>
          <cell r="DH38" t="str">
            <v>-</v>
          </cell>
          <cell r="DI38" t="str">
            <v>-</v>
          </cell>
          <cell r="DJ38" t="str">
            <v>-</v>
          </cell>
          <cell r="DK38" t="str">
            <v>-</v>
          </cell>
          <cell r="DL38" t="str">
            <v>-</v>
          </cell>
          <cell r="DM38" t="str">
            <v>-</v>
          </cell>
          <cell r="DN38" t="str">
            <v>-</v>
          </cell>
          <cell r="DO38" t="str">
            <v>-</v>
          </cell>
          <cell r="DP38" t="str">
            <v>-</v>
          </cell>
          <cell r="DQ38" t="str">
            <v>-</v>
          </cell>
          <cell r="DR38" t="str">
            <v>-</v>
          </cell>
          <cell r="DS38" t="str">
            <v>-</v>
          </cell>
          <cell r="DT38" t="str">
            <v>-</v>
          </cell>
          <cell r="DU38" t="str">
            <v>-</v>
          </cell>
          <cell r="DV38" t="str">
            <v>-</v>
          </cell>
          <cell r="DW38" t="str">
            <v>-</v>
          </cell>
          <cell r="DX38" t="str">
            <v>-</v>
          </cell>
          <cell r="DY38" t="str">
            <v>-</v>
          </cell>
          <cell r="DZ38" t="str">
            <v>-</v>
          </cell>
          <cell r="EA38" t="str">
            <v>-</v>
          </cell>
          <cell r="EB38" t="str">
            <v>-</v>
          </cell>
          <cell r="EC38" t="str">
            <v>-</v>
          </cell>
          <cell r="ED38" t="str">
            <v>-</v>
          </cell>
          <cell r="EE38" t="str">
            <v>-</v>
          </cell>
        </row>
        <row r="39">
          <cell r="E39" t="str">
            <v>z</v>
          </cell>
          <cell r="F39" t="str">
            <v>z</v>
          </cell>
          <cell r="G39" t="str">
            <v>z</v>
          </cell>
          <cell r="H39" t="str">
            <v>z</v>
          </cell>
          <cell r="I39" t="str">
            <v>z</v>
          </cell>
          <cell r="J39" t="str">
            <v>z</v>
          </cell>
          <cell r="K39" t="str">
            <v>z</v>
          </cell>
          <cell r="L39" t="str">
            <v>z</v>
          </cell>
          <cell r="M39" t="str">
            <v>z</v>
          </cell>
          <cell r="N39" t="str">
            <v>z</v>
          </cell>
          <cell r="O39" t="str">
            <v>z</v>
          </cell>
          <cell r="P39" t="str">
            <v>z</v>
          </cell>
          <cell r="Q39" t="str">
            <v>z</v>
          </cell>
          <cell r="R39" t="str">
            <v>z</v>
          </cell>
          <cell r="S39" t="str">
            <v>z</v>
          </cell>
          <cell r="T39" t="str">
            <v>z</v>
          </cell>
          <cell r="U39" t="str">
            <v>z</v>
          </cell>
          <cell r="V39" t="str">
            <v>z</v>
          </cell>
          <cell r="W39" t="str">
            <v>z</v>
          </cell>
          <cell r="X39" t="str">
            <v>z</v>
          </cell>
          <cell r="Y39" t="str">
            <v>z</v>
          </cell>
          <cell r="Z39" t="str">
            <v>z</v>
          </cell>
          <cell r="AA39" t="str">
            <v>z</v>
          </cell>
          <cell r="AB39" t="str">
            <v>z</v>
          </cell>
          <cell r="AC39" t="str">
            <v>z</v>
          </cell>
          <cell r="AD39" t="str">
            <v>z</v>
          </cell>
          <cell r="AE39" t="str">
            <v>z</v>
          </cell>
          <cell r="AF39" t="str">
            <v>z</v>
          </cell>
          <cell r="AG39" t="str">
            <v>z</v>
          </cell>
          <cell r="AH39" t="str">
            <v>z</v>
          </cell>
          <cell r="AI39" t="str">
            <v>z</v>
          </cell>
          <cell r="AJ39" t="str">
            <v>z</v>
          </cell>
          <cell r="AK39" t="str">
            <v>z</v>
          </cell>
          <cell r="AL39" t="str">
            <v>z</v>
          </cell>
          <cell r="AM39" t="str">
            <v>z</v>
          </cell>
          <cell r="AN39" t="str">
            <v>z</v>
          </cell>
          <cell r="AO39" t="str">
            <v>z</v>
          </cell>
          <cell r="AP39" t="str">
            <v>z</v>
          </cell>
          <cell r="AQ39" t="str">
            <v>z</v>
          </cell>
          <cell r="AR39" t="str">
            <v>z</v>
          </cell>
          <cell r="AS39" t="str">
            <v>z</v>
          </cell>
          <cell r="AT39" t="str">
            <v>z</v>
          </cell>
          <cell r="BI39" t="str">
            <v>z</v>
          </cell>
          <cell r="BJ39" t="str">
            <v>z</v>
          </cell>
          <cell r="BK39" t="str">
            <v>z</v>
          </cell>
          <cell r="BL39" t="str">
            <v>z</v>
          </cell>
          <cell r="BM39" t="str">
            <v>z</v>
          </cell>
          <cell r="BN39" t="str">
            <v>z</v>
          </cell>
          <cell r="BO39" t="str">
            <v>z</v>
          </cell>
          <cell r="BP39" t="str">
            <v>z</v>
          </cell>
          <cell r="BQ39" t="str">
            <v>z</v>
          </cell>
          <cell r="BR39" t="str">
            <v>z</v>
          </cell>
          <cell r="BS39" t="str">
            <v>z</v>
          </cell>
          <cell r="BT39" t="str">
            <v>z</v>
          </cell>
          <cell r="BU39" t="str">
            <v>z</v>
          </cell>
          <cell r="BV39" t="str">
            <v>z</v>
          </cell>
          <cell r="BW39" t="str">
            <v>z</v>
          </cell>
          <cell r="BX39" t="str">
            <v>z</v>
          </cell>
          <cell r="BY39" t="str">
            <v>z</v>
          </cell>
          <cell r="BZ39" t="str">
            <v>z</v>
          </cell>
          <cell r="CA39" t="str">
            <v>z</v>
          </cell>
          <cell r="CB39" t="str">
            <v>z</v>
          </cell>
          <cell r="CC39" t="str">
            <v>z</v>
          </cell>
          <cell r="CD39" t="str">
            <v>z</v>
          </cell>
          <cell r="CE39" t="str">
            <v>z</v>
          </cell>
          <cell r="CF39" t="str">
            <v>z</v>
          </cell>
          <cell r="CG39" t="str">
            <v>z</v>
          </cell>
          <cell r="CH39" t="str">
            <v>z</v>
          </cell>
          <cell r="CI39" t="str">
            <v>z</v>
          </cell>
          <cell r="CJ39" t="str">
            <v>z</v>
          </cell>
          <cell r="CK39" t="str">
            <v>z</v>
          </cell>
          <cell r="CL39" t="str">
            <v>z</v>
          </cell>
          <cell r="CM39" t="str">
            <v>z</v>
          </cell>
          <cell r="CN39" t="str">
            <v>z</v>
          </cell>
          <cell r="CO39" t="str">
            <v>z</v>
          </cell>
          <cell r="CP39" t="str">
            <v>z</v>
          </cell>
          <cell r="CQ39">
            <v>140</v>
          </cell>
          <cell r="CR39">
            <v>50</v>
          </cell>
        </row>
        <row r="40">
          <cell r="E40" t="str">
            <v>z</v>
          </cell>
          <cell r="F40" t="str">
            <v>z</v>
          </cell>
          <cell r="G40" t="str">
            <v>z</v>
          </cell>
          <cell r="H40" t="str">
            <v>z</v>
          </cell>
          <cell r="I40" t="str">
            <v>z</v>
          </cell>
          <cell r="J40" t="str">
            <v>z</v>
          </cell>
          <cell r="K40" t="str">
            <v>z</v>
          </cell>
          <cell r="L40" t="str">
            <v>z</v>
          </cell>
          <cell r="M40" t="str">
            <v>z</v>
          </cell>
          <cell r="N40" t="str">
            <v>z</v>
          </cell>
          <cell r="O40" t="str">
            <v>z</v>
          </cell>
          <cell r="P40" t="str">
            <v>z</v>
          </cell>
          <cell r="Q40" t="str">
            <v>z</v>
          </cell>
          <cell r="R40" t="str">
            <v>z</v>
          </cell>
          <cell r="S40" t="str">
            <v>z</v>
          </cell>
          <cell r="T40" t="str">
            <v>z</v>
          </cell>
          <cell r="U40" t="str">
            <v>z</v>
          </cell>
          <cell r="V40" t="str">
            <v>z</v>
          </cell>
          <cell r="W40" t="str">
            <v>z</v>
          </cell>
          <cell r="X40" t="str">
            <v>z</v>
          </cell>
          <cell r="Y40" t="str">
            <v>z</v>
          </cell>
          <cell r="Z40" t="str">
            <v>z</v>
          </cell>
          <cell r="AA40" t="str">
            <v>z</v>
          </cell>
          <cell r="AB40" t="str">
            <v>z</v>
          </cell>
          <cell r="AC40" t="str">
            <v>z</v>
          </cell>
          <cell r="AD40" t="str">
            <v>z</v>
          </cell>
          <cell r="AE40" t="str">
            <v>z</v>
          </cell>
          <cell r="AF40" t="str">
            <v>z</v>
          </cell>
          <cell r="AG40" t="str">
            <v>z</v>
          </cell>
          <cell r="AH40" t="str">
            <v>z</v>
          </cell>
          <cell r="AI40" t="str">
            <v>z</v>
          </cell>
          <cell r="AJ40" t="str">
            <v>z</v>
          </cell>
          <cell r="AK40" t="str">
            <v>z</v>
          </cell>
          <cell r="AL40" t="str">
            <v>z</v>
          </cell>
          <cell r="AM40" t="str">
            <v>z</v>
          </cell>
          <cell r="AN40" t="str">
            <v>z</v>
          </cell>
          <cell r="AO40" t="str">
            <v>z</v>
          </cell>
          <cell r="AP40" t="str">
            <v>z</v>
          </cell>
          <cell r="AQ40" t="str">
            <v>z</v>
          </cell>
          <cell r="AR40" t="str">
            <v>z</v>
          </cell>
          <cell r="AS40" t="str">
            <v>z</v>
          </cell>
          <cell r="AT40" t="str">
            <v>z</v>
          </cell>
          <cell r="CQ40">
            <v>130</v>
          </cell>
          <cell r="CR40">
            <v>15</v>
          </cell>
        </row>
        <row r="41">
          <cell r="E41" t="str">
            <v>z</v>
          </cell>
          <cell r="F41" t="str">
            <v>z</v>
          </cell>
          <cell r="G41" t="str">
            <v>z</v>
          </cell>
          <cell r="H41" t="str">
            <v>z</v>
          </cell>
          <cell r="I41" t="str">
            <v>z</v>
          </cell>
          <cell r="J41" t="str">
            <v>z</v>
          </cell>
          <cell r="K41" t="str">
            <v>z</v>
          </cell>
          <cell r="L41" t="str">
            <v>z</v>
          </cell>
          <cell r="M41" t="str">
            <v>z</v>
          </cell>
          <cell r="N41" t="str">
            <v>z</v>
          </cell>
          <cell r="O41" t="str">
            <v>z</v>
          </cell>
          <cell r="P41" t="str">
            <v>z</v>
          </cell>
          <cell r="Q41" t="str">
            <v>z</v>
          </cell>
          <cell r="R41" t="str">
            <v>z</v>
          </cell>
          <cell r="S41" t="str">
            <v>z</v>
          </cell>
          <cell r="T41" t="str">
            <v>z</v>
          </cell>
          <cell r="U41" t="str">
            <v>z</v>
          </cell>
          <cell r="V41" t="str">
            <v>z</v>
          </cell>
          <cell r="W41" t="str">
            <v>z</v>
          </cell>
          <cell r="X41" t="str">
            <v>z</v>
          </cell>
          <cell r="Y41" t="str">
            <v>z</v>
          </cell>
          <cell r="Z41" t="str">
            <v>z</v>
          </cell>
          <cell r="AA41" t="str">
            <v>z</v>
          </cell>
          <cell r="AB41" t="str">
            <v>z</v>
          </cell>
          <cell r="AC41" t="str">
            <v>z</v>
          </cell>
          <cell r="AD41" t="str">
            <v>z</v>
          </cell>
          <cell r="AE41" t="str">
            <v>z</v>
          </cell>
          <cell r="AF41" t="str">
            <v>z</v>
          </cell>
          <cell r="AG41" t="str">
            <v>z</v>
          </cell>
          <cell r="AH41" t="str">
            <v>z</v>
          </cell>
          <cell r="AI41" t="str">
            <v>z</v>
          </cell>
          <cell r="AJ41" t="str">
            <v>z</v>
          </cell>
          <cell r="AK41" t="str">
            <v>z</v>
          </cell>
          <cell r="AL41" t="str">
            <v>z</v>
          </cell>
          <cell r="AM41" t="str">
            <v>z</v>
          </cell>
          <cell r="AN41" t="str">
            <v>z</v>
          </cell>
          <cell r="AO41" t="str">
            <v>z</v>
          </cell>
          <cell r="AP41" t="str">
            <v>z</v>
          </cell>
          <cell r="AQ41" t="str">
            <v>z</v>
          </cell>
          <cell r="AR41" t="str">
            <v>z</v>
          </cell>
          <cell r="AS41" t="str">
            <v>z</v>
          </cell>
          <cell r="AT41" t="str">
            <v>z</v>
          </cell>
          <cell r="BK41">
            <v>61.1</v>
          </cell>
          <cell r="BL41">
            <v>0.2</v>
          </cell>
          <cell r="BM41">
            <v>61.05</v>
          </cell>
          <cell r="BN41">
            <v>0.25</v>
          </cell>
          <cell r="CS41" t="str">
            <v>OV 606 Apex</v>
          </cell>
          <cell r="DP41">
            <v>0.2</v>
          </cell>
          <cell r="DQ41">
            <v>0.25</v>
          </cell>
        </row>
        <row r="42">
          <cell r="E42" t="str">
            <v>z</v>
          </cell>
          <cell r="F42" t="str">
            <v>z</v>
          </cell>
          <cell r="G42" t="str">
            <v>z</v>
          </cell>
          <cell r="H42" t="str">
            <v>z</v>
          </cell>
          <cell r="I42" t="str">
            <v>z</v>
          </cell>
          <cell r="J42" t="str">
            <v>z</v>
          </cell>
          <cell r="K42" t="str">
            <v>z</v>
          </cell>
          <cell r="L42" t="str">
            <v>z</v>
          </cell>
          <cell r="M42" t="str">
            <v>z</v>
          </cell>
          <cell r="N42" t="str">
            <v>z</v>
          </cell>
          <cell r="O42" t="str">
            <v>z</v>
          </cell>
          <cell r="P42" t="str">
            <v>z</v>
          </cell>
          <cell r="Q42" t="str">
            <v>z</v>
          </cell>
          <cell r="R42" t="str">
            <v>z</v>
          </cell>
          <cell r="S42" t="str">
            <v>z</v>
          </cell>
          <cell r="T42" t="str">
            <v>z</v>
          </cell>
          <cell r="U42" t="str">
            <v>z</v>
          </cell>
          <cell r="V42" t="str">
            <v>z</v>
          </cell>
          <cell r="W42" t="str">
            <v>z</v>
          </cell>
          <cell r="X42" t="str">
            <v>z</v>
          </cell>
          <cell r="Y42" t="str">
            <v>z</v>
          </cell>
          <cell r="Z42" t="str">
            <v>z</v>
          </cell>
          <cell r="AA42" t="str">
            <v>z</v>
          </cell>
          <cell r="AB42" t="str">
            <v>z</v>
          </cell>
          <cell r="AC42" t="str">
            <v>z</v>
          </cell>
          <cell r="AD42" t="str">
            <v>z</v>
          </cell>
          <cell r="AE42" t="str">
            <v>z</v>
          </cell>
          <cell r="AF42" t="str">
            <v>z</v>
          </cell>
          <cell r="AG42" t="str">
            <v>z</v>
          </cell>
          <cell r="AH42" t="str">
            <v>z</v>
          </cell>
          <cell r="AI42" t="str">
            <v>z</v>
          </cell>
          <cell r="AJ42" t="str">
            <v>z</v>
          </cell>
          <cell r="AK42" t="str">
            <v>z</v>
          </cell>
          <cell r="AL42" t="str">
            <v>z</v>
          </cell>
          <cell r="AM42" t="str">
            <v>z</v>
          </cell>
          <cell r="AN42" t="str">
            <v>z</v>
          </cell>
          <cell r="AO42" t="str">
            <v>z</v>
          </cell>
          <cell r="AP42" t="str">
            <v>z</v>
          </cell>
          <cell r="AQ42" t="str">
            <v>z</v>
          </cell>
          <cell r="AR42" t="str">
            <v>z</v>
          </cell>
          <cell r="AS42" t="str">
            <v>z</v>
          </cell>
          <cell r="AT42" t="str">
            <v>z</v>
          </cell>
          <cell r="BK42">
            <v>58.7</v>
          </cell>
          <cell r="BL42">
            <v>0.2</v>
          </cell>
          <cell r="BM42">
            <v>58.7</v>
          </cell>
          <cell r="BN42">
            <v>0.2</v>
          </cell>
          <cell r="CS42" t="str">
            <v>OV 606 Apex</v>
          </cell>
          <cell r="DP42">
            <v>0.2</v>
          </cell>
          <cell r="DQ42">
            <v>0.2</v>
          </cell>
        </row>
        <row r="43">
          <cell r="E43" t="str">
            <v>z</v>
          </cell>
          <cell r="F43" t="str">
            <v>z</v>
          </cell>
          <cell r="G43" t="str">
            <v>z</v>
          </cell>
          <cell r="H43" t="str">
            <v>z</v>
          </cell>
          <cell r="I43" t="str">
            <v>z</v>
          </cell>
          <cell r="J43" t="str">
            <v>z</v>
          </cell>
          <cell r="K43" t="str">
            <v>z</v>
          </cell>
          <cell r="L43" t="str">
            <v>z</v>
          </cell>
          <cell r="M43" t="str">
            <v>z</v>
          </cell>
          <cell r="N43" t="str">
            <v>z</v>
          </cell>
          <cell r="O43" t="str">
            <v>z</v>
          </cell>
          <cell r="P43" t="str">
            <v>z</v>
          </cell>
          <cell r="Q43" t="str">
            <v>z</v>
          </cell>
          <cell r="R43" t="str">
            <v>z</v>
          </cell>
          <cell r="S43" t="str">
            <v>z</v>
          </cell>
          <cell r="T43" t="str">
            <v>z</v>
          </cell>
          <cell r="U43" t="str">
            <v>z</v>
          </cell>
          <cell r="V43" t="str">
            <v>z</v>
          </cell>
          <cell r="W43" t="str">
            <v>z</v>
          </cell>
          <cell r="X43" t="str">
            <v>z</v>
          </cell>
          <cell r="Y43" t="str">
            <v>z</v>
          </cell>
          <cell r="Z43" t="str">
            <v>z</v>
          </cell>
          <cell r="AA43" t="str">
            <v>z</v>
          </cell>
          <cell r="AB43" t="str">
            <v>z</v>
          </cell>
          <cell r="AC43" t="str">
            <v>z</v>
          </cell>
          <cell r="AD43" t="str">
            <v>z</v>
          </cell>
          <cell r="AE43" t="str">
            <v>z</v>
          </cell>
          <cell r="AF43" t="str">
            <v>z</v>
          </cell>
          <cell r="AG43" t="str">
            <v>z</v>
          </cell>
          <cell r="AH43" t="str">
            <v>z</v>
          </cell>
          <cell r="AI43" t="str">
            <v>z</v>
          </cell>
          <cell r="AJ43" t="str">
            <v>z</v>
          </cell>
          <cell r="AK43" t="str">
            <v>z</v>
          </cell>
          <cell r="AL43" t="str">
            <v>z</v>
          </cell>
          <cell r="AM43" t="str">
            <v>z</v>
          </cell>
          <cell r="AN43" t="str">
            <v>z</v>
          </cell>
          <cell r="AO43" t="str">
            <v>z</v>
          </cell>
          <cell r="AP43" t="str">
            <v>z</v>
          </cell>
          <cell r="AQ43" t="str">
            <v>z</v>
          </cell>
          <cell r="AR43" t="str">
            <v>z</v>
          </cell>
          <cell r="AS43" t="str">
            <v>z</v>
          </cell>
          <cell r="AT43" t="str">
            <v>z</v>
          </cell>
          <cell r="BK43">
            <v>10.050000000000001</v>
          </cell>
          <cell r="BL43">
            <v>0.2</v>
          </cell>
          <cell r="BM43">
            <v>10.15</v>
          </cell>
          <cell r="BN43">
            <v>0.2</v>
          </cell>
          <cell r="CS43" t="str">
            <v>OV 606 Apex</v>
          </cell>
          <cell r="DP43">
            <v>0.2</v>
          </cell>
          <cell r="DQ43">
            <v>0.2</v>
          </cell>
        </row>
        <row r="44">
          <cell r="E44" t="str">
            <v>z</v>
          </cell>
          <cell r="F44" t="str">
            <v>z</v>
          </cell>
          <cell r="G44" t="str">
            <v>z</v>
          </cell>
          <cell r="H44" t="str">
            <v>z</v>
          </cell>
          <cell r="I44" t="str">
            <v>z</v>
          </cell>
          <cell r="J44" t="str">
            <v>z</v>
          </cell>
          <cell r="K44" t="str">
            <v>z</v>
          </cell>
          <cell r="L44" t="str">
            <v>z</v>
          </cell>
          <cell r="M44" t="str">
            <v>z</v>
          </cell>
          <cell r="N44" t="str">
            <v>z</v>
          </cell>
          <cell r="O44" t="str">
            <v>z</v>
          </cell>
          <cell r="P44" t="str">
            <v>z</v>
          </cell>
          <cell r="Q44" t="str">
            <v>z</v>
          </cell>
          <cell r="R44" t="str">
            <v>z</v>
          </cell>
          <cell r="S44" t="str">
            <v>z</v>
          </cell>
          <cell r="T44" t="str">
            <v>z</v>
          </cell>
          <cell r="U44" t="str">
            <v>z</v>
          </cell>
          <cell r="V44" t="str">
            <v>z</v>
          </cell>
          <cell r="W44" t="str">
            <v>z</v>
          </cell>
          <cell r="X44" t="str">
            <v>z</v>
          </cell>
          <cell r="Y44" t="str">
            <v>z</v>
          </cell>
          <cell r="Z44" t="str">
            <v>z</v>
          </cell>
          <cell r="AA44" t="str">
            <v>z</v>
          </cell>
          <cell r="AB44" t="str">
            <v>z</v>
          </cell>
          <cell r="AC44" t="str">
            <v>z</v>
          </cell>
          <cell r="AD44" t="str">
            <v>z</v>
          </cell>
          <cell r="AE44" t="str">
            <v>z</v>
          </cell>
          <cell r="AF44" t="str">
            <v>z</v>
          </cell>
          <cell r="AG44" t="str">
            <v>z</v>
          </cell>
          <cell r="AH44" t="str">
            <v>z</v>
          </cell>
          <cell r="AI44" t="str">
            <v>z</v>
          </cell>
          <cell r="AJ44" t="str">
            <v>z</v>
          </cell>
          <cell r="AK44" t="str">
            <v>z</v>
          </cell>
          <cell r="AL44" t="str">
            <v>z</v>
          </cell>
          <cell r="AM44" t="str">
            <v>z</v>
          </cell>
          <cell r="AN44" t="str">
            <v>z</v>
          </cell>
          <cell r="AO44" t="str">
            <v>z</v>
          </cell>
          <cell r="AP44" t="str">
            <v>z</v>
          </cell>
          <cell r="AQ44" t="str">
            <v>z</v>
          </cell>
          <cell r="AR44" t="str">
            <v>z</v>
          </cell>
          <cell r="AS44" t="str">
            <v>z</v>
          </cell>
          <cell r="AT44" t="str">
            <v>z</v>
          </cell>
          <cell r="BK44">
            <v>65.3</v>
          </cell>
          <cell r="BL44">
            <v>0.25</v>
          </cell>
          <cell r="BM44">
            <v>65.3</v>
          </cell>
          <cell r="BN44">
            <v>0.25</v>
          </cell>
          <cell r="CS44" t="str">
            <v>OV 606 Apex</v>
          </cell>
          <cell r="DP44">
            <v>0.25</v>
          </cell>
          <cell r="DQ44">
            <v>0.25</v>
          </cell>
        </row>
        <row r="45">
          <cell r="E45" t="str">
            <v>z</v>
          </cell>
          <cell r="F45" t="str">
            <v>z</v>
          </cell>
          <cell r="G45" t="str">
            <v>z</v>
          </cell>
          <cell r="H45" t="str">
            <v>z</v>
          </cell>
          <cell r="I45" t="str">
            <v>z</v>
          </cell>
          <cell r="J45" t="str">
            <v>z</v>
          </cell>
          <cell r="K45" t="str">
            <v>z</v>
          </cell>
          <cell r="L45" t="str">
            <v>z</v>
          </cell>
          <cell r="M45" t="str">
            <v>z</v>
          </cell>
          <cell r="N45" t="str">
            <v>z</v>
          </cell>
          <cell r="O45" t="str">
            <v>z</v>
          </cell>
          <cell r="P45" t="str">
            <v>z</v>
          </cell>
          <cell r="Q45" t="str">
            <v>z</v>
          </cell>
          <cell r="R45" t="str">
            <v>z</v>
          </cell>
          <cell r="S45" t="str">
            <v>z</v>
          </cell>
          <cell r="T45" t="str">
            <v>z</v>
          </cell>
          <cell r="U45" t="str">
            <v>z</v>
          </cell>
          <cell r="V45" t="str">
            <v>z</v>
          </cell>
          <cell r="W45" t="str">
            <v>z</v>
          </cell>
          <cell r="X45" t="str">
            <v>z</v>
          </cell>
          <cell r="Y45" t="str">
            <v>z</v>
          </cell>
          <cell r="Z45" t="str">
            <v>z</v>
          </cell>
          <cell r="AA45" t="str">
            <v>z</v>
          </cell>
          <cell r="AB45" t="str">
            <v>z</v>
          </cell>
          <cell r="AC45" t="str">
            <v>z</v>
          </cell>
          <cell r="AD45" t="str">
            <v>z</v>
          </cell>
          <cell r="AE45" t="str">
            <v>z</v>
          </cell>
          <cell r="AF45" t="str">
            <v>z</v>
          </cell>
          <cell r="AG45" t="str">
            <v>z</v>
          </cell>
          <cell r="AH45" t="str">
            <v>z</v>
          </cell>
          <cell r="AI45" t="str">
            <v>z</v>
          </cell>
          <cell r="AJ45" t="str">
            <v>z</v>
          </cell>
          <cell r="AK45" t="str">
            <v>z</v>
          </cell>
          <cell r="AL45" t="str">
            <v>z</v>
          </cell>
          <cell r="AM45" t="str">
            <v>z</v>
          </cell>
          <cell r="AN45" t="str">
            <v>z</v>
          </cell>
          <cell r="AO45" t="str">
            <v>z</v>
          </cell>
          <cell r="AP45" t="str">
            <v>z</v>
          </cell>
          <cell r="AQ45" t="str">
            <v>z</v>
          </cell>
          <cell r="AR45" t="str">
            <v>z</v>
          </cell>
          <cell r="AS45" t="str">
            <v>z</v>
          </cell>
          <cell r="AT45" t="str">
            <v>z</v>
          </cell>
          <cell r="BK45">
            <v>30.7</v>
          </cell>
          <cell r="BL45">
            <v>0.3</v>
          </cell>
          <cell r="BM45">
            <v>31.2</v>
          </cell>
          <cell r="BN45">
            <v>0.3</v>
          </cell>
          <cell r="CS45" t="str">
            <v>OV 606 Apex</v>
          </cell>
          <cell r="DP45">
            <v>0.3</v>
          </cell>
          <cell r="DQ45">
            <v>0.3</v>
          </cell>
        </row>
        <row r="46">
          <cell r="E46" t="str">
            <v>z</v>
          </cell>
          <cell r="F46" t="str">
            <v>z</v>
          </cell>
          <cell r="G46" t="str">
            <v>z</v>
          </cell>
          <cell r="H46" t="str">
            <v>z</v>
          </cell>
          <cell r="I46" t="str">
            <v>z</v>
          </cell>
          <cell r="J46" t="str">
            <v>z</v>
          </cell>
          <cell r="K46" t="str">
            <v>z</v>
          </cell>
          <cell r="L46" t="str">
            <v>z</v>
          </cell>
          <cell r="M46" t="str">
            <v>z</v>
          </cell>
          <cell r="N46" t="str">
            <v>z</v>
          </cell>
          <cell r="O46" t="str">
            <v>z</v>
          </cell>
          <cell r="P46" t="str">
            <v>z</v>
          </cell>
          <cell r="Q46" t="str">
            <v>z</v>
          </cell>
          <cell r="R46" t="str">
            <v>z</v>
          </cell>
          <cell r="S46" t="str">
            <v>z</v>
          </cell>
          <cell r="T46" t="str">
            <v>z</v>
          </cell>
          <cell r="U46" t="str">
            <v>z</v>
          </cell>
          <cell r="V46" t="str">
            <v>z</v>
          </cell>
          <cell r="W46" t="str">
            <v>z</v>
          </cell>
          <cell r="X46" t="str">
            <v>z</v>
          </cell>
          <cell r="Y46" t="str">
            <v>z</v>
          </cell>
          <cell r="Z46" t="str">
            <v>z</v>
          </cell>
          <cell r="AA46" t="str">
            <v>z</v>
          </cell>
          <cell r="AB46" t="str">
            <v>z</v>
          </cell>
          <cell r="AC46" t="str">
            <v>z</v>
          </cell>
          <cell r="AD46" t="str">
            <v>z</v>
          </cell>
          <cell r="AE46" t="str">
            <v>z</v>
          </cell>
          <cell r="AF46" t="str">
            <v>z</v>
          </cell>
          <cell r="AG46" t="str">
            <v>z</v>
          </cell>
          <cell r="AH46" t="str">
            <v>z</v>
          </cell>
          <cell r="AI46" t="str">
            <v>z</v>
          </cell>
          <cell r="AJ46" t="str">
            <v>z</v>
          </cell>
          <cell r="AK46" t="str">
            <v>z</v>
          </cell>
          <cell r="AL46" t="str">
            <v>z</v>
          </cell>
          <cell r="AM46" t="str">
            <v>z</v>
          </cell>
          <cell r="AN46" t="str">
            <v>z</v>
          </cell>
          <cell r="AO46" t="str">
            <v>z</v>
          </cell>
          <cell r="AP46" t="str">
            <v>z</v>
          </cell>
          <cell r="AQ46" t="str">
            <v>z</v>
          </cell>
          <cell r="AR46" t="str">
            <v>z</v>
          </cell>
          <cell r="AS46" t="str">
            <v>z</v>
          </cell>
          <cell r="AT46" t="str">
            <v>z</v>
          </cell>
          <cell r="BK46">
            <v>0</v>
          </cell>
          <cell r="BL46">
            <v>0.15</v>
          </cell>
          <cell r="BM46">
            <v>0</v>
          </cell>
          <cell r="BN46">
            <v>0.15</v>
          </cell>
          <cell r="CS46" t="str">
            <v>OV 606 Apex</v>
          </cell>
          <cell r="DP46">
            <v>0.15</v>
          </cell>
          <cell r="DQ46">
            <v>0.15</v>
          </cell>
        </row>
        <row r="47">
          <cell r="E47" t="str">
            <v>z</v>
          </cell>
          <cell r="F47" t="str">
            <v>z</v>
          </cell>
          <cell r="G47" t="str">
            <v>z</v>
          </cell>
          <cell r="H47" t="str">
            <v>z</v>
          </cell>
          <cell r="I47" t="str">
            <v>z</v>
          </cell>
          <cell r="J47" t="str">
            <v>z</v>
          </cell>
          <cell r="K47" t="str">
            <v>z</v>
          </cell>
          <cell r="L47" t="str">
            <v>z</v>
          </cell>
          <cell r="M47" t="str">
            <v>z</v>
          </cell>
          <cell r="N47" t="str">
            <v>z</v>
          </cell>
          <cell r="O47" t="str">
            <v>z</v>
          </cell>
          <cell r="P47" t="str">
            <v>z</v>
          </cell>
          <cell r="Q47" t="str">
            <v>z</v>
          </cell>
          <cell r="R47" t="str">
            <v>z</v>
          </cell>
          <cell r="S47" t="str">
            <v>z</v>
          </cell>
          <cell r="T47" t="str">
            <v>z</v>
          </cell>
          <cell r="U47" t="str">
            <v>z</v>
          </cell>
          <cell r="V47" t="str">
            <v>z</v>
          </cell>
          <cell r="W47" t="str">
            <v>z</v>
          </cell>
          <cell r="X47" t="str">
            <v>z</v>
          </cell>
          <cell r="Y47" t="str">
            <v>z</v>
          </cell>
          <cell r="Z47" t="str">
            <v>z</v>
          </cell>
          <cell r="AA47" t="str">
            <v>z</v>
          </cell>
          <cell r="AB47" t="str">
            <v>z</v>
          </cell>
          <cell r="AC47" t="str">
            <v>z</v>
          </cell>
          <cell r="AD47" t="str">
            <v>z</v>
          </cell>
          <cell r="AE47" t="str">
            <v>z</v>
          </cell>
          <cell r="AF47" t="str">
            <v>z</v>
          </cell>
          <cell r="AG47" t="str">
            <v>z</v>
          </cell>
          <cell r="AH47" t="str">
            <v>z</v>
          </cell>
          <cell r="AI47" t="str">
            <v>z</v>
          </cell>
          <cell r="AJ47" t="str">
            <v>z</v>
          </cell>
          <cell r="AK47" t="str">
            <v>z</v>
          </cell>
          <cell r="AL47" t="str">
            <v>z</v>
          </cell>
          <cell r="AM47" t="str">
            <v>z</v>
          </cell>
          <cell r="AN47" t="str">
            <v>z</v>
          </cell>
          <cell r="AO47" t="str">
            <v>z</v>
          </cell>
          <cell r="AP47" t="str">
            <v>z</v>
          </cell>
          <cell r="AQ47" t="str">
            <v>z</v>
          </cell>
          <cell r="AR47" t="str">
            <v>z</v>
          </cell>
          <cell r="AS47" t="str">
            <v>z</v>
          </cell>
          <cell r="AT47" t="str">
            <v>z</v>
          </cell>
          <cell r="BK47">
            <v>0</v>
          </cell>
          <cell r="BL47">
            <v>0.15</v>
          </cell>
          <cell r="BM47">
            <v>0</v>
          </cell>
          <cell r="BN47">
            <v>0.15</v>
          </cell>
          <cell r="CS47" t="str">
            <v>OV 606 Apex</v>
          </cell>
          <cell r="DP47">
            <v>0.15</v>
          </cell>
          <cell r="DQ47">
            <v>0.15</v>
          </cell>
        </row>
        <row r="48">
          <cell r="E48" t="str">
            <v>z</v>
          </cell>
          <cell r="F48" t="str">
            <v>z</v>
          </cell>
          <cell r="G48" t="str">
            <v>z</v>
          </cell>
          <cell r="H48" t="str">
            <v>z</v>
          </cell>
          <cell r="I48" t="str">
            <v>z</v>
          </cell>
          <cell r="J48" t="str">
            <v>z</v>
          </cell>
          <cell r="K48" t="str">
            <v>z</v>
          </cell>
          <cell r="L48" t="str">
            <v>z</v>
          </cell>
          <cell r="M48" t="str">
            <v>z</v>
          </cell>
          <cell r="N48" t="str">
            <v>z</v>
          </cell>
          <cell r="O48" t="str">
            <v>z</v>
          </cell>
          <cell r="P48" t="str">
            <v>z</v>
          </cell>
          <cell r="Q48" t="str">
            <v>z</v>
          </cell>
          <cell r="R48" t="str">
            <v>z</v>
          </cell>
          <cell r="S48" t="str">
            <v>z</v>
          </cell>
          <cell r="T48" t="str">
            <v>z</v>
          </cell>
          <cell r="U48" t="str">
            <v>z</v>
          </cell>
          <cell r="V48" t="str">
            <v>z</v>
          </cell>
          <cell r="W48" t="str">
            <v>z</v>
          </cell>
          <cell r="X48" t="str">
            <v>z</v>
          </cell>
          <cell r="Y48" t="str">
            <v>z</v>
          </cell>
          <cell r="Z48" t="str">
            <v>z</v>
          </cell>
          <cell r="AA48" t="str">
            <v>z</v>
          </cell>
          <cell r="AB48" t="str">
            <v>z</v>
          </cell>
          <cell r="AC48" t="str">
            <v>z</v>
          </cell>
          <cell r="AD48" t="str">
            <v>z</v>
          </cell>
          <cell r="AE48" t="str">
            <v>z</v>
          </cell>
          <cell r="AF48" t="str">
            <v>z</v>
          </cell>
          <cell r="AG48" t="str">
            <v>z</v>
          </cell>
          <cell r="AH48" t="str">
            <v>z</v>
          </cell>
          <cell r="AI48" t="str">
            <v>z</v>
          </cell>
          <cell r="AJ48" t="str">
            <v>z</v>
          </cell>
          <cell r="AK48" t="str">
            <v>z</v>
          </cell>
          <cell r="AL48" t="str">
            <v>z</v>
          </cell>
          <cell r="AM48" t="str">
            <v>z</v>
          </cell>
          <cell r="AN48" t="str">
            <v>z</v>
          </cell>
          <cell r="AO48" t="str">
            <v>z</v>
          </cell>
          <cell r="AP48" t="str">
            <v>z</v>
          </cell>
          <cell r="AQ48" t="str">
            <v>z</v>
          </cell>
          <cell r="AR48" t="str">
            <v>z</v>
          </cell>
          <cell r="AS48" t="str">
            <v>z</v>
          </cell>
          <cell r="AT48" t="str">
            <v>z</v>
          </cell>
          <cell r="BK48">
            <v>46.4</v>
          </cell>
          <cell r="BL48">
            <v>0.5</v>
          </cell>
          <cell r="BM48">
            <v>30.3</v>
          </cell>
          <cell r="BN48">
            <v>0.5</v>
          </cell>
          <cell r="BO48">
            <v>0.33</v>
          </cell>
          <cell r="BP48">
            <v>2.5000000000000001E-2</v>
          </cell>
          <cell r="BQ48">
            <v>0.33</v>
          </cell>
          <cell r="BR48">
            <v>2.5000000000000001E-2</v>
          </cell>
          <cell r="BS48">
            <v>0.33</v>
          </cell>
          <cell r="BT48">
            <v>2.5000000000000001E-2</v>
          </cell>
          <cell r="BU48">
            <v>0.33</v>
          </cell>
          <cell r="BV48">
            <v>2.5000000000000001E-2</v>
          </cell>
          <cell r="BW48">
            <v>1.19</v>
          </cell>
          <cell r="BX48">
            <v>0.05</v>
          </cell>
          <cell r="BY48">
            <v>1.19</v>
          </cell>
          <cell r="BZ48">
            <v>0.05</v>
          </cell>
          <cell r="CA48">
            <v>1.21</v>
          </cell>
          <cell r="CB48">
            <v>0.05</v>
          </cell>
          <cell r="CC48">
            <v>1.21</v>
          </cell>
          <cell r="CD48">
            <v>0.05</v>
          </cell>
          <cell r="CE48">
            <v>2.33</v>
          </cell>
          <cell r="CF48">
            <v>0.1</v>
          </cell>
          <cell r="CG48">
            <v>2.4</v>
          </cell>
          <cell r="CH48">
            <v>0.1</v>
          </cell>
          <cell r="CI48">
            <v>2.4</v>
          </cell>
          <cell r="CJ48">
            <v>0.1</v>
          </cell>
          <cell r="CK48">
            <v>2.4</v>
          </cell>
          <cell r="CL48">
            <v>0.1</v>
          </cell>
          <cell r="CM48">
            <v>2.4</v>
          </cell>
          <cell r="CN48">
            <v>0.1</v>
          </cell>
          <cell r="CQ48">
            <v>3.83</v>
          </cell>
          <cell r="CR48">
            <v>0.25</v>
          </cell>
          <cell r="CS48" t="str">
            <v>Waage z 0,001</v>
          </cell>
          <cell r="DP48">
            <v>0.5</v>
          </cell>
          <cell r="DQ48">
            <v>0.5</v>
          </cell>
        </row>
        <row r="49">
          <cell r="E49" t="str">
            <v>z</v>
          </cell>
          <cell r="F49" t="str">
            <v>z</v>
          </cell>
          <cell r="G49" t="str">
            <v>z</v>
          </cell>
          <cell r="H49" t="str">
            <v>z</v>
          </cell>
          <cell r="I49" t="str">
            <v>z</v>
          </cell>
          <cell r="J49" t="str">
            <v>z</v>
          </cell>
          <cell r="K49" t="str">
            <v>z</v>
          </cell>
          <cell r="L49" t="str">
            <v>z</v>
          </cell>
          <cell r="M49" t="str">
            <v>z</v>
          </cell>
          <cell r="N49" t="str">
            <v>z</v>
          </cell>
          <cell r="O49" t="str">
            <v>z</v>
          </cell>
          <cell r="P49" t="str">
            <v>z</v>
          </cell>
          <cell r="Q49" t="str">
            <v>z</v>
          </cell>
          <cell r="R49" t="str">
            <v>z</v>
          </cell>
          <cell r="S49" t="str">
            <v>z</v>
          </cell>
          <cell r="T49" t="str">
            <v>z</v>
          </cell>
          <cell r="U49" t="str">
            <v>z</v>
          </cell>
          <cell r="V49" t="str">
            <v>z</v>
          </cell>
          <cell r="W49" t="str">
            <v>z</v>
          </cell>
          <cell r="X49" t="str">
            <v>z</v>
          </cell>
          <cell r="Y49" t="str">
            <v>z</v>
          </cell>
          <cell r="Z49" t="str">
            <v>z</v>
          </cell>
          <cell r="AA49" t="str">
            <v>z</v>
          </cell>
          <cell r="AB49" t="str">
            <v>z</v>
          </cell>
          <cell r="AC49" t="str">
            <v>z</v>
          </cell>
          <cell r="AD49" t="str">
            <v>z</v>
          </cell>
          <cell r="AE49" t="str">
            <v>z</v>
          </cell>
          <cell r="AF49" t="str">
            <v>z</v>
          </cell>
          <cell r="AG49" t="str">
            <v>z</v>
          </cell>
          <cell r="AH49" t="str">
            <v>z</v>
          </cell>
          <cell r="AI49" t="str">
            <v>z</v>
          </cell>
          <cell r="AJ49" t="str">
            <v>z</v>
          </cell>
          <cell r="AK49" t="str">
            <v>z</v>
          </cell>
          <cell r="AL49" t="str">
            <v>z</v>
          </cell>
          <cell r="AM49" t="str">
            <v>z</v>
          </cell>
          <cell r="AN49" t="str">
            <v>z</v>
          </cell>
          <cell r="AO49" t="str">
            <v>z</v>
          </cell>
          <cell r="AP49" t="str">
            <v>z</v>
          </cell>
          <cell r="AQ49" t="str">
            <v>z</v>
          </cell>
          <cell r="AR49" t="str">
            <v>z</v>
          </cell>
          <cell r="AS49" t="str">
            <v>z</v>
          </cell>
          <cell r="AT49" t="str">
            <v>z</v>
          </cell>
          <cell r="CS49" t="str">
            <v>Auge</v>
          </cell>
          <cell r="DP49" t="str">
            <v>-</v>
          </cell>
          <cell r="DQ49" t="str">
            <v>-</v>
          </cell>
        </row>
        <row r="50">
          <cell r="E50" t="str">
            <v>z</v>
          </cell>
          <cell r="F50" t="str">
            <v>z</v>
          </cell>
          <cell r="G50" t="str">
            <v>z</v>
          </cell>
          <cell r="H50" t="str">
            <v>z</v>
          </cell>
          <cell r="I50" t="str">
            <v>z</v>
          </cell>
          <cell r="J50" t="str">
            <v>z</v>
          </cell>
          <cell r="K50" t="str">
            <v>z</v>
          </cell>
          <cell r="L50" t="str">
            <v>z</v>
          </cell>
          <cell r="M50" t="str">
            <v>z</v>
          </cell>
          <cell r="N50" t="str">
            <v>z</v>
          </cell>
          <cell r="O50" t="str">
            <v>z</v>
          </cell>
          <cell r="P50" t="str">
            <v>z</v>
          </cell>
          <cell r="Q50" t="str">
            <v>z</v>
          </cell>
          <cell r="R50" t="str">
            <v>z</v>
          </cell>
          <cell r="S50" t="str">
            <v>z</v>
          </cell>
          <cell r="T50" t="str">
            <v>z</v>
          </cell>
          <cell r="U50" t="str">
            <v>z</v>
          </cell>
          <cell r="V50" t="str">
            <v>z</v>
          </cell>
          <cell r="W50" t="str">
            <v>z</v>
          </cell>
          <cell r="X50" t="str">
            <v>z</v>
          </cell>
          <cell r="Y50" t="str">
            <v>z</v>
          </cell>
          <cell r="Z50" t="str">
            <v>z</v>
          </cell>
          <cell r="AA50" t="str">
            <v>z</v>
          </cell>
          <cell r="AB50" t="str">
            <v>z</v>
          </cell>
          <cell r="AC50" t="str">
            <v>z</v>
          </cell>
          <cell r="AD50" t="str">
            <v>z</v>
          </cell>
          <cell r="AE50" t="str">
            <v>z</v>
          </cell>
          <cell r="AF50" t="str">
            <v>z</v>
          </cell>
          <cell r="AG50" t="str">
            <v>z</v>
          </cell>
          <cell r="AH50" t="str">
            <v>z</v>
          </cell>
          <cell r="AI50" t="str">
            <v>z</v>
          </cell>
          <cell r="AJ50" t="str">
            <v>z</v>
          </cell>
          <cell r="AK50" t="str">
            <v>z</v>
          </cell>
          <cell r="AL50" t="str">
            <v>z</v>
          </cell>
          <cell r="AM50" t="str">
            <v>z</v>
          </cell>
          <cell r="AN50" t="str">
            <v>z</v>
          </cell>
          <cell r="AO50" t="str">
            <v>z</v>
          </cell>
          <cell r="AP50" t="str">
            <v>z</v>
          </cell>
          <cell r="AQ50" t="str">
            <v>z</v>
          </cell>
          <cell r="AR50" t="str">
            <v>z</v>
          </cell>
          <cell r="AS50" t="str">
            <v>z</v>
          </cell>
          <cell r="AT50" t="str">
            <v>z</v>
          </cell>
          <cell r="BK50" t="str">
            <v>Raus</v>
          </cell>
          <cell r="BL50" t="str">
            <v>Grenzmuster</v>
          </cell>
          <cell r="BM50" t="str">
            <v>Raus</v>
          </cell>
          <cell r="BN50" t="str">
            <v>Grenzmuster</v>
          </cell>
          <cell r="CS50" t="str">
            <v>Mevisco z Kamera</v>
          </cell>
          <cell r="DP50" t="str">
            <v>Grenzmuster</v>
          </cell>
          <cell r="DQ50" t="str">
            <v>Grenzmuster</v>
          </cell>
        </row>
        <row r="51">
          <cell r="E51" t="str">
            <v>z</v>
          </cell>
          <cell r="F51" t="str">
            <v>z</v>
          </cell>
          <cell r="G51" t="str">
            <v>z</v>
          </cell>
          <cell r="H51" t="str">
            <v>z</v>
          </cell>
          <cell r="I51" t="str">
            <v>z</v>
          </cell>
          <cell r="J51" t="str">
            <v>z</v>
          </cell>
          <cell r="K51" t="str">
            <v>z</v>
          </cell>
          <cell r="L51" t="str">
            <v>z</v>
          </cell>
          <cell r="M51" t="str">
            <v>z</v>
          </cell>
          <cell r="N51" t="str">
            <v>z</v>
          </cell>
          <cell r="O51" t="str">
            <v>z</v>
          </cell>
          <cell r="P51" t="str">
            <v>z</v>
          </cell>
          <cell r="Q51" t="str">
            <v>z</v>
          </cell>
          <cell r="R51" t="str">
            <v>z</v>
          </cell>
          <cell r="S51" t="str">
            <v>z</v>
          </cell>
          <cell r="T51" t="str">
            <v>z</v>
          </cell>
          <cell r="U51" t="str">
            <v>z</v>
          </cell>
          <cell r="V51" t="str">
            <v>z</v>
          </cell>
          <cell r="W51" t="str">
            <v>z</v>
          </cell>
          <cell r="X51" t="str">
            <v>z</v>
          </cell>
          <cell r="Y51" t="str">
            <v>z</v>
          </cell>
          <cell r="Z51" t="str">
            <v>z</v>
          </cell>
          <cell r="AA51" t="str">
            <v>z</v>
          </cell>
          <cell r="AB51" t="str">
            <v>z</v>
          </cell>
          <cell r="AC51" t="str">
            <v>z</v>
          </cell>
          <cell r="AD51" t="str">
            <v>z</v>
          </cell>
          <cell r="AE51" t="str">
            <v>z</v>
          </cell>
          <cell r="AF51" t="str">
            <v>z</v>
          </cell>
          <cell r="AG51" t="str">
            <v>z</v>
          </cell>
          <cell r="AH51" t="str">
            <v>z</v>
          </cell>
          <cell r="AI51" t="str">
            <v>z</v>
          </cell>
          <cell r="AJ51" t="str">
            <v>z</v>
          </cell>
          <cell r="AK51" t="str">
            <v>z</v>
          </cell>
          <cell r="AL51" t="str">
            <v>z</v>
          </cell>
          <cell r="AM51" t="str">
            <v>z</v>
          </cell>
          <cell r="AN51" t="str">
            <v>z</v>
          </cell>
          <cell r="AO51" t="str">
            <v>z</v>
          </cell>
          <cell r="AP51" t="str">
            <v>z</v>
          </cell>
          <cell r="AQ51" t="str">
            <v>z</v>
          </cell>
          <cell r="AR51" t="str">
            <v>z</v>
          </cell>
          <cell r="AS51" t="str">
            <v>z</v>
          </cell>
          <cell r="AT51" t="str">
            <v>z</v>
          </cell>
        </row>
        <row r="52">
          <cell r="E52" t="str">
            <v>z</v>
          </cell>
          <cell r="F52" t="str">
            <v>z</v>
          </cell>
          <cell r="G52" t="str">
            <v>z</v>
          </cell>
          <cell r="H52" t="str">
            <v>z</v>
          </cell>
          <cell r="I52" t="str">
            <v>z</v>
          </cell>
          <cell r="J52" t="str">
            <v>z</v>
          </cell>
          <cell r="K52" t="str">
            <v>z</v>
          </cell>
          <cell r="L52" t="str">
            <v>z</v>
          </cell>
          <cell r="M52" t="str">
            <v>z</v>
          </cell>
          <cell r="N52" t="str">
            <v>z</v>
          </cell>
          <cell r="O52" t="str">
            <v>z</v>
          </cell>
          <cell r="P52" t="str">
            <v>z</v>
          </cell>
          <cell r="Q52" t="str">
            <v>z</v>
          </cell>
          <cell r="R52" t="str">
            <v>z</v>
          </cell>
          <cell r="S52" t="str">
            <v>z</v>
          </cell>
          <cell r="T52" t="str">
            <v>z</v>
          </cell>
          <cell r="U52" t="str">
            <v>z</v>
          </cell>
          <cell r="V52" t="str">
            <v>z</v>
          </cell>
          <cell r="W52" t="str">
            <v>z</v>
          </cell>
          <cell r="X52" t="str">
            <v>z</v>
          </cell>
          <cell r="Y52" t="str">
            <v>z</v>
          </cell>
          <cell r="Z52" t="str">
            <v>z</v>
          </cell>
          <cell r="AA52" t="str">
            <v>z</v>
          </cell>
          <cell r="AB52" t="str">
            <v>z</v>
          </cell>
          <cell r="AC52" t="str">
            <v>z</v>
          </cell>
          <cell r="AD52" t="str">
            <v>z</v>
          </cell>
          <cell r="AE52" t="str">
            <v>z</v>
          </cell>
          <cell r="AF52" t="str">
            <v>z</v>
          </cell>
          <cell r="AG52" t="str">
            <v>z</v>
          </cell>
          <cell r="AH52" t="str">
            <v>z</v>
          </cell>
          <cell r="AI52" t="str">
            <v>z</v>
          </cell>
          <cell r="AJ52" t="str">
            <v>z</v>
          </cell>
          <cell r="AK52" t="str">
            <v>z</v>
          </cell>
          <cell r="AL52" t="str">
            <v>z</v>
          </cell>
          <cell r="AM52" t="str">
            <v>z</v>
          </cell>
          <cell r="AN52" t="str">
            <v>z</v>
          </cell>
          <cell r="AO52" t="str">
            <v>z</v>
          </cell>
          <cell r="AP52" t="str">
            <v>z</v>
          </cell>
          <cell r="AQ52" t="str">
            <v>z</v>
          </cell>
          <cell r="AR52" t="str">
            <v>z</v>
          </cell>
          <cell r="AS52" t="str">
            <v>z</v>
          </cell>
          <cell r="AT52" t="str">
            <v>z</v>
          </cell>
        </row>
        <row r="53">
          <cell r="E53" t="str">
            <v>z</v>
          </cell>
          <cell r="F53" t="str">
            <v>z</v>
          </cell>
          <cell r="G53" t="str">
            <v>z</v>
          </cell>
          <cell r="H53" t="str">
            <v>z</v>
          </cell>
          <cell r="I53" t="str">
            <v>z</v>
          </cell>
          <cell r="J53" t="str">
            <v>z</v>
          </cell>
          <cell r="K53" t="str">
            <v>z</v>
          </cell>
          <cell r="L53" t="str">
            <v>z</v>
          </cell>
          <cell r="M53" t="str">
            <v>z</v>
          </cell>
          <cell r="N53" t="str">
            <v>z</v>
          </cell>
          <cell r="O53" t="str">
            <v>z</v>
          </cell>
          <cell r="P53" t="str">
            <v>z</v>
          </cell>
          <cell r="Q53" t="str">
            <v>z</v>
          </cell>
          <cell r="R53" t="str">
            <v>z</v>
          </cell>
          <cell r="S53" t="str">
            <v>z</v>
          </cell>
          <cell r="T53" t="str">
            <v>z</v>
          </cell>
          <cell r="U53" t="str">
            <v>z</v>
          </cell>
          <cell r="V53" t="str">
            <v>z</v>
          </cell>
          <cell r="W53" t="str">
            <v>z</v>
          </cell>
          <cell r="X53" t="str">
            <v>z</v>
          </cell>
          <cell r="Y53" t="str">
            <v>z</v>
          </cell>
          <cell r="Z53" t="str">
            <v>z</v>
          </cell>
          <cell r="AA53" t="str">
            <v>z</v>
          </cell>
          <cell r="AB53" t="str">
            <v>z</v>
          </cell>
          <cell r="AC53" t="str">
            <v>z</v>
          </cell>
          <cell r="AD53" t="str">
            <v>z</v>
          </cell>
          <cell r="AE53" t="str">
            <v>z</v>
          </cell>
          <cell r="AF53" t="str">
            <v>z</v>
          </cell>
          <cell r="AG53" t="str">
            <v>z</v>
          </cell>
          <cell r="AH53" t="str">
            <v>z</v>
          </cell>
          <cell r="AI53" t="str">
            <v>z</v>
          </cell>
          <cell r="AJ53" t="str">
            <v>z</v>
          </cell>
          <cell r="AK53" t="str">
            <v>z</v>
          </cell>
          <cell r="AL53" t="str">
            <v>z</v>
          </cell>
          <cell r="AM53" t="str">
            <v>z</v>
          </cell>
          <cell r="AN53" t="str">
            <v>z</v>
          </cell>
          <cell r="AO53" t="str">
            <v>z</v>
          </cell>
          <cell r="AP53" t="str">
            <v>z</v>
          </cell>
          <cell r="AQ53" t="str">
            <v>z</v>
          </cell>
          <cell r="AR53" t="str">
            <v>z</v>
          </cell>
          <cell r="AS53" t="str">
            <v>z</v>
          </cell>
          <cell r="AT53" t="str">
            <v>z</v>
          </cell>
        </row>
        <row r="54">
          <cell r="E54" t="str">
            <v>z</v>
          </cell>
          <cell r="F54" t="str">
            <v>z</v>
          </cell>
          <cell r="G54" t="str">
            <v>z</v>
          </cell>
          <cell r="H54" t="str">
            <v>z</v>
          </cell>
          <cell r="I54" t="str">
            <v>z</v>
          </cell>
          <cell r="J54" t="str">
            <v>z</v>
          </cell>
          <cell r="K54" t="str">
            <v>z</v>
          </cell>
          <cell r="L54" t="str">
            <v>z</v>
          </cell>
          <cell r="M54" t="str">
            <v>z</v>
          </cell>
          <cell r="N54" t="str">
            <v>z</v>
          </cell>
          <cell r="O54" t="str">
            <v>z</v>
          </cell>
          <cell r="P54" t="str">
            <v>z</v>
          </cell>
          <cell r="Q54" t="str">
            <v>z</v>
          </cell>
          <cell r="R54" t="str">
            <v>z</v>
          </cell>
          <cell r="S54" t="str">
            <v>z</v>
          </cell>
          <cell r="T54" t="str">
            <v>z</v>
          </cell>
          <cell r="U54" t="str">
            <v>z</v>
          </cell>
          <cell r="V54" t="str">
            <v>z</v>
          </cell>
          <cell r="W54" t="str">
            <v>z</v>
          </cell>
          <cell r="X54" t="str">
            <v>z</v>
          </cell>
          <cell r="Y54" t="str">
            <v>z</v>
          </cell>
          <cell r="Z54" t="str">
            <v>z</v>
          </cell>
          <cell r="AA54" t="str">
            <v>z</v>
          </cell>
          <cell r="AB54" t="str">
            <v>z</v>
          </cell>
          <cell r="AC54" t="str">
            <v>z</v>
          </cell>
          <cell r="AD54" t="str">
            <v>z</v>
          </cell>
          <cell r="AE54" t="str">
            <v>z</v>
          </cell>
          <cell r="AF54" t="str">
            <v>z</v>
          </cell>
          <cell r="AG54" t="str">
            <v>z</v>
          </cell>
          <cell r="AH54" t="str">
            <v>z</v>
          </cell>
          <cell r="AI54" t="str">
            <v>z</v>
          </cell>
          <cell r="AJ54" t="str">
            <v>z</v>
          </cell>
          <cell r="AK54" t="str">
            <v>z</v>
          </cell>
          <cell r="AL54" t="str">
            <v>z</v>
          </cell>
          <cell r="AM54" t="str">
            <v>z</v>
          </cell>
          <cell r="AN54" t="str">
            <v>z</v>
          </cell>
          <cell r="AO54" t="str">
            <v>z</v>
          </cell>
          <cell r="AP54" t="str">
            <v>z</v>
          </cell>
          <cell r="AQ54" t="str">
            <v>z</v>
          </cell>
          <cell r="AR54" t="str">
            <v>z</v>
          </cell>
          <cell r="AS54" t="str">
            <v>z</v>
          </cell>
          <cell r="AT54" t="str">
            <v>z</v>
          </cell>
        </row>
        <row r="55">
          <cell r="E55" t="str">
            <v>z</v>
          </cell>
          <cell r="F55" t="str">
            <v>z</v>
          </cell>
          <cell r="G55" t="str">
            <v>z</v>
          </cell>
          <cell r="H55" t="str">
            <v>z</v>
          </cell>
          <cell r="I55" t="str">
            <v>z</v>
          </cell>
          <cell r="J55" t="str">
            <v>z</v>
          </cell>
          <cell r="K55" t="str">
            <v>z</v>
          </cell>
          <cell r="L55" t="str">
            <v>z</v>
          </cell>
          <cell r="M55" t="str">
            <v>z</v>
          </cell>
          <cell r="N55" t="str">
            <v>z</v>
          </cell>
          <cell r="O55" t="str">
            <v>z</v>
          </cell>
          <cell r="P55" t="str">
            <v>z</v>
          </cell>
          <cell r="Q55" t="str">
            <v>z</v>
          </cell>
          <cell r="R55" t="str">
            <v>z</v>
          </cell>
          <cell r="S55" t="str">
            <v>z</v>
          </cell>
          <cell r="T55" t="str">
            <v>z</v>
          </cell>
          <cell r="U55" t="str">
            <v>z</v>
          </cell>
          <cell r="V55" t="str">
            <v>z</v>
          </cell>
          <cell r="W55" t="str">
            <v>z</v>
          </cell>
          <cell r="X55" t="str">
            <v>z</v>
          </cell>
          <cell r="Y55" t="str">
            <v>z</v>
          </cell>
          <cell r="Z55" t="str">
            <v>z</v>
          </cell>
          <cell r="AA55" t="str">
            <v>z</v>
          </cell>
          <cell r="AB55" t="str">
            <v>z</v>
          </cell>
          <cell r="AC55" t="str">
            <v>z</v>
          </cell>
          <cell r="AD55" t="str">
            <v>z</v>
          </cell>
          <cell r="AE55" t="str">
            <v>z</v>
          </cell>
          <cell r="AF55" t="str">
            <v>z</v>
          </cell>
          <cell r="AG55" t="str">
            <v>z</v>
          </cell>
          <cell r="AH55" t="str">
            <v>z</v>
          </cell>
          <cell r="AI55" t="str">
            <v>z</v>
          </cell>
          <cell r="AJ55" t="str">
            <v>z</v>
          </cell>
          <cell r="AK55" t="str">
            <v>z</v>
          </cell>
          <cell r="AL55" t="str">
            <v>z</v>
          </cell>
          <cell r="AM55" t="str">
            <v>z</v>
          </cell>
          <cell r="AN55" t="str">
            <v>z</v>
          </cell>
          <cell r="AO55" t="str">
            <v>z</v>
          </cell>
          <cell r="AP55" t="str">
            <v>z</v>
          </cell>
          <cell r="AQ55" t="str">
            <v>z</v>
          </cell>
          <cell r="AR55" t="str">
            <v>z</v>
          </cell>
          <cell r="AS55" t="str">
            <v>z</v>
          </cell>
          <cell r="AT55" t="str">
            <v>z</v>
          </cell>
        </row>
        <row r="56">
          <cell r="E56" t="str">
            <v>z</v>
          </cell>
          <cell r="F56" t="str">
            <v>z</v>
          </cell>
          <cell r="G56" t="str">
            <v>z</v>
          </cell>
          <cell r="H56" t="str">
            <v>z</v>
          </cell>
          <cell r="I56" t="str">
            <v>z</v>
          </cell>
          <cell r="J56" t="str">
            <v>z</v>
          </cell>
          <cell r="K56" t="str">
            <v>z</v>
          </cell>
          <cell r="L56" t="str">
            <v>z</v>
          </cell>
          <cell r="M56" t="str">
            <v>z</v>
          </cell>
          <cell r="N56" t="str">
            <v>z</v>
          </cell>
          <cell r="O56" t="str">
            <v>z</v>
          </cell>
          <cell r="P56" t="str">
            <v>z</v>
          </cell>
          <cell r="Q56" t="str">
            <v>z</v>
          </cell>
          <cell r="R56" t="str">
            <v>z</v>
          </cell>
          <cell r="S56" t="str">
            <v>z</v>
          </cell>
          <cell r="T56" t="str">
            <v>z</v>
          </cell>
          <cell r="U56" t="str">
            <v>z</v>
          </cell>
          <cell r="V56" t="str">
            <v>z</v>
          </cell>
          <cell r="W56" t="str">
            <v>z</v>
          </cell>
          <cell r="X56" t="str">
            <v>z</v>
          </cell>
          <cell r="Y56" t="str">
            <v>z</v>
          </cell>
          <cell r="Z56" t="str">
            <v>z</v>
          </cell>
          <cell r="AA56" t="str">
            <v>z</v>
          </cell>
          <cell r="AB56" t="str">
            <v>z</v>
          </cell>
          <cell r="AC56" t="str">
            <v>z</v>
          </cell>
          <cell r="AD56" t="str">
            <v>z</v>
          </cell>
          <cell r="AE56" t="str">
            <v>z</v>
          </cell>
          <cell r="AF56" t="str">
            <v>z</v>
          </cell>
          <cell r="AG56" t="str">
            <v>z</v>
          </cell>
          <cell r="AH56" t="str">
            <v>z</v>
          </cell>
          <cell r="AI56" t="str">
            <v>z</v>
          </cell>
          <cell r="AJ56" t="str">
            <v>z</v>
          </cell>
          <cell r="AK56" t="str">
            <v>z</v>
          </cell>
          <cell r="AL56" t="str">
            <v>z</v>
          </cell>
          <cell r="AM56" t="str">
            <v>z</v>
          </cell>
          <cell r="AN56" t="str">
            <v>z</v>
          </cell>
          <cell r="AO56" t="str">
            <v>z</v>
          </cell>
          <cell r="AP56" t="str">
            <v>z</v>
          </cell>
          <cell r="AQ56" t="str">
            <v>z</v>
          </cell>
          <cell r="AR56" t="str">
            <v>z</v>
          </cell>
          <cell r="AS56" t="str">
            <v>z</v>
          </cell>
          <cell r="AT56" t="str">
            <v>z</v>
          </cell>
        </row>
        <row r="57">
          <cell r="E57" t="str">
            <v>z</v>
          </cell>
          <cell r="F57" t="str">
            <v>z</v>
          </cell>
          <cell r="G57" t="str">
            <v>z</v>
          </cell>
          <cell r="H57" t="str">
            <v>z</v>
          </cell>
          <cell r="I57" t="str">
            <v>z</v>
          </cell>
          <cell r="J57" t="str">
            <v>z</v>
          </cell>
          <cell r="K57" t="str">
            <v>z</v>
          </cell>
          <cell r="L57" t="str">
            <v>z</v>
          </cell>
          <cell r="M57" t="str">
            <v>z</v>
          </cell>
          <cell r="N57" t="str">
            <v>z</v>
          </cell>
          <cell r="O57" t="str">
            <v>z</v>
          </cell>
          <cell r="P57" t="str">
            <v>z</v>
          </cell>
          <cell r="Q57" t="str">
            <v>z</v>
          </cell>
          <cell r="R57" t="str">
            <v>z</v>
          </cell>
          <cell r="S57" t="str">
            <v>z</v>
          </cell>
          <cell r="T57" t="str">
            <v>z</v>
          </cell>
          <cell r="U57" t="str">
            <v>z</v>
          </cell>
          <cell r="V57" t="str">
            <v>z</v>
          </cell>
          <cell r="W57" t="str">
            <v>z</v>
          </cell>
          <cell r="X57" t="str">
            <v>z</v>
          </cell>
          <cell r="Y57" t="str">
            <v>z</v>
          </cell>
          <cell r="Z57" t="str">
            <v>z</v>
          </cell>
          <cell r="AA57" t="str">
            <v>z</v>
          </cell>
          <cell r="AB57" t="str">
            <v>z</v>
          </cell>
          <cell r="AC57" t="str">
            <v>z</v>
          </cell>
          <cell r="AD57" t="str">
            <v>z</v>
          </cell>
          <cell r="AE57" t="str">
            <v>z</v>
          </cell>
          <cell r="AF57" t="str">
            <v>z</v>
          </cell>
          <cell r="AG57" t="str">
            <v>z</v>
          </cell>
          <cell r="AH57" t="str">
            <v>z</v>
          </cell>
          <cell r="AI57" t="str">
            <v>z</v>
          </cell>
          <cell r="AJ57" t="str">
            <v>z</v>
          </cell>
          <cell r="AK57" t="str">
            <v>z</v>
          </cell>
          <cell r="AL57" t="str">
            <v>z</v>
          </cell>
          <cell r="AM57" t="str">
            <v>z</v>
          </cell>
          <cell r="AN57" t="str">
            <v>z</v>
          </cell>
          <cell r="AO57" t="str">
            <v>z</v>
          </cell>
          <cell r="AP57" t="str">
            <v>z</v>
          </cell>
          <cell r="AQ57" t="str">
            <v>z</v>
          </cell>
          <cell r="AR57" t="str">
            <v>z</v>
          </cell>
          <cell r="AS57" t="str">
            <v>z</v>
          </cell>
          <cell r="AT57" t="str">
            <v>z</v>
          </cell>
        </row>
        <row r="58">
          <cell r="E58" t="str">
            <v>z</v>
          </cell>
          <cell r="F58" t="str">
            <v>z</v>
          </cell>
          <cell r="G58" t="str">
            <v>z</v>
          </cell>
          <cell r="H58" t="str">
            <v>z</v>
          </cell>
          <cell r="I58" t="str">
            <v>z</v>
          </cell>
          <cell r="J58" t="str">
            <v>z</v>
          </cell>
          <cell r="K58" t="str">
            <v>z</v>
          </cell>
          <cell r="L58" t="str">
            <v>z</v>
          </cell>
          <cell r="M58" t="str">
            <v>z</v>
          </cell>
          <cell r="N58" t="str">
            <v>z</v>
          </cell>
          <cell r="O58" t="str">
            <v>z</v>
          </cell>
          <cell r="P58" t="str">
            <v>z</v>
          </cell>
          <cell r="Q58" t="str">
            <v>z</v>
          </cell>
          <cell r="R58" t="str">
            <v>z</v>
          </cell>
          <cell r="S58" t="str">
            <v>z</v>
          </cell>
          <cell r="T58" t="str">
            <v>z</v>
          </cell>
          <cell r="U58" t="str">
            <v>z</v>
          </cell>
          <cell r="V58" t="str">
            <v>z</v>
          </cell>
          <cell r="W58" t="str">
            <v>z</v>
          </cell>
          <cell r="X58" t="str">
            <v>z</v>
          </cell>
          <cell r="Y58" t="str">
            <v>z</v>
          </cell>
          <cell r="Z58" t="str">
            <v>z</v>
          </cell>
          <cell r="AA58" t="str">
            <v>z</v>
          </cell>
          <cell r="AB58" t="str">
            <v>z</v>
          </cell>
          <cell r="AC58" t="str">
            <v>z</v>
          </cell>
          <cell r="AD58" t="str">
            <v>z</v>
          </cell>
          <cell r="AE58" t="str">
            <v>z</v>
          </cell>
          <cell r="AF58" t="str">
            <v>z</v>
          </cell>
          <cell r="AG58" t="str">
            <v>z</v>
          </cell>
          <cell r="AH58" t="str">
            <v>z</v>
          </cell>
          <cell r="AI58" t="str">
            <v>z</v>
          </cell>
          <cell r="AJ58" t="str">
            <v>z</v>
          </cell>
          <cell r="AK58" t="str">
            <v>z</v>
          </cell>
          <cell r="AL58" t="str">
            <v>z</v>
          </cell>
          <cell r="AM58" t="str">
            <v>z</v>
          </cell>
          <cell r="AN58" t="str">
            <v>z</v>
          </cell>
          <cell r="AO58" t="str">
            <v>z</v>
          </cell>
          <cell r="AP58" t="str">
            <v>z</v>
          </cell>
          <cell r="AQ58" t="str">
            <v>z</v>
          </cell>
          <cell r="AR58" t="str">
            <v>z</v>
          </cell>
          <cell r="AS58" t="str">
            <v>z</v>
          </cell>
          <cell r="AT58" t="str">
            <v>z</v>
          </cell>
        </row>
        <row r="59">
          <cell r="E59" t="str">
            <v>z</v>
          </cell>
          <cell r="F59" t="str">
            <v>z</v>
          </cell>
          <cell r="G59" t="str">
            <v>z</v>
          </cell>
          <cell r="H59" t="str">
            <v>z</v>
          </cell>
          <cell r="I59" t="str">
            <v>z</v>
          </cell>
          <cell r="J59" t="str">
            <v>z</v>
          </cell>
          <cell r="K59" t="str">
            <v>z</v>
          </cell>
          <cell r="L59" t="str">
            <v>z</v>
          </cell>
          <cell r="M59" t="str">
            <v>z</v>
          </cell>
          <cell r="N59" t="str">
            <v>z</v>
          </cell>
          <cell r="O59" t="str">
            <v>z</v>
          </cell>
          <cell r="P59" t="str">
            <v>z</v>
          </cell>
          <cell r="Q59" t="str">
            <v>z</v>
          </cell>
          <cell r="R59" t="str">
            <v>z</v>
          </cell>
          <cell r="S59" t="str">
            <v>z</v>
          </cell>
          <cell r="T59" t="str">
            <v>z</v>
          </cell>
          <cell r="U59" t="str">
            <v>z</v>
          </cell>
          <cell r="V59" t="str">
            <v>z</v>
          </cell>
          <cell r="W59" t="str">
            <v>z</v>
          </cell>
          <cell r="X59" t="str">
            <v>z</v>
          </cell>
          <cell r="Y59" t="str">
            <v>z</v>
          </cell>
          <cell r="Z59" t="str">
            <v>z</v>
          </cell>
          <cell r="AA59" t="str">
            <v>z</v>
          </cell>
          <cell r="AB59" t="str">
            <v>z</v>
          </cell>
          <cell r="AC59" t="str">
            <v>z</v>
          </cell>
          <cell r="AD59" t="str">
            <v>z</v>
          </cell>
          <cell r="AE59" t="str">
            <v>z</v>
          </cell>
          <cell r="AF59" t="str">
            <v>z</v>
          </cell>
          <cell r="AG59" t="str">
            <v>z</v>
          </cell>
          <cell r="AH59" t="str">
            <v>z</v>
          </cell>
          <cell r="AI59" t="str">
            <v>z</v>
          </cell>
          <cell r="AJ59" t="str">
            <v>z</v>
          </cell>
          <cell r="AK59" t="str">
            <v>z</v>
          </cell>
          <cell r="AL59" t="str">
            <v>z</v>
          </cell>
          <cell r="AM59" t="str">
            <v>z</v>
          </cell>
          <cell r="AN59" t="str">
            <v>z</v>
          </cell>
          <cell r="AO59" t="str">
            <v>z</v>
          </cell>
          <cell r="AP59" t="str">
            <v>z</v>
          </cell>
          <cell r="AQ59" t="str">
            <v>z</v>
          </cell>
          <cell r="AR59" t="str">
            <v>z</v>
          </cell>
          <cell r="AS59" t="str">
            <v>z</v>
          </cell>
          <cell r="AT59" t="str">
            <v>z</v>
          </cell>
        </row>
        <row r="60">
          <cell r="E60" t="str">
            <v>z</v>
          </cell>
          <cell r="F60" t="str">
            <v>z</v>
          </cell>
          <cell r="G60" t="str">
            <v>z</v>
          </cell>
          <cell r="H60" t="str">
            <v>z</v>
          </cell>
          <cell r="I60" t="str">
            <v>z</v>
          </cell>
          <cell r="J60" t="str">
            <v>z</v>
          </cell>
          <cell r="K60" t="str">
            <v>z</v>
          </cell>
          <cell r="L60" t="str">
            <v>z</v>
          </cell>
          <cell r="M60" t="str">
            <v>z</v>
          </cell>
          <cell r="N60" t="str">
            <v>z</v>
          </cell>
          <cell r="O60" t="str">
            <v>z</v>
          </cell>
          <cell r="P60" t="str">
            <v>z</v>
          </cell>
          <cell r="Q60" t="str">
            <v>z</v>
          </cell>
          <cell r="R60" t="str">
            <v>z</v>
          </cell>
          <cell r="S60" t="str">
            <v>z</v>
          </cell>
          <cell r="T60" t="str">
            <v>z</v>
          </cell>
          <cell r="U60" t="str">
            <v>z</v>
          </cell>
          <cell r="V60" t="str">
            <v>z</v>
          </cell>
          <cell r="W60" t="str">
            <v>z</v>
          </cell>
          <cell r="X60" t="str">
            <v>z</v>
          </cell>
          <cell r="Y60" t="str">
            <v>z</v>
          </cell>
          <cell r="Z60" t="str">
            <v>z</v>
          </cell>
          <cell r="AA60" t="str">
            <v>z</v>
          </cell>
          <cell r="AB60" t="str">
            <v>z</v>
          </cell>
          <cell r="AC60" t="str">
            <v>z</v>
          </cell>
          <cell r="AD60" t="str">
            <v>z</v>
          </cell>
          <cell r="AE60" t="str">
            <v>z</v>
          </cell>
          <cell r="AF60" t="str">
            <v>z</v>
          </cell>
          <cell r="AG60" t="str">
            <v>z</v>
          </cell>
          <cell r="AH60" t="str">
            <v>z</v>
          </cell>
          <cell r="AI60" t="str">
            <v>z</v>
          </cell>
          <cell r="AJ60" t="str">
            <v>z</v>
          </cell>
          <cell r="AK60" t="str">
            <v>z</v>
          </cell>
          <cell r="AL60" t="str">
            <v>z</v>
          </cell>
          <cell r="AM60" t="str">
            <v>z</v>
          </cell>
          <cell r="AN60" t="str">
            <v>z</v>
          </cell>
          <cell r="AO60" t="str">
            <v>z</v>
          </cell>
          <cell r="AP60" t="str">
            <v>z</v>
          </cell>
          <cell r="AQ60" t="str">
            <v>z</v>
          </cell>
          <cell r="AR60" t="str">
            <v>z</v>
          </cell>
          <cell r="AS60" t="str">
            <v>z</v>
          </cell>
          <cell r="AT60" t="str">
            <v>z</v>
          </cell>
        </row>
        <row r="62">
          <cell r="E62">
            <v>1</v>
          </cell>
          <cell r="F62" t="str">
            <v>A</v>
          </cell>
          <cell r="U62">
            <v>1</v>
          </cell>
          <cell r="V62" t="str">
            <v>A</v>
          </cell>
          <cell r="W62">
            <v>1</v>
          </cell>
          <cell r="X62" t="str">
            <v>A</v>
          </cell>
          <cell r="Y62">
            <v>1</v>
          </cell>
          <cell r="Z62" t="str">
            <v>A</v>
          </cell>
          <cell r="AA62">
            <v>1</v>
          </cell>
          <cell r="AB62" t="str">
            <v>A</v>
          </cell>
          <cell r="AC62">
            <v>1</v>
          </cell>
          <cell r="AD62" t="str">
            <v>A</v>
          </cell>
          <cell r="AE62">
            <v>1</v>
          </cell>
          <cell r="AF62" t="str">
            <v>A</v>
          </cell>
          <cell r="AI62">
            <v>1</v>
          </cell>
          <cell r="AJ62" t="str">
            <v>A</v>
          </cell>
          <cell r="AK62">
            <v>1</v>
          </cell>
          <cell r="AL62" t="str">
            <v>A</v>
          </cell>
          <cell r="AM62">
            <v>1</v>
          </cell>
          <cell r="AN62" t="str">
            <v>A</v>
          </cell>
          <cell r="AO62">
            <v>1</v>
          </cell>
          <cell r="AP62" t="str">
            <v>A</v>
          </cell>
          <cell r="BI62">
            <v>1</v>
          </cell>
          <cell r="BJ62" t="str">
            <v>A</v>
          </cell>
          <cell r="BO62">
            <v>1</v>
          </cell>
          <cell r="BP62" t="str">
            <v>A</v>
          </cell>
          <cell r="BQ62">
            <v>1</v>
          </cell>
          <cell r="BR62" t="str">
            <v>A</v>
          </cell>
          <cell r="BS62">
            <v>1</v>
          </cell>
          <cell r="BT62" t="str">
            <v>A</v>
          </cell>
          <cell r="BU62">
            <v>1</v>
          </cell>
          <cell r="BV62" t="str">
            <v>A</v>
          </cell>
          <cell r="BW62">
            <v>1</v>
          </cell>
          <cell r="BX62" t="str">
            <v>A</v>
          </cell>
          <cell r="BY62">
            <v>1</v>
          </cell>
          <cell r="BZ62" t="str">
            <v>A</v>
          </cell>
          <cell r="CA62">
            <v>1</v>
          </cell>
          <cell r="CB62" t="str">
            <v>A</v>
          </cell>
          <cell r="CC62">
            <v>1</v>
          </cell>
          <cell r="CD62" t="str">
            <v>A</v>
          </cell>
          <cell r="CE62">
            <v>1</v>
          </cell>
          <cell r="CF62" t="str">
            <v>A</v>
          </cell>
          <cell r="CG62">
            <v>1</v>
          </cell>
          <cell r="CH62" t="str">
            <v>A</v>
          </cell>
          <cell r="CI62">
            <v>1</v>
          </cell>
          <cell r="CJ62" t="str">
            <v>A</v>
          </cell>
          <cell r="CK62">
            <v>1</v>
          </cell>
          <cell r="CL62" t="str">
            <v>A</v>
          </cell>
          <cell r="CM62">
            <v>1</v>
          </cell>
          <cell r="CN62" t="str">
            <v>A</v>
          </cell>
          <cell r="CO62">
            <v>1</v>
          </cell>
          <cell r="CP62" t="str">
            <v>A</v>
          </cell>
          <cell r="CQ62">
            <v>1</v>
          </cell>
          <cell r="CR62" t="str">
            <v>A</v>
          </cell>
          <cell r="CS62" t="str">
            <v>Prüfhilfsmittel
Zange</v>
          </cell>
        </row>
        <row r="63">
          <cell r="G63">
            <v>1</v>
          </cell>
          <cell r="H63" t="str">
            <v>A</v>
          </cell>
          <cell r="I63">
            <v>1</v>
          </cell>
          <cell r="J63" t="str">
            <v>A</v>
          </cell>
          <cell r="K63">
            <v>1</v>
          </cell>
          <cell r="L63" t="str">
            <v>A</v>
          </cell>
          <cell r="M63">
            <v>1</v>
          </cell>
          <cell r="N63" t="str">
            <v>A</v>
          </cell>
          <cell r="O63">
            <v>1</v>
          </cell>
          <cell r="P63" t="str">
            <v>A</v>
          </cell>
          <cell r="Q63">
            <v>1</v>
          </cell>
          <cell r="R63" t="str">
            <v>A</v>
          </cell>
          <cell r="S63">
            <v>1</v>
          </cell>
          <cell r="T63" t="str">
            <v>A</v>
          </cell>
          <cell r="AG63">
            <v>1</v>
          </cell>
          <cell r="AH63" t="str">
            <v>A</v>
          </cell>
          <cell r="AS63">
            <v>1</v>
          </cell>
          <cell r="AT63" t="str">
            <v>A</v>
          </cell>
          <cell r="CS63" t="str">
            <v>Prüfhilfsmittel
Steinfurt
(Opening Performance Tester 150)</v>
          </cell>
        </row>
        <row r="64">
          <cell r="E64">
            <v>1</v>
          </cell>
          <cell r="F64" t="str">
            <v>B</v>
          </cell>
          <cell r="G64">
            <v>1</v>
          </cell>
          <cell r="H64" t="str">
            <v>B</v>
          </cell>
          <cell r="I64">
            <v>1</v>
          </cell>
          <cell r="J64" t="str">
            <v>B</v>
          </cell>
          <cell r="K64">
            <v>1</v>
          </cell>
          <cell r="L64" t="str">
            <v>B</v>
          </cell>
          <cell r="M64">
            <v>1</v>
          </cell>
          <cell r="N64" t="str">
            <v>B</v>
          </cell>
          <cell r="O64">
            <v>1</v>
          </cell>
          <cell r="P64" t="str">
            <v>B</v>
          </cell>
          <cell r="Q64">
            <v>1</v>
          </cell>
          <cell r="R64" t="str">
            <v>B</v>
          </cell>
          <cell r="S64">
            <v>1</v>
          </cell>
          <cell r="T64" t="str">
            <v>B</v>
          </cell>
          <cell r="U64">
            <v>1</v>
          </cell>
          <cell r="V64" t="str">
            <v>B</v>
          </cell>
          <cell r="W64">
            <v>1</v>
          </cell>
          <cell r="X64" t="str">
            <v>B</v>
          </cell>
          <cell r="Y64">
            <v>1</v>
          </cell>
          <cell r="Z64" t="str">
            <v>B</v>
          </cell>
          <cell r="AA64">
            <v>1</v>
          </cell>
          <cell r="AB64" t="str">
            <v>B</v>
          </cell>
          <cell r="AC64">
            <v>1</v>
          </cell>
          <cell r="AD64" t="str">
            <v>B</v>
          </cell>
          <cell r="AE64">
            <v>1</v>
          </cell>
          <cell r="AF64" t="str">
            <v>B</v>
          </cell>
          <cell r="AG64">
            <v>1</v>
          </cell>
          <cell r="AH64" t="str">
            <v>B</v>
          </cell>
          <cell r="AI64">
            <v>1</v>
          </cell>
          <cell r="AJ64" t="str">
            <v>B</v>
          </cell>
          <cell r="AK64">
            <v>1</v>
          </cell>
          <cell r="AL64" t="str">
            <v>B</v>
          </cell>
          <cell r="AM64">
            <v>1</v>
          </cell>
          <cell r="AN64" t="str">
            <v>B</v>
          </cell>
          <cell r="AO64">
            <v>1</v>
          </cell>
          <cell r="AP64" t="str">
            <v>B</v>
          </cell>
          <cell r="AQ64">
            <v>1</v>
          </cell>
          <cell r="AR64" t="str">
            <v>B</v>
          </cell>
          <cell r="AS64">
            <v>1</v>
          </cell>
          <cell r="AT64" t="str">
            <v>B</v>
          </cell>
          <cell r="BI64">
            <v>1</v>
          </cell>
          <cell r="BJ64" t="str">
            <v>B</v>
          </cell>
          <cell r="BK64">
            <v>1</v>
          </cell>
          <cell r="BL64" t="str">
            <v>B</v>
          </cell>
          <cell r="BM64">
            <v>1</v>
          </cell>
          <cell r="BN64" t="str">
            <v>B</v>
          </cell>
          <cell r="BO64">
            <v>1</v>
          </cell>
          <cell r="BP64" t="str">
            <v>B</v>
          </cell>
          <cell r="BQ64">
            <v>1</v>
          </cell>
          <cell r="BR64" t="str">
            <v>B</v>
          </cell>
          <cell r="BS64">
            <v>1</v>
          </cell>
          <cell r="BT64" t="str">
            <v>B</v>
          </cell>
          <cell r="BU64">
            <v>1</v>
          </cell>
          <cell r="BV64" t="str">
            <v>B</v>
          </cell>
          <cell r="BW64">
            <v>1</v>
          </cell>
          <cell r="BX64" t="str">
            <v>B</v>
          </cell>
          <cell r="BY64">
            <v>1</v>
          </cell>
          <cell r="BZ64" t="str">
            <v>B</v>
          </cell>
          <cell r="CA64">
            <v>1</v>
          </cell>
          <cell r="CB64" t="str">
            <v>B</v>
          </cell>
          <cell r="CC64">
            <v>1</v>
          </cell>
          <cell r="CD64" t="str">
            <v>B</v>
          </cell>
          <cell r="CE64">
            <v>1</v>
          </cell>
          <cell r="CF64" t="str">
            <v>B</v>
          </cell>
          <cell r="CG64">
            <v>1</v>
          </cell>
          <cell r="CH64" t="str">
            <v>B</v>
          </cell>
          <cell r="CI64">
            <v>1</v>
          </cell>
          <cell r="CJ64" t="str">
            <v>B</v>
          </cell>
          <cell r="CK64">
            <v>1</v>
          </cell>
          <cell r="CL64" t="str">
            <v>B</v>
          </cell>
          <cell r="CM64">
            <v>1</v>
          </cell>
          <cell r="CN64" t="str">
            <v>B</v>
          </cell>
          <cell r="CO64">
            <v>1</v>
          </cell>
          <cell r="CP64" t="str">
            <v>B</v>
          </cell>
          <cell r="CQ64">
            <v>1</v>
          </cell>
          <cell r="CR64" t="str">
            <v>B</v>
          </cell>
          <cell r="CS64" t="str">
            <v>Prüfhilfsmittel
Referenzmuster</v>
          </cell>
        </row>
        <row r="65">
          <cell r="E65">
            <v>1</v>
          </cell>
          <cell r="F65" t="str">
            <v>B</v>
          </cell>
          <cell r="G65">
            <v>1</v>
          </cell>
          <cell r="H65" t="str">
            <v>B</v>
          </cell>
          <cell r="I65">
            <v>1</v>
          </cell>
          <cell r="J65" t="str">
            <v>B</v>
          </cell>
          <cell r="K65">
            <v>1</v>
          </cell>
          <cell r="L65" t="str">
            <v>B</v>
          </cell>
          <cell r="M65">
            <v>1</v>
          </cell>
          <cell r="N65" t="str">
            <v>B</v>
          </cell>
          <cell r="O65">
            <v>1</v>
          </cell>
          <cell r="P65" t="str">
            <v>B</v>
          </cell>
          <cell r="Q65">
            <v>1</v>
          </cell>
          <cell r="R65" t="str">
            <v>B</v>
          </cell>
          <cell r="S65">
            <v>1</v>
          </cell>
          <cell r="T65" t="str">
            <v>B</v>
          </cell>
          <cell r="U65">
            <v>1</v>
          </cell>
          <cell r="V65" t="str">
            <v>B</v>
          </cell>
          <cell r="W65">
            <v>1</v>
          </cell>
          <cell r="X65" t="str">
            <v>B</v>
          </cell>
          <cell r="Y65">
            <v>1</v>
          </cell>
          <cell r="Z65" t="str">
            <v>B</v>
          </cell>
          <cell r="AA65">
            <v>1</v>
          </cell>
          <cell r="AB65" t="str">
            <v>B</v>
          </cell>
          <cell r="AC65">
            <v>1</v>
          </cell>
          <cell r="AD65" t="str">
            <v>B</v>
          </cell>
          <cell r="AE65">
            <v>1</v>
          </cell>
          <cell r="AF65" t="str">
            <v>B</v>
          </cell>
          <cell r="AG65">
            <v>1</v>
          </cell>
          <cell r="AH65" t="str">
            <v>B</v>
          </cell>
          <cell r="AI65">
            <v>1</v>
          </cell>
          <cell r="AJ65" t="str">
            <v>B</v>
          </cell>
          <cell r="AK65">
            <v>1</v>
          </cell>
          <cell r="AL65" t="str">
            <v>B</v>
          </cell>
          <cell r="AM65">
            <v>1</v>
          </cell>
          <cell r="AN65" t="str">
            <v>B</v>
          </cell>
          <cell r="AO65">
            <v>1</v>
          </cell>
          <cell r="AP65" t="str">
            <v>B</v>
          </cell>
          <cell r="AQ65">
            <v>1</v>
          </cell>
          <cell r="AR65" t="str">
            <v>B</v>
          </cell>
          <cell r="AS65">
            <v>1</v>
          </cell>
          <cell r="AT65" t="str">
            <v>B</v>
          </cell>
          <cell r="BI65">
            <v>1</v>
          </cell>
          <cell r="BJ65" t="str">
            <v>B</v>
          </cell>
          <cell r="BK65">
            <v>1</v>
          </cell>
          <cell r="BL65" t="str">
            <v>B</v>
          </cell>
          <cell r="BM65">
            <v>1</v>
          </cell>
          <cell r="BN65" t="str">
            <v>B</v>
          </cell>
          <cell r="BO65">
            <v>1</v>
          </cell>
          <cell r="BP65" t="str">
            <v>B</v>
          </cell>
          <cell r="BQ65">
            <v>1</v>
          </cell>
          <cell r="BR65" t="str">
            <v>B</v>
          </cell>
          <cell r="BS65">
            <v>1</v>
          </cell>
          <cell r="BT65" t="str">
            <v>B</v>
          </cell>
          <cell r="BU65">
            <v>1</v>
          </cell>
          <cell r="BV65" t="str">
            <v>B</v>
          </cell>
          <cell r="BW65">
            <v>1</v>
          </cell>
          <cell r="BX65" t="str">
            <v>B</v>
          </cell>
          <cell r="BY65">
            <v>1</v>
          </cell>
          <cell r="BZ65" t="str">
            <v>B</v>
          </cell>
          <cell r="CA65">
            <v>1</v>
          </cell>
          <cell r="CB65" t="str">
            <v>B</v>
          </cell>
          <cell r="CC65">
            <v>1</v>
          </cell>
          <cell r="CD65" t="str">
            <v>B</v>
          </cell>
          <cell r="CE65">
            <v>1</v>
          </cell>
          <cell r="CF65" t="str">
            <v>B</v>
          </cell>
          <cell r="CG65">
            <v>1</v>
          </cell>
          <cell r="CH65" t="str">
            <v>B</v>
          </cell>
          <cell r="CI65">
            <v>1</v>
          </cell>
          <cell r="CJ65" t="str">
            <v>B</v>
          </cell>
          <cell r="CK65">
            <v>1</v>
          </cell>
          <cell r="CL65" t="str">
            <v>B</v>
          </cell>
          <cell r="CM65">
            <v>1</v>
          </cell>
          <cell r="CN65" t="str">
            <v>B</v>
          </cell>
          <cell r="CO65">
            <v>1</v>
          </cell>
          <cell r="CP65" t="str">
            <v>B</v>
          </cell>
          <cell r="CQ65">
            <v>1</v>
          </cell>
          <cell r="CR65" t="str">
            <v>B</v>
          </cell>
          <cell r="CS65" t="str">
            <v>Prüfhilfsmittel
Referenzmuster</v>
          </cell>
        </row>
        <row r="66">
          <cell r="E66">
            <v>1</v>
          </cell>
          <cell r="F66" t="str">
            <v>B</v>
          </cell>
          <cell r="G66">
            <v>1</v>
          </cell>
          <cell r="H66" t="str">
            <v>B</v>
          </cell>
          <cell r="I66">
            <v>1</v>
          </cell>
          <cell r="J66" t="str">
            <v>B</v>
          </cell>
          <cell r="K66">
            <v>1</v>
          </cell>
          <cell r="L66" t="str">
            <v>B</v>
          </cell>
          <cell r="M66">
            <v>1</v>
          </cell>
          <cell r="N66" t="str">
            <v>B</v>
          </cell>
          <cell r="O66">
            <v>1</v>
          </cell>
          <cell r="P66" t="str">
            <v>B</v>
          </cell>
          <cell r="Q66">
            <v>1</v>
          </cell>
          <cell r="R66" t="str">
            <v>B</v>
          </cell>
          <cell r="S66">
            <v>1</v>
          </cell>
          <cell r="T66" t="str">
            <v>B</v>
          </cell>
          <cell r="U66">
            <v>1</v>
          </cell>
          <cell r="V66" t="str">
            <v>B</v>
          </cell>
          <cell r="W66">
            <v>1</v>
          </cell>
          <cell r="X66" t="str">
            <v>B</v>
          </cell>
          <cell r="Y66">
            <v>1</v>
          </cell>
          <cell r="Z66" t="str">
            <v>B</v>
          </cell>
          <cell r="AA66">
            <v>1</v>
          </cell>
          <cell r="AB66" t="str">
            <v>B</v>
          </cell>
          <cell r="AC66">
            <v>1</v>
          </cell>
          <cell r="AD66" t="str">
            <v>B</v>
          </cell>
          <cell r="AE66">
            <v>1</v>
          </cell>
          <cell r="AF66" t="str">
            <v>B</v>
          </cell>
          <cell r="AG66">
            <v>1</v>
          </cell>
          <cell r="AH66" t="str">
            <v>B</v>
          </cell>
          <cell r="AI66">
            <v>1</v>
          </cell>
          <cell r="AJ66" t="str">
            <v>B</v>
          </cell>
          <cell r="AK66">
            <v>1</v>
          </cell>
          <cell r="AL66" t="str">
            <v>B</v>
          </cell>
          <cell r="AM66">
            <v>1</v>
          </cell>
          <cell r="AN66" t="str">
            <v>B</v>
          </cell>
          <cell r="AO66">
            <v>1</v>
          </cell>
          <cell r="AP66" t="str">
            <v>B</v>
          </cell>
          <cell r="AQ66">
            <v>1</v>
          </cell>
          <cell r="AR66" t="str">
            <v>B</v>
          </cell>
          <cell r="AS66">
            <v>1</v>
          </cell>
          <cell r="AT66" t="str">
            <v>BC</v>
          </cell>
          <cell r="BI66">
            <v>1</v>
          </cell>
          <cell r="BJ66" t="str">
            <v>B</v>
          </cell>
          <cell r="BK66">
            <v>1</v>
          </cell>
          <cell r="BL66" t="str">
            <v>B</v>
          </cell>
          <cell r="BM66">
            <v>1</v>
          </cell>
          <cell r="BN66" t="str">
            <v>B</v>
          </cell>
          <cell r="BO66">
            <v>1</v>
          </cell>
          <cell r="BP66" t="str">
            <v>B</v>
          </cell>
          <cell r="BQ66">
            <v>1</v>
          </cell>
          <cell r="BR66" t="str">
            <v>B</v>
          </cell>
          <cell r="BS66">
            <v>1</v>
          </cell>
          <cell r="BT66" t="str">
            <v>B</v>
          </cell>
          <cell r="BU66">
            <v>1</v>
          </cell>
          <cell r="BV66" t="str">
            <v>B</v>
          </cell>
          <cell r="BW66">
            <v>1</v>
          </cell>
          <cell r="BX66" t="str">
            <v>B</v>
          </cell>
          <cell r="BY66">
            <v>1</v>
          </cell>
          <cell r="BZ66" t="str">
            <v>B</v>
          </cell>
          <cell r="CA66">
            <v>1</v>
          </cell>
          <cell r="CB66" t="str">
            <v>B</v>
          </cell>
          <cell r="CC66">
            <v>1</v>
          </cell>
          <cell r="CD66" t="str">
            <v>B</v>
          </cell>
          <cell r="CE66">
            <v>1</v>
          </cell>
          <cell r="CF66" t="str">
            <v>B</v>
          </cell>
          <cell r="CG66">
            <v>1</v>
          </cell>
          <cell r="CH66" t="str">
            <v>B</v>
          </cell>
          <cell r="CI66">
            <v>1</v>
          </cell>
          <cell r="CJ66" t="str">
            <v>B</v>
          </cell>
          <cell r="CK66">
            <v>1</v>
          </cell>
          <cell r="CL66" t="str">
            <v>B</v>
          </cell>
          <cell r="CM66">
            <v>1</v>
          </cell>
          <cell r="CN66" t="str">
            <v>B</v>
          </cell>
          <cell r="CO66">
            <v>1</v>
          </cell>
          <cell r="CP66" t="str">
            <v>B</v>
          </cell>
          <cell r="CQ66">
            <v>1</v>
          </cell>
          <cell r="CR66" t="str">
            <v>B</v>
          </cell>
          <cell r="CS66" t="str">
            <v>VK</v>
          </cell>
        </row>
        <row r="67">
          <cell r="E67">
            <v>1</v>
          </cell>
          <cell r="F67" t="str">
            <v>B</v>
          </cell>
          <cell r="G67">
            <v>1</v>
          </cell>
          <cell r="H67" t="str">
            <v>B</v>
          </cell>
          <cell r="I67">
            <v>1</v>
          </cell>
          <cell r="J67" t="str">
            <v>B</v>
          </cell>
          <cell r="K67">
            <v>1</v>
          </cell>
          <cell r="L67" t="str">
            <v>B</v>
          </cell>
          <cell r="M67">
            <v>1</v>
          </cell>
          <cell r="N67" t="str">
            <v>B</v>
          </cell>
          <cell r="O67">
            <v>1</v>
          </cell>
          <cell r="P67" t="str">
            <v>B</v>
          </cell>
          <cell r="Q67">
            <v>1</v>
          </cell>
          <cell r="R67" t="str">
            <v>B</v>
          </cell>
          <cell r="S67">
            <v>1</v>
          </cell>
          <cell r="T67" t="str">
            <v>B</v>
          </cell>
          <cell r="U67">
            <v>1</v>
          </cell>
          <cell r="V67" t="str">
            <v>B</v>
          </cell>
          <cell r="W67">
            <v>1</v>
          </cell>
          <cell r="X67" t="str">
            <v>B</v>
          </cell>
          <cell r="Y67">
            <v>1</v>
          </cell>
          <cell r="Z67" t="str">
            <v>B</v>
          </cell>
          <cell r="AA67">
            <v>1</v>
          </cell>
          <cell r="AB67" t="str">
            <v>B</v>
          </cell>
          <cell r="AC67">
            <v>1</v>
          </cell>
          <cell r="AD67" t="str">
            <v>B</v>
          </cell>
          <cell r="AE67">
            <v>1</v>
          </cell>
          <cell r="AF67" t="str">
            <v>B</v>
          </cell>
          <cell r="AG67">
            <v>1</v>
          </cell>
          <cell r="AH67" t="str">
            <v>B</v>
          </cell>
          <cell r="AI67">
            <v>1</v>
          </cell>
          <cell r="AJ67" t="str">
            <v>B</v>
          </cell>
          <cell r="AK67">
            <v>1</v>
          </cell>
          <cell r="AL67" t="str">
            <v>B</v>
          </cell>
          <cell r="AM67">
            <v>1</v>
          </cell>
          <cell r="AN67" t="str">
            <v>B</v>
          </cell>
          <cell r="AO67">
            <v>1</v>
          </cell>
          <cell r="AP67" t="str">
            <v>B</v>
          </cell>
          <cell r="AQ67">
            <v>1</v>
          </cell>
          <cell r="AR67" t="str">
            <v>B</v>
          </cell>
          <cell r="AS67">
            <v>1</v>
          </cell>
          <cell r="AT67" t="str">
            <v>B</v>
          </cell>
          <cell r="BI67">
            <v>1</v>
          </cell>
          <cell r="BJ67" t="str">
            <v>B</v>
          </cell>
          <cell r="BK67">
            <v>1</v>
          </cell>
          <cell r="BL67" t="str">
            <v>B</v>
          </cell>
          <cell r="BM67">
            <v>1</v>
          </cell>
          <cell r="BN67" t="str">
            <v>B</v>
          </cell>
          <cell r="BO67">
            <v>1</v>
          </cell>
          <cell r="BP67" t="str">
            <v>B</v>
          </cell>
          <cell r="BQ67">
            <v>1</v>
          </cell>
          <cell r="BR67" t="str">
            <v>B</v>
          </cell>
          <cell r="BS67">
            <v>1</v>
          </cell>
          <cell r="BT67" t="str">
            <v>B</v>
          </cell>
          <cell r="BU67">
            <v>1</v>
          </cell>
          <cell r="BV67" t="str">
            <v>B</v>
          </cell>
          <cell r="BW67">
            <v>1</v>
          </cell>
          <cell r="BX67" t="str">
            <v>B</v>
          </cell>
          <cell r="BY67">
            <v>1</v>
          </cell>
          <cell r="BZ67" t="str">
            <v>B</v>
          </cell>
          <cell r="CA67">
            <v>1</v>
          </cell>
          <cell r="CB67" t="str">
            <v>B</v>
          </cell>
          <cell r="CC67">
            <v>1</v>
          </cell>
          <cell r="CD67" t="str">
            <v>B</v>
          </cell>
          <cell r="CE67">
            <v>1</v>
          </cell>
          <cell r="CF67" t="str">
            <v>B</v>
          </cell>
          <cell r="CG67">
            <v>1</v>
          </cell>
          <cell r="CH67" t="str">
            <v>B</v>
          </cell>
          <cell r="CI67">
            <v>1</v>
          </cell>
          <cell r="CJ67" t="str">
            <v>B</v>
          </cell>
          <cell r="CK67">
            <v>1</v>
          </cell>
          <cell r="CL67" t="str">
            <v>B</v>
          </cell>
          <cell r="CM67">
            <v>1</v>
          </cell>
          <cell r="CN67" t="str">
            <v>B</v>
          </cell>
          <cell r="CO67">
            <v>1</v>
          </cell>
          <cell r="CP67" t="str">
            <v>B</v>
          </cell>
          <cell r="CQ67">
            <v>1</v>
          </cell>
          <cell r="CR67" t="str">
            <v>B</v>
          </cell>
          <cell r="CS67" t="str">
            <v>VK</v>
          </cell>
        </row>
        <row r="68">
          <cell r="E68">
            <v>1</v>
          </cell>
          <cell r="F68" t="str">
            <v>B</v>
          </cell>
          <cell r="G68">
            <v>1</v>
          </cell>
          <cell r="H68" t="str">
            <v>B</v>
          </cell>
          <cell r="I68">
            <v>1</v>
          </cell>
          <cell r="J68" t="str">
            <v>B</v>
          </cell>
          <cell r="K68">
            <v>1</v>
          </cell>
          <cell r="L68" t="str">
            <v>B</v>
          </cell>
          <cell r="M68">
            <v>1</v>
          </cell>
          <cell r="N68" t="str">
            <v>B</v>
          </cell>
          <cell r="O68">
            <v>1</v>
          </cell>
          <cell r="P68" t="str">
            <v>B</v>
          </cell>
          <cell r="Q68">
            <v>1</v>
          </cell>
          <cell r="R68" t="str">
            <v>B</v>
          </cell>
          <cell r="S68">
            <v>1</v>
          </cell>
          <cell r="T68" t="str">
            <v>B</v>
          </cell>
          <cell r="U68">
            <v>1</v>
          </cell>
          <cell r="V68" t="str">
            <v>B</v>
          </cell>
          <cell r="W68">
            <v>1</v>
          </cell>
          <cell r="X68" t="str">
            <v>B</v>
          </cell>
          <cell r="Y68">
            <v>1</v>
          </cell>
          <cell r="Z68" t="str">
            <v>B</v>
          </cell>
          <cell r="AA68">
            <v>1</v>
          </cell>
          <cell r="AB68" t="str">
            <v>B</v>
          </cell>
          <cell r="AC68">
            <v>1</v>
          </cell>
          <cell r="AD68" t="str">
            <v>B</v>
          </cell>
          <cell r="AE68">
            <v>1</v>
          </cell>
          <cell r="AF68" t="str">
            <v>B</v>
          </cell>
          <cell r="AG68">
            <v>1</v>
          </cell>
          <cell r="AH68" t="str">
            <v>B</v>
          </cell>
          <cell r="AI68">
            <v>1</v>
          </cell>
          <cell r="AJ68" t="str">
            <v>B</v>
          </cell>
          <cell r="AK68">
            <v>1</v>
          </cell>
          <cell r="AL68" t="str">
            <v>B</v>
          </cell>
          <cell r="AM68">
            <v>1</v>
          </cell>
          <cell r="AN68" t="str">
            <v>B</v>
          </cell>
          <cell r="AO68">
            <v>1</v>
          </cell>
          <cell r="AP68" t="str">
            <v>B</v>
          </cell>
          <cell r="AQ68">
            <v>1</v>
          </cell>
          <cell r="AR68" t="str">
            <v>B</v>
          </cell>
          <cell r="AS68">
            <v>1</v>
          </cell>
          <cell r="AT68" t="str">
            <v>B</v>
          </cell>
          <cell r="BI68">
            <v>1</v>
          </cell>
          <cell r="BJ68" t="str">
            <v>B</v>
          </cell>
          <cell r="BK68">
            <v>1</v>
          </cell>
          <cell r="BL68" t="str">
            <v>B</v>
          </cell>
          <cell r="BM68">
            <v>1</v>
          </cell>
          <cell r="BN68" t="str">
            <v>B</v>
          </cell>
          <cell r="BO68">
            <v>1</v>
          </cell>
          <cell r="BP68" t="str">
            <v>B</v>
          </cell>
          <cell r="BQ68">
            <v>1</v>
          </cell>
          <cell r="BR68" t="str">
            <v>B</v>
          </cell>
          <cell r="BS68">
            <v>1</v>
          </cell>
          <cell r="BT68" t="str">
            <v>B</v>
          </cell>
          <cell r="BU68">
            <v>1</v>
          </cell>
          <cell r="BV68" t="str">
            <v>B</v>
          </cell>
          <cell r="BW68">
            <v>1</v>
          </cell>
          <cell r="BX68" t="str">
            <v>B</v>
          </cell>
          <cell r="BY68">
            <v>1</v>
          </cell>
          <cell r="BZ68" t="str">
            <v>B</v>
          </cell>
          <cell r="CA68">
            <v>1</v>
          </cell>
          <cell r="CB68" t="str">
            <v>B</v>
          </cell>
          <cell r="CC68">
            <v>1</v>
          </cell>
          <cell r="CD68" t="str">
            <v>B</v>
          </cell>
          <cell r="CE68">
            <v>1</v>
          </cell>
          <cell r="CF68" t="str">
            <v>B</v>
          </cell>
          <cell r="CG68">
            <v>1</v>
          </cell>
          <cell r="CH68" t="str">
            <v>B</v>
          </cell>
          <cell r="CI68">
            <v>1</v>
          </cell>
          <cell r="CJ68" t="str">
            <v>B</v>
          </cell>
          <cell r="CK68">
            <v>1</v>
          </cell>
          <cell r="CL68" t="str">
            <v>B</v>
          </cell>
          <cell r="CM68">
            <v>1</v>
          </cell>
          <cell r="CN68" t="str">
            <v>B</v>
          </cell>
          <cell r="CO68">
            <v>1</v>
          </cell>
          <cell r="CP68" t="str">
            <v>B</v>
          </cell>
          <cell r="CQ68">
            <v>1</v>
          </cell>
          <cell r="CR68" t="str">
            <v>B</v>
          </cell>
          <cell r="CS68" t="str">
            <v>VK</v>
          </cell>
        </row>
        <row r="69">
          <cell r="E69">
            <v>1</v>
          </cell>
          <cell r="F69" t="str">
            <v>C</v>
          </cell>
          <cell r="G69">
            <v>1</v>
          </cell>
          <cell r="H69" t="str">
            <v>C</v>
          </cell>
          <cell r="I69">
            <v>1</v>
          </cell>
          <cell r="J69" t="str">
            <v>C</v>
          </cell>
          <cell r="K69">
            <v>1</v>
          </cell>
          <cell r="L69" t="str">
            <v>C</v>
          </cell>
          <cell r="M69">
            <v>1</v>
          </cell>
          <cell r="N69" t="str">
            <v>C</v>
          </cell>
          <cell r="O69">
            <v>1</v>
          </cell>
          <cell r="P69" t="str">
            <v>C</v>
          </cell>
          <cell r="Q69">
            <v>1</v>
          </cell>
          <cell r="R69" t="str">
            <v>C</v>
          </cell>
          <cell r="S69">
            <v>1</v>
          </cell>
          <cell r="T69" t="str">
            <v>C</v>
          </cell>
          <cell r="U69">
            <v>1</v>
          </cell>
          <cell r="V69" t="str">
            <v>C</v>
          </cell>
          <cell r="W69">
            <v>1</v>
          </cell>
          <cell r="X69" t="str">
            <v>C</v>
          </cell>
          <cell r="Y69">
            <v>1</v>
          </cell>
          <cell r="Z69" t="str">
            <v>C</v>
          </cell>
          <cell r="AA69">
            <v>1</v>
          </cell>
          <cell r="AB69" t="str">
            <v>C</v>
          </cell>
          <cell r="AC69">
            <v>1</v>
          </cell>
          <cell r="AD69" t="str">
            <v>C</v>
          </cell>
          <cell r="AE69">
            <v>1</v>
          </cell>
          <cell r="AF69" t="str">
            <v>C</v>
          </cell>
          <cell r="AG69">
            <v>1</v>
          </cell>
          <cell r="AH69" t="str">
            <v>C</v>
          </cell>
          <cell r="AI69">
            <v>1</v>
          </cell>
          <cell r="AJ69" t="str">
            <v>C</v>
          </cell>
          <cell r="AK69">
            <v>1</v>
          </cell>
          <cell r="AL69" t="str">
            <v>C</v>
          </cell>
          <cell r="AM69">
            <v>1</v>
          </cell>
          <cell r="AN69" t="str">
            <v>C</v>
          </cell>
          <cell r="AO69">
            <v>1</v>
          </cell>
          <cell r="AP69" t="str">
            <v>C</v>
          </cell>
          <cell r="AQ69">
            <v>1</v>
          </cell>
          <cell r="AR69" t="str">
            <v>C</v>
          </cell>
          <cell r="AS69">
            <v>1</v>
          </cell>
          <cell r="AT69" t="str">
            <v>C</v>
          </cell>
          <cell r="BI69">
            <v>1</v>
          </cell>
          <cell r="BJ69" t="str">
            <v>C</v>
          </cell>
          <cell r="BK69">
            <v>1</v>
          </cell>
          <cell r="BL69" t="str">
            <v>C</v>
          </cell>
          <cell r="BM69">
            <v>1</v>
          </cell>
          <cell r="BN69" t="str">
            <v>C</v>
          </cell>
          <cell r="BO69">
            <v>1</v>
          </cell>
          <cell r="BP69" t="str">
            <v>C</v>
          </cell>
          <cell r="BQ69">
            <v>1</v>
          </cell>
          <cell r="BR69" t="str">
            <v>C</v>
          </cell>
          <cell r="BS69">
            <v>1</v>
          </cell>
          <cell r="BT69" t="str">
            <v>C</v>
          </cell>
          <cell r="BU69">
            <v>1</v>
          </cell>
          <cell r="BV69" t="str">
            <v>C</v>
          </cell>
          <cell r="BW69">
            <v>1</v>
          </cell>
          <cell r="BX69" t="str">
            <v>C</v>
          </cell>
          <cell r="BY69">
            <v>1</v>
          </cell>
          <cell r="BZ69" t="str">
            <v>C</v>
          </cell>
          <cell r="CA69">
            <v>1</v>
          </cell>
          <cell r="CB69" t="str">
            <v>C</v>
          </cell>
          <cell r="CC69">
            <v>1</v>
          </cell>
          <cell r="CD69" t="str">
            <v>C</v>
          </cell>
          <cell r="CE69">
            <v>1</v>
          </cell>
          <cell r="CF69" t="str">
            <v>C</v>
          </cell>
          <cell r="CG69">
            <v>1</v>
          </cell>
          <cell r="CH69" t="str">
            <v>C</v>
          </cell>
          <cell r="CI69">
            <v>1</v>
          </cell>
          <cell r="CJ69" t="str">
            <v>C</v>
          </cell>
          <cell r="CK69">
            <v>1</v>
          </cell>
          <cell r="CL69" t="str">
            <v>C</v>
          </cell>
          <cell r="CM69">
            <v>1</v>
          </cell>
          <cell r="CN69" t="str">
            <v>C</v>
          </cell>
          <cell r="CO69">
            <v>1</v>
          </cell>
          <cell r="CP69" t="str">
            <v>C</v>
          </cell>
          <cell r="CQ69">
            <v>1</v>
          </cell>
          <cell r="CR69" t="str">
            <v>C</v>
          </cell>
          <cell r="CS69" t="str">
            <v>VK</v>
          </cell>
        </row>
        <row r="70">
          <cell r="E70">
            <v>1</v>
          </cell>
          <cell r="F70" t="str">
            <v>B</v>
          </cell>
          <cell r="G70">
            <v>1</v>
          </cell>
          <cell r="H70" t="str">
            <v>B</v>
          </cell>
          <cell r="I70">
            <v>1</v>
          </cell>
          <cell r="J70" t="str">
            <v>B</v>
          </cell>
          <cell r="K70">
            <v>1</v>
          </cell>
          <cell r="L70" t="str">
            <v>B</v>
          </cell>
          <cell r="M70">
            <v>1</v>
          </cell>
          <cell r="N70" t="str">
            <v>B</v>
          </cell>
          <cell r="O70">
            <v>1</v>
          </cell>
          <cell r="P70" t="str">
            <v>B</v>
          </cell>
          <cell r="Q70">
            <v>1</v>
          </cell>
          <cell r="R70" t="str">
            <v>B</v>
          </cell>
          <cell r="S70">
            <v>1</v>
          </cell>
          <cell r="T70" t="str">
            <v>B</v>
          </cell>
          <cell r="U70">
            <v>1</v>
          </cell>
          <cell r="V70" t="str">
            <v>B</v>
          </cell>
          <cell r="W70">
            <v>1</v>
          </cell>
          <cell r="X70" t="str">
            <v>B</v>
          </cell>
          <cell r="Y70">
            <v>1</v>
          </cell>
          <cell r="Z70" t="str">
            <v>B</v>
          </cell>
          <cell r="AA70">
            <v>1</v>
          </cell>
          <cell r="AB70" t="str">
            <v>B</v>
          </cell>
          <cell r="AC70">
            <v>1</v>
          </cell>
          <cell r="AD70" t="str">
            <v>B</v>
          </cell>
          <cell r="AE70">
            <v>1</v>
          </cell>
          <cell r="AF70" t="str">
            <v>B</v>
          </cell>
          <cell r="AG70">
            <v>1</v>
          </cell>
          <cell r="AH70" t="str">
            <v>B</v>
          </cell>
          <cell r="AI70">
            <v>1</v>
          </cell>
          <cell r="AJ70" t="str">
            <v>B</v>
          </cell>
          <cell r="AK70">
            <v>1</v>
          </cell>
          <cell r="AL70" t="str">
            <v>B</v>
          </cell>
          <cell r="AM70">
            <v>1</v>
          </cell>
          <cell r="AN70" t="str">
            <v>B</v>
          </cell>
          <cell r="AO70">
            <v>1</v>
          </cell>
          <cell r="AP70" t="str">
            <v>B</v>
          </cell>
          <cell r="AQ70">
            <v>1</v>
          </cell>
          <cell r="AR70" t="str">
            <v>B</v>
          </cell>
          <cell r="AS70">
            <v>1</v>
          </cell>
          <cell r="AT70" t="str">
            <v>B</v>
          </cell>
          <cell r="BI70">
            <v>1</v>
          </cell>
          <cell r="BJ70" t="str">
            <v>B</v>
          </cell>
          <cell r="BK70">
            <v>1</v>
          </cell>
          <cell r="BL70" t="str">
            <v>B</v>
          </cell>
          <cell r="BM70">
            <v>1</v>
          </cell>
          <cell r="BN70" t="str">
            <v>B</v>
          </cell>
          <cell r="BO70">
            <v>1</v>
          </cell>
          <cell r="BP70" t="str">
            <v>B</v>
          </cell>
          <cell r="BQ70">
            <v>1</v>
          </cell>
          <cell r="BR70" t="str">
            <v>B</v>
          </cell>
          <cell r="BS70">
            <v>1</v>
          </cell>
          <cell r="BT70" t="str">
            <v>B</v>
          </cell>
          <cell r="BU70">
            <v>1</v>
          </cell>
          <cell r="BV70" t="str">
            <v>B</v>
          </cell>
          <cell r="BW70">
            <v>1</v>
          </cell>
          <cell r="BX70" t="str">
            <v>B</v>
          </cell>
          <cell r="BY70">
            <v>1</v>
          </cell>
          <cell r="BZ70" t="str">
            <v>B</v>
          </cell>
          <cell r="CA70">
            <v>1</v>
          </cell>
          <cell r="CB70" t="str">
            <v>B</v>
          </cell>
          <cell r="CC70">
            <v>1</v>
          </cell>
          <cell r="CD70" t="str">
            <v>B</v>
          </cell>
          <cell r="CE70">
            <v>1</v>
          </cell>
          <cell r="CF70" t="str">
            <v>B</v>
          </cell>
          <cell r="CG70">
            <v>1</v>
          </cell>
          <cell r="CH70" t="str">
            <v>B</v>
          </cell>
          <cell r="CI70">
            <v>1</v>
          </cell>
          <cell r="CJ70" t="str">
            <v>B</v>
          </cell>
          <cell r="CK70">
            <v>1</v>
          </cell>
          <cell r="CL70" t="str">
            <v>B</v>
          </cell>
          <cell r="CM70">
            <v>1</v>
          </cell>
          <cell r="CN70" t="str">
            <v>B</v>
          </cell>
          <cell r="CO70">
            <v>1</v>
          </cell>
          <cell r="CP70" t="str">
            <v>B</v>
          </cell>
          <cell r="CQ70">
            <v>1</v>
          </cell>
          <cell r="CR70" t="str">
            <v>B</v>
          </cell>
          <cell r="CS70" t="str">
            <v>VK
Messuhr z 0,01</v>
          </cell>
        </row>
        <row r="71">
          <cell r="E71">
            <v>1</v>
          </cell>
          <cell r="F71" t="str">
            <v>C</v>
          </cell>
          <cell r="G71">
            <v>1</v>
          </cell>
          <cell r="H71" t="str">
            <v>C</v>
          </cell>
          <cell r="I71">
            <v>1</v>
          </cell>
          <cell r="J71" t="str">
            <v>C</v>
          </cell>
          <cell r="K71">
            <v>1</v>
          </cell>
          <cell r="L71" t="str">
            <v>C</v>
          </cell>
          <cell r="M71">
            <v>1</v>
          </cell>
          <cell r="N71" t="str">
            <v>C</v>
          </cell>
          <cell r="O71">
            <v>1</v>
          </cell>
          <cell r="P71" t="str">
            <v>C</v>
          </cell>
          <cell r="Q71">
            <v>1</v>
          </cell>
          <cell r="R71" t="str">
            <v>C</v>
          </cell>
          <cell r="S71">
            <v>1</v>
          </cell>
          <cell r="T71" t="str">
            <v>C</v>
          </cell>
          <cell r="U71">
            <v>1</v>
          </cell>
          <cell r="V71" t="str">
            <v>C</v>
          </cell>
          <cell r="W71">
            <v>1</v>
          </cell>
          <cell r="X71" t="str">
            <v>C</v>
          </cell>
          <cell r="Y71">
            <v>1</v>
          </cell>
          <cell r="Z71" t="str">
            <v>C</v>
          </cell>
          <cell r="AA71">
            <v>1</v>
          </cell>
          <cell r="AB71" t="str">
            <v>C</v>
          </cell>
          <cell r="AC71">
            <v>1</v>
          </cell>
          <cell r="AD71" t="str">
            <v>C</v>
          </cell>
          <cell r="AE71">
            <v>1</v>
          </cell>
          <cell r="AF71" t="str">
            <v>C</v>
          </cell>
          <cell r="AG71">
            <v>1</v>
          </cell>
          <cell r="AH71" t="str">
            <v>C</v>
          </cell>
          <cell r="AI71">
            <v>1</v>
          </cell>
          <cell r="AJ71" t="str">
            <v>C</v>
          </cell>
          <cell r="AK71">
            <v>1</v>
          </cell>
          <cell r="AL71" t="str">
            <v>C</v>
          </cell>
          <cell r="AM71">
            <v>1</v>
          </cell>
          <cell r="AN71" t="str">
            <v>C</v>
          </cell>
          <cell r="AO71">
            <v>1</v>
          </cell>
          <cell r="AP71" t="str">
            <v>C</v>
          </cell>
          <cell r="AQ71">
            <v>1</v>
          </cell>
          <cell r="AR71" t="str">
            <v>C</v>
          </cell>
          <cell r="AS71">
            <v>1</v>
          </cell>
          <cell r="AT71" t="str">
            <v>C</v>
          </cell>
          <cell r="BI71">
            <v>1</v>
          </cell>
          <cell r="BJ71" t="str">
            <v>C</v>
          </cell>
          <cell r="BK71">
            <v>1</v>
          </cell>
          <cell r="BL71" t="str">
            <v>C</v>
          </cell>
          <cell r="BM71">
            <v>1</v>
          </cell>
          <cell r="BN71" t="str">
            <v>C</v>
          </cell>
          <cell r="BO71">
            <v>1</v>
          </cell>
          <cell r="BP71" t="str">
            <v>C</v>
          </cell>
          <cell r="BQ71">
            <v>1</v>
          </cell>
          <cell r="BR71" t="str">
            <v>C</v>
          </cell>
          <cell r="BS71">
            <v>1</v>
          </cell>
          <cell r="BT71" t="str">
            <v>C</v>
          </cell>
          <cell r="BU71">
            <v>1</v>
          </cell>
          <cell r="BV71" t="str">
            <v>C</v>
          </cell>
          <cell r="BW71">
            <v>1</v>
          </cell>
          <cell r="BX71" t="str">
            <v>C</v>
          </cell>
          <cell r="BY71">
            <v>1</v>
          </cell>
          <cell r="BZ71" t="str">
            <v>C</v>
          </cell>
          <cell r="CA71">
            <v>1</v>
          </cell>
          <cell r="CB71" t="str">
            <v>C</v>
          </cell>
          <cell r="CC71">
            <v>1</v>
          </cell>
          <cell r="CD71" t="str">
            <v>C</v>
          </cell>
          <cell r="CE71">
            <v>1</v>
          </cell>
          <cell r="CF71" t="str">
            <v>C</v>
          </cell>
          <cell r="CG71">
            <v>1</v>
          </cell>
          <cell r="CH71" t="str">
            <v>C</v>
          </cell>
          <cell r="CI71">
            <v>1</v>
          </cell>
          <cell r="CJ71" t="str">
            <v>C</v>
          </cell>
          <cell r="CK71">
            <v>1</v>
          </cell>
          <cell r="CL71" t="str">
            <v>C</v>
          </cell>
          <cell r="CM71">
            <v>1</v>
          </cell>
          <cell r="CN71" t="str">
            <v>C</v>
          </cell>
          <cell r="CO71">
            <v>1</v>
          </cell>
          <cell r="CP71" t="str">
            <v>C</v>
          </cell>
          <cell r="CQ71">
            <v>1</v>
          </cell>
          <cell r="CR71" t="str">
            <v>C</v>
          </cell>
          <cell r="CS71" t="str">
            <v>VK/
Messschieber z 0,1</v>
          </cell>
        </row>
        <row r="72">
          <cell r="E72">
            <v>1</v>
          </cell>
          <cell r="F72" t="str">
            <v>A</v>
          </cell>
          <cell r="G72">
            <v>1</v>
          </cell>
          <cell r="H72" t="str">
            <v>A</v>
          </cell>
          <cell r="I72">
            <v>1</v>
          </cell>
          <cell r="J72" t="str">
            <v>A</v>
          </cell>
          <cell r="K72">
            <v>1</v>
          </cell>
          <cell r="L72" t="str">
            <v>A</v>
          </cell>
          <cell r="M72">
            <v>1</v>
          </cell>
          <cell r="N72" t="str">
            <v>A</v>
          </cell>
          <cell r="O72">
            <v>1</v>
          </cell>
          <cell r="P72" t="str">
            <v>A</v>
          </cell>
          <cell r="Q72">
            <v>1</v>
          </cell>
          <cell r="R72" t="str">
            <v>A</v>
          </cell>
          <cell r="S72">
            <v>1</v>
          </cell>
          <cell r="T72" t="str">
            <v>A</v>
          </cell>
          <cell r="U72">
            <v>1</v>
          </cell>
          <cell r="V72" t="str">
            <v>A</v>
          </cell>
          <cell r="W72">
            <v>1</v>
          </cell>
          <cell r="X72" t="str">
            <v>A</v>
          </cell>
          <cell r="Y72">
            <v>1</v>
          </cell>
          <cell r="Z72" t="str">
            <v>A</v>
          </cell>
          <cell r="AA72">
            <v>1</v>
          </cell>
          <cell r="AB72" t="str">
            <v>A</v>
          </cell>
          <cell r="AC72">
            <v>1</v>
          </cell>
          <cell r="AD72" t="str">
            <v>A</v>
          </cell>
          <cell r="AE72">
            <v>1</v>
          </cell>
          <cell r="AF72" t="str">
            <v>A</v>
          </cell>
          <cell r="AG72">
            <v>1</v>
          </cell>
          <cell r="AH72" t="str">
            <v>A</v>
          </cell>
          <cell r="AI72">
            <v>1</v>
          </cell>
          <cell r="AJ72" t="str">
            <v>A</v>
          </cell>
          <cell r="AK72">
            <v>1</v>
          </cell>
          <cell r="AL72" t="str">
            <v>A</v>
          </cell>
          <cell r="AM72">
            <v>1</v>
          </cell>
          <cell r="AN72" t="str">
            <v>A</v>
          </cell>
          <cell r="AO72">
            <v>1</v>
          </cell>
          <cell r="AP72" t="str">
            <v>A</v>
          </cell>
          <cell r="AQ72">
            <v>1</v>
          </cell>
          <cell r="AR72" t="str">
            <v>A</v>
          </cell>
          <cell r="AS72">
            <v>1</v>
          </cell>
          <cell r="AT72" t="str">
            <v>A</v>
          </cell>
          <cell r="BI72">
            <v>1</v>
          </cell>
          <cell r="BJ72" t="str">
            <v>A</v>
          </cell>
          <cell r="BK72">
            <v>1</v>
          </cell>
          <cell r="BL72" t="str">
            <v>A</v>
          </cell>
          <cell r="BM72">
            <v>1</v>
          </cell>
          <cell r="BN72" t="str">
            <v>A</v>
          </cell>
          <cell r="BO72">
            <v>1</v>
          </cell>
          <cell r="BP72" t="str">
            <v>A</v>
          </cell>
          <cell r="BQ72">
            <v>1</v>
          </cell>
          <cell r="BR72" t="str">
            <v>A</v>
          </cell>
          <cell r="BS72">
            <v>1</v>
          </cell>
          <cell r="BT72" t="str">
            <v>A</v>
          </cell>
          <cell r="BU72">
            <v>1</v>
          </cell>
          <cell r="BV72" t="str">
            <v>A</v>
          </cell>
          <cell r="BW72">
            <v>1</v>
          </cell>
          <cell r="BX72" t="str">
            <v>A</v>
          </cell>
          <cell r="BY72">
            <v>1</v>
          </cell>
          <cell r="BZ72" t="str">
            <v>A</v>
          </cell>
          <cell r="CA72">
            <v>1</v>
          </cell>
          <cell r="CB72" t="str">
            <v>A</v>
          </cell>
          <cell r="CC72">
            <v>1</v>
          </cell>
          <cell r="CD72" t="str">
            <v>A</v>
          </cell>
          <cell r="CE72">
            <v>1</v>
          </cell>
          <cell r="CF72" t="str">
            <v>A</v>
          </cell>
          <cell r="CG72">
            <v>1</v>
          </cell>
          <cell r="CH72" t="str">
            <v>A</v>
          </cell>
          <cell r="CI72">
            <v>1</v>
          </cell>
          <cell r="CJ72" t="str">
            <v>A</v>
          </cell>
          <cell r="CK72">
            <v>1</v>
          </cell>
          <cell r="CL72" t="str">
            <v>A</v>
          </cell>
          <cell r="CM72">
            <v>1</v>
          </cell>
          <cell r="CN72" t="str">
            <v>A</v>
          </cell>
          <cell r="CO72">
            <v>1</v>
          </cell>
          <cell r="CP72" t="str">
            <v>A</v>
          </cell>
          <cell r="CQ72">
            <v>1</v>
          </cell>
          <cell r="CR72" t="str">
            <v>A</v>
          </cell>
          <cell r="CS72" t="str">
            <v>VK</v>
          </cell>
        </row>
        <row r="73">
          <cell r="E73">
            <v>1</v>
          </cell>
          <cell r="F73" t="str">
            <v>C</v>
          </cell>
          <cell r="G73">
            <v>1</v>
          </cell>
          <cell r="H73" t="str">
            <v>A</v>
          </cell>
          <cell r="I73">
            <v>1</v>
          </cell>
          <cell r="J73" t="str">
            <v>C</v>
          </cell>
          <cell r="K73">
            <v>1</v>
          </cell>
          <cell r="L73" t="str">
            <v>C</v>
          </cell>
          <cell r="M73">
            <v>1</v>
          </cell>
          <cell r="N73" t="str">
            <v>C</v>
          </cell>
          <cell r="O73">
            <v>1</v>
          </cell>
          <cell r="P73" t="str">
            <v>C</v>
          </cell>
          <cell r="Q73">
            <v>1</v>
          </cell>
          <cell r="R73" t="str">
            <v>C</v>
          </cell>
          <cell r="S73">
            <v>1</v>
          </cell>
          <cell r="T73" t="str">
            <v>C</v>
          </cell>
          <cell r="U73">
            <v>1</v>
          </cell>
          <cell r="V73" t="str">
            <v>A</v>
          </cell>
          <cell r="W73">
            <v>1</v>
          </cell>
          <cell r="X73" t="str">
            <v>A</v>
          </cell>
          <cell r="Y73">
            <v>1</v>
          </cell>
          <cell r="Z73" t="str">
            <v>A</v>
          </cell>
          <cell r="AA73">
            <v>1</v>
          </cell>
          <cell r="AB73" t="str">
            <v>A</v>
          </cell>
          <cell r="AC73">
            <v>1</v>
          </cell>
          <cell r="AD73" t="str">
            <v>A</v>
          </cell>
          <cell r="AE73">
            <v>1</v>
          </cell>
          <cell r="AF73" t="str">
            <v>A</v>
          </cell>
          <cell r="AG73">
            <v>1</v>
          </cell>
          <cell r="AH73" t="str">
            <v>A</v>
          </cell>
          <cell r="AI73">
            <v>1</v>
          </cell>
          <cell r="AJ73" t="str">
            <v>A</v>
          </cell>
          <cell r="AK73">
            <v>1</v>
          </cell>
          <cell r="AL73" t="str">
            <v>A</v>
          </cell>
          <cell r="AM73">
            <v>1</v>
          </cell>
          <cell r="AN73" t="str">
            <v>A</v>
          </cell>
          <cell r="AO73">
            <v>1</v>
          </cell>
          <cell r="AP73" t="str">
            <v>A</v>
          </cell>
          <cell r="AQ73">
            <v>1</v>
          </cell>
          <cell r="AR73" t="str">
            <v>C</v>
          </cell>
          <cell r="AS73">
            <v>1</v>
          </cell>
          <cell r="AT73" t="str">
            <v>C</v>
          </cell>
          <cell r="BI73">
            <v>1</v>
          </cell>
          <cell r="BJ73" t="str">
            <v>A</v>
          </cell>
          <cell r="BK73">
            <v>1</v>
          </cell>
          <cell r="BL73" t="str">
            <v>A</v>
          </cell>
          <cell r="BM73">
            <v>1</v>
          </cell>
          <cell r="BN73" t="str">
            <v>A</v>
          </cell>
          <cell r="BO73">
            <v>1</v>
          </cell>
          <cell r="BP73" t="str">
            <v>A</v>
          </cell>
          <cell r="BQ73">
            <v>1</v>
          </cell>
          <cell r="BR73" t="str">
            <v>A</v>
          </cell>
          <cell r="BS73">
            <v>1</v>
          </cell>
          <cell r="BT73" t="str">
            <v>A</v>
          </cell>
          <cell r="BU73">
            <v>1</v>
          </cell>
          <cell r="BV73" t="str">
            <v>A</v>
          </cell>
          <cell r="BW73">
            <v>1</v>
          </cell>
          <cell r="BX73" t="str">
            <v>A</v>
          </cell>
          <cell r="BY73">
            <v>1</v>
          </cell>
          <cell r="BZ73" t="str">
            <v>A</v>
          </cell>
          <cell r="CA73">
            <v>1</v>
          </cell>
          <cell r="CB73" t="str">
            <v>A</v>
          </cell>
          <cell r="CC73">
            <v>1</v>
          </cell>
          <cell r="CD73" t="str">
            <v>A</v>
          </cell>
          <cell r="CE73">
            <v>1</v>
          </cell>
          <cell r="CF73" t="str">
            <v>A</v>
          </cell>
          <cell r="CG73">
            <v>1</v>
          </cell>
          <cell r="CH73" t="str">
            <v>A</v>
          </cell>
          <cell r="CI73">
            <v>1</v>
          </cell>
          <cell r="CJ73" t="str">
            <v>A</v>
          </cell>
          <cell r="CK73">
            <v>1</v>
          </cell>
          <cell r="CL73" t="str">
            <v>A</v>
          </cell>
          <cell r="CM73">
            <v>1</v>
          </cell>
          <cell r="CN73" t="str">
            <v>A</v>
          </cell>
          <cell r="CO73">
            <v>1</v>
          </cell>
          <cell r="CP73" t="str">
            <v>A</v>
          </cell>
          <cell r="CQ73">
            <v>1</v>
          </cell>
          <cell r="CR73" t="str">
            <v>A</v>
          </cell>
          <cell r="CS73" t="str">
            <v>VK</v>
          </cell>
        </row>
        <row r="74">
          <cell r="E74">
            <v>1</v>
          </cell>
          <cell r="F74" t="str">
            <v>A</v>
          </cell>
          <cell r="G74">
            <v>1</v>
          </cell>
          <cell r="H74" t="str">
            <v>A</v>
          </cell>
          <cell r="I74">
            <v>1</v>
          </cell>
          <cell r="J74" t="str">
            <v>A</v>
          </cell>
          <cell r="K74">
            <v>1</v>
          </cell>
          <cell r="L74" t="str">
            <v>A</v>
          </cell>
          <cell r="M74">
            <v>1</v>
          </cell>
          <cell r="N74" t="str">
            <v>A</v>
          </cell>
          <cell r="O74">
            <v>1</v>
          </cell>
          <cell r="P74" t="str">
            <v>A</v>
          </cell>
          <cell r="Q74">
            <v>1</v>
          </cell>
          <cell r="R74" t="str">
            <v>A</v>
          </cell>
          <cell r="S74">
            <v>1</v>
          </cell>
          <cell r="T74" t="str">
            <v>A</v>
          </cell>
          <cell r="U74">
            <v>1</v>
          </cell>
          <cell r="V74" t="str">
            <v>A</v>
          </cell>
          <cell r="W74">
            <v>1</v>
          </cell>
          <cell r="X74" t="str">
            <v>A</v>
          </cell>
          <cell r="Y74">
            <v>1</v>
          </cell>
          <cell r="Z74" t="str">
            <v>A</v>
          </cell>
          <cell r="AA74">
            <v>1</v>
          </cell>
          <cell r="AB74" t="str">
            <v>A</v>
          </cell>
          <cell r="AC74">
            <v>1</v>
          </cell>
          <cell r="AD74" t="str">
            <v>A</v>
          </cell>
          <cell r="AE74">
            <v>1</v>
          </cell>
          <cell r="AF74" t="str">
            <v>A</v>
          </cell>
          <cell r="AG74">
            <v>1</v>
          </cell>
          <cell r="AH74" t="str">
            <v>A</v>
          </cell>
          <cell r="AI74">
            <v>1</v>
          </cell>
          <cell r="AJ74" t="str">
            <v>A</v>
          </cell>
          <cell r="AK74">
            <v>1</v>
          </cell>
          <cell r="AL74" t="str">
            <v>A</v>
          </cell>
          <cell r="AM74">
            <v>1</v>
          </cell>
          <cell r="AN74" t="str">
            <v>A</v>
          </cell>
          <cell r="AO74">
            <v>1</v>
          </cell>
          <cell r="AP74" t="str">
            <v>A</v>
          </cell>
          <cell r="AQ74">
            <v>1</v>
          </cell>
          <cell r="AR74" t="str">
            <v>A</v>
          </cell>
          <cell r="AS74">
            <v>1</v>
          </cell>
          <cell r="AT74" t="str">
            <v>A</v>
          </cell>
          <cell r="BI74">
            <v>1</v>
          </cell>
          <cell r="BJ74" t="str">
            <v>A</v>
          </cell>
          <cell r="BK74">
            <v>1</v>
          </cell>
          <cell r="BL74" t="str">
            <v>A</v>
          </cell>
          <cell r="BM74">
            <v>1</v>
          </cell>
          <cell r="BN74" t="str">
            <v>A</v>
          </cell>
          <cell r="BO74">
            <v>1</v>
          </cell>
          <cell r="BP74" t="str">
            <v>A</v>
          </cell>
          <cell r="BQ74">
            <v>1</v>
          </cell>
          <cell r="BR74" t="str">
            <v>A</v>
          </cell>
          <cell r="BS74">
            <v>1</v>
          </cell>
          <cell r="BT74" t="str">
            <v>A</v>
          </cell>
          <cell r="BU74">
            <v>1</v>
          </cell>
          <cell r="BV74" t="str">
            <v>A</v>
          </cell>
          <cell r="BW74">
            <v>1</v>
          </cell>
          <cell r="BX74" t="str">
            <v>A</v>
          </cell>
          <cell r="BY74">
            <v>1</v>
          </cell>
          <cell r="BZ74" t="str">
            <v>A</v>
          </cell>
          <cell r="CA74">
            <v>1</v>
          </cell>
          <cell r="CB74" t="str">
            <v>A</v>
          </cell>
          <cell r="CC74">
            <v>1</v>
          </cell>
          <cell r="CD74" t="str">
            <v>A</v>
          </cell>
          <cell r="CE74">
            <v>1</v>
          </cell>
          <cell r="CF74" t="str">
            <v>A</v>
          </cell>
          <cell r="CG74">
            <v>1</v>
          </cell>
          <cell r="CH74" t="str">
            <v>A</v>
          </cell>
          <cell r="CI74">
            <v>1</v>
          </cell>
          <cell r="CJ74" t="str">
            <v>A</v>
          </cell>
          <cell r="CK74">
            <v>1</v>
          </cell>
          <cell r="CL74" t="str">
            <v>A</v>
          </cell>
          <cell r="CM74">
            <v>1</v>
          </cell>
          <cell r="CN74" t="str">
            <v>A</v>
          </cell>
          <cell r="CO74">
            <v>1</v>
          </cell>
          <cell r="CP74" t="str">
            <v>A</v>
          </cell>
          <cell r="CQ74">
            <v>1</v>
          </cell>
          <cell r="CR74" t="str">
            <v>A</v>
          </cell>
          <cell r="CS74" t="str">
            <v>VK</v>
          </cell>
        </row>
        <row r="75">
          <cell r="E75">
            <v>1</v>
          </cell>
          <cell r="F75" t="str">
            <v>B</v>
          </cell>
          <cell r="G75">
            <v>1</v>
          </cell>
          <cell r="H75" t="str">
            <v>B</v>
          </cell>
          <cell r="I75">
            <v>1</v>
          </cell>
          <cell r="J75" t="str">
            <v>B</v>
          </cell>
          <cell r="K75">
            <v>1</v>
          </cell>
          <cell r="L75" t="str">
            <v>B</v>
          </cell>
          <cell r="M75">
            <v>1</v>
          </cell>
          <cell r="N75" t="str">
            <v>B</v>
          </cell>
          <cell r="O75">
            <v>1</v>
          </cell>
          <cell r="P75" t="str">
            <v>B</v>
          </cell>
          <cell r="Q75">
            <v>1</v>
          </cell>
          <cell r="R75" t="str">
            <v>B</v>
          </cell>
          <cell r="S75">
            <v>1</v>
          </cell>
          <cell r="T75" t="str">
            <v>B</v>
          </cell>
          <cell r="U75">
            <v>1</v>
          </cell>
          <cell r="V75" t="str">
            <v>B</v>
          </cell>
          <cell r="W75">
            <v>1</v>
          </cell>
          <cell r="X75" t="str">
            <v>B</v>
          </cell>
          <cell r="Y75">
            <v>1</v>
          </cell>
          <cell r="Z75" t="str">
            <v>B</v>
          </cell>
          <cell r="AA75">
            <v>1</v>
          </cell>
          <cell r="AB75" t="str">
            <v>B</v>
          </cell>
          <cell r="AC75">
            <v>1</v>
          </cell>
          <cell r="AD75" t="str">
            <v>B</v>
          </cell>
          <cell r="AE75">
            <v>1</v>
          </cell>
          <cell r="AF75" t="str">
            <v>B</v>
          </cell>
          <cell r="AG75">
            <v>1</v>
          </cell>
          <cell r="AH75" t="str">
            <v>B</v>
          </cell>
          <cell r="AI75">
            <v>1</v>
          </cell>
          <cell r="AJ75" t="str">
            <v>B</v>
          </cell>
          <cell r="AK75">
            <v>1</v>
          </cell>
          <cell r="AL75" t="str">
            <v>B</v>
          </cell>
          <cell r="AM75">
            <v>1</v>
          </cell>
          <cell r="AN75" t="str">
            <v>B</v>
          </cell>
          <cell r="AO75">
            <v>1</v>
          </cell>
          <cell r="AP75" t="str">
            <v>B</v>
          </cell>
          <cell r="AQ75">
            <v>1</v>
          </cell>
          <cell r="AR75" t="str">
            <v>B</v>
          </cell>
          <cell r="AS75">
            <v>1</v>
          </cell>
          <cell r="AT75" t="str">
            <v>B</v>
          </cell>
          <cell r="BI75">
            <v>1</v>
          </cell>
          <cell r="BJ75" t="str">
            <v>B</v>
          </cell>
          <cell r="BK75">
            <v>1</v>
          </cell>
          <cell r="BL75" t="str">
            <v>B</v>
          </cell>
          <cell r="BM75">
            <v>1</v>
          </cell>
          <cell r="BN75" t="str">
            <v>B</v>
          </cell>
          <cell r="BO75">
            <v>1</v>
          </cell>
          <cell r="BP75" t="str">
            <v>B</v>
          </cell>
          <cell r="BQ75">
            <v>1</v>
          </cell>
          <cell r="BR75" t="str">
            <v>B</v>
          </cell>
          <cell r="BS75">
            <v>1</v>
          </cell>
          <cell r="BT75" t="str">
            <v>B</v>
          </cell>
          <cell r="BU75">
            <v>1</v>
          </cell>
          <cell r="BV75" t="str">
            <v>B</v>
          </cell>
          <cell r="BW75">
            <v>1</v>
          </cell>
          <cell r="BX75" t="str">
            <v>B</v>
          </cell>
          <cell r="BY75">
            <v>1</v>
          </cell>
          <cell r="BZ75" t="str">
            <v>B</v>
          </cell>
          <cell r="CA75">
            <v>1</v>
          </cell>
          <cell r="CB75" t="str">
            <v>B</v>
          </cell>
          <cell r="CC75">
            <v>1</v>
          </cell>
          <cell r="CD75" t="str">
            <v>B</v>
          </cell>
          <cell r="CE75">
            <v>1</v>
          </cell>
          <cell r="CF75" t="str">
            <v>B</v>
          </cell>
          <cell r="CG75">
            <v>1</v>
          </cell>
          <cell r="CH75" t="str">
            <v>B</v>
          </cell>
          <cell r="CI75">
            <v>1</v>
          </cell>
          <cell r="CJ75" t="str">
            <v>B</v>
          </cell>
          <cell r="CK75">
            <v>1</v>
          </cell>
          <cell r="CL75" t="str">
            <v>B</v>
          </cell>
          <cell r="CM75">
            <v>1</v>
          </cell>
          <cell r="CN75" t="str">
            <v>B</v>
          </cell>
          <cell r="CO75">
            <v>1</v>
          </cell>
          <cell r="CP75" t="str">
            <v>B</v>
          </cell>
          <cell r="CQ75">
            <v>1</v>
          </cell>
          <cell r="CR75" t="str">
            <v>B</v>
          </cell>
          <cell r="CS75" t="str">
            <v>VK</v>
          </cell>
        </row>
        <row r="76">
          <cell r="F76" t="str">
            <v>A</v>
          </cell>
          <cell r="H76" t="str">
            <v>A</v>
          </cell>
          <cell r="J76" t="str">
            <v>A</v>
          </cell>
          <cell r="L76" t="str">
            <v>A</v>
          </cell>
          <cell r="N76" t="str">
            <v>A</v>
          </cell>
          <cell r="P76" t="str">
            <v>A</v>
          </cell>
          <cell r="R76" t="str">
            <v>A</v>
          </cell>
          <cell r="T76" t="str">
            <v>A</v>
          </cell>
          <cell r="V76" t="str">
            <v>A</v>
          </cell>
          <cell r="X76" t="str">
            <v>A</v>
          </cell>
          <cell r="Z76" t="str">
            <v>A</v>
          </cell>
          <cell r="AB76" t="str">
            <v>A</v>
          </cell>
          <cell r="AD76" t="str">
            <v>A</v>
          </cell>
          <cell r="AF76" t="str">
            <v>A</v>
          </cell>
          <cell r="AH76" t="str">
            <v>A</v>
          </cell>
          <cell r="AJ76" t="str">
            <v>A</v>
          </cell>
          <cell r="AL76" t="str">
            <v>A</v>
          </cell>
          <cell r="AN76" t="str">
            <v>A</v>
          </cell>
          <cell r="AP76" t="str">
            <v>A</v>
          </cell>
          <cell r="AR76" t="str">
            <v>A</v>
          </cell>
          <cell r="AT76" t="str">
            <v>A</v>
          </cell>
          <cell r="BI76">
            <v>1</v>
          </cell>
          <cell r="BJ76" t="str">
            <v>A</v>
          </cell>
          <cell r="BK76">
            <v>1</v>
          </cell>
          <cell r="BL76" t="str">
            <v>A</v>
          </cell>
          <cell r="BM76">
            <v>1</v>
          </cell>
          <cell r="BN76" t="str">
            <v>A</v>
          </cell>
          <cell r="BO76">
            <v>1</v>
          </cell>
          <cell r="BP76" t="str">
            <v>A</v>
          </cell>
          <cell r="BQ76">
            <v>1</v>
          </cell>
          <cell r="BR76" t="str">
            <v>A</v>
          </cell>
          <cell r="BS76">
            <v>1</v>
          </cell>
          <cell r="BT76" t="str">
            <v>A</v>
          </cell>
          <cell r="BU76">
            <v>1</v>
          </cell>
          <cell r="BV76" t="str">
            <v>A</v>
          </cell>
          <cell r="BW76">
            <v>1</v>
          </cell>
          <cell r="BX76" t="str">
            <v>A</v>
          </cell>
          <cell r="BY76">
            <v>1</v>
          </cell>
          <cell r="BZ76" t="str">
            <v>A</v>
          </cell>
          <cell r="CA76">
            <v>1</v>
          </cell>
          <cell r="CB76" t="str">
            <v>A</v>
          </cell>
          <cell r="CC76">
            <v>1</v>
          </cell>
          <cell r="CD76" t="str">
            <v>A</v>
          </cell>
          <cell r="CE76">
            <v>1</v>
          </cell>
          <cell r="CF76" t="str">
            <v>A</v>
          </cell>
          <cell r="CG76">
            <v>1</v>
          </cell>
          <cell r="CH76" t="str">
            <v>A</v>
          </cell>
          <cell r="CI76">
            <v>1</v>
          </cell>
          <cell r="CJ76" t="str">
            <v>A</v>
          </cell>
          <cell r="CK76">
            <v>1</v>
          </cell>
          <cell r="CL76" t="str">
            <v>A</v>
          </cell>
          <cell r="CM76">
            <v>1</v>
          </cell>
          <cell r="CN76" t="str">
            <v>A</v>
          </cell>
          <cell r="CO76">
            <v>1</v>
          </cell>
          <cell r="CP76" t="str">
            <v>A</v>
          </cell>
          <cell r="CQ76">
            <v>1</v>
          </cell>
          <cell r="CR76" t="str">
            <v>A</v>
          </cell>
          <cell r="CS76" t="str">
            <v>VK</v>
          </cell>
        </row>
        <row r="77">
          <cell r="E77">
            <v>1</v>
          </cell>
          <cell r="F77" t="str">
            <v>B</v>
          </cell>
          <cell r="G77">
            <v>1</v>
          </cell>
          <cell r="H77" t="str">
            <v>B</v>
          </cell>
          <cell r="I77">
            <v>1</v>
          </cell>
          <cell r="J77" t="str">
            <v>B</v>
          </cell>
          <cell r="K77">
            <v>1</v>
          </cell>
          <cell r="L77" t="str">
            <v>B</v>
          </cell>
          <cell r="M77">
            <v>1</v>
          </cell>
          <cell r="N77" t="str">
            <v>B</v>
          </cell>
          <cell r="O77">
            <v>1</v>
          </cell>
          <cell r="P77" t="str">
            <v>B</v>
          </cell>
          <cell r="Q77">
            <v>1</v>
          </cell>
          <cell r="R77" t="str">
            <v>B</v>
          </cell>
          <cell r="S77">
            <v>1</v>
          </cell>
          <cell r="T77" t="str">
            <v>B</v>
          </cell>
          <cell r="U77">
            <v>1</v>
          </cell>
          <cell r="V77" t="str">
            <v>B</v>
          </cell>
          <cell r="W77">
            <v>1</v>
          </cell>
          <cell r="X77" t="str">
            <v>B</v>
          </cell>
          <cell r="Y77">
            <v>1</v>
          </cell>
          <cell r="Z77" t="str">
            <v>B</v>
          </cell>
          <cell r="AA77">
            <v>1</v>
          </cell>
          <cell r="AB77" t="str">
            <v>B</v>
          </cell>
          <cell r="AC77">
            <v>1</v>
          </cell>
          <cell r="AD77" t="str">
            <v>B</v>
          </cell>
          <cell r="AE77">
            <v>1</v>
          </cell>
          <cell r="AF77" t="str">
            <v>B</v>
          </cell>
          <cell r="AG77">
            <v>1</v>
          </cell>
          <cell r="AH77" t="str">
            <v>B</v>
          </cell>
          <cell r="AI77">
            <v>1</v>
          </cell>
          <cell r="AJ77" t="str">
            <v>B</v>
          </cell>
          <cell r="AK77">
            <v>1</v>
          </cell>
          <cell r="AL77" t="str">
            <v>B</v>
          </cell>
          <cell r="AM77">
            <v>1</v>
          </cell>
          <cell r="AN77" t="str">
            <v>B</v>
          </cell>
          <cell r="AO77">
            <v>1</v>
          </cell>
          <cell r="AP77" t="str">
            <v>B</v>
          </cell>
          <cell r="AQ77">
            <v>1</v>
          </cell>
          <cell r="AR77" t="str">
            <v>B</v>
          </cell>
          <cell r="AS77">
            <v>1</v>
          </cell>
          <cell r="AT77" t="str">
            <v>B</v>
          </cell>
          <cell r="BI77">
            <v>1</v>
          </cell>
          <cell r="BJ77" t="str">
            <v>B</v>
          </cell>
          <cell r="BK77">
            <v>1</v>
          </cell>
          <cell r="BL77" t="str">
            <v>B</v>
          </cell>
          <cell r="BM77">
            <v>1</v>
          </cell>
          <cell r="BN77" t="str">
            <v>B</v>
          </cell>
          <cell r="BO77">
            <v>1</v>
          </cell>
          <cell r="BP77" t="str">
            <v>B</v>
          </cell>
          <cell r="BQ77">
            <v>1</v>
          </cell>
          <cell r="BR77" t="str">
            <v>B</v>
          </cell>
          <cell r="BS77">
            <v>1</v>
          </cell>
          <cell r="BT77" t="str">
            <v>B</v>
          </cell>
          <cell r="BU77">
            <v>1</v>
          </cell>
          <cell r="BV77" t="str">
            <v>B</v>
          </cell>
          <cell r="BW77">
            <v>1</v>
          </cell>
          <cell r="BX77" t="str">
            <v>B</v>
          </cell>
          <cell r="BY77">
            <v>1</v>
          </cell>
          <cell r="BZ77" t="str">
            <v>B</v>
          </cell>
          <cell r="CA77">
            <v>1</v>
          </cell>
          <cell r="CB77" t="str">
            <v>B</v>
          </cell>
          <cell r="CC77">
            <v>1</v>
          </cell>
          <cell r="CD77" t="str">
            <v>B</v>
          </cell>
          <cell r="CE77">
            <v>1</v>
          </cell>
          <cell r="CF77" t="str">
            <v>B</v>
          </cell>
          <cell r="CG77">
            <v>1</v>
          </cell>
          <cell r="CH77" t="str">
            <v>B</v>
          </cell>
          <cell r="CI77">
            <v>1</v>
          </cell>
          <cell r="CJ77" t="str">
            <v>B</v>
          </cell>
          <cell r="CK77">
            <v>1</v>
          </cell>
          <cell r="CL77" t="str">
            <v>B</v>
          </cell>
          <cell r="CM77">
            <v>1</v>
          </cell>
          <cell r="CN77" t="str">
            <v>B</v>
          </cell>
          <cell r="CO77">
            <v>1</v>
          </cell>
          <cell r="CP77" t="str">
            <v>B</v>
          </cell>
          <cell r="CQ77">
            <v>1</v>
          </cell>
          <cell r="CR77" t="str">
            <v>B</v>
          </cell>
          <cell r="CS77" t="str">
            <v>VK</v>
          </cell>
        </row>
        <row r="78">
          <cell r="E78">
            <v>1</v>
          </cell>
          <cell r="F78" t="str">
            <v>A</v>
          </cell>
          <cell r="G78">
            <v>1</v>
          </cell>
          <cell r="H78" t="str">
            <v>A</v>
          </cell>
          <cell r="I78">
            <v>1</v>
          </cell>
          <cell r="J78" t="str">
            <v>A</v>
          </cell>
          <cell r="K78">
            <v>1</v>
          </cell>
          <cell r="L78" t="str">
            <v>A</v>
          </cell>
          <cell r="M78">
            <v>1</v>
          </cell>
          <cell r="N78" t="str">
            <v>A</v>
          </cell>
          <cell r="O78">
            <v>1</v>
          </cell>
          <cell r="P78" t="str">
            <v>A</v>
          </cell>
          <cell r="Q78">
            <v>1</v>
          </cell>
          <cell r="R78" t="str">
            <v>A</v>
          </cell>
          <cell r="S78">
            <v>1</v>
          </cell>
          <cell r="T78" t="str">
            <v>A</v>
          </cell>
          <cell r="U78">
            <v>1</v>
          </cell>
          <cell r="V78" t="str">
            <v>A</v>
          </cell>
          <cell r="W78">
            <v>1</v>
          </cell>
          <cell r="X78" t="str">
            <v>A</v>
          </cell>
          <cell r="Y78">
            <v>1</v>
          </cell>
          <cell r="Z78" t="str">
            <v>A</v>
          </cell>
          <cell r="AA78">
            <v>1</v>
          </cell>
          <cell r="AB78" t="str">
            <v>A</v>
          </cell>
          <cell r="AC78">
            <v>1</v>
          </cell>
          <cell r="AD78" t="str">
            <v>A</v>
          </cell>
          <cell r="AE78">
            <v>1</v>
          </cell>
          <cell r="AF78" t="str">
            <v>A</v>
          </cell>
          <cell r="AG78">
            <v>1</v>
          </cell>
          <cell r="AH78" t="str">
            <v>A</v>
          </cell>
          <cell r="AI78">
            <v>1</v>
          </cell>
          <cell r="AJ78" t="str">
            <v>A</v>
          </cell>
          <cell r="AK78">
            <v>1</v>
          </cell>
          <cell r="AL78" t="str">
            <v>A</v>
          </cell>
          <cell r="AM78">
            <v>1</v>
          </cell>
          <cell r="AN78" t="str">
            <v>A</v>
          </cell>
          <cell r="AO78">
            <v>1</v>
          </cell>
          <cell r="AP78" t="str">
            <v>A</v>
          </cell>
          <cell r="AQ78">
            <v>1</v>
          </cell>
          <cell r="AR78" t="str">
            <v>A</v>
          </cell>
          <cell r="AS78">
            <v>1</v>
          </cell>
          <cell r="AT78" t="str">
            <v>A</v>
          </cell>
          <cell r="BI78">
            <v>1</v>
          </cell>
          <cell r="BJ78" t="str">
            <v>A</v>
          </cell>
          <cell r="BK78">
            <v>1</v>
          </cell>
          <cell r="BL78" t="str">
            <v>A</v>
          </cell>
          <cell r="BM78">
            <v>1</v>
          </cell>
          <cell r="BN78" t="str">
            <v>A</v>
          </cell>
          <cell r="BO78">
            <v>1</v>
          </cell>
          <cell r="BP78" t="str">
            <v>A</v>
          </cell>
          <cell r="BQ78">
            <v>1</v>
          </cell>
          <cell r="BR78" t="str">
            <v>A</v>
          </cell>
          <cell r="BS78">
            <v>1</v>
          </cell>
          <cell r="BT78" t="str">
            <v>A</v>
          </cell>
          <cell r="BU78">
            <v>1</v>
          </cell>
          <cell r="BV78" t="str">
            <v>A</v>
          </cell>
          <cell r="BW78">
            <v>1</v>
          </cell>
          <cell r="BX78" t="str">
            <v>A</v>
          </cell>
          <cell r="BY78">
            <v>1</v>
          </cell>
          <cell r="BZ78" t="str">
            <v>A</v>
          </cell>
          <cell r="CA78">
            <v>1</v>
          </cell>
          <cell r="CB78" t="str">
            <v>A</v>
          </cell>
          <cell r="CC78">
            <v>1</v>
          </cell>
          <cell r="CD78" t="str">
            <v>A</v>
          </cell>
          <cell r="CE78">
            <v>1</v>
          </cell>
          <cell r="CF78" t="str">
            <v>A</v>
          </cell>
          <cell r="CG78">
            <v>1</v>
          </cell>
          <cell r="CH78" t="str">
            <v>A</v>
          </cell>
          <cell r="CI78">
            <v>1</v>
          </cell>
          <cell r="CJ78" t="str">
            <v>A</v>
          </cell>
          <cell r="CK78">
            <v>1</v>
          </cell>
          <cell r="CL78" t="str">
            <v>A</v>
          </cell>
          <cell r="CM78">
            <v>1</v>
          </cell>
          <cell r="CN78" t="str">
            <v>A</v>
          </cell>
          <cell r="CO78">
            <v>1</v>
          </cell>
          <cell r="CP78" t="str">
            <v>A</v>
          </cell>
          <cell r="CQ78">
            <v>1</v>
          </cell>
          <cell r="CR78" t="str">
            <v>A</v>
          </cell>
          <cell r="CS78" t="str">
            <v>VK</v>
          </cell>
        </row>
        <row r="79">
          <cell r="E79">
            <v>1</v>
          </cell>
          <cell r="F79" t="str">
            <v>A</v>
          </cell>
          <cell r="G79">
            <v>1</v>
          </cell>
          <cell r="H79" t="str">
            <v>A</v>
          </cell>
          <cell r="I79">
            <v>1</v>
          </cell>
          <cell r="J79" t="str">
            <v>A</v>
          </cell>
          <cell r="K79">
            <v>1</v>
          </cell>
          <cell r="L79" t="str">
            <v>A</v>
          </cell>
          <cell r="M79">
            <v>1</v>
          </cell>
          <cell r="N79" t="str">
            <v>A</v>
          </cell>
          <cell r="O79">
            <v>1</v>
          </cell>
          <cell r="P79" t="str">
            <v>A</v>
          </cell>
          <cell r="Q79">
            <v>1</v>
          </cell>
          <cell r="R79" t="str">
            <v>A</v>
          </cell>
          <cell r="S79">
            <v>1</v>
          </cell>
          <cell r="T79" t="str">
            <v>A</v>
          </cell>
          <cell r="U79">
            <v>1</v>
          </cell>
          <cell r="V79" t="str">
            <v>A</v>
          </cell>
          <cell r="W79">
            <v>1</v>
          </cell>
          <cell r="X79" t="str">
            <v>A</v>
          </cell>
          <cell r="Y79">
            <v>1</v>
          </cell>
          <cell r="Z79" t="str">
            <v>A</v>
          </cell>
          <cell r="AA79">
            <v>1</v>
          </cell>
          <cell r="AB79" t="str">
            <v>A</v>
          </cell>
          <cell r="AC79">
            <v>1</v>
          </cell>
          <cell r="AD79" t="str">
            <v>A</v>
          </cell>
          <cell r="AE79">
            <v>1</v>
          </cell>
          <cell r="AF79" t="str">
            <v>A</v>
          </cell>
          <cell r="AG79">
            <v>1</v>
          </cell>
          <cell r="AH79" t="str">
            <v>A</v>
          </cell>
          <cell r="AI79">
            <v>1</v>
          </cell>
          <cell r="AJ79" t="str">
            <v>A</v>
          </cell>
          <cell r="AK79">
            <v>1</v>
          </cell>
          <cell r="AL79" t="str">
            <v>A</v>
          </cell>
          <cell r="AM79">
            <v>1</v>
          </cell>
          <cell r="AN79" t="str">
            <v>A</v>
          </cell>
          <cell r="AO79">
            <v>1</v>
          </cell>
          <cell r="AP79" t="str">
            <v>A</v>
          </cell>
          <cell r="AQ79">
            <v>1</v>
          </cell>
          <cell r="AR79" t="str">
            <v>A</v>
          </cell>
          <cell r="AS79">
            <v>1</v>
          </cell>
          <cell r="AT79" t="str">
            <v>A</v>
          </cell>
          <cell r="BI79">
            <v>1</v>
          </cell>
          <cell r="BJ79" t="str">
            <v>A</v>
          </cell>
          <cell r="BK79">
            <v>1</v>
          </cell>
          <cell r="BL79" t="str">
            <v>A</v>
          </cell>
          <cell r="BM79">
            <v>1</v>
          </cell>
          <cell r="BN79" t="str">
            <v>A</v>
          </cell>
          <cell r="BO79">
            <v>1</v>
          </cell>
          <cell r="BP79" t="str">
            <v>A</v>
          </cell>
          <cell r="BQ79">
            <v>1</v>
          </cell>
          <cell r="BR79" t="str">
            <v>A</v>
          </cell>
          <cell r="BS79">
            <v>1</v>
          </cell>
          <cell r="BT79" t="str">
            <v>A</v>
          </cell>
          <cell r="BU79">
            <v>1</v>
          </cell>
          <cell r="BV79" t="str">
            <v>A</v>
          </cell>
          <cell r="BW79">
            <v>1</v>
          </cell>
          <cell r="BX79" t="str">
            <v>A</v>
          </cell>
          <cell r="BY79">
            <v>1</v>
          </cell>
          <cell r="BZ79" t="str">
            <v>A</v>
          </cell>
          <cell r="CA79">
            <v>1</v>
          </cell>
          <cell r="CB79" t="str">
            <v>A</v>
          </cell>
          <cell r="CC79">
            <v>1</v>
          </cell>
          <cell r="CD79" t="str">
            <v>A</v>
          </cell>
          <cell r="CE79">
            <v>1</v>
          </cell>
          <cell r="CF79" t="str">
            <v>A</v>
          </cell>
          <cell r="CG79">
            <v>1</v>
          </cell>
          <cell r="CH79" t="str">
            <v>A</v>
          </cell>
          <cell r="CI79">
            <v>1</v>
          </cell>
          <cell r="CJ79" t="str">
            <v>A</v>
          </cell>
          <cell r="CK79">
            <v>1</v>
          </cell>
          <cell r="CL79" t="str">
            <v>A</v>
          </cell>
          <cell r="CM79">
            <v>1</v>
          </cell>
          <cell r="CN79" t="str">
            <v>A</v>
          </cell>
          <cell r="CO79">
            <v>1</v>
          </cell>
          <cell r="CP79" t="str">
            <v>A</v>
          </cell>
          <cell r="CQ79">
            <v>1</v>
          </cell>
          <cell r="CR79" t="str">
            <v>A</v>
          </cell>
          <cell r="CS79" t="str">
            <v>VK</v>
          </cell>
        </row>
        <row r="80">
          <cell r="BK80">
            <v>1</v>
          </cell>
          <cell r="BL80" t="str">
            <v>C</v>
          </cell>
          <cell r="BM80">
            <v>1</v>
          </cell>
          <cell r="BN80" t="str">
            <v>C</v>
          </cell>
          <cell r="BO80">
            <v>1</v>
          </cell>
          <cell r="BP80" t="str">
            <v>A</v>
          </cell>
          <cell r="BQ80">
            <v>1</v>
          </cell>
          <cell r="BR80" t="str">
            <v>A</v>
          </cell>
          <cell r="BS80">
            <v>1</v>
          </cell>
          <cell r="BT80" t="str">
            <v>A</v>
          </cell>
          <cell r="BU80">
            <v>1</v>
          </cell>
          <cell r="BV80" t="str">
            <v>A</v>
          </cell>
          <cell r="BW80">
            <v>1</v>
          </cell>
          <cell r="BX80" t="str">
            <v>A</v>
          </cell>
          <cell r="BY80">
            <v>1</v>
          </cell>
          <cell r="BZ80" t="str">
            <v>A</v>
          </cell>
          <cell r="CA80">
            <v>1</v>
          </cell>
          <cell r="CB80" t="str">
            <v>A</v>
          </cell>
          <cell r="CC80">
            <v>1</v>
          </cell>
          <cell r="CD80" t="str">
            <v>A</v>
          </cell>
          <cell r="CE80">
            <v>1</v>
          </cell>
          <cell r="CF80" t="str">
            <v>A</v>
          </cell>
          <cell r="CG80">
            <v>1</v>
          </cell>
          <cell r="CH80" t="str">
            <v>A</v>
          </cell>
          <cell r="CI80">
            <v>1</v>
          </cell>
          <cell r="CJ80" t="str">
            <v>A</v>
          </cell>
          <cell r="CK80">
            <v>1</v>
          </cell>
          <cell r="CL80" t="str">
            <v>A</v>
          </cell>
          <cell r="CM80">
            <v>1</v>
          </cell>
          <cell r="CN80" t="str">
            <v>A</v>
          </cell>
          <cell r="CO80">
            <v>1</v>
          </cell>
          <cell r="CP80" t="str">
            <v>A</v>
          </cell>
          <cell r="CQ80">
            <v>1</v>
          </cell>
          <cell r="CR80" t="str">
            <v>A</v>
          </cell>
          <cell r="CS80" t="str">
            <v>VK</v>
          </cell>
        </row>
        <row r="81">
          <cell r="E81">
            <v>1</v>
          </cell>
          <cell r="F81" t="str">
            <v>A</v>
          </cell>
          <cell r="G81">
            <v>1</v>
          </cell>
          <cell r="H81" t="str">
            <v>A</v>
          </cell>
          <cell r="I81">
            <v>1</v>
          </cell>
          <cell r="J81" t="str">
            <v>A</v>
          </cell>
          <cell r="K81">
            <v>1</v>
          </cell>
          <cell r="L81" t="str">
            <v>A</v>
          </cell>
          <cell r="M81">
            <v>1</v>
          </cell>
          <cell r="N81" t="str">
            <v>A</v>
          </cell>
          <cell r="O81">
            <v>1</v>
          </cell>
          <cell r="P81" t="str">
            <v>A</v>
          </cell>
          <cell r="Q81">
            <v>1</v>
          </cell>
          <cell r="R81" t="str">
            <v>A</v>
          </cell>
          <cell r="S81">
            <v>1</v>
          </cell>
          <cell r="T81" t="str">
            <v>A</v>
          </cell>
          <cell r="U81">
            <v>1</v>
          </cell>
          <cell r="V81" t="str">
            <v>B</v>
          </cell>
          <cell r="W81">
            <v>1</v>
          </cell>
          <cell r="X81" t="str">
            <v>B</v>
          </cell>
          <cell r="Y81">
            <v>1</v>
          </cell>
          <cell r="Z81" t="str">
            <v>B</v>
          </cell>
          <cell r="AA81">
            <v>1</v>
          </cell>
          <cell r="AB81" t="str">
            <v>B</v>
          </cell>
          <cell r="AC81">
            <v>1</v>
          </cell>
          <cell r="AD81" t="str">
            <v>B</v>
          </cell>
          <cell r="AE81">
            <v>1</v>
          </cell>
          <cell r="AF81" t="str">
            <v>B</v>
          </cell>
          <cell r="AG81">
            <v>1</v>
          </cell>
          <cell r="AH81" t="str">
            <v>B</v>
          </cell>
          <cell r="AI81">
            <v>1</v>
          </cell>
          <cell r="AJ81" t="str">
            <v>B</v>
          </cell>
          <cell r="AK81">
            <v>1</v>
          </cell>
          <cell r="AL81" t="str">
            <v>B</v>
          </cell>
          <cell r="AM81">
            <v>1</v>
          </cell>
          <cell r="AN81" t="str">
            <v>B</v>
          </cell>
          <cell r="AO81">
            <v>1</v>
          </cell>
          <cell r="AP81" t="str">
            <v>B</v>
          </cell>
          <cell r="AQ81">
            <v>1</v>
          </cell>
          <cell r="AR81" t="str">
            <v>A</v>
          </cell>
          <cell r="AS81">
            <v>1</v>
          </cell>
          <cell r="AT81" t="str">
            <v>A</v>
          </cell>
          <cell r="BI81">
            <v>1</v>
          </cell>
          <cell r="BJ81" t="str">
            <v>B</v>
          </cell>
          <cell r="BO81">
            <v>1</v>
          </cell>
          <cell r="BP81" t="str">
            <v>A</v>
          </cell>
          <cell r="BQ81">
            <v>1</v>
          </cell>
          <cell r="BR81" t="str">
            <v>A</v>
          </cell>
          <cell r="BS81">
            <v>1</v>
          </cell>
          <cell r="BT81" t="str">
            <v>A</v>
          </cell>
          <cell r="BU81">
            <v>1</v>
          </cell>
          <cell r="BV81" t="str">
            <v>A</v>
          </cell>
          <cell r="BW81">
            <v>1</v>
          </cell>
          <cell r="BX81" t="str">
            <v>A</v>
          </cell>
          <cell r="BY81">
            <v>1</v>
          </cell>
          <cell r="BZ81" t="str">
            <v>A</v>
          </cell>
          <cell r="CA81">
            <v>1</v>
          </cell>
          <cell r="CB81" t="str">
            <v>A</v>
          </cell>
          <cell r="CC81">
            <v>1</v>
          </cell>
          <cell r="CD81" t="str">
            <v>A</v>
          </cell>
          <cell r="CE81">
            <v>1</v>
          </cell>
          <cell r="CF81" t="str">
            <v>A</v>
          </cell>
          <cell r="CG81">
            <v>1</v>
          </cell>
          <cell r="CH81" t="str">
            <v>A</v>
          </cell>
          <cell r="CI81">
            <v>1</v>
          </cell>
          <cell r="CJ81" t="str">
            <v>A</v>
          </cell>
          <cell r="CK81">
            <v>1</v>
          </cell>
          <cell r="CL81" t="str">
            <v>A</v>
          </cell>
          <cell r="CM81">
            <v>1</v>
          </cell>
          <cell r="CN81" t="str">
            <v>A</v>
          </cell>
          <cell r="CO81">
            <v>1</v>
          </cell>
          <cell r="CP81" t="str">
            <v>A</v>
          </cell>
          <cell r="CQ81">
            <v>1</v>
          </cell>
          <cell r="CR81" t="str">
            <v>A</v>
          </cell>
          <cell r="CS81" t="str">
            <v>VK/
Messuhr D z 0,01</v>
          </cell>
        </row>
        <row r="82">
          <cell r="E82">
            <v>1</v>
          </cell>
          <cell r="F82" t="str">
            <v>A</v>
          </cell>
          <cell r="G82">
            <v>1</v>
          </cell>
          <cell r="H82" t="str">
            <v>A</v>
          </cell>
          <cell r="I82">
            <v>1</v>
          </cell>
          <cell r="J82" t="str">
            <v>A</v>
          </cell>
          <cell r="K82">
            <v>1</v>
          </cell>
          <cell r="L82" t="str">
            <v>A</v>
          </cell>
          <cell r="M82">
            <v>1</v>
          </cell>
          <cell r="N82" t="str">
            <v>A</v>
          </cell>
          <cell r="O82">
            <v>1</v>
          </cell>
          <cell r="P82" t="str">
            <v>A</v>
          </cell>
          <cell r="Q82">
            <v>1</v>
          </cell>
          <cell r="R82" t="str">
            <v>A</v>
          </cell>
          <cell r="S82">
            <v>1</v>
          </cell>
          <cell r="T82" t="str">
            <v>A</v>
          </cell>
          <cell r="U82">
            <v>1</v>
          </cell>
          <cell r="V82" t="str">
            <v>A</v>
          </cell>
          <cell r="W82">
            <v>1</v>
          </cell>
          <cell r="X82" t="str">
            <v>A</v>
          </cell>
          <cell r="Y82">
            <v>1</v>
          </cell>
          <cell r="Z82" t="str">
            <v>A</v>
          </cell>
          <cell r="AA82">
            <v>1</v>
          </cell>
          <cell r="AB82" t="str">
            <v>A</v>
          </cell>
          <cell r="AC82">
            <v>1</v>
          </cell>
          <cell r="AD82" t="str">
            <v>A</v>
          </cell>
          <cell r="AE82">
            <v>1</v>
          </cell>
          <cell r="AF82" t="str">
            <v>A</v>
          </cell>
          <cell r="AG82">
            <v>1</v>
          </cell>
          <cell r="AH82" t="str">
            <v>A</v>
          </cell>
          <cell r="AI82">
            <v>1</v>
          </cell>
          <cell r="AJ82" t="str">
            <v>A</v>
          </cell>
          <cell r="AK82">
            <v>1</v>
          </cell>
          <cell r="AL82" t="str">
            <v>A</v>
          </cell>
          <cell r="AM82">
            <v>1</v>
          </cell>
          <cell r="AN82" t="str">
            <v>A</v>
          </cell>
          <cell r="AO82">
            <v>1</v>
          </cell>
          <cell r="AP82" t="str">
            <v>A</v>
          </cell>
          <cell r="AQ82">
            <v>1</v>
          </cell>
          <cell r="AR82" t="str">
            <v>A</v>
          </cell>
          <cell r="AS82">
            <v>1</v>
          </cell>
          <cell r="AT82" t="str">
            <v>A</v>
          </cell>
          <cell r="BI82">
            <v>1</v>
          </cell>
          <cell r="BJ82" t="str">
            <v>A</v>
          </cell>
          <cell r="BK82">
            <v>1</v>
          </cell>
          <cell r="BL82" t="str">
            <v>A</v>
          </cell>
          <cell r="BM82">
            <v>1</v>
          </cell>
          <cell r="BN82" t="str">
            <v>A</v>
          </cell>
          <cell r="BO82">
            <v>1</v>
          </cell>
          <cell r="BP82" t="str">
            <v>A</v>
          </cell>
          <cell r="BQ82">
            <v>1</v>
          </cell>
          <cell r="BR82" t="str">
            <v>A</v>
          </cell>
          <cell r="BS82">
            <v>1</v>
          </cell>
          <cell r="BT82" t="str">
            <v>A</v>
          </cell>
          <cell r="BU82">
            <v>1</v>
          </cell>
          <cell r="BV82" t="str">
            <v>A</v>
          </cell>
          <cell r="BW82">
            <v>1</v>
          </cell>
          <cell r="BX82" t="str">
            <v>A</v>
          </cell>
          <cell r="BY82">
            <v>1</v>
          </cell>
          <cell r="BZ82" t="str">
            <v>A</v>
          </cell>
          <cell r="CA82">
            <v>1</v>
          </cell>
          <cell r="CB82" t="str">
            <v>A</v>
          </cell>
          <cell r="CC82">
            <v>1</v>
          </cell>
          <cell r="CD82" t="str">
            <v>A</v>
          </cell>
          <cell r="CE82">
            <v>1</v>
          </cell>
          <cell r="CF82" t="str">
            <v>A</v>
          </cell>
          <cell r="CG82">
            <v>1</v>
          </cell>
          <cell r="CH82" t="str">
            <v>A</v>
          </cell>
          <cell r="CI82">
            <v>1</v>
          </cell>
          <cell r="CJ82" t="str">
            <v>A</v>
          </cell>
          <cell r="CK82">
            <v>1</v>
          </cell>
          <cell r="CL82" t="str">
            <v>A</v>
          </cell>
          <cell r="CM82">
            <v>1</v>
          </cell>
          <cell r="CN82" t="str">
            <v>A</v>
          </cell>
          <cell r="CO82">
            <v>1</v>
          </cell>
          <cell r="CP82" t="str">
            <v>A</v>
          </cell>
          <cell r="CQ82">
            <v>1</v>
          </cell>
          <cell r="CR82" t="str">
            <v>A</v>
          </cell>
          <cell r="CS82" t="str">
            <v>VK</v>
          </cell>
        </row>
        <row r="83">
          <cell r="E83">
            <v>1</v>
          </cell>
          <cell r="F83" t="str">
            <v>B</v>
          </cell>
          <cell r="G83">
            <v>1</v>
          </cell>
          <cell r="H83" t="str">
            <v>B</v>
          </cell>
          <cell r="I83">
            <v>1</v>
          </cell>
          <cell r="J83" t="str">
            <v>B</v>
          </cell>
          <cell r="K83">
            <v>1</v>
          </cell>
          <cell r="L83" t="str">
            <v>B</v>
          </cell>
          <cell r="M83">
            <v>1</v>
          </cell>
          <cell r="N83" t="str">
            <v>B</v>
          </cell>
          <cell r="O83">
            <v>1</v>
          </cell>
          <cell r="P83" t="str">
            <v>B</v>
          </cell>
          <cell r="Q83">
            <v>1</v>
          </cell>
          <cell r="R83" t="str">
            <v>B</v>
          </cell>
          <cell r="S83">
            <v>1</v>
          </cell>
          <cell r="T83" t="str">
            <v>B</v>
          </cell>
          <cell r="U83">
            <v>1</v>
          </cell>
          <cell r="V83" t="str">
            <v>B</v>
          </cell>
          <cell r="W83">
            <v>1</v>
          </cell>
          <cell r="X83" t="str">
            <v>B</v>
          </cell>
          <cell r="Y83">
            <v>1</v>
          </cell>
          <cell r="Z83" t="str">
            <v>B</v>
          </cell>
          <cell r="AA83">
            <v>1</v>
          </cell>
          <cell r="AB83" t="str">
            <v>B</v>
          </cell>
          <cell r="AC83">
            <v>1</v>
          </cell>
          <cell r="AD83" t="str">
            <v>B</v>
          </cell>
          <cell r="AE83">
            <v>1</v>
          </cell>
          <cell r="AF83" t="str">
            <v>B</v>
          </cell>
          <cell r="AG83">
            <v>1</v>
          </cell>
          <cell r="AH83" t="str">
            <v>B</v>
          </cell>
          <cell r="AI83">
            <v>1</v>
          </cell>
          <cell r="AJ83" t="str">
            <v>B</v>
          </cell>
          <cell r="AK83">
            <v>1</v>
          </cell>
          <cell r="AL83" t="str">
            <v>B</v>
          </cell>
          <cell r="AM83">
            <v>1</v>
          </cell>
          <cell r="AN83" t="str">
            <v>B</v>
          </cell>
          <cell r="AO83">
            <v>1</v>
          </cell>
          <cell r="AP83" t="str">
            <v>B</v>
          </cell>
          <cell r="AQ83">
            <v>1</v>
          </cell>
          <cell r="AR83" t="str">
            <v>B</v>
          </cell>
          <cell r="AS83">
            <v>1</v>
          </cell>
          <cell r="AT83" t="str">
            <v>B</v>
          </cell>
          <cell r="BI83">
            <v>1</v>
          </cell>
          <cell r="BJ83" t="str">
            <v>B</v>
          </cell>
          <cell r="BK83">
            <v>1</v>
          </cell>
          <cell r="BL83" t="str">
            <v>B</v>
          </cell>
          <cell r="BM83">
            <v>1</v>
          </cell>
          <cell r="BN83" t="str">
            <v>B</v>
          </cell>
          <cell r="BO83">
            <v>1</v>
          </cell>
          <cell r="BP83" t="str">
            <v>B</v>
          </cell>
          <cell r="BQ83">
            <v>1</v>
          </cell>
          <cell r="BR83" t="str">
            <v>B</v>
          </cell>
          <cell r="BS83">
            <v>1</v>
          </cell>
          <cell r="BT83" t="str">
            <v>B</v>
          </cell>
          <cell r="BU83">
            <v>1</v>
          </cell>
          <cell r="BV83" t="str">
            <v>B</v>
          </cell>
          <cell r="BW83">
            <v>1</v>
          </cell>
          <cell r="BX83" t="str">
            <v>B</v>
          </cell>
          <cell r="BY83">
            <v>1</v>
          </cell>
          <cell r="BZ83" t="str">
            <v>B</v>
          </cell>
          <cell r="CA83">
            <v>1</v>
          </cell>
          <cell r="CB83" t="str">
            <v>B</v>
          </cell>
          <cell r="CC83">
            <v>1</v>
          </cell>
          <cell r="CD83" t="str">
            <v>B</v>
          </cell>
          <cell r="CE83">
            <v>1</v>
          </cell>
          <cell r="CF83" t="str">
            <v>B</v>
          </cell>
          <cell r="CG83">
            <v>1</v>
          </cell>
          <cell r="CH83" t="str">
            <v>B</v>
          </cell>
          <cell r="CI83">
            <v>1</v>
          </cell>
          <cell r="CJ83" t="str">
            <v>B</v>
          </cell>
          <cell r="CK83">
            <v>1</v>
          </cell>
          <cell r="CL83" t="str">
            <v>B</v>
          </cell>
          <cell r="CM83">
            <v>1</v>
          </cell>
          <cell r="CN83" t="str">
            <v>B</v>
          </cell>
          <cell r="CO83">
            <v>1</v>
          </cell>
          <cell r="CP83" t="str">
            <v>B</v>
          </cell>
          <cell r="CQ83">
            <v>1</v>
          </cell>
          <cell r="CR83" t="str">
            <v>B</v>
          </cell>
          <cell r="CS83" t="str">
            <v>VK</v>
          </cell>
        </row>
        <row r="84">
          <cell r="E84">
            <v>1</v>
          </cell>
          <cell r="F84" t="str">
            <v>A</v>
          </cell>
          <cell r="G84">
            <v>1</v>
          </cell>
          <cell r="H84" t="str">
            <v>A</v>
          </cell>
          <cell r="I84">
            <v>1</v>
          </cell>
          <cell r="J84" t="str">
            <v>A</v>
          </cell>
          <cell r="K84">
            <v>1</v>
          </cell>
          <cell r="L84" t="str">
            <v>A</v>
          </cell>
          <cell r="M84">
            <v>1</v>
          </cell>
          <cell r="N84" t="str">
            <v>A</v>
          </cell>
          <cell r="O84">
            <v>1</v>
          </cell>
          <cell r="P84" t="str">
            <v>A</v>
          </cell>
          <cell r="Q84">
            <v>1</v>
          </cell>
          <cell r="R84" t="str">
            <v>A</v>
          </cell>
          <cell r="S84">
            <v>1</v>
          </cell>
          <cell r="T84" t="str">
            <v>A</v>
          </cell>
          <cell r="U84">
            <v>1</v>
          </cell>
          <cell r="V84" t="str">
            <v>A</v>
          </cell>
          <cell r="W84">
            <v>1</v>
          </cell>
          <cell r="X84" t="str">
            <v>A</v>
          </cell>
          <cell r="Y84">
            <v>1</v>
          </cell>
          <cell r="Z84" t="str">
            <v>A</v>
          </cell>
          <cell r="AA84">
            <v>1</v>
          </cell>
          <cell r="AB84" t="str">
            <v>A</v>
          </cell>
          <cell r="AC84">
            <v>1</v>
          </cell>
          <cell r="AD84" t="str">
            <v>A</v>
          </cell>
          <cell r="AE84">
            <v>1</v>
          </cell>
          <cell r="AF84" t="str">
            <v>A</v>
          </cell>
          <cell r="AG84">
            <v>1</v>
          </cell>
          <cell r="AH84" t="str">
            <v>A</v>
          </cell>
          <cell r="AI84">
            <v>1</v>
          </cell>
          <cell r="AJ84" t="str">
            <v>A</v>
          </cell>
          <cell r="AK84">
            <v>1</v>
          </cell>
          <cell r="AL84" t="str">
            <v>A</v>
          </cell>
          <cell r="AM84">
            <v>1</v>
          </cell>
          <cell r="AN84" t="str">
            <v>A</v>
          </cell>
          <cell r="AO84">
            <v>1</v>
          </cell>
          <cell r="AP84" t="str">
            <v>A</v>
          </cell>
          <cell r="AQ84">
            <v>1</v>
          </cell>
          <cell r="AR84" t="str">
            <v>A</v>
          </cell>
          <cell r="AS84">
            <v>1</v>
          </cell>
          <cell r="AT84" t="str">
            <v>A</v>
          </cell>
          <cell r="BI84">
            <v>1</v>
          </cell>
          <cell r="BJ84" t="str">
            <v>A</v>
          </cell>
          <cell r="BK84">
            <v>1</v>
          </cell>
          <cell r="BL84" t="str">
            <v>A</v>
          </cell>
          <cell r="BM84">
            <v>1</v>
          </cell>
          <cell r="BN84" t="str">
            <v>A</v>
          </cell>
          <cell r="BO84">
            <v>1</v>
          </cell>
          <cell r="BP84" t="str">
            <v>A</v>
          </cell>
          <cell r="BQ84">
            <v>1</v>
          </cell>
          <cell r="BR84" t="str">
            <v>A</v>
          </cell>
          <cell r="BS84">
            <v>1</v>
          </cell>
          <cell r="BT84" t="str">
            <v>A</v>
          </cell>
          <cell r="BU84">
            <v>1</v>
          </cell>
          <cell r="BV84" t="str">
            <v>A</v>
          </cell>
          <cell r="BW84">
            <v>1</v>
          </cell>
          <cell r="BX84" t="str">
            <v>A</v>
          </cell>
          <cell r="BY84">
            <v>1</v>
          </cell>
          <cell r="BZ84" t="str">
            <v>A</v>
          </cell>
          <cell r="CA84">
            <v>1</v>
          </cell>
          <cell r="CB84" t="str">
            <v>A</v>
          </cell>
          <cell r="CC84">
            <v>1</v>
          </cell>
          <cell r="CD84" t="str">
            <v>A</v>
          </cell>
          <cell r="CE84">
            <v>1</v>
          </cell>
          <cell r="CF84" t="str">
            <v>A</v>
          </cell>
          <cell r="CG84">
            <v>1</v>
          </cell>
          <cell r="CH84" t="str">
            <v>A</v>
          </cell>
          <cell r="CI84">
            <v>1</v>
          </cell>
          <cell r="CJ84" t="str">
            <v>A</v>
          </cell>
          <cell r="CK84">
            <v>1</v>
          </cell>
          <cell r="CL84" t="str">
            <v>A</v>
          </cell>
          <cell r="CM84">
            <v>1</v>
          </cell>
          <cell r="CN84" t="str">
            <v>A</v>
          </cell>
          <cell r="CO84">
            <v>1</v>
          </cell>
          <cell r="CP84" t="str">
            <v>A</v>
          </cell>
          <cell r="CQ84">
            <v>1</v>
          </cell>
          <cell r="CR84" t="str">
            <v>A</v>
          </cell>
          <cell r="CS84" t="str">
            <v>VK</v>
          </cell>
        </row>
        <row r="85">
          <cell r="F85" t="str">
            <v>A</v>
          </cell>
          <cell r="H85" t="str">
            <v>A</v>
          </cell>
          <cell r="J85" t="str">
            <v>A</v>
          </cell>
          <cell r="L85" t="str">
            <v>A</v>
          </cell>
          <cell r="N85" t="str">
            <v>A</v>
          </cell>
          <cell r="P85" t="str">
            <v>A</v>
          </cell>
          <cell r="R85" t="str">
            <v>A</v>
          </cell>
          <cell r="T85" t="str">
            <v>A</v>
          </cell>
          <cell r="V85" t="str">
            <v>A</v>
          </cell>
          <cell r="X85" t="str">
            <v>A</v>
          </cell>
          <cell r="Z85" t="str">
            <v>A</v>
          </cell>
          <cell r="AB85" t="str">
            <v>A</v>
          </cell>
          <cell r="AD85" t="str">
            <v>A</v>
          </cell>
          <cell r="AF85" t="str">
            <v>A</v>
          </cell>
          <cell r="AH85" t="str">
            <v>A</v>
          </cell>
          <cell r="AJ85" t="str">
            <v>A</v>
          </cell>
          <cell r="AL85" t="str">
            <v>A</v>
          </cell>
          <cell r="AN85" t="str">
            <v>A</v>
          </cell>
          <cell r="AP85" t="str">
            <v>A</v>
          </cell>
          <cell r="AR85" t="str">
            <v>A</v>
          </cell>
          <cell r="AT85" t="str">
            <v>A</v>
          </cell>
          <cell r="BI85">
            <v>1</v>
          </cell>
          <cell r="BJ85" t="str">
            <v>A</v>
          </cell>
          <cell r="BK85">
            <v>1</v>
          </cell>
          <cell r="BL85" t="str">
            <v>A</v>
          </cell>
          <cell r="BM85">
            <v>1</v>
          </cell>
          <cell r="BN85" t="str">
            <v>A</v>
          </cell>
          <cell r="BO85">
            <v>1</v>
          </cell>
          <cell r="BP85" t="str">
            <v>A</v>
          </cell>
          <cell r="BQ85">
            <v>1</v>
          </cell>
          <cell r="BR85" t="str">
            <v>A</v>
          </cell>
          <cell r="BS85">
            <v>1</v>
          </cell>
          <cell r="BT85" t="str">
            <v>A</v>
          </cell>
          <cell r="BU85">
            <v>1</v>
          </cell>
          <cell r="BV85" t="str">
            <v>A</v>
          </cell>
          <cell r="BW85">
            <v>1</v>
          </cell>
          <cell r="BX85" t="str">
            <v>A</v>
          </cell>
          <cell r="BY85">
            <v>1</v>
          </cell>
          <cell r="BZ85" t="str">
            <v>A</v>
          </cell>
          <cell r="CA85">
            <v>1</v>
          </cell>
          <cell r="CB85" t="str">
            <v>A</v>
          </cell>
          <cell r="CC85">
            <v>1</v>
          </cell>
          <cell r="CD85" t="str">
            <v>A</v>
          </cell>
          <cell r="CE85">
            <v>1</v>
          </cell>
          <cell r="CF85" t="str">
            <v>A</v>
          </cell>
          <cell r="CG85">
            <v>1</v>
          </cell>
          <cell r="CH85" t="str">
            <v>A</v>
          </cell>
          <cell r="CI85">
            <v>1</v>
          </cell>
          <cell r="CJ85" t="str">
            <v>A</v>
          </cell>
          <cell r="CK85">
            <v>1</v>
          </cell>
          <cell r="CL85" t="str">
            <v>A</v>
          </cell>
          <cell r="CM85">
            <v>1</v>
          </cell>
          <cell r="CN85" t="str">
            <v>A</v>
          </cell>
          <cell r="CO85">
            <v>1</v>
          </cell>
          <cell r="CP85" t="str">
            <v>A</v>
          </cell>
          <cell r="CQ85">
            <v>1</v>
          </cell>
          <cell r="CR85" t="str">
            <v>A</v>
          </cell>
          <cell r="CS85" t="str">
            <v>VK</v>
          </cell>
        </row>
        <row r="86">
          <cell r="E86">
            <v>1</v>
          </cell>
          <cell r="F86" t="str">
            <v>A</v>
          </cell>
          <cell r="G86">
            <v>1</v>
          </cell>
          <cell r="H86" t="str">
            <v>A</v>
          </cell>
          <cell r="I86">
            <v>1</v>
          </cell>
          <cell r="J86" t="str">
            <v>A</v>
          </cell>
          <cell r="K86">
            <v>1</v>
          </cell>
          <cell r="L86" t="str">
            <v>A</v>
          </cell>
          <cell r="M86">
            <v>1</v>
          </cell>
          <cell r="N86" t="str">
            <v>A</v>
          </cell>
          <cell r="O86">
            <v>1</v>
          </cell>
          <cell r="P86" t="str">
            <v>A</v>
          </cell>
          <cell r="Q86">
            <v>1</v>
          </cell>
          <cell r="R86" t="str">
            <v>A</v>
          </cell>
          <cell r="S86">
            <v>1</v>
          </cell>
          <cell r="T86" t="str">
            <v>A</v>
          </cell>
          <cell r="U86">
            <v>1</v>
          </cell>
          <cell r="V86" t="str">
            <v>A</v>
          </cell>
          <cell r="W86">
            <v>1</v>
          </cell>
          <cell r="X86" t="str">
            <v>A</v>
          </cell>
          <cell r="Y86">
            <v>1</v>
          </cell>
          <cell r="Z86" t="str">
            <v>A</v>
          </cell>
          <cell r="AA86">
            <v>1</v>
          </cell>
          <cell r="AB86" t="str">
            <v>A</v>
          </cell>
          <cell r="AC86">
            <v>1</v>
          </cell>
          <cell r="AD86" t="str">
            <v>A</v>
          </cell>
          <cell r="AE86">
            <v>1</v>
          </cell>
          <cell r="AF86" t="str">
            <v>A</v>
          </cell>
          <cell r="AG86">
            <v>1</v>
          </cell>
          <cell r="AH86" t="str">
            <v>A</v>
          </cell>
          <cell r="AI86">
            <v>1</v>
          </cell>
          <cell r="AJ86" t="str">
            <v>A</v>
          </cell>
          <cell r="AK86">
            <v>1</v>
          </cell>
          <cell r="AL86" t="str">
            <v>A</v>
          </cell>
          <cell r="AM86">
            <v>1</v>
          </cell>
          <cell r="AN86" t="str">
            <v>A</v>
          </cell>
          <cell r="AO86">
            <v>1</v>
          </cell>
          <cell r="AP86" t="str">
            <v>A</v>
          </cell>
          <cell r="AQ86">
            <v>1</v>
          </cell>
          <cell r="AR86" t="str">
            <v>A</v>
          </cell>
          <cell r="AS86">
            <v>1</v>
          </cell>
          <cell r="AT86" t="str">
            <v>A</v>
          </cell>
          <cell r="BI86">
            <v>1</v>
          </cell>
          <cell r="BJ86" t="str">
            <v>A</v>
          </cell>
          <cell r="BK86">
            <v>1</v>
          </cell>
          <cell r="BL86" t="str">
            <v>A</v>
          </cell>
          <cell r="BM86">
            <v>1</v>
          </cell>
          <cell r="BN86" t="str">
            <v>A</v>
          </cell>
          <cell r="BO86">
            <v>1</v>
          </cell>
          <cell r="BP86" t="str">
            <v>A</v>
          </cell>
          <cell r="BQ86">
            <v>1</v>
          </cell>
          <cell r="BR86" t="str">
            <v>A</v>
          </cell>
          <cell r="BS86">
            <v>1</v>
          </cell>
          <cell r="BT86" t="str">
            <v>A</v>
          </cell>
          <cell r="BU86">
            <v>1</v>
          </cell>
          <cell r="BV86" t="str">
            <v>A</v>
          </cell>
          <cell r="BW86">
            <v>1</v>
          </cell>
          <cell r="BX86" t="str">
            <v>A</v>
          </cell>
          <cell r="BY86">
            <v>1</v>
          </cell>
          <cell r="BZ86" t="str">
            <v>A</v>
          </cell>
          <cell r="CA86">
            <v>1</v>
          </cell>
          <cell r="CB86" t="str">
            <v>A</v>
          </cell>
          <cell r="CC86">
            <v>1</v>
          </cell>
          <cell r="CD86" t="str">
            <v>A</v>
          </cell>
          <cell r="CE86">
            <v>1</v>
          </cell>
          <cell r="CF86" t="str">
            <v>A</v>
          </cell>
          <cell r="CG86">
            <v>1</v>
          </cell>
          <cell r="CH86" t="str">
            <v>A</v>
          </cell>
          <cell r="CI86">
            <v>1</v>
          </cell>
          <cell r="CJ86" t="str">
            <v>A</v>
          </cell>
          <cell r="CK86">
            <v>1</v>
          </cell>
          <cell r="CL86" t="str">
            <v>A</v>
          </cell>
          <cell r="CM86">
            <v>1</v>
          </cell>
          <cell r="CN86" t="str">
            <v>A</v>
          </cell>
          <cell r="CO86">
            <v>1</v>
          </cell>
          <cell r="CP86" t="str">
            <v>A</v>
          </cell>
          <cell r="CQ86">
            <v>1</v>
          </cell>
          <cell r="CR86" t="str">
            <v>A</v>
          </cell>
          <cell r="CS86" t="str">
            <v>VK</v>
          </cell>
        </row>
        <row r="87">
          <cell r="E87">
            <v>1</v>
          </cell>
          <cell r="F87" t="str">
            <v>A</v>
          </cell>
          <cell r="G87">
            <v>1</v>
          </cell>
          <cell r="H87" t="str">
            <v>A</v>
          </cell>
          <cell r="I87">
            <v>1</v>
          </cell>
          <cell r="J87" t="str">
            <v>A</v>
          </cell>
          <cell r="K87">
            <v>1</v>
          </cell>
          <cell r="L87" t="str">
            <v>A</v>
          </cell>
          <cell r="M87">
            <v>1</v>
          </cell>
          <cell r="N87" t="str">
            <v>A</v>
          </cell>
          <cell r="O87">
            <v>1</v>
          </cell>
          <cell r="P87" t="str">
            <v>A</v>
          </cell>
          <cell r="Q87">
            <v>1</v>
          </cell>
          <cell r="R87" t="str">
            <v>A</v>
          </cell>
          <cell r="S87">
            <v>1</v>
          </cell>
          <cell r="T87" t="str">
            <v>A</v>
          </cell>
          <cell r="U87">
            <v>1</v>
          </cell>
          <cell r="V87" t="str">
            <v>A</v>
          </cell>
          <cell r="W87">
            <v>1</v>
          </cell>
          <cell r="X87" t="str">
            <v>A</v>
          </cell>
          <cell r="Y87">
            <v>1</v>
          </cell>
          <cell r="Z87" t="str">
            <v>A</v>
          </cell>
          <cell r="AA87">
            <v>1</v>
          </cell>
          <cell r="AB87" t="str">
            <v>A</v>
          </cell>
          <cell r="AC87">
            <v>1</v>
          </cell>
          <cell r="AD87" t="str">
            <v>A</v>
          </cell>
          <cell r="AE87">
            <v>1</v>
          </cell>
          <cell r="AF87" t="str">
            <v>A</v>
          </cell>
          <cell r="AG87">
            <v>1</v>
          </cell>
          <cell r="AH87" t="str">
            <v>A</v>
          </cell>
          <cell r="AI87">
            <v>1</v>
          </cell>
          <cell r="AJ87" t="str">
            <v>A</v>
          </cell>
          <cell r="AK87">
            <v>1</v>
          </cell>
          <cell r="AL87" t="str">
            <v>A</v>
          </cell>
          <cell r="AM87">
            <v>1</v>
          </cell>
          <cell r="AN87" t="str">
            <v>A</v>
          </cell>
          <cell r="AO87">
            <v>1</v>
          </cell>
          <cell r="AP87" t="str">
            <v>A</v>
          </cell>
          <cell r="AQ87">
            <v>1</v>
          </cell>
          <cell r="AR87" t="str">
            <v>A</v>
          </cell>
          <cell r="AS87">
            <v>1</v>
          </cell>
          <cell r="AT87" t="str">
            <v>A</v>
          </cell>
          <cell r="BI87">
            <v>1</v>
          </cell>
          <cell r="BJ87" t="str">
            <v>A</v>
          </cell>
          <cell r="BK87">
            <v>1</v>
          </cell>
          <cell r="BL87" t="str">
            <v>A</v>
          </cell>
          <cell r="BM87">
            <v>1</v>
          </cell>
          <cell r="BN87" t="str">
            <v>A</v>
          </cell>
          <cell r="BO87">
            <v>1</v>
          </cell>
          <cell r="BP87" t="str">
            <v>A</v>
          </cell>
          <cell r="BQ87">
            <v>1</v>
          </cell>
          <cell r="BR87" t="str">
            <v>A</v>
          </cell>
          <cell r="BS87">
            <v>1</v>
          </cell>
          <cell r="BT87" t="str">
            <v>A</v>
          </cell>
          <cell r="BU87">
            <v>1</v>
          </cell>
          <cell r="BV87" t="str">
            <v>A</v>
          </cell>
          <cell r="BW87">
            <v>1</v>
          </cell>
          <cell r="BX87" t="str">
            <v>A</v>
          </cell>
          <cell r="BY87">
            <v>1</v>
          </cell>
          <cell r="BZ87" t="str">
            <v>A</v>
          </cell>
          <cell r="CA87">
            <v>1</v>
          </cell>
          <cell r="CB87" t="str">
            <v>A</v>
          </cell>
          <cell r="CC87">
            <v>1</v>
          </cell>
          <cell r="CD87" t="str">
            <v>A</v>
          </cell>
          <cell r="CE87">
            <v>1</v>
          </cell>
          <cell r="CF87" t="str">
            <v>A</v>
          </cell>
          <cell r="CG87">
            <v>1</v>
          </cell>
          <cell r="CH87" t="str">
            <v>A</v>
          </cell>
          <cell r="CI87">
            <v>1</v>
          </cell>
          <cell r="CJ87" t="str">
            <v>A</v>
          </cell>
          <cell r="CK87">
            <v>1</v>
          </cell>
          <cell r="CL87" t="str">
            <v>A</v>
          </cell>
          <cell r="CM87">
            <v>1</v>
          </cell>
          <cell r="CN87" t="str">
            <v>A</v>
          </cell>
          <cell r="CO87">
            <v>1</v>
          </cell>
          <cell r="CP87" t="str">
            <v>A</v>
          </cell>
          <cell r="CQ87">
            <v>1</v>
          </cell>
          <cell r="CR87" t="str">
            <v>A</v>
          </cell>
          <cell r="CS87" t="str">
            <v>VK</v>
          </cell>
        </row>
        <row r="88">
          <cell r="E88">
            <v>1</v>
          </cell>
          <cell r="F88" t="str">
            <v>A</v>
          </cell>
          <cell r="I88">
            <v>1</v>
          </cell>
          <cell r="J88" t="str">
            <v>A</v>
          </cell>
          <cell r="K88">
            <v>1</v>
          </cell>
          <cell r="L88" t="str">
            <v>A</v>
          </cell>
          <cell r="M88">
            <v>1</v>
          </cell>
          <cell r="N88" t="str">
            <v>A</v>
          </cell>
          <cell r="O88">
            <v>1</v>
          </cell>
          <cell r="P88" t="str">
            <v>A</v>
          </cell>
          <cell r="Q88">
            <v>1</v>
          </cell>
          <cell r="R88" t="str">
            <v>A</v>
          </cell>
          <cell r="S88">
            <v>1</v>
          </cell>
          <cell r="T88" t="str">
            <v>A</v>
          </cell>
          <cell r="AQ88">
            <v>1</v>
          </cell>
          <cell r="AR88" t="str">
            <v>A</v>
          </cell>
          <cell r="AS88">
            <v>1</v>
          </cell>
          <cell r="AT88" t="str">
            <v>A</v>
          </cell>
          <cell r="BO88">
            <v>1</v>
          </cell>
          <cell r="BP88" t="str">
            <v>A</v>
          </cell>
          <cell r="BQ88">
            <v>1</v>
          </cell>
          <cell r="BR88" t="str">
            <v>A</v>
          </cell>
          <cell r="BS88">
            <v>1</v>
          </cell>
          <cell r="BT88" t="str">
            <v>A</v>
          </cell>
          <cell r="BU88">
            <v>1</v>
          </cell>
          <cell r="BV88" t="str">
            <v>A</v>
          </cell>
          <cell r="BW88">
            <v>1</v>
          </cell>
          <cell r="BX88" t="str">
            <v>A</v>
          </cell>
          <cell r="BY88">
            <v>1</v>
          </cell>
          <cell r="BZ88" t="str">
            <v>A</v>
          </cell>
          <cell r="CA88">
            <v>1</v>
          </cell>
          <cell r="CB88" t="str">
            <v>A</v>
          </cell>
          <cell r="CC88">
            <v>1</v>
          </cell>
          <cell r="CD88" t="str">
            <v>A</v>
          </cell>
          <cell r="CE88">
            <v>1</v>
          </cell>
          <cell r="CF88" t="str">
            <v>A</v>
          </cell>
          <cell r="CG88">
            <v>1</v>
          </cell>
          <cell r="CH88" t="str">
            <v>A</v>
          </cell>
          <cell r="CI88">
            <v>1</v>
          </cell>
          <cell r="CJ88" t="str">
            <v>A</v>
          </cell>
          <cell r="CK88">
            <v>1</v>
          </cell>
          <cell r="CL88" t="str">
            <v>A</v>
          </cell>
          <cell r="CM88">
            <v>1</v>
          </cell>
          <cell r="CN88" t="str">
            <v>A</v>
          </cell>
          <cell r="CO88">
            <v>1</v>
          </cell>
          <cell r="CP88" t="str">
            <v>A</v>
          </cell>
          <cell r="CQ88">
            <v>1</v>
          </cell>
          <cell r="CR88" t="str">
            <v>A</v>
          </cell>
          <cell r="CS88" t="str">
            <v>VK
&lt; 3</v>
          </cell>
        </row>
        <row r="89">
          <cell r="E89">
            <v>1</v>
          </cell>
          <cell r="F89" t="str">
            <v>A</v>
          </cell>
          <cell r="G89">
            <v>1</v>
          </cell>
          <cell r="H89" t="str">
            <v>A</v>
          </cell>
          <cell r="I89">
            <v>1</v>
          </cell>
          <cell r="J89" t="str">
            <v>A</v>
          </cell>
          <cell r="K89">
            <v>1</v>
          </cell>
          <cell r="L89" t="str">
            <v>A</v>
          </cell>
          <cell r="M89">
            <v>1</v>
          </cell>
          <cell r="N89" t="str">
            <v>A</v>
          </cell>
          <cell r="O89">
            <v>1</v>
          </cell>
          <cell r="P89" t="str">
            <v>A</v>
          </cell>
          <cell r="Q89">
            <v>1</v>
          </cell>
          <cell r="R89" t="str">
            <v>A</v>
          </cell>
          <cell r="S89">
            <v>1</v>
          </cell>
          <cell r="T89" t="str">
            <v>A</v>
          </cell>
          <cell r="U89">
            <v>1</v>
          </cell>
          <cell r="V89" t="str">
            <v>A</v>
          </cell>
          <cell r="W89">
            <v>1</v>
          </cell>
          <cell r="X89" t="str">
            <v>A</v>
          </cell>
          <cell r="Y89">
            <v>1</v>
          </cell>
          <cell r="Z89" t="str">
            <v>A</v>
          </cell>
          <cell r="AA89">
            <v>1</v>
          </cell>
          <cell r="AB89" t="str">
            <v>A</v>
          </cell>
          <cell r="AC89">
            <v>1</v>
          </cell>
          <cell r="AD89" t="str">
            <v>A</v>
          </cell>
          <cell r="AE89">
            <v>1</v>
          </cell>
          <cell r="AF89" t="str">
            <v>A</v>
          </cell>
          <cell r="AG89">
            <v>1</v>
          </cell>
          <cell r="AH89" t="str">
            <v>A</v>
          </cell>
          <cell r="AI89">
            <v>1</v>
          </cell>
          <cell r="AJ89" t="str">
            <v>A</v>
          </cell>
          <cell r="AK89">
            <v>1</v>
          </cell>
          <cell r="AL89" t="str">
            <v>A</v>
          </cell>
          <cell r="AM89">
            <v>1</v>
          </cell>
          <cell r="AN89" t="str">
            <v>A</v>
          </cell>
          <cell r="AO89">
            <v>1</v>
          </cell>
          <cell r="AP89" t="str">
            <v>A</v>
          </cell>
          <cell r="AQ89">
            <v>1</v>
          </cell>
          <cell r="AR89" t="str">
            <v>A</v>
          </cell>
          <cell r="AS89">
            <v>1</v>
          </cell>
          <cell r="AT89" t="str">
            <v>A</v>
          </cell>
          <cell r="BI89">
            <v>1</v>
          </cell>
          <cell r="BJ89" t="str">
            <v>A</v>
          </cell>
          <cell r="BK89">
            <v>1</v>
          </cell>
          <cell r="BL89" t="str">
            <v>A</v>
          </cell>
          <cell r="BM89">
            <v>1</v>
          </cell>
          <cell r="BN89" t="str">
            <v>A</v>
          </cell>
          <cell r="BO89">
            <v>1</v>
          </cell>
          <cell r="BP89" t="str">
            <v>A</v>
          </cell>
          <cell r="BQ89">
            <v>1</v>
          </cell>
          <cell r="BR89" t="str">
            <v>A</v>
          </cell>
          <cell r="BS89">
            <v>1</v>
          </cell>
          <cell r="BT89" t="str">
            <v>A</v>
          </cell>
          <cell r="BU89">
            <v>1</v>
          </cell>
          <cell r="BV89" t="str">
            <v>A</v>
          </cell>
          <cell r="BW89">
            <v>1</v>
          </cell>
          <cell r="BX89" t="str">
            <v>A</v>
          </cell>
          <cell r="BY89">
            <v>1</v>
          </cell>
          <cell r="BZ89" t="str">
            <v>A</v>
          </cell>
          <cell r="CA89">
            <v>1</v>
          </cell>
          <cell r="CB89" t="str">
            <v>A</v>
          </cell>
          <cell r="CC89">
            <v>1</v>
          </cell>
          <cell r="CD89" t="str">
            <v>A</v>
          </cell>
          <cell r="CE89">
            <v>1</v>
          </cell>
          <cell r="CF89" t="str">
            <v>A</v>
          </cell>
          <cell r="CG89">
            <v>1</v>
          </cell>
          <cell r="CH89" t="str">
            <v>A</v>
          </cell>
          <cell r="CI89">
            <v>1</v>
          </cell>
          <cell r="CJ89" t="str">
            <v>A</v>
          </cell>
          <cell r="CK89">
            <v>1</v>
          </cell>
          <cell r="CL89" t="str">
            <v>A</v>
          </cell>
          <cell r="CM89">
            <v>1</v>
          </cell>
          <cell r="CN89" t="str">
            <v>A</v>
          </cell>
          <cell r="CO89">
            <v>1</v>
          </cell>
          <cell r="CP89" t="str">
            <v>A</v>
          </cell>
          <cell r="CQ89">
            <v>1</v>
          </cell>
          <cell r="CR89" t="str">
            <v>A</v>
          </cell>
          <cell r="CS89" t="str">
            <v>VK</v>
          </cell>
        </row>
        <row r="90">
          <cell r="E90">
            <v>1</v>
          </cell>
          <cell r="F90" t="str">
            <v>B</v>
          </cell>
          <cell r="G90">
            <v>1</v>
          </cell>
          <cell r="H90" t="str">
            <v>B</v>
          </cell>
          <cell r="I90">
            <v>1</v>
          </cell>
          <cell r="J90" t="str">
            <v>B</v>
          </cell>
          <cell r="K90">
            <v>1</v>
          </cell>
          <cell r="L90" t="str">
            <v>B</v>
          </cell>
          <cell r="M90">
            <v>1</v>
          </cell>
          <cell r="N90" t="str">
            <v>B</v>
          </cell>
          <cell r="O90">
            <v>1</v>
          </cell>
          <cell r="P90" t="str">
            <v>B</v>
          </cell>
          <cell r="Q90">
            <v>1</v>
          </cell>
          <cell r="R90" t="str">
            <v>B</v>
          </cell>
          <cell r="S90">
            <v>1</v>
          </cell>
          <cell r="T90" t="str">
            <v>B</v>
          </cell>
          <cell r="U90">
            <v>1</v>
          </cell>
          <cell r="V90" t="str">
            <v>B</v>
          </cell>
          <cell r="W90">
            <v>1</v>
          </cell>
          <cell r="X90" t="str">
            <v>B</v>
          </cell>
          <cell r="Y90">
            <v>1</v>
          </cell>
          <cell r="Z90" t="str">
            <v>B</v>
          </cell>
          <cell r="AA90">
            <v>1</v>
          </cell>
          <cell r="AB90" t="str">
            <v>B</v>
          </cell>
          <cell r="AC90">
            <v>1</v>
          </cell>
          <cell r="AD90" t="str">
            <v>B</v>
          </cell>
          <cell r="AE90">
            <v>1</v>
          </cell>
          <cell r="AF90" t="str">
            <v>B</v>
          </cell>
          <cell r="AG90">
            <v>1</v>
          </cell>
          <cell r="AH90" t="str">
            <v>B</v>
          </cell>
          <cell r="AI90">
            <v>1</v>
          </cell>
          <cell r="AJ90" t="str">
            <v>B</v>
          </cell>
          <cell r="AK90">
            <v>1</v>
          </cell>
          <cell r="AL90" t="str">
            <v>B</v>
          </cell>
          <cell r="AM90">
            <v>1</v>
          </cell>
          <cell r="AN90" t="str">
            <v>B</v>
          </cell>
          <cell r="AO90">
            <v>1</v>
          </cell>
          <cell r="AP90" t="str">
            <v>B</v>
          </cell>
          <cell r="AQ90">
            <v>1</v>
          </cell>
          <cell r="AR90" t="str">
            <v>A</v>
          </cell>
          <cell r="AS90">
            <v>1</v>
          </cell>
          <cell r="AT90" t="str">
            <v>B</v>
          </cell>
          <cell r="BI90">
            <v>1</v>
          </cell>
          <cell r="BJ90" t="str">
            <v>B</v>
          </cell>
          <cell r="BK90">
            <v>1</v>
          </cell>
          <cell r="BL90" t="str">
            <v>B</v>
          </cell>
          <cell r="BM90">
            <v>1</v>
          </cell>
          <cell r="BN90" t="str">
            <v>B</v>
          </cell>
          <cell r="BO90">
            <v>1</v>
          </cell>
          <cell r="BP90" t="str">
            <v>B</v>
          </cell>
          <cell r="BQ90">
            <v>1</v>
          </cell>
          <cell r="BR90" t="str">
            <v>B</v>
          </cell>
          <cell r="BS90">
            <v>1</v>
          </cell>
          <cell r="BT90" t="str">
            <v>B</v>
          </cell>
          <cell r="BU90">
            <v>1</v>
          </cell>
          <cell r="BV90" t="str">
            <v>B</v>
          </cell>
          <cell r="BW90">
            <v>1</v>
          </cell>
          <cell r="BX90" t="str">
            <v>B</v>
          </cell>
          <cell r="BY90">
            <v>1</v>
          </cell>
          <cell r="BZ90" t="str">
            <v>B</v>
          </cell>
          <cell r="CA90">
            <v>1</v>
          </cell>
          <cell r="CB90" t="str">
            <v>B</v>
          </cell>
          <cell r="CC90">
            <v>1</v>
          </cell>
          <cell r="CD90" t="str">
            <v>B</v>
          </cell>
          <cell r="CE90">
            <v>1</v>
          </cell>
          <cell r="CF90" t="str">
            <v>B</v>
          </cell>
          <cell r="CG90">
            <v>1</v>
          </cell>
          <cell r="CH90" t="str">
            <v>B</v>
          </cell>
          <cell r="CI90">
            <v>1</v>
          </cell>
          <cell r="CJ90" t="str">
            <v>B</v>
          </cell>
          <cell r="CK90">
            <v>1</v>
          </cell>
          <cell r="CL90" t="str">
            <v>B</v>
          </cell>
          <cell r="CM90">
            <v>1</v>
          </cell>
          <cell r="CN90" t="str">
            <v>B</v>
          </cell>
          <cell r="CO90">
            <v>1</v>
          </cell>
          <cell r="CP90" t="str">
            <v>B</v>
          </cell>
          <cell r="CQ90">
            <v>1</v>
          </cell>
          <cell r="CR90" t="str">
            <v>B</v>
          </cell>
          <cell r="CS90" t="str">
            <v>VK</v>
          </cell>
        </row>
        <row r="92">
          <cell r="E92">
            <v>1</v>
          </cell>
          <cell r="F92" t="str">
            <v>B</v>
          </cell>
          <cell r="AQ92">
            <v>1</v>
          </cell>
          <cell r="AR92" t="str">
            <v>B</v>
          </cell>
          <cell r="CQ92">
            <v>1</v>
          </cell>
          <cell r="CR92" t="str">
            <v>A</v>
          </cell>
          <cell r="CS92" t="str">
            <v>VK</v>
          </cell>
        </row>
        <row r="93">
          <cell r="E93">
            <v>1</v>
          </cell>
          <cell r="F93" t="str">
            <v>B</v>
          </cell>
          <cell r="AQ93">
            <v>1</v>
          </cell>
          <cell r="AR93" t="str">
            <v>B</v>
          </cell>
          <cell r="CQ93">
            <v>1</v>
          </cell>
          <cell r="CR93" t="str">
            <v>A</v>
          </cell>
          <cell r="CS93" t="str">
            <v>VK</v>
          </cell>
        </row>
        <row r="94">
          <cell r="E94">
            <v>1</v>
          </cell>
          <cell r="F94" t="str">
            <v>A</v>
          </cell>
          <cell r="AQ94">
            <v>1</v>
          </cell>
          <cell r="AR94" t="str">
            <v>A</v>
          </cell>
          <cell r="CQ94">
            <v>1</v>
          </cell>
          <cell r="CR94" t="str">
            <v>B</v>
          </cell>
          <cell r="CS94" t="str">
            <v>VK/
Preform</v>
          </cell>
        </row>
        <row r="95">
          <cell r="E95">
            <v>1</v>
          </cell>
          <cell r="F95" t="str">
            <v>B</v>
          </cell>
          <cell r="I95">
            <v>1</v>
          </cell>
          <cell r="J95" t="str">
            <v>B</v>
          </cell>
          <cell r="K95">
            <v>1</v>
          </cell>
          <cell r="L95" t="str">
            <v>B</v>
          </cell>
          <cell r="M95">
            <v>1</v>
          </cell>
          <cell r="N95" t="str">
            <v>B</v>
          </cell>
          <cell r="O95">
            <v>1</v>
          </cell>
          <cell r="P95" t="str">
            <v>B</v>
          </cell>
          <cell r="Q95">
            <v>1</v>
          </cell>
          <cell r="R95" t="str">
            <v>B</v>
          </cell>
          <cell r="S95">
            <v>1</v>
          </cell>
          <cell r="T95" t="str">
            <v>B</v>
          </cell>
          <cell r="AQ95">
            <v>1</v>
          </cell>
          <cell r="AR95" t="str">
            <v>B</v>
          </cell>
          <cell r="AS95">
            <v>1</v>
          </cell>
          <cell r="AT95" t="str">
            <v>B</v>
          </cell>
          <cell r="CQ95">
            <v>1</v>
          </cell>
          <cell r="CR95" t="str">
            <v>B</v>
          </cell>
          <cell r="CS95" t="str">
            <v>VK</v>
          </cell>
        </row>
        <row r="96">
          <cell r="E96">
            <v>1</v>
          </cell>
          <cell r="F96" t="str">
            <v>B</v>
          </cell>
          <cell r="I96">
            <v>1</v>
          </cell>
          <cell r="J96" t="str">
            <v>B</v>
          </cell>
          <cell r="K96">
            <v>1</v>
          </cell>
          <cell r="L96" t="str">
            <v>B</v>
          </cell>
          <cell r="M96">
            <v>1</v>
          </cell>
          <cell r="N96" t="str">
            <v>B</v>
          </cell>
          <cell r="O96">
            <v>1</v>
          </cell>
          <cell r="P96" t="str">
            <v>B</v>
          </cell>
          <cell r="Q96">
            <v>1</v>
          </cell>
          <cell r="R96" t="str">
            <v>B</v>
          </cell>
          <cell r="S96">
            <v>1</v>
          </cell>
          <cell r="T96" t="str">
            <v>B</v>
          </cell>
          <cell r="AQ96">
            <v>1</v>
          </cell>
          <cell r="AR96" t="str">
            <v>B</v>
          </cell>
          <cell r="AS96">
            <v>1</v>
          </cell>
          <cell r="AT96" t="str">
            <v>B</v>
          </cell>
          <cell r="CS96" t="str">
            <v>VK</v>
          </cell>
        </row>
        <row r="97">
          <cell r="E97">
            <v>1</v>
          </cell>
          <cell r="F97" t="str">
            <v>A</v>
          </cell>
          <cell r="I97">
            <v>1</v>
          </cell>
          <cell r="J97" t="str">
            <v>A</v>
          </cell>
          <cell r="K97">
            <v>1</v>
          </cell>
          <cell r="L97" t="str">
            <v>A</v>
          </cell>
          <cell r="M97">
            <v>1</v>
          </cell>
          <cell r="N97" t="str">
            <v>A</v>
          </cell>
          <cell r="O97">
            <v>1</v>
          </cell>
          <cell r="P97" t="str">
            <v>A</v>
          </cell>
          <cell r="Q97">
            <v>1</v>
          </cell>
          <cell r="R97" t="str">
            <v>A</v>
          </cell>
          <cell r="S97">
            <v>1</v>
          </cell>
          <cell r="T97" t="str">
            <v>A</v>
          </cell>
          <cell r="AQ97">
            <v>1</v>
          </cell>
          <cell r="AR97" t="str">
            <v>A</v>
          </cell>
          <cell r="AS97">
            <v>1</v>
          </cell>
          <cell r="AT97" t="str">
            <v>A</v>
          </cell>
          <cell r="CS97" t="str">
            <v>VK
Vakuumhülse</v>
          </cell>
        </row>
        <row r="98">
          <cell r="E98">
            <v>1</v>
          </cell>
          <cell r="F98" t="str">
            <v>B</v>
          </cell>
          <cell r="I98">
            <v>1</v>
          </cell>
          <cell r="J98" t="str">
            <v>B</v>
          </cell>
          <cell r="K98">
            <v>1</v>
          </cell>
          <cell r="L98" t="str">
            <v>B</v>
          </cell>
          <cell r="M98">
            <v>1</v>
          </cell>
          <cell r="N98" t="str">
            <v>B</v>
          </cell>
          <cell r="O98">
            <v>1</v>
          </cell>
          <cell r="P98" t="str">
            <v>B</v>
          </cell>
          <cell r="Q98">
            <v>1</v>
          </cell>
          <cell r="R98" t="str">
            <v>B</v>
          </cell>
          <cell r="S98">
            <v>1</v>
          </cell>
          <cell r="T98" t="str">
            <v>B</v>
          </cell>
          <cell r="AQ98">
            <v>1</v>
          </cell>
          <cell r="AR98" t="str">
            <v>B</v>
          </cell>
          <cell r="AS98">
            <v>1</v>
          </cell>
          <cell r="AT98" t="str">
            <v>B</v>
          </cell>
          <cell r="CS98" t="str">
            <v>VK</v>
          </cell>
        </row>
        <row r="99">
          <cell r="E99">
            <v>1</v>
          </cell>
          <cell r="F99" t="str">
            <v>A</v>
          </cell>
          <cell r="I99">
            <v>1</v>
          </cell>
          <cell r="J99" t="str">
            <v>A</v>
          </cell>
          <cell r="K99">
            <v>1</v>
          </cell>
          <cell r="L99" t="str">
            <v>A</v>
          </cell>
          <cell r="M99">
            <v>1</v>
          </cell>
          <cell r="N99" t="str">
            <v>A</v>
          </cell>
          <cell r="O99">
            <v>1</v>
          </cell>
          <cell r="P99" t="str">
            <v>A</v>
          </cell>
          <cell r="Q99">
            <v>1</v>
          </cell>
          <cell r="R99" t="str">
            <v>A</v>
          </cell>
          <cell r="S99">
            <v>1</v>
          </cell>
          <cell r="T99" t="str">
            <v>A</v>
          </cell>
          <cell r="AQ99">
            <v>1</v>
          </cell>
          <cell r="AR99" t="str">
            <v>A</v>
          </cell>
          <cell r="AS99">
            <v>1</v>
          </cell>
          <cell r="AT99" t="str">
            <v>A</v>
          </cell>
          <cell r="CS99" t="str">
            <v>VK</v>
          </cell>
        </row>
        <row r="100">
          <cell r="E100">
            <v>1</v>
          </cell>
          <cell r="F100" t="str">
            <v>A</v>
          </cell>
          <cell r="I100">
            <v>1</v>
          </cell>
          <cell r="J100" t="str">
            <v>A</v>
          </cell>
          <cell r="K100">
            <v>1</v>
          </cell>
          <cell r="L100" t="str">
            <v>A</v>
          </cell>
          <cell r="M100">
            <v>1</v>
          </cell>
          <cell r="N100" t="str">
            <v>A</v>
          </cell>
          <cell r="O100">
            <v>1</v>
          </cell>
          <cell r="P100" t="str">
            <v>A</v>
          </cell>
          <cell r="Q100">
            <v>1</v>
          </cell>
          <cell r="R100" t="str">
            <v>A</v>
          </cell>
          <cell r="S100">
            <v>1</v>
          </cell>
          <cell r="T100" t="str">
            <v>A</v>
          </cell>
          <cell r="AQ100">
            <v>1</v>
          </cell>
          <cell r="AR100" t="str">
            <v>A</v>
          </cell>
          <cell r="AS100">
            <v>1</v>
          </cell>
          <cell r="AT100" t="str">
            <v>A</v>
          </cell>
          <cell r="CS100" t="str">
            <v>VK/
Linerkamera</v>
          </cell>
        </row>
        <row r="101">
          <cell r="E101">
            <v>1</v>
          </cell>
          <cell r="F101" t="str">
            <v>A</v>
          </cell>
          <cell r="I101">
            <v>1</v>
          </cell>
          <cell r="J101" t="str">
            <v>A</v>
          </cell>
          <cell r="K101">
            <v>1</v>
          </cell>
          <cell r="L101" t="str">
            <v>A</v>
          </cell>
          <cell r="M101">
            <v>1</v>
          </cell>
          <cell r="N101" t="str">
            <v>A</v>
          </cell>
          <cell r="O101">
            <v>1</v>
          </cell>
          <cell r="P101" t="str">
            <v>A</v>
          </cell>
          <cell r="Q101">
            <v>1</v>
          </cell>
          <cell r="R101" t="str">
            <v>A</v>
          </cell>
          <cell r="S101">
            <v>1</v>
          </cell>
          <cell r="T101" t="str">
            <v>A</v>
          </cell>
          <cell r="AQ101">
            <v>1</v>
          </cell>
          <cell r="AR101" t="str">
            <v>A</v>
          </cell>
          <cell r="AS101">
            <v>1</v>
          </cell>
          <cell r="AT101" t="str">
            <v>A</v>
          </cell>
          <cell r="CS101" t="str">
            <v>VK/
Linerkamera</v>
          </cell>
        </row>
        <row r="103">
          <cell r="E103">
            <v>1</v>
          </cell>
          <cell r="F103" t="str">
            <v>A</v>
          </cell>
          <cell r="G103">
            <v>1</v>
          </cell>
          <cell r="H103" t="str">
            <v>A</v>
          </cell>
          <cell r="I103">
            <v>1</v>
          </cell>
          <cell r="J103" t="str">
            <v>A</v>
          </cell>
          <cell r="K103">
            <v>1</v>
          </cell>
          <cell r="L103" t="str">
            <v>A</v>
          </cell>
          <cell r="M103">
            <v>1</v>
          </cell>
          <cell r="N103" t="str">
            <v>A</v>
          </cell>
          <cell r="O103">
            <v>1</v>
          </cell>
          <cell r="P103" t="str">
            <v>A</v>
          </cell>
          <cell r="Q103">
            <v>1</v>
          </cell>
          <cell r="R103" t="str">
            <v>A</v>
          </cell>
          <cell r="S103">
            <v>1</v>
          </cell>
          <cell r="T103" t="str">
            <v>A</v>
          </cell>
          <cell r="U103">
            <v>1</v>
          </cell>
          <cell r="V103" t="str">
            <v>A</v>
          </cell>
          <cell r="W103">
            <v>1</v>
          </cell>
          <cell r="X103" t="str">
            <v>A</v>
          </cell>
          <cell r="Y103">
            <v>1</v>
          </cell>
          <cell r="Z103" t="str">
            <v>A</v>
          </cell>
          <cell r="AA103">
            <v>1</v>
          </cell>
          <cell r="AB103" t="str">
            <v>A</v>
          </cell>
          <cell r="AC103">
            <v>1</v>
          </cell>
          <cell r="AD103" t="str">
            <v>A</v>
          </cell>
          <cell r="AE103">
            <v>1</v>
          </cell>
          <cell r="AF103" t="str">
            <v>A</v>
          </cell>
          <cell r="AG103">
            <v>1</v>
          </cell>
          <cell r="AH103" t="str">
            <v>A</v>
          </cell>
          <cell r="AI103">
            <v>1</v>
          </cell>
          <cell r="AJ103" t="str">
            <v>A</v>
          </cell>
          <cell r="AK103">
            <v>1</v>
          </cell>
          <cell r="AL103" t="str">
            <v>A</v>
          </cell>
          <cell r="AM103">
            <v>1</v>
          </cell>
          <cell r="AN103" t="str">
            <v>A</v>
          </cell>
          <cell r="AS103">
            <v>1</v>
          </cell>
          <cell r="AT103" t="str">
            <v>A</v>
          </cell>
          <cell r="BI103">
            <v>1</v>
          </cell>
          <cell r="BJ103" t="str">
            <v>A</v>
          </cell>
          <cell r="CS103" t="str">
            <v>VK</v>
          </cell>
        </row>
        <row r="104">
          <cell r="E104">
            <v>1</v>
          </cell>
          <cell r="F104" t="str">
            <v>B</v>
          </cell>
          <cell r="G104">
            <v>1</v>
          </cell>
          <cell r="H104" t="str">
            <v>B</v>
          </cell>
          <cell r="I104">
            <v>1</v>
          </cell>
          <cell r="J104" t="str">
            <v>B</v>
          </cell>
          <cell r="K104">
            <v>1</v>
          </cell>
          <cell r="L104" t="str">
            <v>B</v>
          </cell>
          <cell r="M104">
            <v>1</v>
          </cell>
          <cell r="N104" t="str">
            <v>B</v>
          </cell>
          <cell r="O104">
            <v>1</v>
          </cell>
          <cell r="P104" t="str">
            <v>B</v>
          </cell>
          <cell r="Q104">
            <v>1</v>
          </cell>
          <cell r="R104" t="str">
            <v>B</v>
          </cell>
          <cell r="S104">
            <v>1</v>
          </cell>
          <cell r="T104" t="str">
            <v>B</v>
          </cell>
          <cell r="U104">
            <v>1</v>
          </cell>
          <cell r="V104" t="str">
            <v>B</v>
          </cell>
          <cell r="W104">
            <v>1</v>
          </cell>
          <cell r="X104" t="str">
            <v>B</v>
          </cell>
          <cell r="Y104">
            <v>1</v>
          </cell>
          <cell r="Z104" t="str">
            <v>B</v>
          </cell>
          <cell r="AA104">
            <v>1</v>
          </cell>
          <cell r="AB104" t="str">
            <v>B</v>
          </cell>
          <cell r="AC104">
            <v>1</v>
          </cell>
          <cell r="AD104" t="str">
            <v>B</v>
          </cell>
          <cell r="AE104">
            <v>1</v>
          </cell>
          <cell r="AF104" t="str">
            <v>B</v>
          </cell>
          <cell r="AG104">
            <v>1</v>
          </cell>
          <cell r="AH104" t="str">
            <v>B</v>
          </cell>
          <cell r="AI104">
            <v>1</v>
          </cell>
          <cell r="AJ104" t="str">
            <v>B</v>
          </cell>
          <cell r="AK104">
            <v>1</v>
          </cell>
          <cell r="AL104" t="str">
            <v>B</v>
          </cell>
          <cell r="AM104">
            <v>1</v>
          </cell>
          <cell r="AN104" t="str">
            <v>B</v>
          </cell>
          <cell r="AS104">
            <v>1</v>
          </cell>
          <cell r="AT104" t="str">
            <v>B</v>
          </cell>
          <cell r="BI104">
            <v>1</v>
          </cell>
          <cell r="BJ104" t="str">
            <v>B</v>
          </cell>
          <cell r="CS104" t="str">
            <v>Prüfhilfsmittel
Referenzmuster</v>
          </cell>
        </row>
        <row r="105">
          <cell r="E105">
            <v>1</v>
          </cell>
          <cell r="F105" t="str">
            <v>B</v>
          </cell>
          <cell r="G105">
            <v>1</v>
          </cell>
          <cell r="H105" t="str">
            <v>B</v>
          </cell>
          <cell r="I105">
            <v>1</v>
          </cell>
          <cell r="J105" t="str">
            <v>B</v>
          </cell>
          <cell r="K105">
            <v>1</v>
          </cell>
          <cell r="L105" t="str">
            <v>B</v>
          </cell>
          <cell r="M105">
            <v>1</v>
          </cell>
          <cell r="N105" t="str">
            <v>B</v>
          </cell>
          <cell r="O105">
            <v>1</v>
          </cell>
          <cell r="P105" t="str">
            <v>B</v>
          </cell>
          <cell r="Q105">
            <v>1</v>
          </cell>
          <cell r="R105" t="str">
            <v>B</v>
          </cell>
          <cell r="S105">
            <v>1</v>
          </cell>
          <cell r="T105" t="str">
            <v>B</v>
          </cell>
          <cell r="U105">
            <v>1</v>
          </cell>
          <cell r="V105" t="str">
            <v>B</v>
          </cell>
          <cell r="W105">
            <v>1</v>
          </cell>
          <cell r="X105" t="str">
            <v>B</v>
          </cell>
          <cell r="Y105">
            <v>1</v>
          </cell>
          <cell r="Z105" t="str">
            <v>B</v>
          </cell>
          <cell r="AA105">
            <v>1</v>
          </cell>
          <cell r="AB105" t="str">
            <v>B</v>
          </cell>
          <cell r="AC105">
            <v>1</v>
          </cell>
          <cell r="AD105" t="str">
            <v>B</v>
          </cell>
          <cell r="AE105">
            <v>1</v>
          </cell>
          <cell r="AF105" t="str">
            <v>B</v>
          </cell>
          <cell r="AG105">
            <v>1</v>
          </cell>
          <cell r="AH105" t="str">
            <v>B</v>
          </cell>
          <cell r="AI105">
            <v>1</v>
          </cell>
          <cell r="AJ105" t="str">
            <v>B</v>
          </cell>
          <cell r="AK105">
            <v>1</v>
          </cell>
          <cell r="AL105" t="str">
            <v>B</v>
          </cell>
          <cell r="AM105">
            <v>1</v>
          </cell>
          <cell r="AN105" t="str">
            <v>B</v>
          </cell>
          <cell r="AS105">
            <v>1</v>
          </cell>
          <cell r="AT105" t="str">
            <v>B</v>
          </cell>
          <cell r="BI105">
            <v>1</v>
          </cell>
          <cell r="BJ105" t="str">
            <v>B</v>
          </cell>
          <cell r="CS105" t="str">
            <v>VK</v>
          </cell>
        </row>
        <row r="106">
          <cell r="E106">
            <v>1</v>
          </cell>
          <cell r="F106" t="str">
            <v>B</v>
          </cell>
          <cell r="G106">
            <v>1</v>
          </cell>
          <cell r="H106" t="str">
            <v>B</v>
          </cell>
          <cell r="I106">
            <v>1</v>
          </cell>
          <cell r="J106" t="str">
            <v>B</v>
          </cell>
          <cell r="K106">
            <v>1</v>
          </cell>
          <cell r="L106" t="str">
            <v>B</v>
          </cell>
          <cell r="M106">
            <v>1</v>
          </cell>
          <cell r="N106" t="str">
            <v>B</v>
          </cell>
          <cell r="O106">
            <v>1</v>
          </cell>
          <cell r="P106" t="str">
            <v>B</v>
          </cell>
          <cell r="Q106">
            <v>1</v>
          </cell>
          <cell r="R106" t="str">
            <v>B</v>
          </cell>
          <cell r="S106">
            <v>1</v>
          </cell>
          <cell r="T106" t="str">
            <v>B</v>
          </cell>
          <cell r="U106">
            <v>1</v>
          </cell>
          <cell r="V106" t="str">
            <v>B</v>
          </cell>
          <cell r="W106">
            <v>1</v>
          </cell>
          <cell r="X106" t="str">
            <v>B</v>
          </cell>
          <cell r="Y106">
            <v>1</v>
          </cell>
          <cell r="Z106" t="str">
            <v>B</v>
          </cell>
          <cell r="AA106">
            <v>1</v>
          </cell>
          <cell r="AB106" t="str">
            <v>B</v>
          </cell>
          <cell r="AC106">
            <v>1</v>
          </cell>
          <cell r="AD106" t="str">
            <v>B</v>
          </cell>
          <cell r="AE106">
            <v>1</v>
          </cell>
          <cell r="AF106" t="str">
            <v>B</v>
          </cell>
          <cell r="AG106">
            <v>1</v>
          </cell>
          <cell r="AH106" t="str">
            <v>B</v>
          </cell>
          <cell r="AI106">
            <v>1</v>
          </cell>
          <cell r="AJ106" t="str">
            <v>B</v>
          </cell>
          <cell r="AK106">
            <v>1</v>
          </cell>
          <cell r="AL106" t="str">
            <v>B</v>
          </cell>
          <cell r="AM106">
            <v>1</v>
          </cell>
          <cell r="AN106" t="str">
            <v>B</v>
          </cell>
          <cell r="AS106">
            <v>1</v>
          </cell>
          <cell r="AT106" t="str">
            <v>B</v>
          </cell>
          <cell r="BI106">
            <v>1</v>
          </cell>
          <cell r="BJ106" t="str">
            <v>B</v>
          </cell>
          <cell r="CS106" t="str">
            <v>VK</v>
          </cell>
        </row>
        <row r="107">
          <cell r="E107">
            <v>1</v>
          </cell>
          <cell r="F107" t="str">
            <v>B</v>
          </cell>
          <cell r="G107">
            <v>1</v>
          </cell>
          <cell r="H107" t="str">
            <v>B</v>
          </cell>
          <cell r="I107">
            <v>1</v>
          </cell>
          <cell r="J107" t="str">
            <v>B</v>
          </cell>
          <cell r="K107">
            <v>1</v>
          </cell>
          <cell r="L107" t="str">
            <v>B</v>
          </cell>
          <cell r="M107">
            <v>1</v>
          </cell>
          <cell r="N107" t="str">
            <v>B</v>
          </cell>
          <cell r="O107">
            <v>1</v>
          </cell>
          <cell r="P107" t="str">
            <v>B</v>
          </cell>
          <cell r="Q107">
            <v>1</v>
          </cell>
          <cell r="R107" t="str">
            <v>B</v>
          </cell>
          <cell r="S107">
            <v>1</v>
          </cell>
          <cell r="T107" t="str">
            <v>B</v>
          </cell>
          <cell r="U107">
            <v>1</v>
          </cell>
          <cell r="V107" t="str">
            <v>B</v>
          </cell>
          <cell r="W107">
            <v>1</v>
          </cell>
          <cell r="X107" t="str">
            <v>B</v>
          </cell>
          <cell r="Y107">
            <v>1</v>
          </cell>
          <cell r="Z107" t="str">
            <v>B</v>
          </cell>
          <cell r="AA107">
            <v>1</v>
          </cell>
          <cell r="AB107" t="str">
            <v>B</v>
          </cell>
          <cell r="AC107">
            <v>1</v>
          </cell>
          <cell r="AD107" t="str">
            <v>B</v>
          </cell>
          <cell r="AE107">
            <v>1</v>
          </cell>
          <cell r="AF107" t="str">
            <v>B</v>
          </cell>
          <cell r="AG107">
            <v>1</v>
          </cell>
          <cell r="AH107" t="str">
            <v>B</v>
          </cell>
          <cell r="AI107">
            <v>1</v>
          </cell>
          <cell r="AJ107" t="str">
            <v>B</v>
          </cell>
          <cell r="AK107">
            <v>1</v>
          </cell>
          <cell r="AL107" t="str">
            <v>B</v>
          </cell>
          <cell r="AM107">
            <v>1</v>
          </cell>
          <cell r="AN107" t="str">
            <v>B</v>
          </cell>
          <cell r="AS107">
            <v>1</v>
          </cell>
          <cell r="AT107" t="str">
            <v>B</v>
          </cell>
          <cell r="BI107">
            <v>1</v>
          </cell>
          <cell r="BJ107" t="str">
            <v>B</v>
          </cell>
          <cell r="CS107" t="str">
            <v>Prüfhilfsmittel
Referenzmuster</v>
          </cell>
        </row>
        <row r="108">
          <cell r="E108">
            <v>1</v>
          </cell>
          <cell r="F108" t="str">
            <v>B</v>
          </cell>
          <cell r="G108">
            <v>1</v>
          </cell>
          <cell r="H108" t="str">
            <v>B</v>
          </cell>
          <cell r="I108">
            <v>1</v>
          </cell>
          <cell r="J108" t="str">
            <v>B</v>
          </cell>
          <cell r="K108">
            <v>1</v>
          </cell>
          <cell r="L108" t="str">
            <v>B</v>
          </cell>
          <cell r="M108">
            <v>1</v>
          </cell>
          <cell r="N108" t="str">
            <v>B</v>
          </cell>
          <cell r="O108">
            <v>1</v>
          </cell>
          <cell r="P108" t="str">
            <v>B</v>
          </cell>
          <cell r="Q108">
            <v>1</v>
          </cell>
          <cell r="R108" t="str">
            <v>B</v>
          </cell>
          <cell r="S108">
            <v>1</v>
          </cell>
          <cell r="T108" t="str">
            <v>B</v>
          </cell>
          <cell r="U108">
            <v>1</v>
          </cell>
          <cell r="V108" t="str">
            <v>B</v>
          </cell>
          <cell r="W108">
            <v>1</v>
          </cell>
          <cell r="X108" t="str">
            <v>B</v>
          </cell>
          <cell r="Y108">
            <v>1</v>
          </cell>
          <cell r="Z108" t="str">
            <v>B</v>
          </cell>
          <cell r="AA108">
            <v>1</v>
          </cell>
          <cell r="AB108" t="str">
            <v>B</v>
          </cell>
          <cell r="AC108">
            <v>1</v>
          </cell>
          <cell r="AD108" t="str">
            <v>B</v>
          </cell>
          <cell r="AE108">
            <v>1</v>
          </cell>
          <cell r="AF108" t="str">
            <v>B</v>
          </cell>
          <cell r="AG108">
            <v>1</v>
          </cell>
          <cell r="AH108" t="str">
            <v>B</v>
          </cell>
          <cell r="AI108">
            <v>1</v>
          </cell>
          <cell r="AJ108" t="str">
            <v>B</v>
          </cell>
          <cell r="AK108">
            <v>1</v>
          </cell>
          <cell r="AL108" t="str">
            <v>B</v>
          </cell>
          <cell r="AM108">
            <v>1</v>
          </cell>
          <cell r="AN108" t="str">
            <v>B</v>
          </cell>
          <cell r="AS108">
            <v>1</v>
          </cell>
          <cell r="AT108" t="str">
            <v>B</v>
          </cell>
          <cell r="BI108">
            <v>1</v>
          </cell>
          <cell r="BJ108" t="str">
            <v>B</v>
          </cell>
          <cell r="CS108" t="str">
            <v>Prüfhilfsmittel
Referenzmuster</v>
          </cell>
        </row>
        <row r="109">
          <cell r="E109">
            <v>1</v>
          </cell>
          <cell r="F109" t="str">
            <v>A</v>
          </cell>
          <cell r="G109">
            <v>1</v>
          </cell>
          <cell r="H109" t="str">
            <v>A</v>
          </cell>
          <cell r="I109">
            <v>1</v>
          </cell>
          <cell r="J109" t="str">
            <v>A</v>
          </cell>
          <cell r="K109">
            <v>1</v>
          </cell>
          <cell r="L109" t="str">
            <v>A</v>
          </cell>
          <cell r="M109">
            <v>1</v>
          </cell>
          <cell r="N109" t="str">
            <v>A</v>
          </cell>
          <cell r="O109">
            <v>1</v>
          </cell>
          <cell r="P109" t="str">
            <v>A</v>
          </cell>
          <cell r="Q109">
            <v>1</v>
          </cell>
          <cell r="R109" t="str">
            <v>A</v>
          </cell>
          <cell r="S109">
            <v>1</v>
          </cell>
          <cell r="T109" t="str">
            <v>A</v>
          </cell>
          <cell r="U109">
            <v>1</v>
          </cell>
          <cell r="V109" t="str">
            <v>A</v>
          </cell>
          <cell r="W109">
            <v>1</v>
          </cell>
          <cell r="X109" t="str">
            <v>A</v>
          </cell>
          <cell r="Y109">
            <v>1</v>
          </cell>
          <cell r="Z109" t="str">
            <v>A</v>
          </cell>
          <cell r="AA109">
            <v>1</v>
          </cell>
          <cell r="AB109" t="str">
            <v>A</v>
          </cell>
          <cell r="AC109">
            <v>1</v>
          </cell>
          <cell r="AD109" t="str">
            <v>A</v>
          </cell>
          <cell r="AE109">
            <v>1</v>
          </cell>
          <cell r="AF109" t="str">
            <v>A</v>
          </cell>
          <cell r="AG109">
            <v>1</v>
          </cell>
          <cell r="AH109" t="str">
            <v>A</v>
          </cell>
          <cell r="AI109">
            <v>1</v>
          </cell>
          <cell r="AJ109" t="str">
            <v>A</v>
          </cell>
          <cell r="AK109">
            <v>1</v>
          </cell>
          <cell r="AL109" t="str">
            <v>A</v>
          </cell>
          <cell r="AM109">
            <v>1</v>
          </cell>
          <cell r="AN109" t="str">
            <v>A</v>
          </cell>
          <cell r="AS109">
            <v>1</v>
          </cell>
          <cell r="AT109" t="str">
            <v>A</v>
          </cell>
          <cell r="BI109">
            <v>1</v>
          </cell>
          <cell r="BJ109" t="str">
            <v>A</v>
          </cell>
          <cell r="CS109" t="str">
            <v>Prüfhilfsmittel
Referenzmuster</v>
          </cell>
        </row>
        <row r="110">
          <cell r="E110">
            <v>1</v>
          </cell>
          <cell r="F110" t="str">
            <v>A</v>
          </cell>
          <cell r="G110">
            <v>1</v>
          </cell>
          <cell r="H110" t="str">
            <v>A</v>
          </cell>
          <cell r="I110">
            <v>1</v>
          </cell>
          <cell r="J110" t="str">
            <v>A</v>
          </cell>
          <cell r="K110">
            <v>1</v>
          </cell>
          <cell r="L110" t="str">
            <v>A</v>
          </cell>
          <cell r="M110">
            <v>1</v>
          </cell>
          <cell r="N110" t="str">
            <v>A</v>
          </cell>
          <cell r="O110">
            <v>1</v>
          </cell>
          <cell r="P110" t="str">
            <v>A</v>
          </cell>
          <cell r="Q110">
            <v>1</v>
          </cell>
          <cell r="R110" t="str">
            <v>A</v>
          </cell>
          <cell r="S110">
            <v>1</v>
          </cell>
          <cell r="T110" t="str">
            <v>A</v>
          </cell>
          <cell r="U110">
            <v>1</v>
          </cell>
          <cell r="V110" t="str">
            <v>A</v>
          </cell>
          <cell r="W110">
            <v>1</v>
          </cell>
          <cell r="X110" t="str">
            <v>A</v>
          </cell>
          <cell r="Y110">
            <v>1</v>
          </cell>
          <cell r="Z110" t="str">
            <v>A</v>
          </cell>
          <cell r="AA110">
            <v>1</v>
          </cell>
          <cell r="AB110" t="str">
            <v>A</v>
          </cell>
          <cell r="AC110">
            <v>1</v>
          </cell>
          <cell r="AD110" t="str">
            <v>A</v>
          </cell>
          <cell r="AE110">
            <v>1</v>
          </cell>
          <cell r="AF110" t="str">
            <v>A</v>
          </cell>
          <cell r="AG110">
            <v>1</v>
          </cell>
          <cell r="AH110" t="str">
            <v>A</v>
          </cell>
          <cell r="AI110">
            <v>1</v>
          </cell>
          <cell r="AJ110" t="str">
            <v>A</v>
          </cell>
          <cell r="AK110">
            <v>1</v>
          </cell>
          <cell r="AL110" t="str">
            <v>A</v>
          </cell>
          <cell r="AM110">
            <v>1</v>
          </cell>
          <cell r="AN110" t="str">
            <v>A</v>
          </cell>
          <cell r="AS110">
            <v>1</v>
          </cell>
          <cell r="AT110" t="str">
            <v>A</v>
          </cell>
          <cell r="BI110">
            <v>1</v>
          </cell>
          <cell r="BJ110" t="str">
            <v>A</v>
          </cell>
          <cell r="CS110" t="str">
            <v>VK</v>
          </cell>
        </row>
        <row r="111">
          <cell r="E111">
            <v>1</v>
          </cell>
          <cell r="F111" t="str">
            <v>A</v>
          </cell>
          <cell r="G111">
            <v>1</v>
          </cell>
          <cell r="H111" t="str">
            <v>A</v>
          </cell>
          <cell r="I111">
            <v>1</v>
          </cell>
          <cell r="J111" t="str">
            <v>A</v>
          </cell>
          <cell r="K111">
            <v>1</v>
          </cell>
          <cell r="L111" t="str">
            <v>A</v>
          </cell>
          <cell r="M111">
            <v>1</v>
          </cell>
          <cell r="N111" t="str">
            <v>A</v>
          </cell>
          <cell r="O111">
            <v>1</v>
          </cell>
          <cell r="P111" t="str">
            <v>A</v>
          </cell>
          <cell r="Q111">
            <v>1</v>
          </cell>
          <cell r="R111" t="str">
            <v>A</v>
          </cell>
          <cell r="S111">
            <v>1</v>
          </cell>
          <cell r="T111" t="str">
            <v>A</v>
          </cell>
          <cell r="U111">
            <v>1</v>
          </cell>
          <cell r="V111" t="str">
            <v>A</v>
          </cell>
          <cell r="W111">
            <v>1</v>
          </cell>
          <cell r="X111" t="str">
            <v>A</v>
          </cell>
          <cell r="Y111">
            <v>1</v>
          </cell>
          <cell r="Z111" t="str">
            <v>A</v>
          </cell>
          <cell r="AA111">
            <v>1</v>
          </cell>
          <cell r="AB111" t="str">
            <v>A</v>
          </cell>
          <cell r="AC111">
            <v>1</v>
          </cell>
          <cell r="AD111" t="str">
            <v>A</v>
          </cell>
          <cell r="AE111">
            <v>1</v>
          </cell>
          <cell r="AF111" t="str">
            <v>A</v>
          </cell>
          <cell r="AG111">
            <v>1</v>
          </cell>
          <cell r="AH111" t="str">
            <v>A</v>
          </cell>
          <cell r="AI111">
            <v>1</v>
          </cell>
          <cell r="AJ111" t="str">
            <v>A</v>
          </cell>
          <cell r="AK111">
            <v>1</v>
          </cell>
          <cell r="AL111" t="str">
            <v>A</v>
          </cell>
          <cell r="AM111">
            <v>1</v>
          </cell>
          <cell r="AN111" t="str">
            <v>A</v>
          </cell>
          <cell r="AS111">
            <v>1</v>
          </cell>
          <cell r="AT111" t="str">
            <v>A</v>
          </cell>
          <cell r="BI111">
            <v>1</v>
          </cell>
          <cell r="BJ111" t="str">
            <v>A</v>
          </cell>
          <cell r="CS111" t="str">
            <v>VK</v>
          </cell>
        </row>
        <row r="112">
          <cell r="E112">
            <v>1</v>
          </cell>
          <cell r="F112" t="str">
            <v>A</v>
          </cell>
          <cell r="G112">
            <v>1</v>
          </cell>
          <cell r="H112" t="str">
            <v>A</v>
          </cell>
          <cell r="I112">
            <v>1</v>
          </cell>
          <cell r="J112" t="str">
            <v>A</v>
          </cell>
          <cell r="K112">
            <v>1</v>
          </cell>
          <cell r="L112" t="str">
            <v>A</v>
          </cell>
          <cell r="M112">
            <v>1</v>
          </cell>
          <cell r="N112" t="str">
            <v>A</v>
          </cell>
          <cell r="O112">
            <v>1</v>
          </cell>
          <cell r="P112" t="str">
            <v>A</v>
          </cell>
          <cell r="Q112">
            <v>1</v>
          </cell>
          <cell r="R112" t="str">
            <v>A</v>
          </cell>
          <cell r="S112">
            <v>1</v>
          </cell>
          <cell r="T112" t="str">
            <v>A</v>
          </cell>
          <cell r="U112">
            <v>1</v>
          </cell>
          <cell r="V112" t="str">
            <v>A</v>
          </cell>
          <cell r="W112">
            <v>1</v>
          </cell>
          <cell r="X112" t="str">
            <v>A</v>
          </cell>
          <cell r="Y112">
            <v>1</v>
          </cell>
          <cell r="Z112" t="str">
            <v>A</v>
          </cell>
          <cell r="AA112">
            <v>1</v>
          </cell>
          <cell r="AB112" t="str">
            <v>A</v>
          </cell>
          <cell r="AC112">
            <v>1</v>
          </cell>
          <cell r="AD112" t="str">
            <v>A</v>
          </cell>
          <cell r="AE112">
            <v>1</v>
          </cell>
          <cell r="AF112" t="str">
            <v>A</v>
          </cell>
          <cell r="AG112">
            <v>1</v>
          </cell>
          <cell r="AH112" t="str">
            <v>A</v>
          </cell>
          <cell r="AI112">
            <v>1</v>
          </cell>
          <cell r="AJ112" t="str">
            <v>A</v>
          </cell>
          <cell r="AK112">
            <v>1</v>
          </cell>
          <cell r="AL112" t="str">
            <v>A</v>
          </cell>
          <cell r="AM112">
            <v>1</v>
          </cell>
          <cell r="AN112" t="str">
            <v>A</v>
          </cell>
          <cell r="AS112">
            <v>1</v>
          </cell>
          <cell r="AT112" t="str">
            <v>A</v>
          </cell>
          <cell r="BI112">
            <v>1</v>
          </cell>
          <cell r="BJ112" t="str">
            <v>A</v>
          </cell>
          <cell r="CS112" t="str">
            <v>Prüfhilfsmittel
Haftband
(Klebkraft: xx N/25mm)</v>
          </cell>
        </row>
        <row r="113">
          <cell r="E113">
            <v>1</v>
          </cell>
          <cell r="F113" t="str">
            <v>A</v>
          </cell>
          <cell r="G113">
            <v>1</v>
          </cell>
          <cell r="H113" t="str">
            <v>A</v>
          </cell>
          <cell r="I113">
            <v>1</v>
          </cell>
          <cell r="J113" t="str">
            <v>A</v>
          </cell>
          <cell r="K113">
            <v>1</v>
          </cell>
          <cell r="L113" t="str">
            <v>A</v>
          </cell>
          <cell r="M113">
            <v>1</v>
          </cell>
          <cell r="N113" t="str">
            <v>A</v>
          </cell>
          <cell r="O113">
            <v>1</v>
          </cell>
          <cell r="P113" t="str">
            <v>A</v>
          </cell>
          <cell r="Q113">
            <v>1</v>
          </cell>
          <cell r="R113" t="str">
            <v>A</v>
          </cell>
          <cell r="S113">
            <v>1</v>
          </cell>
          <cell r="T113" t="str">
            <v>A</v>
          </cell>
          <cell r="U113">
            <v>1</v>
          </cell>
          <cell r="V113" t="str">
            <v>A</v>
          </cell>
          <cell r="W113">
            <v>1</v>
          </cell>
          <cell r="X113" t="str">
            <v>A</v>
          </cell>
          <cell r="Y113">
            <v>1</v>
          </cell>
          <cell r="Z113" t="str">
            <v>A</v>
          </cell>
          <cell r="AA113">
            <v>1</v>
          </cell>
          <cell r="AB113" t="str">
            <v>A</v>
          </cell>
          <cell r="AC113">
            <v>1</v>
          </cell>
          <cell r="AD113" t="str">
            <v>A</v>
          </cell>
          <cell r="AE113">
            <v>1</v>
          </cell>
          <cell r="AF113" t="str">
            <v>A</v>
          </cell>
          <cell r="AG113">
            <v>1</v>
          </cell>
          <cell r="AH113" t="str">
            <v>A</v>
          </cell>
          <cell r="AI113">
            <v>1</v>
          </cell>
          <cell r="AJ113" t="str">
            <v>A</v>
          </cell>
          <cell r="AK113">
            <v>1</v>
          </cell>
          <cell r="AL113" t="str">
            <v>A</v>
          </cell>
          <cell r="AM113">
            <v>1</v>
          </cell>
          <cell r="AN113" t="str">
            <v>A</v>
          </cell>
          <cell r="AS113">
            <v>1</v>
          </cell>
          <cell r="AT113" t="str">
            <v>A</v>
          </cell>
          <cell r="BI113">
            <v>1</v>
          </cell>
          <cell r="BJ113" t="str">
            <v>A</v>
          </cell>
          <cell r="CS113" t="str">
            <v>VK</v>
          </cell>
        </row>
        <row r="115">
          <cell r="E115">
            <v>1</v>
          </cell>
          <cell r="F115" t="str">
            <v>B</v>
          </cell>
          <cell r="G115">
            <v>1</v>
          </cell>
          <cell r="H115" t="str">
            <v>B</v>
          </cell>
          <cell r="I115">
            <v>1</v>
          </cell>
          <cell r="J115" t="str">
            <v>B</v>
          </cell>
          <cell r="K115">
            <v>1</v>
          </cell>
          <cell r="L115" t="str">
            <v>B</v>
          </cell>
          <cell r="M115">
            <v>1</v>
          </cell>
          <cell r="N115" t="str">
            <v>B</v>
          </cell>
          <cell r="O115">
            <v>1</v>
          </cell>
          <cell r="P115" t="str">
            <v>B</v>
          </cell>
          <cell r="Q115">
            <v>1</v>
          </cell>
          <cell r="R115" t="str">
            <v>B</v>
          </cell>
          <cell r="S115">
            <v>1</v>
          </cell>
          <cell r="T115" t="str">
            <v>B</v>
          </cell>
          <cell r="CS115" t="str">
            <v>VK</v>
          </cell>
        </row>
        <row r="116">
          <cell r="E116">
            <v>1</v>
          </cell>
          <cell r="F116" t="str">
            <v>B</v>
          </cell>
          <cell r="G116">
            <v>1</v>
          </cell>
          <cell r="H116" t="str">
            <v>B</v>
          </cell>
          <cell r="I116">
            <v>1</v>
          </cell>
          <cell r="J116" t="str">
            <v>B</v>
          </cell>
          <cell r="K116">
            <v>1</v>
          </cell>
          <cell r="L116" t="str">
            <v>B</v>
          </cell>
          <cell r="M116">
            <v>1</v>
          </cell>
          <cell r="N116" t="str">
            <v>B</v>
          </cell>
          <cell r="O116">
            <v>1</v>
          </cell>
          <cell r="P116" t="str">
            <v>B</v>
          </cell>
          <cell r="Q116">
            <v>1</v>
          </cell>
          <cell r="R116" t="str">
            <v>B</v>
          </cell>
          <cell r="S116">
            <v>1</v>
          </cell>
          <cell r="T116" t="str">
            <v>B</v>
          </cell>
          <cell r="U116">
            <v>1</v>
          </cell>
          <cell r="V116" t="str">
            <v>B</v>
          </cell>
          <cell r="W116">
            <v>1</v>
          </cell>
          <cell r="X116" t="str">
            <v>B</v>
          </cell>
          <cell r="Y116">
            <v>1</v>
          </cell>
          <cell r="Z116" t="str">
            <v>B</v>
          </cell>
          <cell r="AA116">
            <v>1</v>
          </cell>
          <cell r="AB116" t="str">
            <v>B</v>
          </cell>
          <cell r="AC116">
            <v>1</v>
          </cell>
          <cell r="AD116" t="str">
            <v>B</v>
          </cell>
          <cell r="AI116">
            <v>1</v>
          </cell>
          <cell r="AJ116" t="str">
            <v>B</v>
          </cell>
          <cell r="AK116">
            <v>1</v>
          </cell>
          <cell r="AL116" t="str">
            <v>B</v>
          </cell>
          <cell r="AM116">
            <v>1</v>
          </cell>
          <cell r="AN116" t="str">
            <v>B</v>
          </cell>
          <cell r="BI116">
            <v>1</v>
          </cell>
          <cell r="BJ116" t="str">
            <v>B</v>
          </cell>
          <cell r="CS116" t="str">
            <v>Prüfhilfsmittel
Referenzmuster</v>
          </cell>
        </row>
        <row r="117">
          <cell r="E117">
            <v>1</v>
          </cell>
          <cell r="F117" t="str">
            <v>B</v>
          </cell>
          <cell r="G117">
            <v>1</v>
          </cell>
          <cell r="H117" t="str">
            <v>B</v>
          </cell>
          <cell r="I117">
            <v>1</v>
          </cell>
          <cell r="J117" t="str">
            <v>B</v>
          </cell>
          <cell r="K117">
            <v>1</v>
          </cell>
          <cell r="L117" t="str">
            <v>B</v>
          </cell>
          <cell r="M117">
            <v>1</v>
          </cell>
          <cell r="N117" t="str">
            <v>B</v>
          </cell>
          <cell r="O117">
            <v>1</v>
          </cell>
          <cell r="P117" t="str">
            <v>B</v>
          </cell>
          <cell r="Q117">
            <v>1</v>
          </cell>
          <cell r="R117" t="str">
            <v>B</v>
          </cell>
          <cell r="S117">
            <v>1</v>
          </cell>
          <cell r="T117" t="str">
            <v>B</v>
          </cell>
          <cell r="U117">
            <v>1</v>
          </cell>
          <cell r="V117" t="str">
            <v>B</v>
          </cell>
          <cell r="W117">
            <v>1</v>
          </cell>
          <cell r="X117" t="str">
            <v>B</v>
          </cell>
          <cell r="Y117">
            <v>1</v>
          </cell>
          <cell r="Z117" t="str">
            <v>B</v>
          </cell>
          <cell r="AA117">
            <v>1</v>
          </cell>
          <cell r="AB117" t="str">
            <v>B</v>
          </cell>
          <cell r="AC117">
            <v>1</v>
          </cell>
          <cell r="AD117" t="str">
            <v>B</v>
          </cell>
          <cell r="AI117">
            <v>1</v>
          </cell>
          <cell r="AJ117" t="str">
            <v>B</v>
          </cell>
          <cell r="AK117">
            <v>1</v>
          </cell>
          <cell r="AL117" t="str">
            <v>B</v>
          </cell>
          <cell r="AM117">
            <v>1</v>
          </cell>
          <cell r="AN117" t="str">
            <v>B</v>
          </cell>
          <cell r="BI117">
            <v>1</v>
          </cell>
          <cell r="BJ117" t="str">
            <v>B</v>
          </cell>
          <cell r="CS117" t="str">
            <v>Prüfhilfsmittel
Referenzmuster</v>
          </cell>
        </row>
        <row r="118">
          <cell r="E118">
            <v>1</v>
          </cell>
          <cell r="F118" t="str">
            <v>B</v>
          </cell>
          <cell r="G118">
            <v>1</v>
          </cell>
          <cell r="H118" t="str">
            <v>B</v>
          </cell>
          <cell r="I118">
            <v>1</v>
          </cell>
          <cell r="J118" t="str">
            <v>B</v>
          </cell>
          <cell r="K118">
            <v>1</v>
          </cell>
          <cell r="L118" t="str">
            <v>B</v>
          </cell>
          <cell r="M118">
            <v>1</v>
          </cell>
          <cell r="N118" t="str">
            <v>B</v>
          </cell>
          <cell r="O118">
            <v>1</v>
          </cell>
          <cell r="P118" t="str">
            <v>B</v>
          </cell>
          <cell r="Q118">
            <v>1</v>
          </cell>
          <cell r="R118" t="str">
            <v>B</v>
          </cell>
          <cell r="S118">
            <v>1</v>
          </cell>
          <cell r="T118" t="str">
            <v>B</v>
          </cell>
          <cell r="U118">
            <v>1</v>
          </cell>
          <cell r="V118" t="str">
            <v>B</v>
          </cell>
          <cell r="W118">
            <v>1</v>
          </cell>
          <cell r="X118" t="str">
            <v>B</v>
          </cell>
          <cell r="Y118">
            <v>1</v>
          </cell>
          <cell r="Z118" t="str">
            <v>B</v>
          </cell>
          <cell r="AA118">
            <v>1</v>
          </cell>
          <cell r="AB118" t="str">
            <v>B</v>
          </cell>
          <cell r="AC118">
            <v>1</v>
          </cell>
          <cell r="AD118" t="str">
            <v>B</v>
          </cell>
          <cell r="AI118">
            <v>1</v>
          </cell>
          <cell r="AJ118" t="str">
            <v>B</v>
          </cell>
          <cell r="AK118">
            <v>1</v>
          </cell>
          <cell r="AL118" t="str">
            <v>B</v>
          </cell>
          <cell r="AM118">
            <v>1</v>
          </cell>
          <cell r="AN118" t="str">
            <v>B</v>
          </cell>
          <cell r="BI118">
            <v>1</v>
          </cell>
          <cell r="BJ118" t="str">
            <v>B</v>
          </cell>
          <cell r="CS118" t="str">
            <v>Prüfhilfsmittel
Referenzmuster</v>
          </cell>
        </row>
      </sheetData>
      <sheetData sheetId="9">
        <row r="2">
          <cell r="A2">
            <v>1831</v>
          </cell>
          <cell r="B2">
            <v>320</v>
          </cell>
          <cell r="C2" t="str">
            <v>WEG- Prüfung MoplenCA012</v>
          </cell>
          <cell r="D2">
            <v>650</v>
          </cell>
          <cell r="E2" t="str">
            <v>WEG- Prüfung Liner
Polyliner 461-3</v>
          </cell>
          <cell r="F2">
            <v>119</v>
          </cell>
        </row>
        <row r="3">
          <cell r="A3">
            <v>1831</v>
          </cell>
          <cell r="B3">
            <v>320</v>
          </cell>
          <cell r="C3" t="str">
            <v>WEG- Prüfung MoplenCA012</v>
          </cell>
          <cell r="D3">
            <v>680</v>
          </cell>
          <cell r="E3" t="str">
            <v>WEG- Prüfung Liner
Polyliner 400L</v>
          </cell>
          <cell r="F3">
            <v>219</v>
          </cell>
        </row>
        <row r="4">
          <cell r="A4">
            <v>1831</v>
          </cell>
          <cell r="B4">
            <v>320</v>
          </cell>
          <cell r="C4" t="str">
            <v>WEG- Prüfung MoplenCA012</v>
          </cell>
          <cell r="D4">
            <v>680</v>
          </cell>
          <cell r="E4" t="str">
            <v>WEG- Prüfung Liner
Polyliner 400L</v>
          </cell>
          <cell r="F4">
            <v>319</v>
          </cell>
        </row>
        <row r="5">
          <cell r="A5">
            <v>3552</v>
          </cell>
          <cell r="B5">
            <v>20</v>
          </cell>
          <cell r="C5" t="str">
            <v>WEG- Prüfung Hostalen CO6
GD 4755 CO6</v>
          </cell>
          <cell r="D5" t="str">
            <v>N/A</v>
          </cell>
          <cell r="F5">
            <v>419</v>
          </cell>
        </row>
        <row r="6">
          <cell r="A6">
            <v>3557</v>
          </cell>
          <cell r="B6">
            <v>30</v>
          </cell>
          <cell r="C6" t="str">
            <v>WEG- Prüfung Granulat CO7</v>
          </cell>
          <cell r="D6" t="str">
            <v>N/A</v>
          </cell>
          <cell r="F6">
            <v>519</v>
          </cell>
        </row>
        <row r="7">
          <cell r="A7">
            <v>3558</v>
          </cell>
          <cell r="B7">
            <v>110</v>
          </cell>
          <cell r="C7" t="str">
            <v>WEG- Prüfung Eltex CAP02 S2</v>
          </cell>
          <cell r="D7" t="str">
            <v>N/A</v>
          </cell>
          <cell r="F7">
            <v>619</v>
          </cell>
        </row>
        <row r="8">
          <cell r="A8">
            <v>3725</v>
          </cell>
          <cell r="B8">
            <v>20</v>
          </cell>
          <cell r="C8" t="str">
            <v>WEG- Prüfung Hostalen CO6
GD 4755 CO6</v>
          </cell>
          <cell r="D8" t="str">
            <v>N/A</v>
          </cell>
          <cell r="F8">
            <v>719</v>
          </cell>
        </row>
        <row r="9">
          <cell r="A9">
            <v>3725</v>
          </cell>
          <cell r="B9">
            <v>30</v>
          </cell>
          <cell r="C9" t="str">
            <v>WEG- Prüfung Granulat CO7</v>
          </cell>
          <cell r="D9" t="str">
            <v>N/A</v>
          </cell>
          <cell r="F9">
            <v>819</v>
          </cell>
        </row>
        <row r="10">
          <cell r="A10">
            <v>3725</v>
          </cell>
          <cell r="B10">
            <v>100</v>
          </cell>
          <cell r="C10" t="str">
            <v>WEG- Prüfung MB5568
BorePure MB5568</v>
          </cell>
          <cell r="D10" t="str">
            <v>N/A</v>
          </cell>
          <cell r="F10">
            <v>919</v>
          </cell>
        </row>
        <row r="11">
          <cell r="A11">
            <v>3725</v>
          </cell>
          <cell r="B11">
            <v>160</v>
          </cell>
          <cell r="C11" t="str">
            <v>WEG- Prüfung 80255 E</v>
          </cell>
          <cell r="D11" t="str">
            <v>N/A</v>
          </cell>
          <cell r="F11">
            <v>1019</v>
          </cell>
        </row>
        <row r="12">
          <cell r="A12">
            <v>4730</v>
          </cell>
          <cell r="B12">
            <v>20</v>
          </cell>
          <cell r="C12" t="str">
            <v>WEG- Prüfung Hostalen CO6
GD 4755 CO6</v>
          </cell>
          <cell r="D12" t="str">
            <v>N/A</v>
          </cell>
          <cell r="F12">
            <v>1119</v>
          </cell>
        </row>
        <row r="13">
          <cell r="A13">
            <v>4751</v>
          </cell>
          <cell r="B13">
            <v>180</v>
          </cell>
          <cell r="C13" t="str">
            <v>WEG- Prüfung 
Novapet Sprit H11</v>
          </cell>
          <cell r="D13" t="str">
            <v>N/A</v>
          </cell>
          <cell r="F13">
            <v>1219</v>
          </cell>
        </row>
        <row r="14">
          <cell r="A14">
            <v>4752</v>
          </cell>
          <cell r="B14">
            <v>320</v>
          </cell>
          <cell r="C14" t="str">
            <v>WEG- Prüfung MoplenCA012</v>
          </cell>
          <cell r="D14" t="str">
            <v>N/A</v>
          </cell>
          <cell r="F14">
            <v>1319</v>
          </cell>
        </row>
        <row r="15">
          <cell r="A15">
            <v>4752</v>
          </cell>
          <cell r="B15">
            <v>320</v>
          </cell>
          <cell r="C15" t="str">
            <v>WEG- Prüfung MoplenCA012</v>
          </cell>
          <cell r="D15">
            <v>650</v>
          </cell>
          <cell r="E15" t="str">
            <v>WEG- Prüfung Liner
Polyliner 461-3</v>
          </cell>
          <cell r="F15">
            <v>1419</v>
          </cell>
        </row>
        <row r="16">
          <cell r="A16">
            <v>4752</v>
          </cell>
          <cell r="B16">
            <v>320</v>
          </cell>
          <cell r="C16" t="str">
            <v>WEG- Prüfung MoplenCA012</v>
          </cell>
          <cell r="D16">
            <v>670</v>
          </cell>
          <cell r="E16" t="str">
            <v>WEG- Prüfung SINCERA 300B</v>
          </cell>
          <cell r="F16">
            <v>1519</v>
          </cell>
        </row>
        <row r="17">
          <cell r="A17">
            <v>4752</v>
          </cell>
          <cell r="B17">
            <v>320</v>
          </cell>
          <cell r="C17" t="str">
            <v>WEG- Prüfung MoplenCA012</v>
          </cell>
          <cell r="D17">
            <v>680</v>
          </cell>
          <cell r="E17" t="str">
            <v>WEG- Prüfung Liner
Polyliner 400L</v>
          </cell>
          <cell r="F17">
            <v>1619</v>
          </cell>
        </row>
        <row r="18">
          <cell r="A18">
            <v>4752</v>
          </cell>
          <cell r="B18">
            <v>320</v>
          </cell>
          <cell r="C18" t="str">
            <v>WEG- Prüfung MoplenCA012</v>
          </cell>
          <cell r="D18">
            <v>690</v>
          </cell>
          <cell r="E18" t="str">
            <v>WEG- Prüfung Sincera Lightblue</v>
          </cell>
          <cell r="F18">
            <v>1719</v>
          </cell>
        </row>
        <row r="19">
          <cell r="A19">
            <v>4752</v>
          </cell>
          <cell r="B19">
            <v>320</v>
          </cell>
          <cell r="C19" t="str">
            <v>WEG- Prüfung MoplenCA012</v>
          </cell>
          <cell r="D19">
            <v>700</v>
          </cell>
          <cell r="E19" t="str">
            <v>WEG- Prüfung Liner</v>
          </cell>
          <cell r="F19">
            <v>1819</v>
          </cell>
        </row>
        <row r="20">
          <cell r="A20">
            <v>4752</v>
          </cell>
          <cell r="B20">
            <v>320</v>
          </cell>
          <cell r="C20" t="str">
            <v>WEG- Prüfung MoplenCA012</v>
          </cell>
          <cell r="D20">
            <v>390</v>
          </cell>
          <cell r="E20" t="str">
            <v>Polyliner 461-3 geprägt</v>
          </cell>
          <cell r="F20">
            <v>1919</v>
          </cell>
        </row>
        <row r="21">
          <cell r="A21">
            <v>4752</v>
          </cell>
          <cell r="B21">
            <v>330</v>
          </cell>
          <cell r="C21" t="str">
            <v>WEG- Prüfung BD 950 MO</v>
          </cell>
          <cell r="D21" t="str">
            <v>N/A</v>
          </cell>
          <cell r="F21">
            <v>2019</v>
          </cell>
        </row>
        <row r="22">
          <cell r="A22">
            <v>4752</v>
          </cell>
          <cell r="B22">
            <v>330</v>
          </cell>
          <cell r="C22" t="str">
            <v>WEG- Prüfung BD 950 MO</v>
          </cell>
          <cell r="D22">
            <v>650</v>
          </cell>
          <cell r="E22" t="str">
            <v>WEG- Prüfung Liner
Polyliner 461-3</v>
          </cell>
          <cell r="F22">
            <v>2119</v>
          </cell>
        </row>
        <row r="23">
          <cell r="A23">
            <v>4752</v>
          </cell>
          <cell r="B23">
            <v>330</v>
          </cell>
          <cell r="C23" t="str">
            <v>WEG- Prüfung BD 950 MO</v>
          </cell>
          <cell r="D23">
            <v>670</v>
          </cell>
          <cell r="E23" t="str">
            <v>WEG- Prüfung SINCERA 300B</v>
          </cell>
          <cell r="F23">
            <v>2219</v>
          </cell>
        </row>
        <row r="24">
          <cell r="A24">
            <v>4752</v>
          </cell>
          <cell r="B24">
            <v>330</v>
          </cell>
          <cell r="C24" t="str">
            <v>WEG- Prüfung BD 950 MO</v>
          </cell>
          <cell r="D24">
            <v>680</v>
          </cell>
          <cell r="E24" t="str">
            <v>WEG- Prüfung Liner
Polyliner 400L</v>
          </cell>
          <cell r="F24">
            <v>2319</v>
          </cell>
        </row>
        <row r="25">
          <cell r="A25">
            <v>4752</v>
          </cell>
          <cell r="B25">
            <v>330</v>
          </cell>
          <cell r="C25" t="str">
            <v>WEG- Prüfung BD 950 MO</v>
          </cell>
          <cell r="D25">
            <v>690</v>
          </cell>
          <cell r="E25" t="str">
            <v>WEG- Prüfung Sincera Lightblue</v>
          </cell>
          <cell r="F25">
            <v>2419</v>
          </cell>
        </row>
        <row r="26">
          <cell r="A26">
            <v>4752</v>
          </cell>
          <cell r="B26">
            <v>330</v>
          </cell>
          <cell r="C26" t="str">
            <v>WEG- Prüfung BD 950 MO</v>
          </cell>
          <cell r="D26">
            <v>700</v>
          </cell>
          <cell r="E26" t="str">
            <v>WEG- Prüfung Liner</v>
          </cell>
          <cell r="F26">
            <v>2519</v>
          </cell>
        </row>
        <row r="27">
          <cell r="A27">
            <v>4752</v>
          </cell>
          <cell r="B27">
            <v>330</v>
          </cell>
          <cell r="C27" t="str">
            <v>WEG- Prüfung BD 950 MO</v>
          </cell>
          <cell r="D27">
            <v>710</v>
          </cell>
          <cell r="E27" t="str">
            <v>WEG- Prüfung Liner
Polyliner 445LM</v>
          </cell>
          <cell r="F27">
            <v>2619</v>
          </cell>
        </row>
        <row r="28">
          <cell r="A28">
            <v>4752</v>
          </cell>
          <cell r="B28">
            <v>330</v>
          </cell>
          <cell r="C28" t="str">
            <v>WEG- Prüfung BD 950 MO</v>
          </cell>
          <cell r="D28">
            <v>390</v>
          </cell>
          <cell r="E28" t="str">
            <v>Polyliner 461-3 geprägt</v>
          </cell>
          <cell r="F28">
            <v>2719</v>
          </cell>
        </row>
        <row r="29">
          <cell r="A29">
            <v>4753</v>
          </cell>
          <cell r="B29">
            <v>320</v>
          </cell>
          <cell r="C29" t="str">
            <v>WEG- Prüfung MoplenCA012</v>
          </cell>
          <cell r="D29" t="str">
            <v>N/A</v>
          </cell>
          <cell r="F29">
            <v>2819</v>
          </cell>
        </row>
        <row r="30">
          <cell r="A30">
            <v>4753</v>
          </cell>
          <cell r="B30">
            <v>320</v>
          </cell>
          <cell r="C30" t="str">
            <v>WEG- Prüfung MoplenCA012</v>
          </cell>
          <cell r="D30">
            <v>650</v>
          </cell>
          <cell r="E30" t="str">
            <v>WEG- Prüfung Liner
Polyliner 461-3</v>
          </cell>
          <cell r="F30">
            <v>2919</v>
          </cell>
        </row>
        <row r="31">
          <cell r="A31">
            <v>4753</v>
          </cell>
          <cell r="B31">
            <v>320</v>
          </cell>
          <cell r="C31" t="str">
            <v>WEG- Prüfung MoplenCA012</v>
          </cell>
          <cell r="D31">
            <v>680</v>
          </cell>
          <cell r="E31" t="str">
            <v>WEG- Prüfung Liner
Polyliner 400L</v>
          </cell>
          <cell r="F31">
            <v>3019</v>
          </cell>
        </row>
        <row r="32">
          <cell r="A32">
            <v>4753</v>
          </cell>
          <cell r="B32">
            <v>320</v>
          </cell>
          <cell r="C32" t="str">
            <v>WEG- Prüfung MoplenCA012</v>
          </cell>
          <cell r="D32">
            <v>710</v>
          </cell>
          <cell r="E32" t="str">
            <v>WEG- Prüfung Liner
Polyliner 445LM</v>
          </cell>
          <cell r="F32">
            <v>3119</v>
          </cell>
        </row>
        <row r="33">
          <cell r="A33">
            <v>4753</v>
          </cell>
          <cell r="B33">
            <v>330</v>
          </cell>
          <cell r="C33" t="str">
            <v>WEG- Prüfung BD 950 MO</v>
          </cell>
          <cell r="D33" t="str">
            <v>N/A</v>
          </cell>
          <cell r="F33">
            <v>3219</v>
          </cell>
        </row>
        <row r="34">
          <cell r="A34">
            <v>4753</v>
          </cell>
          <cell r="B34">
            <v>330</v>
          </cell>
          <cell r="C34" t="str">
            <v>WEG- Prüfung BD 950 MO</v>
          </cell>
          <cell r="D34">
            <v>650</v>
          </cell>
          <cell r="E34" t="str">
            <v>WEG- Prüfung Liner
Polyliner 461-3</v>
          </cell>
          <cell r="F34">
            <v>3319</v>
          </cell>
        </row>
        <row r="35">
          <cell r="A35">
            <v>4753</v>
          </cell>
          <cell r="B35">
            <v>330</v>
          </cell>
          <cell r="C35" t="str">
            <v>WEG- Prüfung BD 950 MO</v>
          </cell>
          <cell r="D35">
            <v>680</v>
          </cell>
          <cell r="E35" t="str">
            <v>WEG- Prüfung Liner
Polyliner 400L</v>
          </cell>
          <cell r="F35">
            <v>3419</v>
          </cell>
        </row>
        <row r="36">
          <cell r="A36">
            <v>4753</v>
          </cell>
          <cell r="B36">
            <v>330</v>
          </cell>
          <cell r="C36" t="str">
            <v>WEG- Prüfung BD 950 MO</v>
          </cell>
          <cell r="D36">
            <v>710</v>
          </cell>
          <cell r="E36" t="str">
            <v>WEG- Prüfung Liner
Polyliner 445LM</v>
          </cell>
          <cell r="F36">
            <v>3519</v>
          </cell>
        </row>
        <row r="37">
          <cell r="A37">
            <v>4754</v>
          </cell>
          <cell r="B37">
            <v>320</v>
          </cell>
          <cell r="C37" t="str">
            <v>WEG- Prüfung MoplenCA012</v>
          </cell>
          <cell r="D37" t="str">
            <v>N/A</v>
          </cell>
          <cell r="F37">
            <v>3619</v>
          </cell>
        </row>
        <row r="38">
          <cell r="A38">
            <v>4754</v>
          </cell>
          <cell r="B38">
            <v>320</v>
          </cell>
          <cell r="C38" t="str">
            <v>WEG- Prüfung MoplenCA012</v>
          </cell>
          <cell r="D38">
            <v>650</v>
          </cell>
          <cell r="E38" t="str">
            <v>WEG- Prüfung Liner
Polyliner 461-3</v>
          </cell>
          <cell r="F38">
            <v>3719</v>
          </cell>
        </row>
        <row r="39">
          <cell r="A39">
            <v>4754</v>
          </cell>
          <cell r="B39">
            <v>320</v>
          </cell>
          <cell r="C39" t="str">
            <v>WEG- Prüfung MoplenCA012</v>
          </cell>
          <cell r="D39">
            <v>670</v>
          </cell>
          <cell r="E39" t="str">
            <v>WEG- Prüfung SINCERA 300B</v>
          </cell>
          <cell r="F39">
            <v>3819</v>
          </cell>
        </row>
        <row r="40">
          <cell r="A40">
            <v>4754</v>
          </cell>
          <cell r="B40">
            <v>320</v>
          </cell>
          <cell r="C40" t="str">
            <v>WEG- Prüfung MoplenCA012</v>
          </cell>
          <cell r="D40">
            <v>680</v>
          </cell>
          <cell r="E40" t="str">
            <v>WEG- Prüfung Liner
Polyliner 400L</v>
          </cell>
          <cell r="F40">
            <v>3919</v>
          </cell>
        </row>
        <row r="41">
          <cell r="A41">
            <v>4754</v>
          </cell>
          <cell r="B41">
            <v>320</v>
          </cell>
          <cell r="C41" t="str">
            <v>WEG- Prüfung MoplenCA012</v>
          </cell>
          <cell r="D41">
            <v>700</v>
          </cell>
          <cell r="E41" t="str">
            <v>WEG- Prüfung Liner</v>
          </cell>
          <cell r="F41">
            <v>4019</v>
          </cell>
        </row>
        <row r="42">
          <cell r="A42">
            <v>4754</v>
          </cell>
          <cell r="B42">
            <v>320</v>
          </cell>
          <cell r="C42" t="str">
            <v>WEG- Prüfung MoplenCA012</v>
          </cell>
          <cell r="D42">
            <v>710</v>
          </cell>
          <cell r="E42" t="str">
            <v>WEG- Prüfung Liner
Polyliner 445LM</v>
          </cell>
          <cell r="F42">
            <v>4119</v>
          </cell>
        </row>
        <row r="43">
          <cell r="A43">
            <v>4754</v>
          </cell>
          <cell r="B43">
            <v>330</v>
          </cell>
          <cell r="C43" t="str">
            <v>WEG- Prüfung BD 950 MO</v>
          </cell>
          <cell r="D43" t="str">
            <v>N/A</v>
          </cell>
          <cell r="F43">
            <v>4219</v>
          </cell>
        </row>
        <row r="44">
          <cell r="A44">
            <v>4754</v>
          </cell>
          <cell r="B44">
            <v>330</v>
          </cell>
          <cell r="C44" t="str">
            <v>WEG- Prüfung BD 950 MO</v>
          </cell>
          <cell r="D44">
            <v>650</v>
          </cell>
          <cell r="E44" t="str">
            <v>WEG- Prüfung Liner
Polyliner 461-3</v>
          </cell>
          <cell r="F44">
            <v>4319</v>
          </cell>
        </row>
        <row r="45">
          <cell r="A45">
            <v>4754</v>
          </cell>
          <cell r="B45">
            <v>330</v>
          </cell>
          <cell r="C45" t="str">
            <v>WEG- Prüfung BD 950 MO</v>
          </cell>
          <cell r="D45">
            <v>670</v>
          </cell>
          <cell r="E45" t="str">
            <v>WEG- Prüfung SINCERA 300B</v>
          </cell>
          <cell r="F45">
            <v>4419</v>
          </cell>
        </row>
        <row r="46">
          <cell r="A46">
            <v>4754</v>
          </cell>
          <cell r="B46">
            <v>330</v>
          </cell>
          <cell r="C46" t="str">
            <v>WEG- Prüfung BD 950 MO</v>
          </cell>
          <cell r="D46">
            <v>690</v>
          </cell>
          <cell r="E46" t="str">
            <v>WEG- Prüfung Sincera Lightblue</v>
          </cell>
          <cell r="F46">
            <v>4519</v>
          </cell>
        </row>
        <row r="47">
          <cell r="A47">
            <v>4754</v>
          </cell>
          <cell r="B47">
            <v>330</v>
          </cell>
          <cell r="C47" t="str">
            <v>WEG- Prüfung BD 950 MO</v>
          </cell>
          <cell r="D47">
            <v>710</v>
          </cell>
          <cell r="E47" t="str">
            <v>WEG- Prüfung Liner
Polyliner 445LM</v>
          </cell>
          <cell r="F47">
            <v>4619</v>
          </cell>
        </row>
        <row r="48">
          <cell r="A48">
            <v>4754</v>
          </cell>
          <cell r="B48">
            <v>350</v>
          </cell>
          <cell r="C48" t="str">
            <v>WEG- Prüfung CAP 906S RIGITEX</v>
          </cell>
          <cell r="D48" t="str">
            <v>N/A</v>
          </cell>
          <cell r="F48">
            <v>4719</v>
          </cell>
        </row>
        <row r="49">
          <cell r="A49">
            <v>4754</v>
          </cell>
          <cell r="B49">
            <v>350</v>
          </cell>
          <cell r="C49" t="str">
            <v>WEG- Prüfung CAP 906S RIGITEX</v>
          </cell>
          <cell r="D49">
            <v>650</v>
          </cell>
          <cell r="E49" t="str">
            <v>WEG- Prüfung Liner
Polyliner 461-3</v>
          </cell>
          <cell r="F49">
            <v>4819</v>
          </cell>
        </row>
        <row r="50">
          <cell r="A50">
            <v>4765</v>
          </cell>
          <cell r="B50">
            <v>320</v>
          </cell>
          <cell r="C50" t="str">
            <v>WEG- Prüfung MoplenCA012</v>
          </cell>
          <cell r="D50" t="str">
            <v>N/A</v>
          </cell>
          <cell r="F50">
            <v>4919</v>
          </cell>
        </row>
        <row r="51">
          <cell r="A51">
            <v>4765</v>
          </cell>
          <cell r="B51">
            <v>320</v>
          </cell>
          <cell r="C51" t="str">
            <v>WEG- Prüfung MoplenCA012</v>
          </cell>
          <cell r="D51">
            <v>650</v>
          </cell>
          <cell r="E51" t="str">
            <v>WEG- Prüfung Liner
Polyliner 461-3</v>
          </cell>
          <cell r="F51">
            <v>5019</v>
          </cell>
        </row>
        <row r="52">
          <cell r="A52">
            <v>4765</v>
          </cell>
          <cell r="B52">
            <v>320</v>
          </cell>
          <cell r="C52" t="str">
            <v>WEG- Prüfung MoplenCA012</v>
          </cell>
          <cell r="D52">
            <v>680</v>
          </cell>
          <cell r="E52" t="str">
            <v>WEG- Prüfung Liner
Polyliner 400L</v>
          </cell>
          <cell r="F52">
            <v>5119</v>
          </cell>
        </row>
        <row r="53">
          <cell r="A53">
            <v>4766</v>
          </cell>
          <cell r="B53">
            <v>320</v>
          </cell>
          <cell r="C53" t="str">
            <v>WEG- Prüfung MoplenCA012</v>
          </cell>
          <cell r="D53" t="str">
            <v>N/A</v>
          </cell>
          <cell r="F53">
            <v>5219</v>
          </cell>
        </row>
        <row r="54">
          <cell r="A54">
            <v>4766</v>
          </cell>
          <cell r="B54">
            <v>320</v>
          </cell>
          <cell r="C54" t="str">
            <v>WEG- Prüfung MoplenCA012</v>
          </cell>
          <cell r="D54">
            <v>390</v>
          </cell>
          <cell r="E54" t="str">
            <v>Polyliner 461-3 geprägt</v>
          </cell>
          <cell r="F54">
            <v>5319</v>
          </cell>
        </row>
        <row r="55">
          <cell r="A55">
            <v>4766</v>
          </cell>
          <cell r="B55">
            <v>320</v>
          </cell>
          <cell r="C55" t="str">
            <v>WEG- Prüfung MoplenCA012</v>
          </cell>
          <cell r="D55">
            <v>650</v>
          </cell>
          <cell r="E55" t="str">
            <v>WEG- Prüfung Liner
Polyliner 461-3</v>
          </cell>
          <cell r="F55">
            <v>5419</v>
          </cell>
        </row>
        <row r="56">
          <cell r="A56">
            <v>4766</v>
          </cell>
          <cell r="B56">
            <v>320</v>
          </cell>
          <cell r="C56" t="str">
            <v>WEG- Prüfung MoplenCA012</v>
          </cell>
          <cell r="D56">
            <v>680</v>
          </cell>
          <cell r="E56" t="str">
            <v>WEG- Prüfung Liner
Polyliner 400L</v>
          </cell>
          <cell r="F56">
            <v>5519</v>
          </cell>
        </row>
        <row r="57">
          <cell r="A57">
            <v>5560</v>
          </cell>
          <cell r="B57">
            <v>90</v>
          </cell>
          <cell r="C57" t="str">
            <v>WEG- Prüfung CB7
Eltex Superstress CAP602CB7</v>
          </cell>
          <cell r="D57" t="str">
            <v>N/A</v>
          </cell>
          <cell r="F57">
            <v>5619</v>
          </cell>
        </row>
        <row r="58">
          <cell r="A58">
            <v>5560</v>
          </cell>
          <cell r="B58">
            <v>120</v>
          </cell>
          <cell r="C58" t="str">
            <v>WEG- Prüfung CAP602
Eltex Superstress CAP602</v>
          </cell>
          <cell r="D58" t="str">
            <v>N/A</v>
          </cell>
          <cell r="F58">
            <v>5719</v>
          </cell>
        </row>
        <row r="59">
          <cell r="A59">
            <v>5560</v>
          </cell>
          <cell r="B59">
            <v>190</v>
          </cell>
          <cell r="C59" t="str">
            <v>WEG- Prüfung CAP 508S3
Eltex Superstress CAP508S3</v>
          </cell>
          <cell r="D59" t="str">
            <v>N/A</v>
          </cell>
          <cell r="F59">
            <v>5819</v>
          </cell>
        </row>
        <row r="60">
          <cell r="A60">
            <v>5562</v>
          </cell>
          <cell r="B60">
            <v>40</v>
          </cell>
          <cell r="C60" t="str">
            <v>WEG- Prüfung RIGITEX 5120 SA-B</v>
          </cell>
          <cell r="D60" t="str">
            <v>N/A</v>
          </cell>
          <cell r="F60">
            <v>5919</v>
          </cell>
        </row>
        <row r="61">
          <cell r="A61">
            <v>5562</v>
          </cell>
          <cell r="B61">
            <v>90</v>
          </cell>
          <cell r="C61" t="str">
            <v>WEG- Prüfung CB7
Eltex Superstress CAP602CB7</v>
          </cell>
          <cell r="D61" t="str">
            <v>N/A</v>
          </cell>
          <cell r="F61">
            <v>6019</v>
          </cell>
        </row>
        <row r="62">
          <cell r="A62">
            <v>5562</v>
          </cell>
          <cell r="B62">
            <v>100</v>
          </cell>
          <cell r="C62" t="str">
            <v>WEG- Prüfung MB5568
BorePure MB5568</v>
          </cell>
          <cell r="D62" t="str">
            <v>N/A</v>
          </cell>
          <cell r="F62">
            <v>6119</v>
          </cell>
        </row>
        <row r="63">
          <cell r="A63">
            <v>5562</v>
          </cell>
          <cell r="B63">
            <v>120</v>
          </cell>
          <cell r="C63" t="str">
            <v>WEG- Prüfung CAP602
Eltex Superstress CAP602</v>
          </cell>
          <cell r="D63" t="str">
            <v>N/A</v>
          </cell>
          <cell r="F63">
            <v>6219</v>
          </cell>
        </row>
        <row r="64">
          <cell r="A64">
            <v>5562</v>
          </cell>
          <cell r="B64">
            <v>190</v>
          </cell>
          <cell r="C64" t="str">
            <v>WEG- Prüfung CAP 508S3
Eltex Superstress CAP508S3</v>
          </cell>
          <cell r="D64" t="str">
            <v>N/A</v>
          </cell>
          <cell r="F64">
            <v>6319</v>
          </cell>
        </row>
        <row r="65">
          <cell r="A65">
            <v>5562</v>
          </cell>
          <cell r="B65">
            <v>200</v>
          </cell>
          <cell r="C65" t="str">
            <v>WEG- Prüfung MB5569
BorePure MB5569</v>
          </cell>
          <cell r="D65" t="str">
            <v>N/A</v>
          </cell>
          <cell r="F65">
            <v>6419</v>
          </cell>
        </row>
        <row r="66">
          <cell r="A66">
            <v>5563</v>
          </cell>
          <cell r="B66">
            <v>90</v>
          </cell>
          <cell r="C66" t="str">
            <v>WEG- Prüfung CB7
Eltex Superstress CAP602CB7</v>
          </cell>
          <cell r="D66" t="str">
            <v>N/A</v>
          </cell>
          <cell r="F66">
            <v>6519</v>
          </cell>
        </row>
        <row r="67">
          <cell r="A67">
            <v>5563</v>
          </cell>
          <cell r="B67">
            <v>190</v>
          </cell>
          <cell r="C67" t="str">
            <v>WEG- Prüfung CAP 508S3
Eltex Superstress CAP508S3</v>
          </cell>
          <cell r="D67" t="str">
            <v>N/A</v>
          </cell>
          <cell r="F67">
            <v>6619</v>
          </cell>
        </row>
        <row r="68">
          <cell r="A68">
            <v>5564</v>
          </cell>
          <cell r="B68">
            <v>100</v>
          </cell>
          <cell r="C68" t="str">
            <v>WEG- Prüfung MB5568
BorePure MB5568</v>
          </cell>
          <cell r="D68" t="str">
            <v>N/A</v>
          </cell>
          <cell r="F68">
            <v>6719</v>
          </cell>
        </row>
        <row r="69">
          <cell r="A69">
            <v>5570</v>
          </cell>
          <cell r="B69">
            <v>40</v>
          </cell>
          <cell r="C69" t="str">
            <v>WEG- Prüfung RIGITEX 5120 SA-B</v>
          </cell>
          <cell r="D69" t="str">
            <v>N/A</v>
          </cell>
          <cell r="F69">
            <v>6819</v>
          </cell>
        </row>
        <row r="70">
          <cell r="A70">
            <v>5570</v>
          </cell>
          <cell r="B70">
            <v>90</v>
          </cell>
          <cell r="C70" t="str">
            <v>WEG- Prüfung CB7
Eltex Superstress CAP602CB7</v>
          </cell>
          <cell r="D70" t="str">
            <v>N/A</v>
          </cell>
          <cell r="F70">
            <v>6919</v>
          </cell>
        </row>
        <row r="71">
          <cell r="A71">
            <v>5570</v>
          </cell>
          <cell r="B71">
            <v>120</v>
          </cell>
          <cell r="C71" t="str">
            <v>WEG- Prüfung CAP602
Eltex Superstress CAP602</v>
          </cell>
          <cell r="D71" t="str">
            <v>N/A</v>
          </cell>
          <cell r="F71">
            <v>7019</v>
          </cell>
        </row>
        <row r="72">
          <cell r="A72">
            <v>5570</v>
          </cell>
          <cell r="B72">
            <v>180</v>
          </cell>
          <cell r="C72" t="str">
            <v>WEG- Prüfung 
Novapet Sprit H11</v>
          </cell>
          <cell r="D72" t="str">
            <v>N/A</v>
          </cell>
          <cell r="F72">
            <v>7119</v>
          </cell>
        </row>
        <row r="73">
          <cell r="A73">
            <v>5570</v>
          </cell>
          <cell r="B73">
            <v>200</v>
          </cell>
          <cell r="C73" t="str">
            <v>WEG- Prüfung MB5569
BorePure MB5569</v>
          </cell>
          <cell r="D73" t="str">
            <v>N/A</v>
          </cell>
          <cell r="F73">
            <v>7219</v>
          </cell>
        </row>
        <row r="74">
          <cell r="A74">
            <v>6564</v>
          </cell>
          <cell r="B74">
            <v>180</v>
          </cell>
          <cell r="C74" t="str">
            <v>WEG- Prüfung 
Novapet Sprit H11</v>
          </cell>
          <cell r="D74" t="str">
            <v>N/A</v>
          </cell>
          <cell r="F74">
            <v>7319</v>
          </cell>
        </row>
        <row r="75">
          <cell r="A75">
            <v>6780</v>
          </cell>
          <cell r="B75">
            <v>100</v>
          </cell>
          <cell r="C75" t="str">
            <v>WEG- Prüfung MB5568
BorePure MB5568</v>
          </cell>
          <cell r="D75">
            <v>390</v>
          </cell>
          <cell r="E75" t="str">
            <v>Polyliner 461-3 geprägt</v>
          </cell>
          <cell r="F75">
            <v>7419</v>
          </cell>
        </row>
        <row r="76">
          <cell r="A76">
            <v>6780</v>
          </cell>
          <cell r="B76">
            <v>120</v>
          </cell>
          <cell r="C76" t="str">
            <v>WEG- Prüfung Eltex CAP02 S2</v>
          </cell>
          <cell r="D76">
            <v>650</v>
          </cell>
          <cell r="E76" t="str">
            <v>WEG- Prüfung Liner
Polyliner 461-3</v>
          </cell>
          <cell r="F76">
            <v>7519</v>
          </cell>
        </row>
        <row r="77">
          <cell r="A77" t="str">
            <v>Ring 1</v>
          </cell>
          <cell r="B77">
            <v>250</v>
          </cell>
          <cell r="C77" t="str">
            <v>WEG- Prüfung 
ELTEX HD6070EA-B</v>
          </cell>
          <cell r="D77" t="str">
            <v>N/A</v>
          </cell>
          <cell r="F77">
            <v>7619</v>
          </cell>
        </row>
        <row r="78">
          <cell r="A78" t="str">
            <v>Ring 2</v>
          </cell>
          <cell r="B78">
            <v>250</v>
          </cell>
          <cell r="C78" t="str">
            <v>WEG- Prüfung 
ELTEX HD6070EA-B</v>
          </cell>
          <cell r="D78" t="str">
            <v>N/A</v>
          </cell>
          <cell r="F78">
            <v>7719</v>
          </cell>
        </row>
        <row r="79">
          <cell r="A79" t="str">
            <v>Ring 5</v>
          </cell>
          <cell r="B79">
            <v>250</v>
          </cell>
          <cell r="C79" t="str">
            <v>WEG- Prüfung 
ELTEX HD6070EA-B</v>
          </cell>
          <cell r="D79" t="str">
            <v>N/A</v>
          </cell>
          <cell r="F79">
            <v>7819</v>
          </cell>
        </row>
        <row r="80">
          <cell r="A80" t="str">
            <v>Ring 6</v>
          </cell>
          <cell r="B80">
            <v>250</v>
          </cell>
          <cell r="C80" t="str">
            <v>WEG- Prüfung 
ELTEX HD6070EA-B</v>
          </cell>
          <cell r="D80" t="str">
            <v>N/A</v>
          </cell>
          <cell r="F80">
            <v>7919</v>
          </cell>
        </row>
        <row r="81">
          <cell r="A81" t="str">
            <v>Spout 1</v>
          </cell>
          <cell r="B81">
            <v>250</v>
          </cell>
          <cell r="C81" t="str">
            <v>WEG- Prüfung 
ELTEX HD6070EA-B</v>
          </cell>
          <cell r="D81" t="str">
            <v>N/A</v>
          </cell>
          <cell r="F81">
            <v>8019</v>
          </cell>
        </row>
        <row r="82">
          <cell r="A82" t="str">
            <v>Spout 2</v>
          </cell>
          <cell r="B82">
            <v>250</v>
          </cell>
          <cell r="C82" t="str">
            <v>WEG- Prüfung 
ELTEX HD6070EA-B</v>
          </cell>
          <cell r="D82" t="str">
            <v>N/A</v>
          </cell>
          <cell r="F82">
            <v>8119</v>
          </cell>
        </row>
        <row r="83">
          <cell r="A83" t="str">
            <v>Spout 5</v>
          </cell>
          <cell r="B83">
            <v>250</v>
          </cell>
          <cell r="C83" t="str">
            <v>WEG- Prüfung 
ELTEX HD6070EA-B</v>
          </cell>
          <cell r="D83" t="str">
            <v>N/A</v>
          </cell>
          <cell r="F83">
            <v>8219</v>
          </cell>
        </row>
        <row r="84">
          <cell r="A84" t="str">
            <v>Spout 6</v>
          </cell>
          <cell r="B84">
            <v>250</v>
          </cell>
          <cell r="C84" t="str">
            <v>WEG- Prüfung 
ELTEX HD6070EA-B</v>
          </cell>
          <cell r="D84" t="str">
            <v>N/A</v>
          </cell>
          <cell r="F84">
            <v>8319</v>
          </cell>
        </row>
        <row r="85">
          <cell r="A85" t="str">
            <v>Body 1</v>
          </cell>
          <cell r="B85">
            <v>260</v>
          </cell>
          <cell r="C85" t="str">
            <v>WEG- Prüfung 
Clyrell EC348P</v>
          </cell>
          <cell r="D85" t="str">
            <v>N/A</v>
          </cell>
          <cell r="F85">
            <v>8419</v>
          </cell>
        </row>
        <row r="86">
          <cell r="A86" t="str">
            <v>Body 2</v>
          </cell>
          <cell r="B86">
            <v>260</v>
          </cell>
          <cell r="C86" t="str">
            <v>WEG- Prüfung 
Clyrell EC348P</v>
          </cell>
          <cell r="D86" t="str">
            <v>N/A</v>
          </cell>
          <cell r="F86">
            <v>8519</v>
          </cell>
        </row>
        <row r="87">
          <cell r="A87" t="str">
            <v>Body 6</v>
          </cell>
          <cell r="B87">
            <v>260</v>
          </cell>
          <cell r="C87" t="str">
            <v>WEG- Prüfung 
Clyrell EC348P</v>
          </cell>
          <cell r="D87" t="str">
            <v>N/A</v>
          </cell>
          <cell r="F87">
            <v>8619</v>
          </cell>
        </row>
        <row r="88">
          <cell r="A88" t="str">
            <v>Body 7</v>
          </cell>
          <cell r="B88">
            <v>260</v>
          </cell>
          <cell r="C88" t="str">
            <v>WEG- Prüfung 
Clyrell EC348P</v>
          </cell>
          <cell r="D88" t="str">
            <v>N/A</v>
          </cell>
          <cell r="F88">
            <v>8719</v>
          </cell>
        </row>
        <row r="89">
          <cell r="A89" t="str">
            <v>Body 8</v>
          </cell>
          <cell r="B89">
            <v>260</v>
          </cell>
          <cell r="C89" t="str">
            <v>WEG- Prüfung 
Clyrell EC348P</v>
          </cell>
          <cell r="D89" t="str">
            <v>N/A</v>
          </cell>
          <cell r="F89">
            <v>8819</v>
          </cell>
        </row>
        <row r="90">
          <cell r="A90" t="str">
            <v>Body 9</v>
          </cell>
          <cell r="B90">
            <v>260</v>
          </cell>
          <cell r="C90" t="str">
            <v>WEG- Prüfung 
Clyrell EC348P</v>
          </cell>
          <cell r="D90" t="str">
            <v>N/A</v>
          </cell>
          <cell r="F90">
            <v>8919</v>
          </cell>
        </row>
        <row r="91">
          <cell r="A91" t="str">
            <v>Assembly</v>
          </cell>
          <cell r="B91" t="str">
            <v>N/A</v>
          </cell>
          <cell r="C91" t="str">
            <v>N/A</v>
          </cell>
          <cell r="D91" t="str">
            <v>N/A</v>
          </cell>
          <cell r="F91">
            <v>9019</v>
          </cell>
        </row>
        <row r="92">
          <cell r="A92" t="str">
            <v>3557 MM</v>
          </cell>
          <cell r="B92">
            <v>20</v>
          </cell>
          <cell r="C92" t="str">
            <v>WEG- Prüfung Hostalen CO6
GD 4755 CO6</v>
          </cell>
          <cell r="D92" t="str">
            <v>N/A</v>
          </cell>
          <cell r="F92">
            <v>9119</v>
          </cell>
        </row>
        <row r="93">
          <cell r="A93" t="str">
            <v>3557 MM</v>
          </cell>
          <cell r="B93">
            <v>90</v>
          </cell>
          <cell r="C93" t="str">
            <v>WEG- Prüfung CB7
Eltex Superstress CAP602CB7</v>
          </cell>
          <cell r="D93" t="str">
            <v>N/A</v>
          </cell>
          <cell r="F93">
            <v>9219</v>
          </cell>
        </row>
        <row r="94">
          <cell r="A94" t="str">
            <v>3557 MM</v>
          </cell>
          <cell r="B94">
            <v>100</v>
          </cell>
          <cell r="C94" t="str">
            <v>WEG- Prüfung MB5568
BorePure MB5568</v>
          </cell>
          <cell r="D94" t="str">
            <v>N/A</v>
          </cell>
          <cell r="F94">
            <v>9319</v>
          </cell>
        </row>
        <row r="95">
          <cell r="A95" t="str">
            <v>3557 MM</v>
          </cell>
          <cell r="B95">
            <v>120</v>
          </cell>
          <cell r="C95" t="str">
            <v>WEG- Prüfung CAP602
Eltex Superstress CAP602</v>
          </cell>
          <cell r="D95" t="str">
            <v>N/A</v>
          </cell>
          <cell r="F95">
            <v>9419</v>
          </cell>
        </row>
        <row r="96">
          <cell r="A96" t="str">
            <v>3557 MM</v>
          </cell>
          <cell r="B96">
            <v>200</v>
          </cell>
          <cell r="C96" t="str">
            <v>WEG- Prüfung MB5569
BorePure MB5569</v>
          </cell>
          <cell r="D96" t="str">
            <v>N/A</v>
          </cell>
          <cell r="F96">
            <v>9519</v>
          </cell>
        </row>
        <row r="97">
          <cell r="A97" t="str">
            <v>3558 MM</v>
          </cell>
          <cell r="B97">
            <v>20</v>
          </cell>
          <cell r="C97" t="str">
            <v>WEG- Prüfung Hostalen CO6
GD 4755 CO6</v>
          </cell>
          <cell r="D97" t="str">
            <v>N/A</v>
          </cell>
          <cell r="F97">
            <v>9619</v>
          </cell>
        </row>
        <row r="98">
          <cell r="A98" t="str">
            <v>3558 MM</v>
          </cell>
          <cell r="B98">
            <v>100</v>
          </cell>
          <cell r="C98" t="str">
            <v>WEG- Prüfung MB5568
BorePure MB5568</v>
          </cell>
          <cell r="D98" t="str">
            <v>N/A</v>
          </cell>
          <cell r="F98">
            <v>9719</v>
          </cell>
        </row>
        <row r="99">
          <cell r="A99" t="str">
            <v>3574 MM</v>
          </cell>
          <cell r="B99">
            <v>90</v>
          </cell>
          <cell r="C99" t="str">
            <v>WEG- Prüfung CB7
Eltex Superstress CAP602CB7</v>
          </cell>
          <cell r="D99" t="str">
            <v>N/A</v>
          </cell>
          <cell r="F99">
            <v>9819</v>
          </cell>
        </row>
        <row r="100">
          <cell r="A100" t="str">
            <v>3574 MM</v>
          </cell>
          <cell r="B100">
            <v>200</v>
          </cell>
          <cell r="C100" t="str">
            <v>WEG- Prüfung MB5569
BorePure MB5569</v>
          </cell>
          <cell r="D100" t="str">
            <v>N/A</v>
          </cell>
          <cell r="F100">
            <v>9919</v>
          </cell>
        </row>
        <row r="101">
          <cell r="A101" t="str">
            <v>Nivea PET</v>
          </cell>
          <cell r="B101">
            <v>310</v>
          </cell>
          <cell r="C101" t="str">
            <v>WEG- Prüfung
Total PPH12020</v>
          </cell>
          <cell r="D101" t="str">
            <v>N/A</v>
          </cell>
          <cell r="F101">
            <v>10019</v>
          </cell>
        </row>
        <row r="102">
          <cell r="A102" t="str">
            <v>Nivea PP</v>
          </cell>
          <cell r="B102">
            <v>180</v>
          </cell>
          <cell r="C102" t="str">
            <v>WEG- Prüfung 
Novapet Sprit H11</v>
          </cell>
          <cell r="D102" t="str">
            <v>N/A</v>
          </cell>
          <cell r="F102">
            <v>10119</v>
          </cell>
        </row>
        <row r="103">
          <cell r="F103">
            <v>10219</v>
          </cell>
        </row>
        <row r="104">
          <cell r="F104">
            <v>10319</v>
          </cell>
        </row>
        <row r="105">
          <cell r="F105">
            <v>10419</v>
          </cell>
        </row>
        <row r="106">
          <cell r="F106">
            <v>10519</v>
          </cell>
        </row>
        <row r="107">
          <cell r="F107">
            <v>10619</v>
          </cell>
        </row>
        <row r="108">
          <cell r="F108">
            <v>10719</v>
          </cell>
        </row>
        <row r="109">
          <cell r="F109">
            <v>10819</v>
          </cell>
        </row>
        <row r="110">
          <cell r="F110">
            <v>10919</v>
          </cell>
        </row>
        <row r="111">
          <cell r="F111">
            <v>11019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>
        <row r="2">
          <cell r="B2" t="str">
            <v xml:space="preserve">Haupt- Merkmal </v>
          </cell>
          <cell r="E2" t="str">
            <v>Density</v>
          </cell>
          <cell r="I2" t="str">
            <v>MFI</v>
          </cell>
          <cell r="M2" t="str">
            <v>Etylene Cont</v>
          </cell>
          <cell r="Q2" t="str">
            <v>Einschlüsse im Granulat</v>
          </cell>
          <cell r="U2" t="str">
            <v>Feuchtigkeit</v>
          </cell>
          <cell r="Y2" t="str">
            <v>Farbton</v>
          </cell>
          <cell r="AC2" t="str">
            <v>Beschädigungen</v>
          </cell>
          <cell r="AG2" t="str">
            <v>Kennzeichnung</v>
          </cell>
          <cell r="AH2" t="str">
            <v>Kennzeichnungen</v>
          </cell>
          <cell r="AK2" t="str">
            <v>Liefermenge</v>
          </cell>
        </row>
        <row r="3">
          <cell r="B3" t="str">
            <v xml:space="preserve">Unter- Merkmal </v>
          </cell>
          <cell r="E3" t="str">
            <v>Vorgabe / 
Nennwert</v>
          </cell>
          <cell r="G3" t="str">
            <v>Einheit</v>
          </cell>
          <cell r="H3" t="str">
            <v>Dokumente / Vorlagen</v>
          </cell>
          <cell r="I3" t="str">
            <v>Vorgabe / 
Nennwert</v>
          </cell>
          <cell r="J3" t="str">
            <v>Toleranz</v>
          </cell>
          <cell r="K3" t="str">
            <v>Einheit</v>
          </cell>
          <cell r="L3" t="str">
            <v>Dokumente / Vorlagen</v>
          </cell>
          <cell r="M3" t="str">
            <v>Vorgabe / 
Nennwert</v>
          </cell>
          <cell r="N3" t="str">
            <v>Toleranz</v>
          </cell>
          <cell r="O3" t="str">
            <v>Einheit</v>
          </cell>
          <cell r="P3" t="str">
            <v>Dokumente / Vorlagen</v>
          </cell>
          <cell r="Q3" t="str">
            <v>Vorgabe / 
Nennwert</v>
          </cell>
          <cell r="R3" t="str">
            <v>Toleranz</v>
          </cell>
          <cell r="S3" t="str">
            <v>Einheit</v>
          </cell>
          <cell r="T3" t="str">
            <v>Dokumente / Vorlagen</v>
          </cell>
          <cell r="U3" t="str">
            <v>Vorgabe / 
Nennwert</v>
          </cell>
          <cell r="V3" t="str">
            <v>Toleranz</v>
          </cell>
          <cell r="W3" t="str">
            <v>Einheit</v>
          </cell>
          <cell r="X3" t="str">
            <v>Dokumente / Vorlagen</v>
          </cell>
          <cell r="Y3" t="str">
            <v>Vorgabe / 
Nennwert</v>
          </cell>
          <cell r="Z3" t="str">
            <v>Toleranz</v>
          </cell>
          <cell r="AA3" t="str">
            <v>Einheit</v>
          </cell>
          <cell r="AB3" t="str">
            <v>Dokumente / Vorlagen</v>
          </cell>
          <cell r="AC3" t="str">
            <v>Vorgabe / 
Nennwert</v>
          </cell>
          <cell r="AD3" t="str">
            <v>Toleranz</v>
          </cell>
          <cell r="AE3" t="str">
            <v>Einheit</v>
          </cell>
          <cell r="AF3" t="str">
            <v>Dokumente / Vorlagen</v>
          </cell>
          <cell r="AG3" t="str">
            <v>Vorgabe / 
Nennwert</v>
          </cell>
          <cell r="AH3" t="str">
            <v>Toleranz</v>
          </cell>
          <cell r="AI3" t="str">
            <v>Einheit</v>
          </cell>
          <cell r="AJ3" t="str">
            <v>Dokumente / Vorlagen</v>
          </cell>
          <cell r="AK3" t="str">
            <v>Vorgabe / 
Nennwert</v>
          </cell>
          <cell r="AL3" t="str">
            <v>Toleranz</v>
          </cell>
          <cell r="AM3" t="str">
            <v>Einheit</v>
          </cell>
          <cell r="AN3" t="str">
            <v>Dokumente / Vorlagen</v>
          </cell>
        </row>
        <row r="4">
          <cell r="A4">
            <v>10</v>
          </cell>
          <cell r="C4" t="str">
            <v>A</v>
          </cell>
        </row>
        <row r="5">
          <cell r="A5">
            <v>20</v>
          </cell>
          <cell r="B5" t="str">
            <v>WEG- Prüfung Hostalen CO6
GD 4755 CO6</v>
          </cell>
          <cell r="C5" t="str">
            <v>B</v>
          </cell>
          <cell r="E5">
            <v>953</v>
          </cell>
          <cell r="F5" t="str">
            <v>± 2</v>
          </cell>
          <cell r="G5" t="str">
            <v>kg / m3</v>
          </cell>
          <cell r="H5" t="str">
            <v>RAW MATERIALS - SPECIFICATIONS Rev: 0 : FOR/ 0131</v>
          </cell>
          <cell r="I5">
            <v>1.9</v>
          </cell>
          <cell r="J5" t="str">
            <v>± 0,3</v>
          </cell>
          <cell r="K5" t="str">
            <v>190°C / 2,16kg</v>
          </cell>
          <cell r="L5" t="str">
            <v>-</v>
          </cell>
          <cell r="M5" t="str">
            <v>-</v>
          </cell>
          <cell r="N5" t="str">
            <v>-</v>
          </cell>
          <cell r="O5" t="str">
            <v>-</v>
          </cell>
          <cell r="P5" t="str">
            <v>RAW MATERIALS - SPECIFICATIONS Rev: 0 : FOR/ 0131</v>
          </cell>
          <cell r="Q5" t="str">
            <v>Visuell: Stichprobe 2 kg</v>
          </cell>
          <cell r="R5" t="str">
            <v>-</v>
          </cell>
          <cell r="S5" t="str">
            <v>-</v>
          </cell>
          <cell r="T5" t="str">
            <v>Wareneingangsprüfung Rohmaterial AA5058 Rev 4</v>
          </cell>
          <cell r="U5" t="str">
            <v>Visuell: Stichprobe 2 kg</v>
          </cell>
          <cell r="V5" t="str">
            <v>-</v>
          </cell>
          <cell r="W5" t="str">
            <v>-</v>
          </cell>
          <cell r="X5" t="str">
            <v>Wareneingangsprüfung Rohmaterial AA5058 Rev 4</v>
          </cell>
          <cell r="Y5" t="str">
            <v>weißlich</v>
          </cell>
          <cell r="Z5" t="str">
            <v>-</v>
          </cell>
          <cell r="AA5" t="str">
            <v>-</v>
          </cell>
          <cell r="AB5" t="str">
            <v>Wareneingangsprüfung Rohmaterial AA5058 Rev 4</v>
          </cell>
          <cell r="AC5" t="str">
            <v>-</v>
          </cell>
          <cell r="AD5" t="str">
            <v>-</v>
          </cell>
          <cell r="AE5" t="str">
            <v>-</v>
          </cell>
          <cell r="AF5" t="str">
            <v>-</v>
          </cell>
          <cell r="AG5" t="str">
            <v>-</v>
          </cell>
          <cell r="AH5" t="str">
            <v>-</v>
          </cell>
          <cell r="AI5" t="str">
            <v>-</v>
          </cell>
          <cell r="AJ5" t="str">
            <v>-</v>
          </cell>
          <cell r="AK5" t="str">
            <v>Bestellung</v>
          </cell>
          <cell r="AL5" t="str">
            <v>-</v>
          </cell>
          <cell r="AM5" t="str">
            <v>kg</v>
          </cell>
          <cell r="AN5" t="str">
            <v>Lieferschein  / Wiegeschein</v>
          </cell>
        </row>
        <row r="6">
          <cell r="A6">
            <v>30</v>
          </cell>
          <cell r="B6" t="str">
            <v>WEG- Prüfung Eltex CO7
Eltex B4020CO7</v>
          </cell>
          <cell r="C6" t="str">
            <v>C</v>
          </cell>
          <cell r="E6">
            <v>953</v>
          </cell>
          <cell r="F6" t="str">
            <v>± 2</v>
          </cell>
          <cell r="G6" t="str">
            <v>kg / m3</v>
          </cell>
          <cell r="H6" t="str">
            <v>RAW MATERIALS - SPECIFICATIONS Rev: 0 : FOR/ 0131</v>
          </cell>
          <cell r="I6">
            <v>1.9</v>
          </cell>
          <cell r="J6" t="str">
            <v>± 0,2</v>
          </cell>
          <cell r="K6" t="str">
            <v>190°C / 2,16kg</v>
          </cell>
          <cell r="L6" t="str">
            <v>RAW MATERIALS - SPECIFICATIONS Rev: 0 : FOR/ 0131</v>
          </cell>
          <cell r="M6" t="str">
            <v>-</v>
          </cell>
          <cell r="N6" t="str">
            <v>-</v>
          </cell>
          <cell r="O6" t="str">
            <v>-</v>
          </cell>
          <cell r="P6" t="str">
            <v>-</v>
          </cell>
          <cell r="Q6" t="str">
            <v>Visuell: Stichprobe 2 kg</v>
          </cell>
          <cell r="R6" t="str">
            <v>ohne</v>
          </cell>
          <cell r="S6" t="str">
            <v>-</v>
          </cell>
          <cell r="T6" t="str">
            <v>Wareneingangsprüfung Rohmaterial AA5058 Rev 4</v>
          </cell>
          <cell r="U6" t="str">
            <v>Visuell: Stichprobe 2 kg</v>
          </cell>
          <cell r="V6" t="str">
            <v>ohne</v>
          </cell>
          <cell r="W6" t="str">
            <v>-</v>
          </cell>
          <cell r="X6" t="str">
            <v>Wareneingangsprüfung Rohmaterial AA5058 Rev 4</v>
          </cell>
          <cell r="Y6" t="str">
            <v>gelblich</v>
          </cell>
          <cell r="Z6" t="str">
            <v>-</v>
          </cell>
          <cell r="AA6" t="str">
            <v>-</v>
          </cell>
          <cell r="AB6" t="str">
            <v>Wareneingangsprüfung Rohmaterial AA5058 Rev 4</v>
          </cell>
          <cell r="AC6" t="str">
            <v>-</v>
          </cell>
          <cell r="AD6" t="str">
            <v>-</v>
          </cell>
          <cell r="AE6" t="str">
            <v>-</v>
          </cell>
          <cell r="AF6" t="str">
            <v>-</v>
          </cell>
          <cell r="AG6" t="str">
            <v>-</v>
          </cell>
          <cell r="AH6" t="str">
            <v>-</v>
          </cell>
          <cell r="AI6" t="str">
            <v>-</v>
          </cell>
          <cell r="AJ6" t="str">
            <v>-</v>
          </cell>
          <cell r="AK6" t="str">
            <v>Bestellung</v>
          </cell>
          <cell r="AL6" t="str">
            <v>-</v>
          </cell>
          <cell r="AM6" t="str">
            <v>kg</v>
          </cell>
          <cell r="AN6" t="str">
            <v>Lieferschein  / Wiegeschein</v>
          </cell>
        </row>
        <row r="7">
          <cell r="A7">
            <v>40</v>
          </cell>
          <cell r="B7" t="str">
            <v>WEG- Prüfung RIGITEX 5120 SA-B</v>
          </cell>
          <cell r="C7" t="str">
            <v>D</v>
          </cell>
        </row>
        <row r="8">
          <cell r="A8">
            <v>50</v>
          </cell>
          <cell r="C8" t="str">
            <v>E</v>
          </cell>
        </row>
        <row r="9">
          <cell r="A9">
            <v>60</v>
          </cell>
          <cell r="C9" t="str">
            <v>F</v>
          </cell>
        </row>
        <row r="10">
          <cell r="A10">
            <v>70</v>
          </cell>
          <cell r="C10" t="str">
            <v>G</v>
          </cell>
        </row>
        <row r="11">
          <cell r="A11">
            <v>80</v>
          </cell>
          <cell r="C11" t="str">
            <v>H</v>
          </cell>
        </row>
        <row r="12">
          <cell r="A12">
            <v>90</v>
          </cell>
          <cell r="B12" t="str">
            <v>WEG- Prüfung CB7
Eltex Superstress CAP602CB7</v>
          </cell>
          <cell r="C12" t="str">
            <v>I</v>
          </cell>
          <cell r="E12" t="str">
            <v>950 - 955</v>
          </cell>
          <cell r="F12" t="str">
            <v>-</v>
          </cell>
          <cell r="G12" t="str">
            <v>kg / m3</v>
          </cell>
          <cell r="H12" t="str">
            <v>RAW MATERIALS - SPECIFICATIONS Rev: 0 : FOR/ 0131</v>
          </cell>
          <cell r="I12" t="str">
            <v>0,65 - 0,90</v>
          </cell>
          <cell r="J12" t="str">
            <v>-</v>
          </cell>
          <cell r="K12" t="str">
            <v>190°C / 2,16kg</v>
          </cell>
          <cell r="L12" t="str">
            <v>RAW MATERIALS - SPECIFICATIONS Rev: 0 : FOR/ 0131</v>
          </cell>
          <cell r="M12" t="str">
            <v>-</v>
          </cell>
          <cell r="N12" t="str">
            <v>-</v>
          </cell>
          <cell r="O12" t="str">
            <v>-</v>
          </cell>
          <cell r="P12" t="str">
            <v>-</v>
          </cell>
          <cell r="Q12" t="str">
            <v>Visuell: Stichprobe 2 kg</v>
          </cell>
          <cell r="R12" t="str">
            <v>ohne</v>
          </cell>
          <cell r="S12" t="str">
            <v>-</v>
          </cell>
          <cell r="T12" t="str">
            <v>Wareneingangsprüfung Rohmaterial AA5058 Rev 4</v>
          </cell>
          <cell r="U12" t="str">
            <v>Visuell: Stichprobe 2 kg</v>
          </cell>
          <cell r="V12" t="str">
            <v>ohne</v>
          </cell>
          <cell r="W12" t="str">
            <v>-</v>
          </cell>
          <cell r="X12" t="str">
            <v>Wareneingangsprüfung Rohmaterial AA5058 Rev 4</v>
          </cell>
          <cell r="Y12" t="str">
            <v>-</v>
          </cell>
          <cell r="Z12" t="str">
            <v>-</v>
          </cell>
          <cell r="AA12" t="str">
            <v>-</v>
          </cell>
          <cell r="AB12" t="str">
            <v>Wareneingangsprüfung Rohmaterial AA5058 Rev 4</v>
          </cell>
          <cell r="AC12" t="str">
            <v>-</v>
          </cell>
          <cell r="AD12" t="str">
            <v>-</v>
          </cell>
          <cell r="AE12" t="str">
            <v>-</v>
          </cell>
          <cell r="AF12" t="str">
            <v>-</v>
          </cell>
          <cell r="AG12" t="str">
            <v>-</v>
          </cell>
          <cell r="AH12" t="str">
            <v>-</v>
          </cell>
          <cell r="AI12" t="str">
            <v>-</v>
          </cell>
          <cell r="AJ12" t="str">
            <v>-</v>
          </cell>
          <cell r="AK12" t="str">
            <v>Bestellung</v>
          </cell>
          <cell r="AL12" t="str">
            <v>-</v>
          </cell>
          <cell r="AM12" t="str">
            <v>kg</v>
          </cell>
          <cell r="AN12" t="str">
            <v>Lieferschein  / Wiegeschein</v>
          </cell>
        </row>
        <row r="13">
          <cell r="A13">
            <v>100</v>
          </cell>
          <cell r="B13" t="str">
            <v>WEG- Prüfung MB5568
BorePure MB5568</v>
          </cell>
          <cell r="C13" t="str">
            <v>J</v>
          </cell>
          <cell r="E13" t="str">
            <v>953 - 958</v>
          </cell>
          <cell r="F13" t="str">
            <v>-</v>
          </cell>
          <cell r="G13" t="str">
            <v>kg / m3</v>
          </cell>
          <cell r="H13" t="str">
            <v>RAW MATERIALS - SPECIFICATIONS Rev: 0 : FOR/ 0131</v>
          </cell>
          <cell r="I13" t="str">
            <v>0,65 - 0,95</v>
          </cell>
          <cell r="J13" t="str">
            <v>-</v>
          </cell>
          <cell r="K13" t="str">
            <v>190°C / 2,16kg</v>
          </cell>
          <cell r="L13" t="str">
            <v>RAW MATERIALS - SPECIFICATIONS Rev: 0 : FOR/ 0131</v>
          </cell>
          <cell r="M13" t="str">
            <v>-</v>
          </cell>
          <cell r="N13" t="str">
            <v>-</v>
          </cell>
          <cell r="O13" t="str">
            <v>-</v>
          </cell>
          <cell r="P13" t="str">
            <v>-</v>
          </cell>
          <cell r="Q13" t="str">
            <v>Visuell: Stichprobe 2 kg</v>
          </cell>
          <cell r="R13" t="str">
            <v>ohne</v>
          </cell>
          <cell r="S13" t="str">
            <v>-</v>
          </cell>
          <cell r="T13" t="str">
            <v>Wareneingangsprüfung Rohmaterial AA5058 Rev 4</v>
          </cell>
          <cell r="U13" t="str">
            <v>Visuell: Stichprobe 2 kg</v>
          </cell>
          <cell r="V13" t="str">
            <v>ohne</v>
          </cell>
          <cell r="W13" t="str">
            <v>-</v>
          </cell>
          <cell r="X13" t="str">
            <v>Wareneingangsprüfung Rohmaterial AA5058 Rev 4</v>
          </cell>
          <cell r="Y13" t="str">
            <v>-</v>
          </cell>
          <cell r="Z13" t="str">
            <v>-</v>
          </cell>
          <cell r="AA13" t="str">
            <v>-</v>
          </cell>
          <cell r="AB13" t="str">
            <v>Wareneingangsprüfung Rohmaterial AA5058 Rev 4</v>
          </cell>
          <cell r="AC13" t="str">
            <v>-</v>
          </cell>
          <cell r="AD13" t="str">
            <v>-</v>
          </cell>
          <cell r="AE13" t="str">
            <v>-</v>
          </cell>
          <cell r="AF13" t="str">
            <v>-</v>
          </cell>
          <cell r="AG13" t="str">
            <v>-</v>
          </cell>
          <cell r="AH13" t="str">
            <v>-</v>
          </cell>
          <cell r="AI13" t="str">
            <v>-</v>
          </cell>
          <cell r="AJ13" t="str">
            <v>-</v>
          </cell>
          <cell r="AK13" t="str">
            <v>Bestellung</v>
          </cell>
          <cell r="AL13" t="str">
            <v>-</v>
          </cell>
          <cell r="AM13" t="str">
            <v>kg</v>
          </cell>
          <cell r="AN13" t="str">
            <v>Lieferschein  / Wiegeschein</v>
          </cell>
        </row>
        <row r="14">
          <cell r="A14">
            <v>110</v>
          </cell>
          <cell r="B14" t="str">
            <v>WEG- Prüfung Eltex CAP02 S2</v>
          </cell>
          <cell r="C14" t="str">
            <v>K</v>
          </cell>
        </row>
        <row r="15">
          <cell r="A15">
            <v>120</v>
          </cell>
          <cell r="B15" t="str">
            <v>WEG- Prüfung CAP602
Eltex Superstress CAP602</v>
          </cell>
          <cell r="C15" t="str">
            <v>L</v>
          </cell>
          <cell r="E15" t="str">
            <v>950 - 955</v>
          </cell>
          <cell r="F15" t="str">
            <v>-</v>
          </cell>
          <cell r="G15" t="str">
            <v>kg / m3</v>
          </cell>
          <cell r="H15" t="str">
            <v>RAW MATERIALS - SPECIFICATIONS Rev: 0 : FOR/ 0131</v>
          </cell>
          <cell r="I15" t="str">
            <v>0,65 - 0,90</v>
          </cell>
          <cell r="J15" t="str">
            <v>-</v>
          </cell>
          <cell r="K15" t="str">
            <v>190°C / 2,16kg</v>
          </cell>
          <cell r="L15" t="str">
            <v>RAW MATERIALS - SPECIFICATIONS Rev: 0 : FOR/ 0131</v>
          </cell>
          <cell r="M15" t="str">
            <v>-</v>
          </cell>
          <cell r="N15" t="str">
            <v>-</v>
          </cell>
          <cell r="O15" t="str">
            <v>-</v>
          </cell>
          <cell r="P15" t="str">
            <v>-</v>
          </cell>
          <cell r="Q15" t="str">
            <v>Visuell: Stichprobe 2 kg</v>
          </cell>
          <cell r="R15" t="str">
            <v>ohne</v>
          </cell>
          <cell r="S15" t="str">
            <v>-</v>
          </cell>
          <cell r="T15" t="str">
            <v>Wareneingangsprüfung Rohmaterial AA5058 Rev 4</v>
          </cell>
          <cell r="U15" t="str">
            <v>Visuell: Stichprobe 2 kg</v>
          </cell>
          <cell r="V15" t="str">
            <v>ohne</v>
          </cell>
          <cell r="W15" t="str">
            <v>-</v>
          </cell>
          <cell r="X15" t="str">
            <v>Wareneingangsprüfung Rohmaterial AA5058 Rev 4</v>
          </cell>
          <cell r="Y15" t="str">
            <v>weißlich</v>
          </cell>
          <cell r="Z15" t="str">
            <v>-</v>
          </cell>
          <cell r="AA15" t="str">
            <v>-</v>
          </cell>
          <cell r="AB15" t="str">
            <v>Wareneingangsprüfung Rohmaterial AA5058 Rev 4</v>
          </cell>
          <cell r="AC15" t="str">
            <v>-</v>
          </cell>
          <cell r="AD15" t="str">
            <v>-</v>
          </cell>
          <cell r="AE15" t="str">
            <v>-</v>
          </cell>
          <cell r="AF15" t="str">
            <v>-</v>
          </cell>
          <cell r="AG15" t="str">
            <v>-</v>
          </cell>
          <cell r="AH15" t="str">
            <v>-</v>
          </cell>
          <cell r="AI15" t="str">
            <v>-</v>
          </cell>
          <cell r="AJ15" t="str">
            <v>-</v>
          </cell>
          <cell r="AK15" t="str">
            <v>Bestellung</v>
          </cell>
          <cell r="AL15" t="str">
            <v>-</v>
          </cell>
          <cell r="AM15" t="str">
            <v>kg</v>
          </cell>
          <cell r="AN15" t="str">
            <v>Lieferschein  / Wiegeschein</v>
          </cell>
        </row>
        <row r="16">
          <cell r="A16">
            <v>130</v>
          </cell>
          <cell r="C16" t="str">
            <v>M</v>
          </cell>
        </row>
        <row r="17">
          <cell r="A17">
            <v>140</v>
          </cell>
          <cell r="C17" t="str">
            <v>N</v>
          </cell>
        </row>
        <row r="18">
          <cell r="A18">
            <v>150</v>
          </cell>
          <cell r="C18" t="str">
            <v>O</v>
          </cell>
        </row>
        <row r="19">
          <cell r="A19">
            <v>160</v>
          </cell>
          <cell r="B19" t="str">
            <v>WEG- Prüfung 80255 E</v>
          </cell>
          <cell r="C19" t="str">
            <v>P</v>
          </cell>
        </row>
        <row r="20">
          <cell r="A20">
            <v>170</v>
          </cell>
          <cell r="C20" t="str">
            <v>Q</v>
          </cell>
        </row>
        <row r="21">
          <cell r="A21">
            <v>180</v>
          </cell>
          <cell r="B21" t="str">
            <v>WEG- Prüfung
Novapet Sprit H11</v>
          </cell>
          <cell r="C21" t="str">
            <v>R</v>
          </cell>
          <cell r="E21" t="str">
            <v>-</v>
          </cell>
          <cell r="F21" t="str">
            <v>-</v>
          </cell>
          <cell r="G21" t="str">
            <v>-</v>
          </cell>
          <cell r="H21" t="str">
            <v>-</v>
          </cell>
          <cell r="I21" t="str">
            <v>230°C / 2,16Kg</v>
          </cell>
          <cell r="J21" t="str">
            <v>-</v>
          </cell>
          <cell r="K21" t="str">
            <v>g / 10 min.</v>
          </cell>
          <cell r="L21" t="str">
            <v>-</v>
          </cell>
          <cell r="M21" t="str">
            <v>-</v>
          </cell>
          <cell r="N21" t="str">
            <v>-</v>
          </cell>
          <cell r="O21" t="str">
            <v>-</v>
          </cell>
          <cell r="P21" t="str">
            <v>-</v>
          </cell>
          <cell r="Q21" t="str">
            <v>Visuell: Stichprobe 2 kg</v>
          </cell>
          <cell r="R21" t="str">
            <v>-</v>
          </cell>
          <cell r="S21" t="str">
            <v>-</v>
          </cell>
          <cell r="T21" t="str">
            <v>-</v>
          </cell>
          <cell r="U21" t="str">
            <v>Visuell: Stichprobe 2 kg</v>
          </cell>
          <cell r="V21" t="str">
            <v>-</v>
          </cell>
          <cell r="W21" t="str">
            <v>-</v>
          </cell>
          <cell r="X21" t="str">
            <v>-</v>
          </cell>
          <cell r="Y21" t="str">
            <v>Weiß</v>
          </cell>
          <cell r="Z21" t="str">
            <v>-</v>
          </cell>
          <cell r="AA21" t="str">
            <v>-</v>
          </cell>
          <cell r="AB21" t="str">
            <v>-</v>
          </cell>
          <cell r="AC21" t="str">
            <v>-</v>
          </cell>
          <cell r="AD21" t="str">
            <v>-</v>
          </cell>
          <cell r="AE21" t="str">
            <v>-</v>
          </cell>
          <cell r="AF21" t="str">
            <v>-</v>
          </cell>
          <cell r="AG21" t="str">
            <v>-</v>
          </cell>
          <cell r="AH21" t="str">
            <v>-</v>
          </cell>
          <cell r="AI21" t="str">
            <v>-</v>
          </cell>
          <cell r="AJ21" t="str">
            <v>-</v>
          </cell>
          <cell r="AK21" t="str">
            <v>Lieferschein</v>
          </cell>
          <cell r="AL21" t="str">
            <v>-</v>
          </cell>
          <cell r="AM21" t="str">
            <v>-</v>
          </cell>
          <cell r="AN21" t="str">
            <v>-</v>
          </cell>
        </row>
        <row r="22">
          <cell r="A22">
            <v>190</v>
          </cell>
          <cell r="B22" t="str">
            <v>WEG- Prüfung CAP 508S3
Eltex Superstress CAP508S3</v>
          </cell>
          <cell r="C22" t="str">
            <v>S</v>
          </cell>
          <cell r="E22" t="str">
            <v>951 - 955</v>
          </cell>
          <cell r="F22" t="str">
            <v>-</v>
          </cell>
          <cell r="G22" t="str">
            <v>kg / m3</v>
          </cell>
          <cell r="H22" t="str">
            <v>RAW MATERIALS - SPECIFICATIONS Rev: 0 : FOR/ 0131</v>
          </cell>
          <cell r="I22" t="str">
            <v>1,5 - 2,1</v>
          </cell>
          <cell r="J22" t="str">
            <v>-</v>
          </cell>
          <cell r="K22" t="str">
            <v>190°C / 2,16kg</v>
          </cell>
          <cell r="L22" t="str">
            <v>RAW MATERIALS - SPECIFICATIONS Rev: 0 : FOR/ 0131</v>
          </cell>
          <cell r="M22" t="str">
            <v>-</v>
          </cell>
          <cell r="N22" t="str">
            <v>-</v>
          </cell>
          <cell r="O22" t="str">
            <v>-</v>
          </cell>
          <cell r="P22" t="str">
            <v>-</v>
          </cell>
          <cell r="Q22" t="str">
            <v>Visuell: Stichprobe 2 kg</v>
          </cell>
          <cell r="R22" t="str">
            <v>ohne</v>
          </cell>
          <cell r="S22" t="str">
            <v>-</v>
          </cell>
          <cell r="T22" t="str">
            <v>Wareneingangsprüfung Rohmaterial AA5058 Rev 4</v>
          </cell>
          <cell r="U22" t="str">
            <v>Visuell: Stichprobe 2 kg</v>
          </cell>
          <cell r="V22" t="str">
            <v>ohne</v>
          </cell>
          <cell r="W22" t="str">
            <v>-</v>
          </cell>
          <cell r="X22" t="str">
            <v>Wareneingangsprüfung Rohmaterial AA5058 Rev 4</v>
          </cell>
          <cell r="Y22" t="str">
            <v>-</v>
          </cell>
          <cell r="Z22" t="str">
            <v>-</v>
          </cell>
          <cell r="AA22" t="str">
            <v>-</v>
          </cell>
          <cell r="AB22" t="str">
            <v>Wareneingangsprüfung Rohmaterial AA5058 Rev 4</v>
          </cell>
          <cell r="AC22" t="str">
            <v>-</v>
          </cell>
          <cell r="AD22" t="str">
            <v>-</v>
          </cell>
          <cell r="AE22" t="str">
            <v>-</v>
          </cell>
          <cell r="AF22" t="str">
            <v>-</v>
          </cell>
          <cell r="AG22" t="str">
            <v>-</v>
          </cell>
          <cell r="AH22" t="str">
            <v>-</v>
          </cell>
          <cell r="AI22" t="str">
            <v>-</v>
          </cell>
          <cell r="AJ22" t="str">
            <v>-</v>
          </cell>
          <cell r="AK22" t="str">
            <v>Bestellung</v>
          </cell>
          <cell r="AL22" t="str">
            <v>-</v>
          </cell>
          <cell r="AM22" t="str">
            <v>kg</v>
          </cell>
          <cell r="AN22" t="str">
            <v>Lieferschein  / Wiegeschein</v>
          </cell>
        </row>
        <row r="23">
          <cell r="A23">
            <v>200</v>
          </cell>
          <cell r="B23" t="str">
            <v>WEG- Prüfung MB5569
BorePure MB5569</v>
          </cell>
          <cell r="C23" t="str">
            <v>T</v>
          </cell>
          <cell r="E23" t="str">
            <v>953 - 958</v>
          </cell>
          <cell r="F23" t="str">
            <v>-</v>
          </cell>
          <cell r="G23" t="str">
            <v>kg / m3</v>
          </cell>
          <cell r="H23" t="str">
            <v>RAW MATERIALS - SPECIFICATIONS Rev: 0 : FOR/ 0131</v>
          </cell>
          <cell r="I23" t="str">
            <v>0,65 - 0,95</v>
          </cell>
          <cell r="J23" t="str">
            <v>-</v>
          </cell>
          <cell r="K23" t="str">
            <v>190°C / 2,16kg</v>
          </cell>
          <cell r="L23" t="str">
            <v>RAW MATERIALS - SPECIFICATIONS Rev: 0 : FOR/ 0131</v>
          </cell>
          <cell r="M23" t="str">
            <v>-</v>
          </cell>
          <cell r="N23" t="str">
            <v>-</v>
          </cell>
          <cell r="O23" t="str">
            <v>-</v>
          </cell>
          <cell r="P23" t="str">
            <v>-</v>
          </cell>
          <cell r="Q23" t="str">
            <v>Visuell: Stichprobe 2 kg</v>
          </cell>
          <cell r="R23" t="str">
            <v>ohne</v>
          </cell>
          <cell r="S23" t="str">
            <v>-</v>
          </cell>
          <cell r="T23" t="str">
            <v>Wareneingangsprüfung Rohmaterial AA5058 Rev 4</v>
          </cell>
          <cell r="U23" t="str">
            <v>Visuell: Stichprobe 2 kg</v>
          </cell>
          <cell r="V23" t="str">
            <v>ohne</v>
          </cell>
          <cell r="W23" t="str">
            <v>-</v>
          </cell>
          <cell r="X23" t="str">
            <v>Wareneingangsprüfung Rohmaterial AA5058 Rev 4</v>
          </cell>
          <cell r="Y23" t="str">
            <v>-</v>
          </cell>
          <cell r="Z23" t="str">
            <v>-</v>
          </cell>
          <cell r="AA23" t="str">
            <v>-</v>
          </cell>
          <cell r="AB23" t="str">
            <v>Wareneingangsprüfung Rohmaterial AA5058 Rev 4</v>
          </cell>
          <cell r="AC23" t="str">
            <v>-</v>
          </cell>
          <cell r="AD23" t="str">
            <v>-</v>
          </cell>
          <cell r="AE23" t="str">
            <v>-</v>
          </cell>
          <cell r="AF23" t="str">
            <v>-</v>
          </cell>
          <cell r="AG23" t="str">
            <v>-</v>
          </cell>
          <cell r="AH23" t="str">
            <v>-</v>
          </cell>
          <cell r="AI23" t="str">
            <v>-</v>
          </cell>
          <cell r="AJ23" t="str">
            <v>-</v>
          </cell>
          <cell r="AK23" t="str">
            <v>Bestellung</v>
          </cell>
          <cell r="AL23" t="str">
            <v>-</v>
          </cell>
          <cell r="AM23" t="str">
            <v>kg</v>
          </cell>
          <cell r="AN23" t="str">
            <v>Lieferschein  / Wiegeschein</v>
          </cell>
        </row>
        <row r="24">
          <cell r="A24">
            <v>210</v>
          </cell>
          <cell r="C24" t="str">
            <v>U</v>
          </cell>
        </row>
        <row r="25">
          <cell r="A25">
            <v>220</v>
          </cell>
          <cell r="C25" t="str">
            <v>V</v>
          </cell>
        </row>
        <row r="26">
          <cell r="A26">
            <v>230</v>
          </cell>
          <cell r="C26" t="str">
            <v>W</v>
          </cell>
        </row>
        <row r="27">
          <cell r="A27">
            <v>240</v>
          </cell>
          <cell r="C27" t="str">
            <v>X</v>
          </cell>
        </row>
        <row r="28">
          <cell r="A28">
            <v>250</v>
          </cell>
          <cell r="B28" t="str">
            <v>WEG- Prüfung
ELTEX HD6070EA-B</v>
          </cell>
          <cell r="C28" t="str">
            <v>Y</v>
          </cell>
          <cell r="E28">
            <v>959.9</v>
          </cell>
          <cell r="F28" t="str">
            <v>-</v>
          </cell>
          <cell r="G28" t="str">
            <v>kg / m2</v>
          </cell>
          <cell r="H28" t="str">
            <v>RAW MATERIALS - SPECIFICATIONS Rev: 0 : FOR/ 0130</v>
          </cell>
          <cell r="I28">
            <v>7.6</v>
          </cell>
          <cell r="J28">
            <v>0.8</v>
          </cell>
          <cell r="K28" t="str">
            <v>g / 10 min.</v>
          </cell>
          <cell r="L28" t="str">
            <v>RAW MATERIALS - SPECIFICATIONS Rev: 0 : FOR/ 0130</v>
          </cell>
          <cell r="M28" t="str">
            <v>-</v>
          </cell>
          <cell r="N28" t="str">
            <v>-</v>
          </cell>
          <cell r="O28" t="str">
            <v>-</v>
          </cell>
          <cell r="P28" t="str">
            <v>-</v>
          </cell>
          <cell r="Q28" t="str">
            <v>Visuell: Stichprobe 2 kg</v>
          </cell>
          <cell r="R28" t="str">
            <v>-</v>
          </cell>
          <cell r="S28" t="str">
            <v>-</v>
          </cell>
          <cell r="T28" t="str">
            <v>-</v>
          </cell>
          <cell r="U28" t="str">
            <v>Visuell: Stichprobe 2 kg</v>
          </cell>
          <cell r="V28" t="str">
            <v>-</v>
          </cell>
          <cell r="W28" t="str">
            <v>-</v>
          </cell>
          <cell r="X28" t="str">
            <v>-</v>
          </cell>
          <cell r="Y28" t="str">
            <v>N/A</v>
          </cell>
          <cell r="Z28" t="str">
            <v>-</v>
          </cell>
          <cell r="AA28" t="str">
            <v>-</v>
          </cell>
          <cell r="AB28" t="str">
            <v>-</v>
          </cell>
          <cell r="AC28" t="str">
            <v>-</v>
          </cell>
          <cell r="AD28" t="str">
            <v>-</v>
          </cell>
          <cell r="AE28" t="str">
            <v>-</v>
          </cell>
          <cell r="AF28" t="str">
            <v>-</v>
          </cell>
          <cell r="AG28" t="str">
            <v>-</v>
          </cell>
          <cell r="AH28" t="str">
            <v>-</v>
          </cell>
          <cell r="AI28" t="str">
            <v>-</v>
          </cell>
          <cell r="AJ28" t="str">
            <v>-</v>
          </cell>
          <cell r="AK28" t="str">
            <v>Lieferschein</v>
          </cell>
          <cell r="AL28" t="str">
            <v>-</v>
          </cell>
          <cell r="AM28" t="str">
            <v>-</v>
          </cell>
          <cell r="AN28" t="str">
            <v>-</v>
          </cell>
        </row>
        <row r="29">
          <cell r="A29">
            <v>260</v>
          </cell>
          <cell r="B29" t="str">
            <v>WEG- Prüfung 
Clyrell EC348P</v>
          </cell>
          <cell r="C29" t="str">
            <v>Z</v>
          </cell>
          <cell r="E29">
            <v>902</v>
          </cell>
          <cell r="F29" t="str">
            <v>-</v>
          </cell>
          <cell r="G29" t="str">
            <v>kg / m3</v>
          </cell>
          <cell r="H29" t="str">
            <v>RAW MATERIALS - SPECIFICATIONS Rev: 0 : FOR/ 0131</v>
          </cell>
          <cell r="I29" t="str">
            <v>13 bis 16 (230°C / 2,16kg)</v>
          </cell>
          <cell r="J29" t="str">
            <v>-</v>
          </cell>
          <cell r="K29" t="str">
            <v>g / 10 min.</v>
          </cell>
          <cell r="L29" t="str">
            <v>RAW MATERIALS - SPECIFICATIONS Rev: 0 : FOR/ 0131</v>
          </cell>
          <cell r="M29" t="str">
            <v>-</v>
          </cell>
          <cell r="N29" t="str">
            <v>-</v>
          </cell>
          <cell r="O29" t="str">
            <v>-</v>
          </cell>
          <cell r="P29" t="str">
            <v>-</v>
          </cell>
          <cell r="Q29" t="str">
            <v>Visuell: Stichprobe 2 kg</v>
          </cell>
          <cell r="R29" t="str">
            <v>-</v>
          </cell>
          <cell r="S29" t="str">
            <v>-</v>
          </cell>
          <cell r="T29" t="str">
            <v>-</v>
          </cell>
          <cell r="U29" t="str">
            <v>Visuell: Stichprobe 2 kg</v>
          </cell>
          <cell r="V29" t="str">
            <v>-</v>
          </cell>
          <cell r="W29" t="str">
            <v>-</v>
          </cell>
          <cell r="X29" t="str">
            <v>-</v>
          </cell>
          <cell r="Y29" t="str">
            <v>N/A</v>
          </cell>
          <cell r="Z29" t="str">
            <v>-</v>
          </cell>
          <cell r="AA29" t="str">
            <v>-</v>
          </cell>
          <cell r="AB29" t="str">
            <v>-</v>
          </cell>
          <cell r="AC29" t="str">
            <v>-</v>
          </cell>
          <cell r="AD29" t="str">
            <v>-</v>
          </cell>
          <cell r="AE29" t="str">
            <v>-</v>
          </cell>
          <cell r="AF29" t="str">
            <v>-</v>
          </cell>
          <cell r="AG29" t="str">
            <v>-</v>
          </cell>
          <cell r="AH29" t="str">
            <v>-</v>
          </cell>
          <cell r="AI29" t="str">
            <v>-</v>
          </cell>
          <cell r="AJ29" t="str">
            <v>-</v>
          </cell>
          <cell r="AK29" t="str">
            <v>Lieferschein</v>
          </cell>
          <cell r="AL29" t="str">
            <v>-</v>
          </cell>
          <cell r="AM29" t="str">
            <v>-</v>
          </cell>
          <cell r="AN29" t="str">
            <v>-</v>
          </cell>
        </row>
        <row r="30">
          <cell r="A30">
            <v>270</v>
          </cell>
          <cell r="C30">
            <v>0</v>
          </cell>
        </row>
        <row r="31">
          <cell r="A31">
            <v>280</v>
          </cell>
          <cell r="B31" t="str">
            <v>WEG- Prüfung 
Total PPH12020</v>
          </cell>
          <cell r="C31">
            <v>1</v>
          </cell>
          <cell r="E31" t="str">
            <v>-</v>
          </cell>
          <cell r="F31" t="str">
            <v>-</v>
          </cell>
          <cell r="G31" t="str">
            <v>-</v>
          </cell>
          <cell r="H31" t="str">
            <v>-</v>
          </cell>
          <cell r="I31" t="str">
            <v>230°C / 2,16Kg</v>
          </cell>
          <cell r="J31" t="str">
            <v>-</v>
          </cell>
          <cell r="K31" t="str">
            <v>g / 10 min.</v>
          </cell>
          <cell r="L31" t="str">
            <v>RAW MATERIALS - SPECIFICATIONS Rev: 0 : FOR/ 0129</v>
          </cell>
          <cell r="M31" t="str">
            <v>-</v>
          </cell>
          <cell r="N31" t="str">
            <v>-</v>
          </cell>
          <cell r="O31" t="str">
            <v>-</v>
          </cell>
          <cell r="P31" t="str">
            <v>-</v>
          </cell>
          <cell r="Q31" t="str">
            <v>-</v>
          </cell>
          <cell r="R31" t="str">
            <v>-</v>
          </cell>
          <cell r="S31" t="str">
            <v>-</v>
          </cell>
          <cell r="T31" t="str">
            <v>-</v>
          </cell>
          <cell r="U31" t="str">
            <v>-</v>
          </cell>
          <cell r="V31" t="str">
            <v>-</v>
          </cell>
          <cell r="W31" t="str">
            <v>-</v>
          </cell>
          <cell r="X31" t="str">
            <v>-</v>
          </cell>
          <cell r="Y31" t="str">
            <v>Weiß</v>
          </cell>
          <cell r="Z31" t="str">
            <v>-</v>
          </cell>
          <cell r="AA31" t="str">
            <v>-</v>
          </cell>
          <cell r="AB31" t="str">
            <v>-</v>
          </cell>
          <cell r="AC31" t="str">
            <v>-</v>
          </cell>
          <cell r="AD31" t="str">
            <v>-</v>
          </cell>
          <cell r="AE31" t="str">
            <v>-</v>
          </cell>
          <cell r="AF31" t="str">
            <v>-</v>
          </cell>
          <cell r="AG31" t="str">
            <v>-</v>
          </cell>
          <cell r="AH31" t="str">
            <v>-</v>
          </cell>
          <cell r="AI31" t="str">
            <v>-</v>
          </cell>
          <cell r="AJ31" t="str">
            <v>-</v>
          </cell>
          <cell r="AK31" t="str">
            <v>-</v>
          </cell>
          <cell r="AL31" t="str">
            <v>-</v>
          </cell>
          <cell r="AM31" t="str">
            <v>-</v>
          </cell>
          <cell r="AN31" t="str">
            <v>-</v>
          </cell>
        </row>
        <row r="32">
          <cell r="A32">
            <v>290</v>
          </cell>
          <cell r="B32" t="str">
            <v>WEG- Prüfung MoplenCA012</v>
          </cell>
          <cell r="C32">
            <v>2</v>
          </cell>
          <cell r="E32" t="str">
            <v>-</v>
          </cell>
          <cell r="F32" t="str">
            <v>-</v>
          </cell>
          <cell r="G32" t="str">
            <v>-</v>
          </cell>
          <cell r="H32" t="str">
            <v>-</v>
          </cell>
          <cell r="I32">
            <v>6</v>
          </cell>
          <cell r="J32">
            <v>0.1</v>
          </cell>
          <cell r="K32" t="str">
            <v>g / 10 min.</v>
          </cell>
          <cell r="L32" t="str">
            <v>RAW MATERIALS - SPECIFICATIONS Rev: 0 : FOR/ 0130</v>
          </cell>
          <cell r="M32" t="str">
            <v>-</v>
          </cell>
          <cell r="N32" t="str">
            <v>-</v>
          </cell>
          <cell r="O32" t="str">
            <v>-</v>
          </cell>
          <cell r="P32" t="str">
            <v>-</v>
          </cell>
          <cell r="Q32" t="str">
            <v>-</v>
          </cell>
          <cell r="R32" t="str">
            <v>-</v>
          </cell>
          <cell r="S32" t="str">
            <v>-</v>
          </cell>
          <cell r="T32" t="str">
            <v>-</v>
          </cell>
          <cell r="U32" t="str">
            <v>-</v>
          </cell>
          <cell r="V32" t="str">
            <v>-</v>
          </cell>
          <cell r="W32" t="str">
            <v>-</v>
          </cell>
          <cell r="X32" t="str">
            <v>-</v>
          </cell>
          <cell r="Y32" t="str">
            <v>-</v>
          </cell>
          <cell r="Z32" t="str">
            <v>-</v>
          </cell>
          <cell r="AA32" t="str">
            <v>-</v>
          </cell>
          <cell r="AB32" t="str">
            <v>-</v>
          </cell>
          <cell r="AC32" t="str">
            <v>-</v>
          </cell>
          <cell r="AD32" t="str">
            <v>-</v>
          </cell>
          <cell r="AE32" t="str">
            <v>-</v>
          </cell>
          <cell r="AF32" t="str">
            <v>-</v>
          </cell>
          <cell r="AG32" t="str">
            <v>-</v>
          </cell>
          <cell r="AH32" t="str">
            <v>-</v>
          </cell>
          <cell r="AI32" t="str">
            <v>-</v>
          </cell>
          <cell r="AJ32" t="str">
            <v>-</v>
          </cell>
          <cell r="AK32" t="str">
            <v>-</v>
          </cell>
          <cell r="AL32" t="str">
            <v>-</v>
          </cell>
          <cell r="AM32" t="str">
            <v>-</v>
          </cell>
          <cell r="AN32" t="str">
            <v>-</v>
          </cell>
        </row>
        <row r="33">
          <cell r="A33">
            <v>300</v>
          </cell>
          <cell r="B33" t="str">
            <v>WEG- Prüfung
HG 430 MO</v>
          </cell>
          <cell r="C33">
            <v>3</v>
          </cell>
          <cell r="E33">
            <v>910</v>
          </cell>
          <cell r="F33" t="str">
            <v>-</v>
          </cell>
          <cell r="G33" t="str">
            <v>kg / m3</v>
          </cell>
          <cell r="H33" t="str">
            <v>RAW MATERIALS - SPECIFICATIONS Rev: 0 : FOR/ 0131</v>
          </cell>
          <cell r="I33" t="str">
            <v>25 (230°C / 2,16kg)</v>
          </cell>
          <cell r="J33" t="str">
            <v>-</v>
          </cell>
          <cell r="K33" t="str">
            <v>g / 10 min.</v>
          </cell>
          <cell r="L33" t="str">
            <v>RAW MATERIALS - SPECIFICATIONS Rev: 0 : FOR/ 0131</v>
          </cell>
          <cell r="M33" t="str">
            <v>-</v>
          </cell>
          <cell r="N33" t="str">
            <v>-</v>
          </cell>
          <cell r="O33" t="str">
            <v>-</v>
          </cell>
          <cell r="P33" t="str">
            <v>-</v>
          </cell>
          <cell r="Q33" t="str">
            <v>Visuell: Stichprobe 2 kg</v>
          </cell>
          <cell r="R33" t="str">
            <v>-</v>
          </cell>
          <cell r="S33" t="str">
            <v>-</v>
          </cell>
          <cell r="T33" t="str">
            <v>Wareneingangsprüfung Rohmaterial AA5058 Rev 4</v>
          </cell>
          <cell r="U33" t="str">
            <v>Visuell: Stichprobe 2 kg</v>
          </cell>
          <cell r="V33" t="str">
            <v>-</v>
          </cell>
          <cell r="W33" t="str">
            <v>-</v>
          </cell>
          <cell r="X33" t="str">
            <v>Wareneingangsprüfung Rohmaterial AA5058 Rev 4</v>
          </cell>
          <cell r="Y33" t="str">
            <v>-</v>
          </cell>
          <cell r="Z33" t="str">
            <v>-</v>
          </cell>
          <cell r="AA33" t="str">
            <v>-</v>
          </cell>
          <cell r="AB33" t="str">
            <v>Wareneingangsprüfung Rohmaterial AA5058 Rev 4</v>
          </cell>
          <cell r="AC33" t="str">
            <v>-</v>
          </cell>
          <cell r="AD33" t="str">
            <v>-</v>
          </cell>
          <cell r="AE33" t="str">
            <v>-</v>
          </cell>
          <cell r="AF33" t="str">
            <v>-</v>
          </cell>
          <cell r="AG33" t="str">
            <v>-</v>
          </cell>
          <cell r="AH33" t="str">
            <v>-</v>
          </cell>
          <cell r="AI33" t="str">
            <v>-</v>
          </cell>
          <cell r="AJ33" t="str">
            <v>-</v>
          </cell>
          <cell r="AK33" t="str">
            <v>Lieferschein</v>
          </cell>
          <cell r="AL33" t="str">
            <v>-</v>
          </cell>
          <cell r="AM33" t="str">
            <v>kg</v>
          </cell>
          <cell r="AN33" t="str">
            <v>Lieferschein  / Wiegeschein</v>
          </cell>
        </row>
        <row r="34">
          <cell r="A34">
            <v>310</v>
          </cell>
          <cell r="B34" t="str">
            <v>WEG- Prüfung
Total PPH12020</v>
          </cell>
          <cell r="C34">
            <v>4</v>
          </cell>
          <cell r="E34" t="str">
            <v>-</v>
          </cell>
          <cell r="F34">
            <v>905</v>
          </cell>
          <cell r="G34" t="str">
            <v>-</v>
          </cell>
          <cell r="H34" t="str">
            <v>-</v>
          </cell>
          <cell r="I34" t="str">
            <v>55-65 (230°C / 2,16kg)</v>
          </cell>
          <cell r="J34" t="str">
            <v>-</v>
          </cell>
          <cell r="K34" t="str">
            <v>g / 10 min.</v>
          </cell>
          <cell r="L34" t="str">
            <v>RAW MATERIALS - SPECIFICATIONS Rev: 0 : FOR/ 0132</v>
          </cell>
          <cell r="M34" t="str">
            <v>-</v>
          </cell>
          <cell r="N34" t="str">
            <v>-</v>
          </cell>
          <cell r="O34" t="str">
            <v>-</v>
          </cell>
          <cell r="P34" t="str">
            <v>-</v>
          </cell>
          <cell r="Q34" t="str">
            <v>Visuell: Stichprobe 2 kg</v>
          </cell>
          <cell r="R34" t="str">
            <v>-</v>
          </cell>
          <cell r="S34" t="str">
            <v>-</v>
          </cell>
          <cell r="T34" t="str">
            <v>-</v>
          </cell>
          <cell r="U34" t="str">
            <v>Visuell: Stichprobe 2 kg</v>
          </cell>
          <cell r="V34" t="str">
            <v>-</v>
          </cell>
          <cell r="W34" t="str">
            <v>-</v>
          </cell>
          <cell r="X34" t="str">
            <v>-</v>
          </cell>
          <cell r="Y34" t="str">
            <v>-</v>
          </cell>
          <cell r="Z34" t="str">
            <v>-</v>
          </cell>
          <cell r="AA34" t="str">
            <v>-</v>
          </cell>
          <cell r="AB34" t="str">
            <v>-</v>
          </cell>
          <cell r="AC34" t="str">
            <v>-</v>
          </cell>
          <cell r="AD34" t="str">
            <v>-</v>
          </cell>
          <cell r="AE34" t="str">
            <v>-</v>
          </cell>
          <cell r="AF34" t="str">
            <v>-</v>
          </cell>
          <cell r="AG34" t="str">
            <v>-</v>
          </cell>
          <cell r="AH34" t="str">
            <v>-</v>
          </cell>
          <cell r="AI34" t="str">
            <v>-</v>
          </cell>
          <cell r="AJ34" t="str">
            <v>-</v>
          </cell>
          <cell r="AK34" t="str">
            <v>Lieferschein</v>
          </cell>
          <cell r="AL34" t="str">
            <v>-</v>
          </cell>
          <cell r="AM34" t="str">
            <v>-</v>
          </cell>
          <cell r="AN34" t="str">
            <v>-</v>
          </cell>
        </row>
        <row r="35">
          <cell r="A35">
            <v>320</v>
          </cell>
          <cell r="B35" t="str">
            <v>WEG- Prüfung MoplenCA012</v>
          </cell>
          <cell r="C35">
            <v>5</v>
          </cell>
          <cell r="E35" t="str">
            <v>-</v>
          </cell>
          <cell r="F35" t="str">
            <v>-</v>
          </cell>
          <cell r="G35" t="str">
            <v>-</v>
          </cell>
          <cell r="H35" t="str">
            <v>-</v>
          </cell>
          <cell r="I35">
            <v>6</v>
          </cell>
          <cell r="J35" t="str">
            <v>± 1,0</v>
          </cell>
          <cell r="K35" t="str">
            <v>230°C / 2,16kg</v>
          </cell>
          <cell r="L35" t="str">
            <v>RAW MATERIALS - SPECIFICATIONS Rev: 0 : FOR/ 0131</v>
          </cell>
          <cell r="M35">
            <v>4.7</v>
          </cell>
          <cell r="N35" t="str">
            <v>± 0,5</v>
          </cell>
          <cell r="O35" t="str">
            <v>% (Gewicht)</v>
          </cell>
          <cell r="P35" t="str">
            <v>3.1B Zeugnis</v>
          </cell>
          <cell r="Q35" t="str">
            <v>Visuell: Stichprobe 2 kg</v>
          </cell>
          <cell r="R35" t="str">
            <v>ohne</v>
          </cell>
          <cell r="S35" t="str">
            <v>-</v>
          </cell>
          <cell r="T35" t="str">
            <v>Wareneingangsprüfung Rohmaterial AA5058 Rev 4</v>
          </cell>
          <cell r="U35" t="str">
            <v>Visuell: Stichprobe 2 kg</v>
          </cell>
          <cell r="V35" t="str">
            <v>ohne</v>
          </cell>
          <cell r="W35" t="str">
            <v>-</v>
          </cell>
          <cell r="X35" t="str">
            <v>Wareneingangsprüfung Rohmaterial AA5058 Rev 4</v>
          </cell>
          <cell r="Y35" t="str">
            <v>-</v>
          </cell>
          <cell r="Z35" t="str">
            <v>-</v>
          </cell>
          <cell r="AA35" t="str">
            <v>-</v>
          </cell>
          <cell r="AB35" t="str">
            <v>Wareneingangsprüfung Rohmaterial AA5058 Rev 4</v>
          </cell>
          <cell r="AC35" t="str">
            <v>-</v>
          </cell>
          <cell r="AD35" t="str">
            <v>-</v>
          </cell>
          <cell r="AE35" t="str">
            <v>-</v>
          </cell>
          <cell r="AF35" t="str">
            <v>-</v>
          </cell>
          <cell r="AG35" t="str">
            <v>-</v>
          </cell>
          <cell r="AH35" t="str">
            <v>-</v>
          </cell>
          <cell r="AI35" t="str">
            <v>-</v>
          </cell>
          <cell r="AJ35" t="str">
            <v>-</v>
          </cell>
          <cell r="AK35" t="str">
            <v>Lieferschein</v>
          </cell>
          <cell r="AL35" t="str">
            <v>-</v>
          </cell>
          <cell r="AM35" t="str">
            <v>kg</v>
          </cell>
          <cell r="AN35" t="str">
            <v>Lieferschein  / Wiegeschein</v>
          </cell>
        </row>
        <row r="36">
          <cell r="A36">
            <v>330</v>
          </cell>
          <cell r="B36" t="str">
            <v>WEG- Prüfung BD 950 MO</v>
          </cell>
          <cell r="C36">
            <v>6</v>
          </cell>
          <cell r="E36" t="str">
            <v>-</v>
          </cell>
          <cell r="F36" t="str">
            <v>-</v>
          </cell>
          <cell r="G36" t="str">
            <v>-</v>
          </cell>
          <cell r="H36" t="str">
            <v>-</v>
          </cell>
          <cell r="I36">
            <v>7</v>
          </cell>
          <cell r="J36" t="str">
            <v>± 1,0</v>
          </cell>
          <cell r="K36" t="str">
            <v>230°C / 2,16kg</v>
          </cell>
          <cell r="L36" t="str">
            <v>RAW MATERIALS - SPECIFICATIONS Rev: 0 : FOR/ 0131</v>
          </cell>
          <cell r="M36">
            <v>6</v>
          </cell>
          <cell r="N36" t="str">
            <v>± 0,5</v>
          </cell>
          <cell r="O36" t="str">
            <v>% (Gewicht)</v>
          </cell>
          <cell r="P36" t="str">
            <v>3.1B Zeugnis</v>
          </cell>
          <cell r="Q36" t="str">
            <v>Visuell: Stichprobe 2 kg</v>
          </cell>
          <cell r="R36" t="str">
            <v>ohne</v>
          </cell>
          <cell r="S36" t="str">
            <v>-</v>
          </cell>
          <cell r="T36" t="str">
            <v>Wareneingangsprüfung Rohmaterial AA5058 Rev 4</v>
          </cell>
          <cell r="U36" t="str">
            <v>Visuell: Stichprobe 2 kg</v>
          </cell>
          <cell r="V36" t="str">
            <v>ohne</v>
          </cell>
          <cell r="W36" t="str">
            <v>-</v>
          </cell>
          <cell r="X36" t="str">
            <v>Wareneingangsprüfung Rohmaterial AA5058 Rev 4</v>
          </cell>
          <cell r="Y36" t="str">
            <v>-</v>
          </cell>
          <cell r="Z36" t="str">
            <v>-</v>
          </cell>
          <cell r="AA36" t="str">
            <v>-</v>
          </cell>
          <cell r="AB36" t="str">
            <v>Wareneingangsprüfung Rohmaterial AA5058 Rev 4</v>
          </cell>
          <cell r="AC36" t="str">
            <v>-</v>
          </cell>
          <cell r="AD36" t="str">
            <v>-</v>
          </cell>
          <cell r="AE36" t="str">
            <v>-</v>
          </cell>
          <cell r="AF36" t="str">
            <v>-</v>
          </cell>
          <cell r="AG36" t="str">
            <v>-</v>
          </cell>
          <cell r="AH36" t="str">
            <v>-</v>
          </cell>
          <cell r="AI36" t="str">
            <v>-</v>
          </cell>
          <cell r="AJ36" t="str">
            <v>-</v>
          </cell>
          <cell r="AK36" t="str">
            <v>Lieferschein</v>
          </cell>
          <cell r="AL36" t="str">
            <v>-</v>
          </cell>
          <cell r="AM36" t="str">
            <v>kg</v>
          </cell>
          <cell r="AN36" t="str">
            <v>Lieferschein  / Wiegeschein</v>
          </cell>
        </row>
        <row r="37">
          <cell r="A37">
            <v>340</v>
          </cell>
          <cell r="C37">
            <v>7</v>
          </cell>
        </row>
        <row r="38">
          <cell r="A38">
            <v>350</v>
          </cell>
          <cell r="B38" t="str">
            <v>WEG- Prüfung CAP 906S RIGITEX</v>
          </cell>
          <cell r="C38">
            <v>8</v>
          </cell>
        </row>
        <row r="39">
          <cell r="A39">
            <v>360</v>
          </cell>
          <cell r="C39">
            <v>9</v>
          </cell>
        </row>
        <row r="40">
          <cell r="A40">
            <v>370</v>
          </cell>
          <cell r="D40" t="str">
            <v>A</v>
          </cell>
        </row>
        <row r="41">
          <cell r="A41">
            <v>380</v>
          </cell>
          <cell r="D41" t="str">
            <v>B</v>
          </cell>
        </row>
        <row r="42">
          <cell r="A42">
            <v>390</v>
          </cell>
          <cell r="B42" t="str">
            <v>WEG- Prüfung Liner
DF Sincera 300LB / LBM</v>
          </cell>
          <cell r="D42" t="str">
            <v>C</v>
          </cell>
          <cell r="E42">
            <v>930</v>
          </cell>
          <cell r="F42" t="str">
            <v>± 30</v>
          </cell>
          <cell r="G42" t="str">
            <v>-</v>
          </cell>
          <cell r="H42" t="str">
            <v>-</v>
          </cell>
          <cell r="I42">
            <v>8</v>
          </cell>
          <cell r="J42" t="str">
            <v>-</v>
          </cell>
          <cell r="K42" t="str">
            <v>190°C / 2,16kg</v>
          </cell>
          <cell r="L42" t="str">
            <v>RAW MATERIALS - SPECIFICATIONS Rev: 0 : FOR/ 0131</v>
          </cell>
          <cell r="M42" t="str">
            <v>-</v>
          </cell>
          <cell r="N42" t="str">
            <v>-</v>
          </cell>
          <cell r="O42" t="str">
            <v>-</v>
          </cell>
          <cell r="P42" t="str">
            <v>-</v>
          </cell>
          <cell r="Q42" t="str">
            <v>-</v>
          </cell>
          <cell r="R42" t="str">
            <v>-</v>
          </cell>
          <cell r="S42" t="str">
            <v>-</v>
          </cell>
          <cell r="T42" t="str">
            <v>-</v>
          </cell>
          <cell r="U42" t="str">
            <v>-</v>
          </cell>
          <cell r="V42" t="str">
            <v>-</v>
          </cell>
          <cell r="W42" t="str">
            <v>-</v>
          </cell>
          <cell r="X42" t="str">
            <v>-</v>
          </cell>
          <cell r="Y42" t="str">
            <v>-</v>
          </cell>
          <cell r="Z42" t="str">
            <v>-</v>
          </cell>
          <cell r="AA42" t="str">
            <v>-</v>
          </cell>
          <cell r="AB42" t="str">
            <v>-</v>
          </cell>
          <cell r="AC42" t="str">
            <v>Visuell</v>
          </cell>
          <cell r="AD42" t="str">
            <v>ohne</v>
          </cell>
          <cell r="AE42" t="str">
            <v>-</v>
          </cell>
          <cell r="AF42" t="str">
            <v>VA-04-01 Beschaffung und Wareneingang Rev8</v>
          </cell>
          <cell r="AG42" t="str">
            <v>Visuell</v>
          </cell>
          <cell r="AH42" t="str">
            <v>ohne</v>
          </cell>
          <cell r="AI42" t="str">
            <v>-</v>
          </cell>
          <cell r="AJ42" t="str">
            <v>VA-04-01 Beschaffung und Wareneingang Rev8</v>
          </cell>
          <cell r="AK42" t="str">
            <v>Bestellung</v>
          </cell>
          <cell r="AL42" t="str">
            <v>-</v>
          </cell>
          <cell r="AM42" t="str">
            <v>kg</v>
          </cell>
          <cell r="AN42" t="str">
            <v>Lieferschein</v>
          </cell>
        </row>
        <row r="43">
          <cell r="A43">
            <v>400</v>
          </cell>
          <cell r="D43" t="str">
            <v>D</v>
          </cell>
        </row>
        <row r="44">
          <cell r="A44">
            <v>410</v>
          </cell>
          <cell r="D44" t="str">
            <v>E</v>
          </cell>
        </row>
        <row r="45">
          <cell r="A45">
            <v>420</v>
          </cell>
          <cell r="D45" t="str">
            <v>F</v>
          </cell>
        </row>
        <row r="46">
          <cell r="A46">
            <v>430</v>
          </cell>
          <cell r="D46" t="str">
            <v>G</v>
          </cell>
        </row>
        <row r="47">
          <cell r="A47">
            <v>440</v>
          </cell>
          <cell r="D47" t="str">
            <v>H</v>
          </cell>
        </row>
        <row r="48">
          <cell r="A48">
            <v>450</v>
          </cell>
          <cell r="D48" t="str">
            <v>I</v>
          </cell>
        </row>
        <row r="49">
          <cell r="A49">
            <v>460</v>
          </cell>
          <cell r="D49" t="str">
            <v>J</v>
          </cell>
        </row>
        <row r="50">
          <cell r="A50">
            <v>470</v>
          </cell>
          <cell r="D50" t="str">
            <v>K</v>
          </cell>
        </row>
        <row r="51">
          <cell r="A51">
            <v>480</v>
          </cell>
          <cell r="D51" t="str">
            <v>L</v>
          </cell>
        </row>
        <row r="52">
          <cell r="A52">
            <v>490</v>
          </cell>
          <cell r="D52" t="str">
            <v>M</v>
          </cell>
        </row>
        <row r="53">
          <cell r="A53">
            <v>500</v>
          </cell>
          <cell r="D53" t="str">
            <v>N</v>
          </cell>
        </row>
        <row r="54">
          <cell r="A54">
            <v>510</v>
          </cell>
          <cell r="D54" t="str">
            <v>O</v>
          </cell>
        </row>
        <row r="55">
          <cell r="A55">
            <v>520</v>
          </cell>
          <cell r="D55" t="str">
            <v>P</v>
          </cell>
        </row>
        <row r="56">
          <cell r="A56">
            <v>530</v>
          </cell>
          <cell r="D56" t="str">
            <v>Q</v>
          </cell>
        </row>
        <row r="57">
          <cell r="A57">
            <v>540</v>
          </cell>
          <cell r="D57" t="str">
            <v>R</v>
          </cell>
        </row>
        <row r="58">
          <cell r="A58">
            <v>550</v>
          </cell>
          <cell r="D58" t="str">
            <v>S</v>
          </cell>
        </row>
        <row r="59">
          <cell r="A59">
            <v>560</v>
          </cell>
          <cell r="D59" t="str">
            <v>T</v>
          </cell>
        </row>
        <row r="60">
          <cell r="A60">
            <v>570</v>
          </cell>
          <cell r="D60" t="str">
            <v>U</v>
          </cell>
        </row>
        <row r="61">
          <cell r="A61">
            <v>580</v>
          </cell>
          <cell r="D61" t="str">
            <v>V</v>
          </cell>
        </row>
        <row r="62">
          <cell r="A62">
            <v>590</v>
          </cell>
          <cell r="D62" t="str">
            <v>W</v>
          </cell>
        </row>
        <row r="63">
          <cell r="A63">
            <v>600</v>
          </cell>
          <cell r="D63" t="str">
            <v>X</v>
          </cell>
        </row>
        <row r="64">
          <cell r="A64">
            <v>610</v>
          </cell>
          <cell r="D64" t="str">
            <v>Y</v>
          </cell>
        </row>
        <row r="65">
          <cell r="A65">
            <v>620</v>
          </cell>
          <cell r="D65" t="str">
            <v>Z</v>
          </cell>
        </row>
        <row r="66">
          <cell r="A66">
            <v>630</v>
          </cell>
          <cell r="D66">
            <v>0</v>
          </cell>
        </row>
        <row r="67">
          <cell r="A67">
            <v>640</v>
          </cell>
          <cell r="D67">
            <v>1</v>
          </cell>
        </row>
        <row r="68">
          <cell r="A68">
            <v>650</v>
          </cell>
          <cell r="B68" t="str">
            <v>WEG- Prüfung Liner
Polyliner 461-3</v>
          </cell>
          <cell r="D68">
            <v>2</v>
          </cell>
          <cell r="E68">
            <v>920</v>
          </cell>
          <cell r="F68" t="str">
            <v>± 30</v>
          </cell>
          <cell r="G68" t="str">
            <v>-</v>
          </cell>
          <cell r="H68" t="str">
            <v>-</v>
          </cell>
          <cell r="I68">
            <v>24</v>
          </cell>
          <cell r="J68" t="str">
            <v>± 3,0</v>
          </cell>
          <cell r="K68" t="str">
            <v>190°C / 5,00kg</v>
          </cell>
          <cell r="L68" t="str">
            <v>RAW MATERIALS - SPECIFICATIONS Rev: 0 : FOR/ 0131</v>
          </cell>
          <cell r="M68" t="str">
            <v>-</v>
          </cell>
          <cell r="N68" t="str">
            <v>-</v>
          </cell>
          <cell r="O68" t="str">
            <v>-</v>
          </cell>
          <cell r="P68" t="str">
            <v>-</v>
          </cell>
          <cell r="Q68" t="str">
            <v>-</v>
          </cell>
          <cell r="R68" t="str">
            <v>-</v>
          </cell>
          <cell r="S68" t="str">
            <v>-</v>
          </cell>
          <cell r="T68" t="str">
            <v>-</v>
          </cell>
          <cell r="U68" t="str">
            <v>-</v>
          </cell>
          <cell r="V68" t="str">
            <v>-</v>
          </cell>
          <cell r="W68" t="str">
            <v>-</v>
          </cell>
          <cell r="X68" t="str">
            <v>-</v>
          </cell>
          <cell r="Y68" t="str">
            <v>-</v>
          </cell>
          <cell r="Z68" t="str">
            <v>-</v>
          </cell>
          <cell r="AA68" t="str">
            <v>-</v>
          </cell>
          <cell r="AB68" t="str">
            <v>-</v>
          </cell>
          <cell r="AC68" t="str">
            <v>Visuell</v>
          </cell>
          <cell r="AD68" t="str">
            <v>ohne</v>
          </cell>
          <cell r="AE68" t="str">
            <v>-</v>
          </cell>
          <cell r="AF68" t="str">
            <v>VA-04-01 Beschaffung und Wareneingang Rev8</v>
          </cell>
          <cell r="AG68" t="str">
            <v>Visuell</v>
          </cell>
          <cell r="AH68" t="str">
            <v>ohne</v>
          </cell>
          <cell r="AI68" t="str">
            <v>-</v>
          </cell>
          <cell r="AJ68" t="str">
            <v>VA-04-01 Beschaffung und Wareneingang Rev8</v>
          </cell>
          <cell r="AK68" t="str">
            <v>Bestellung</v>
          </cell>
          <cell r="AL68" t="str">
            <v>-</v>
          </cell>
          <cell r="AM68" t="str">
            <v>kg</v>
          </cell>
          <cell r="AN68" t="str">
            <v>Lieferschein</v>
          </cell>
        </row>
        <row r="69">
          <cell r="A69">
            <v>660</v>
          </cell>
          <cell r="D69">
            <v>3</v>
          </cell>
        </row>
        <row r="70">
          <cell r="A70">
            <v>670</v>
          </cell>
          <cell r="D70">
            <v>4</v>
          </cell>
        </row>
        <row r="71">
          <cell r="A71">
            <v>680</v>
          </cell>
          <cell r="B71" t="str">
            <v>WEG- Prüfung Liner
Polyliner 400L</v>
          </cell>
          <cell r="D71">
            <v>5</v>
          </cell>
          <cell r="E71">
            <v>920</v>
          </cell>
          <cell r="F71" t="str">
            <v>± 30</v>
          </cell>
          <cell r="G71" t="str">
            <v>-</v>
          </cell>
          <cell r="H71" t="str">
            <v>-</v>
          </cell>
          <cell r="I71">
            <v>29</v>
          </cell>
          <cell r="J71" t="str">
            <v>± 3,0</v>
          </cell>
          <cell r="K71" t="str">
            <v>190°C / 5,00kg</v>
          </cell>
          <cell r="L71" t="str">
            <v>RAW MATERIALS - SPECIFICATIONS Rev: 0 : FOR/ 0131</v>
          </cell>
          <cell r="M71" t="str">
            <v>-</v>
          </cell>
          <cell r="N71" t="str">
            <v>-</v>
          </cell>
          <cell r="O71" t="str">
            <v>-</v>
          </cell>
          <cell r="P71" t="str">
            <v>-</v>
          </cell>
          <cell r="Q71" t="str">
            <v>-</v>
          </cell>
          <cell r="R71" t="str">
            <v>-</v>
          </cell>
          <cell r="S71" t="str">
            <v>-</v>
          </cell>
          <cell r="T71" t="str">
            <v>-</v>
          </cell>
          <cell r="U71" t="str">
            <v>-</v>
          </cell>
          <cell r="V71" t="str">
            <v>-</v>
          </cell>
          <cell r="W71" t="str">
            <v>-</v>
          </cell>
          <cell r="X71" t="str">
            <v>-</v>
          </cell>
          <cell r="Y71" t="str">
            <v>-</v>
          </cell>
          <cell r="Z71" t="str">
            <v>-</v>
          </cell>
          <cell r="AA71" t="str">
            <v>-</v>
          </cell>
          <cell r="AB71" t="str">
            <v>-</v>
          </cell>
          <cell r="AC71" t="str">
            <v>Visuell</v>
          </cell>
          <cell r="AD71" t="str">
            <v>ohne</v>
          </cell>
          <cell r="AE71" t="str">
            <v>-</v>
          </cell>
          <cell r="AF71" t="str">
            <v>VA-04-01 Beschaffung und Wareneingang Rev8</v>
          </cell>
          <cell r="AG71" t="str">
            <v>Visuell</v>
          </cell>
          <cell r="AH71" t="str">
            <v>ohne</v>
          </cell>
          <cell r="AI71" t="str">
            <v>-</v>
          </cell>
          <cell r="AJ71" t="str">
            <v>VA-04-01 Beschaffung und Wareneingang Rev8</v>
          </cell>
          <cell r="AK71" t="str">
            <v>Bestellung</v>
          </cell>
          <cell r="AL71" t="str">
            <v>-</v>
          </cell>
          <cell r="AM71" t="str">
            <v>kg</v>
          </cell>
          <cell r="AN71" t="str">
            <v>Lieferschein</v>
          </cell>
        </row>
        <row r="72">
          <cell r="A72">
            <v>690</v>
          </cell>
          <cell r="D72">
            <v>6</v>
          </cell>
        </row>
        <row r="73">
          <cell r="A73">
            <v>700</v>
          </cell>
          <cell r="B73" t="str">
            <v>WEG- Prüfung Liner
Polyliner 461-3 geprägt</v>
          </cell>
          <cell r="D73">
            <v>7</v>
          </cell>
        </row>
        <row r="74">
          <cell r="A74">
            <v>710</v>
          </cell>
          <cell r="B74" t="str">
            <v>WEG- Prüfung Liner
Polyliner 445LM</v>
          </cell>
          <cell r="D74">
            <v>8</v>
          </cell>
          <cell r="E74">
            <v>920</v>
          </cell>
          <cell r="F74" t="str">
            <v>± 30</v>
          </cell>
          <cell r="G74" t="str">
            <v>-</v>
          </cell>
          <cell r="H74" t="str">
            <v>-</v>
          </cell>
          <cell r="I74">
            <v>35</v>
          </cell>
          <cell r="J74" t="str">
            <v>± 3,0</v>
          </cell>
          <cell r="K74" t="str">
            <v>190°C / 5,00kg</v>
          </cell>
          <cell r="L74" t="str">
            <v>RAW MATERIALS - SPECIFICATIONS Rev: 0 : FOR/ 0131</v>
          </cell>
          <cell r="M74" t="str">
            <v>-</v>
          </cell>
          <cell r="N74" t="str">
            <v>-</v>
          </cell>
          <cell r="O74" t="str">
            <v>-</v>
          </cell>
          <cell r="P74" t="str">
            <v>-</v>
          </cell>
          <cell r="Q74" t="str">
            <v>-</v>
          </cell>
          <cell r="R74" t="str">
            <v>-</v>
          </cell>
          <cell r="S74" t="str">
            <v>-</v>
          </cell>
          <cell r="T74" t="str">
            <v>-</v>
          </cell>
          <cell r="U74" t="str">
            <v>-</v>
          </cell>
          <cell r="V74" t="str">
            <v>-</v>
          </cell>
          <cell r="W74" t="str">
            <v>-</v>
          </cell>
          <cell r="X74" t="str">
            <v>-</v>
          </cell>
          <cell r="Y74" t="str">
            <v>-</v>
          </cell>
          <cell r="Z74" t="str">
            <v>-</v>
          </cell>
          <cell r="AA74" t="str">
            <v>-</v>
          </cell>
          <cell r="AB74" t="str">
            <v>-</v>
          </cell>
          <cell r="AC74" t="str">
            <v>Visuell</v>
          </cell>
          <cell r="AD74" t="str">
            <v>ohne</v>
          </cell>
          <cell r="AE74" t="str">
            <v>-</v>
          </cell>
          <cell r="AF74" t="str">
            <v>VA-04-01 Beschaffung und Wareneingang Rev8</v>
          </cell>
          <cell r="AG74" t="str">
            <v>Visuell</v>
          </cell>
          <cell r="AH74" t="str">
            <v>ohne</v>
          </cell>
          <cell r="AI74" t="str">
            <v>-</v>
          </cell>
          <cell r="AJ74" t="str">
            <v>VA-04-01 Beschaffung und Wareneingang Rev8</v>
          </cell>
          <cell r="AK74" t="str">
            <v>Bestellung</v>
          </cell>
          <cell r="AL74" t="str">
            <v>-</v>
          </cell>
          <cell r="AM74" t="str">
            <v>kg</v>
          </cell>
          <cell r="AN74" t="str">
            <v>Lieferschein</v>
          </cell>
        </row>
        <row r="75">
          <cell r="A75">
            <v>720</v>
          </cell>
          <cell r="B75" t="str">
            <v>WEG- Prüfung Liner
Daraform 6601</v>
          </cell>
          <cell r="D75">
            <v>9</v>
          </cell>
          <cell r="E75">
            <v>980</v>
          </cell>
          <cell r="F75" t="str">
            <v>-</v>
          </cell>
          <cell r="G75" t="str">
            <v>-</v>
          </cell>
          <cell r="H75" t="str">
            <v>-</v>
          </cell>
          <cell r="I75" t="str">
            <v>6,0 bis 9,0</v>
          </cell>
          <cell r="J75" t="str">
            <v>-</v>
          </cell>
          <cell r="K75" t="str">
            <v>190°C /2,16kg</v>
          </cell>
          <cell r="L75" t="str">
            <v>RAW MATERIALS - SPECIFICATIONS Rev: 0 : FOR/ 0131</v>
          </cell>
          <cell r="M75" t="str">
            <v>-</v>
          </cell>
          <cell r="N75" t="str">
            <v>-</v>
          </cell>
          <cell r="O75" t="str">
            <v>-</v>
          </cell>
          <cell r="P75" t="str">
            <v>-</v>
          </cell>
          <cell r="Q75" t="str">
            <v>-</v>
          </cell>
          <cell r="R75" t="str">
            <v>-</v>
          </cell>
          <cell r="S75" t="str">
            <v>-</v>
          </cell>
          <cell r="T75" t="str">
            <v>-</v>
          </cell>
          <cell r="U75" t="str">
            <v>-</v>
          </cell>
          <cell r="V75" t="str">
            <v>-</v>
          </cell>
          <cell r="W75" t="str">
            <v>-</v>
          </cell>
          <cell r="X75" t="str">
            <v>-</v>
          </cell>
          <cell r="Y75" t="str">
            <v>-</v>
          </cell>
          <cell r="Z75" t="str">
            <v>-</v>
          </cell>
          <cell r="AA75" t="str">
            <v>-</v>
          </cell>
          <cell r="AB75" t="str">
            <v>-</v>
          </cell>
          <cell r="AC75" t="str">
            <v>Visuell</v>
          </cell>
          <cell r="AD75" t="str">
            <v>ohne</v>
          </cell>
          <cell r="AE75" t="str">
            <v>-</v>
          </cell>
          <cell r="AF75" t="str">
            <v>VA-04-01 Beschaffung und Wareneingang Rev8</v>
          </cell>
          <cell r="AG75" t="str">
            <v>Visuell</v>
          </cell>
          <cell r="AH75" t="str">
            <v>ohne</v>
          </cell>
          <cell r="AI75" t="str">
            <v>-</v>
          </cell>
          <cell r="AJ75" t="str">
            <v>VA-04-01 Beschaffung und Wareneingang Rev8</v>
          </cell>
          <cell r="AK75" t="str">
            <v>Bestellung</v>
          </cell>
          <cell r="AL75" t="str">
            <v>-</v>
          </cell>
          <cell r="AM75" t="str">
            <v>kg</v>
          </cell>
          <cell r="AN75" t="str">
            <v>Lieferschein</v>
          </cell>
        </row>
        <row r="76">
          <cell r="A76">
            <v>730</v>
          </cell>
          <cell r="B76" t="str">
            <v>Masterbatch</v>
          </cell>
          <cell r="E76" t="str">
            <v>-</v>
          </cell>
          <cell r="F76" t="str">
            <v>-</v>
          </cell>
          <cell r="G76" t="str">
            <v>-</v>
          </cell>
          <cell r="H76" t="str">
            <v>-</v>
          </cell>
          <cell r="I76" t="str">
            <v>-</v>
          </cell>
          <cell r="J76" t="str">
            <v>-</v>
          </cell>
          <cell r="K76" t="str">
            <v>-</v>
          </cell>
          <cell r="L76" t="str">
            <v>-</v>
          </cell>
          <cell r="M76" t="str">
            <v>-</v>
          </cell>
          <cell r="N76" t="str">
            <v>-</v>
          </cell>
          <cell r="O76" t="str">
            <v>-</v>
          </cell>
          <cell r="P76" t="str">
            <v>-</v>
          </cell>
          <cell r="Q76" t="str">
            <v>-</v>
          </cell>
          <cell r="R76" t="str">
            <v>-</v>
          </cell>
          <cell r="S76" t="str">
            <v>-</v>
          </cell>
          <cell r="T76" t="str">
            <v>-</v>
          </cell>
          <cell r="U76" t="str">
            <v>-</v>
          </cell>
          <cell r="V76" t="str">
            <v>-</v>
          </cell>
          <cell r="W76" t="str">
            <v>-</v>
          </cell>
          <cell r="X76" t="str">
            <v>-</v>
          </cell>
          <cell r="Y76" t="str">
            <v>-</v>
          </cell>
          <cell r="Z76" t="str">
            <v>-</v>
          </cell>
          <cell r="AA76" t="str">
            <v>-</v>
          </cell>
          <cell r="AB76" t="str">
            <v>-</v>
          </cell>
          <cell r="AC76" t="str">
            <v>Visuell</v>
          </cell>
          <cell r="AD76" t="str">
            <v>ohne</v>
          </cell>
          <cell r="AE76" t="str">
            <v>-</v>
          </cell>
          <cell r="AF76" t="str">
            <v>VA-04-01 Beschaffung und Wareneingang Rev8</v>
          </cell>
          <cell r="AG76" t="str">
            <v>Visuell</v>
          </cell>
          <cell r="AH76" t="str">
            <v>ohne</v>
          </cell>
          <cell r="AI76" t="str">
            <v>-</v>
          </cell>
          <cell r="AJ76" t="str">
            <v>VA-04-01 Beschaffung und Wareneingang Rev8</v>
          </cell>
          <cell r="AK76" t="str">
            <v>Bestellung</v>
          </cell>
          <cell r="AL76" t="str">
            <v>-</v>
          </cell>
          <cell r="AM76" t="str">
            <v>kg</v>
          </cell>
          <cell r="AN76" t="str">
            <v>Lieferschein</v>
          </cell>
        </row>
        <row r="77">
          <cell r="A77">
            <v>740</v>
          </cell>
          <cell r="B77" t="str">
            <v>Druckfarbe</v>
          </cell>
          <cell r="E77" t="str">
            <v>-</v>
          </cell>
          <cell r="F77" t="str">
            <v>-</v>
          </cell>
          <cell r="G77" t="str">
            <v>-</v>
          </cell>
          <cell r="H77" t="str">
            <v>-</v>
          </cell>
          <cell r="I77" t="str">
            <v>-</v>
          </cell>
          <cell r="J77" t="str">
            <v>-</v>
          </cell>
          <cell r="K77" t="str">
            <v>-</v>
          </cell>
          <cell r="L77" t="str">
            <v>-</v>
          </cell>
          <cell r="M77" t="str">
            <v>-</v>
          </cell>
          <cell r="N77" t="str">
            <v>-</v>
          </cell>
          <cell r="O77" t="str">
            <v>-</v>
          </cell>
          <cell r="P77" t="str">
            <v>-</v>
          </cell>
          <cell r="Q77" t="str">
            <v>-</v>
          </cell>
          <cell r="R77" t="str">
            <v>-</v>
          </cell>
          <cell r="S77" t="str">
            <v>-</v>
          </cell>
          <cell r="T77" t="str">
            <v>-</v>
          </cell>
          <cell r="U77" t="str">
            <v>-</v>
          </cell>
          <cell r="V77" t="str">
            <v>-</v>
          </cell>
          <cell r="W77" t="str">
            <v>-</v>
          </cell>
          <cell r="X77" t="str">
            <v>-</v>
          </cell>
          <cell r="Y77" t="str">
            <v>-</v>
          </cell>
          <cell r="Z77" t="str">
            <v>-</v>
          </cell>
          <cell r="AA77" t="str">
            <v>-</v>
          </cell>
          <cell r="AB77" t="str">
            <v>-</v>
          </cell>
          <cell r="AC77" t="str">
            <v>Visuell</v>
          </cell>
          <cell r="AD77" t="str">
            <v>ohne</v>
          </cell>
          <cell r="AE77" t="str">
            <v>-</v>
          </cell>
          <cell r="AF77" t="str">
            <v>VA-04-01 Beschaffung und Wareneingang Rev8</v>
          </cell>
          <cell r="AG77" t="str">
            <v>Visuell</v>
          </cell>
          <cell r="AH77" t="str">
            <v>ohne</v>
          </cell>
          <cell r="AI77" t="str">
            <v>-</v>
          </cell>
          <cell r="AJ77" t="str">
            <v>VA-04-01 Beschaffung und Wareneingang Rev8</v>
          </cell>
          <cell r="AK77" t="str">
            <v>Bestellung</v>
          </cell>
          <cell r="AL77" t="str">
            <v>-</v>
          </cell>
          <cell r="AM77" t="str">
            <v>kg</v>
          </cell>
          <cell r="AN77" t="str">
            <v>Lieferschein</v>
          </cell>
        </row>
        <row r="78">
          <cell r="A78">
            <v>750</v>
          </cell>
          <cell r="B78" t="str">
            <v>Paletten</v>
          </cell>
          <cell r="E78" t="str">
            <v>-</v>
          </cell>
          <cell r="F78" t="str">
            <v>-</v>
          </cell>
          <cell r="G78" t="str">
            <v>-</v>
          </cell>
          <cell r="H78" t="str">
            <v>-</v>
          </cell>
          <cell r="I78" t="str">
            <v>-</v>
          </cell>
          <cell r="J78" t="str">
            <v>-</v>
          </cell>
          <cell r="K78" t="str">
            <v>-</v>
          </cell>
          <cell r="L78" t="str">
            <v>-</v>
          </cell>
          <cell r="M78" t="str">
            <v>-</v>
          </cell>
          <cell r="N78" t="str">
            <v>-</v>
          </cell>
          <cell r="O78" t="str">
            <v>-</v>
          </cell>
          <cell r="P78" t="str">
            <v>-</v>
          </cell>
          <cell r="Q78" t="str">
            <v>-</v>
          </cell>
          <cell r="R78" t="str">
            <v>-</v>
          </cell>
          <cell r="S78" t="str">
            <v>-</v>
          </cell>
          <cell r="T78" t="str">
            <v>-</v>
          </cell>
          <cell r="U78" t="str">
            <v>-</v>
          </cell>
          <cell r="V78" t="str">
            <v>-</v>
          </cell>
          <cell r="W78" t="str">
            <v>-</v>
          </cell>
          <cell r="X78" t="str">
            <v>-</v>
          </cell>
          <cell r="Y78" t="str">
            <v>-</v>
          </cell>
          <cell r="Z78" t="str">
            <v>-</v>
          </cell>
          <cell r="AA78" t="str">
            <v>-</v>
          </cell>
          <cell r="AB78" t="str">
            <v>-</v>
          </cell>
          <cell r="AC78" t="str">
            <v>Visuell</v>
          </cell>
          <cell r="AD78" t="str">
            <v>ohne</v>
          </cell>
          <cell r="AE78" t="str">
            <v>-</v>
          </cell>
          <cell r="AF78" t="str">
            <v>VA-04-01 Beschaffung und Wareneingang Rev8</v>
          </cell>
          <cell r="AG78" t="str">
            <v>Visuell</v>
          </cell>
          <cell r="AH78" t="str">
            <v>ohne</v>
          </cell>
          <cell r="AI78" t="str">
            <v>-</v>
          </cell>
          <cell r="AJ78" t="str">
            <v>VA-04-01 Beschaffung und Wareneingang Rev8</v>
          </cell>
          <cell r="AK78" t="str">
            <v>Bestellung</v>
          </cell>
          <cell r="AL78" t="str">
            <v>-</v>
          </cell>
          <cell r="AM78" t="str">
            <v>kg</v>
          </cell>
          <cell r="AN78" t="str">
            <v>Lieferschein</v>
          </cell>
        </row>
        <row r="79">
          <cell r="A79">
            <v>760</v>
          </cell>
          <cell r="B79" t="str">
            <v>-</v>
          </cell>
          <cell r="E79" t="str">
            <v>-</v>
          </cell>
          <cell r="F79" t="str">
            <v>-</v>
          </cell>
          <cell r="G79" t="str">
            <v>-</v>
          </cell>
          <cell r="H79" t="str">
            <v>-</v>
          </cell>
          <cell r="I79" t="str">
            <v>-</v>
          </cell>
          <cell r="J79" t="str">
            <v>-</v>
          </cell>
          <cell r="K79" t="str">
            <v>-</v>
          </cell>
          <cell r="L79" t="str">
            <v>-</v>
          </cell>
          <cell r="M79" t="str">
            <v>-</v>
          </cell>
          <cell r="N79" t="str">
            <v>-</v>
          </cell>
          <cell r="O79" t="str">
            <v>-</v>
          </cell>
          <cell r="P79" t="str">
            <v>-</v>
          </cell>
          <cell r="Q79" t="str">
            <v>-</v>
          </cell>
          <cell r="R79" t="str">
            <v>-</v>
          </cell>
          <cell r="S79" t="str">
            <v>-</v>
          </cell>
          <cell r="T79" t="str">
            <v>-</v>
          </cell>
          <cell r="U79" t="str">
            <v>-</v>
          </cell>
          <cell r="V79" t="str">
            <v>-</v>
          </cell>
          <cell r="W79" t="str">
            <v>-</v>
          </cell>
          <cell r="X79" t="str">
            <v>-</v>
          </cell>
          <cell r="Y79" t="str">
            <v>-</v>
          </cell>
          <cell r="Z79" t="str">
            <v>-</v>
          </cell>
          <cell r="AA79" t="str">
            <v>-</v>
          </cell>
          <cell r="AB79" t="str">
            <v>-</v>
          </cell>
          <cell r="AC79" t="str">
            <v>Visuell</v>
          </cell>
          <cell r="AD79" t="str">
            <v>ohne</v>
          </cell>
          <cell r="AE79" t="str">
            <v>-</v>
          </cell>
          <cell r="AF79" t="str">
            <v>VA-04-01 Beschaffung und Wareneingang Rev8</v>
          </cell>
          <cell r="AG79" t="str">
            <v>Visuell</v>
          </cell>
          <cell r="AH79" t="str">
            <v>ohne</v>
          </cell>
          <cell r="AI79" t="str">
            <v>-</v>
          </cell>
          <cell r="AJ79" t="str">
            <v>VA-04-01 Beschaffung und Wareneingang Rev8</v>
          </cell>
          <cell r="AK79" t="str">
            <v>Bestellung</v>
          </cell>
          <cell r="AL79" t="str">
            <v>-</v>
          </cell>
          <cell r="AM79" t="str">
            <v>kg</v>
          </cell>
          <cell r="AN79" t="str">
            <v>Lieferschein</v>
          </cell>
        </row>
        <row r="80">
          <cell r="A80">
            <v>770</v>
          </cell>
          <cell r="B80">
            <v>1</v>
          </cell>
          <cell r="E80" t="str">
            <v>-</v>
          </cell>
          <cell r="F80" t="str">
            <v>-</v>
          </cell>
          <cell r="G80" t="str">
            <v>-</v>
          </cell>
          <cell r="H80" t="str">
            <v>-</v>
          </cell>
          <cell r="I80" t="str">
            <v>-</v>
          </cell>
          <cell r="J80" t="str">
            <v>-</v>
          </cell>
          <cell r="K80" t="str">
            <v>-</v>
          </cell>
          <cell r="L80" t="str">
            <v>-</v>
          </cell>
          <cell r="M80" t="str">
            <v>-</v>
          </cell>
          <cell r="N80" t="str">
            <v>-</v>
          </cell>
          <cell r="O80" t="str">
            <v>-</v>
          </cell>
          <cell r="P80" t="str">
            <v>-</v>
          </cell>
          <cell r="Q80" t="str">
            <v>-</v>
          </cell>
          <cell r="R80" t="str">
            <v>-</v>
          </cell>
          <cell r="S80" t="str">
            <v>-</v>
          </cell>
          <cell r="T80" t="str">
            <v>-</v>
          </cell>
          <cell r="U80" t="str">
            <v>-</v>
          </cell>
          <cell r="V80" t="str">
            <v>-</v>
          </cell>
          <cell r="W80" t="str">
            <v>-</v>
          </cell>
          <cell r="X80" t="str">
            <v>-</v>
          </cell>
          <cell r="Y80" t="str">
            <v>-</v>
          </cell>
          <cell r="Z80" t="str">
            <v>-</v>
          </cell>
          <cell r="AA80" t="str">
            <v>-</v>
          </cell>
          <cell r="AB80" t="str">
            <v>-</v>
          </cell>
          <cell r="AC80" t="str">
            <v>Visuell</v>
          </cell>
          <cell r="AD80" t="str">
            <v>ohne</v>
          </cell>
          <cell r="AE80" t="str">
            <v>-</v>
          </cell>
          <cell r="AF80" t="str">
            <v>VA-04-01 Beschaffung und Wareneingang Rev8</v>
          </cell>
          <cell r="AG80" t="str">
            <v>Visuell</v>
          </cell>
          <cell r="AH80" t="str">
            <v>ohne</v>
          </cell>
          <cell r="AI80" t="str">
            <v>-</v>
          </cell>
          <cell r="AJ80" t="str">
            <v>VA-04-01 Beschaffung und Wareneingang Rev8</v>
          </cell>
          <cell r="AK80" t="str">
            <v>Bestellung</v>
          </cell>
          <cell r="AL80" t="str">
            <v>-</v>
          </cell>
          <cell r="AM80" t="str">
            <v>kg</v>
          </cell>
          <cell r="AN80" t="str">
            <v>Lieferschein</v>
          </cell>
        </row>
        <row r="81">
          <cell r="A81">
            <v>780</v>
          </cell>
          <cell r="B81">
            <v>0</v>
          </cell>
          <cell r="E81" t="str">
            <v>-</v>
          </cell>
          <cell r="F81" t="str">
            <v>-</v>
          </cell>
          <cell r="G81" t="str">
            <v>-</v>
          </cell>
          <cell r="H81" t="str">
            <v>-</v>
          </cell>
          <cell r="I81" t="str">
            <v>-</v>
          </cell>
          <cell r="J81" t="str">
            <v>-</v>
          </cell>
          <cell r="K81" t="str">
            <v>-</v>
          </cell>
          <cell r="L81" t="str">
            <v>-</v>
          </cell>
          <cell r="M81" t="str">
            <v>-</v>
          </cell>
          <cell r="N81" t="str">
            <v>-</v>
          </cell>
          <cell r="O81" t="str">
            <v>-</v>
          </cell>
          <cell r="P81" t="str">
            <v>-</v>
          </cell>
          <cell r="Q81" t="str">
            <v>-</v>
          </cell>
          <cell r="R81" t="str">
            <v>-</v>
          </cell>
          <cell r="S81" t="str">
            <v>-</v>
          </cell>
          <cell r="T81" t="str">
            <v>-</v>
          </cell>
          <cell r="U81" t="str">
            <v>-</v>
          </cell>
          <cell r="V81" t="str">
            <v>-</v>
          </cell>
          <cell r="W81" t="str">
            <v>-</v>
          </cell>
          <cell r="X81" t="str">
            <v>-</v>
          </cell>
          <cell r="Y81" t="str">
            <v>-</v>
          </cell>
          <cell r="Z81" t="str">
            <v>-</v>
          </cell>
          <cell r="AA81" t="str">
            <v>-</v>
          </cell>
          <cell r="AB81" t="str">
            <v>-</v>
          </cell>
          <cell r="AC81" t="str">
            <v>Visuell</v>
          </cell>
          <cell r="AD81" t="str">
            <v>ohne</v>
          </cell>
          <cell r="AE81" t="str">
            <v>-</v>
          </cell>
          <cell r="AF81" t="str">
            <v>VA-04-01 Beschaffung und Wareneingang Rev8</v>
          </cell>
          <cell r="AG81" t="str">
            <v>Visuell</v>
          </cell>
          <cell r="AH81" t="str">
            <v>ohne</v>
          </cell>
          <cell r="AI81" t="str">
            <v>-</v>
          </cell>
          <cell r="AJ81" t="str">
            <v>VA-04-01 Beschaffung und Wareneingang Rev8</v>
          </cell>
          <cell r="AK81" t="str">
            <v>Bestellung</v>
          </cell>
          <cell r="AL81" t="str">
            <v>-</v>
          </cell>
          <cell r="AM81" t="str">
            <v>kg</v>
          </cell>
          <cell r="AN81" t="str">
            <v>Lieferschein</v>
          </cell>
        </row>
        <row r="82">
          <cell r="A82">
            <v>790</v>
          </cell>
          <cell r="B82">
            <v>0</v>
          </cell>
          <cell r="E82" t="str">
            <v>-</v>
          </cell>
          <cell r="F82" t="str">
            <v>-</v>
          </cell>
          <cell r="G82" t="str">
            <v>-</v>
          </cell>
          <cell r="H82" t="str">
            <v>-</v>
          </cell>
          <cell r="I82" t="str">
            <v>-</v>
          </cell>
          <cell r="J82" t="str">
            <v>-</v>
          </cell>
          <cell r="K82" t="str">
            <v>-</v>
          </cell>
          <cell r="L82" t="str">
            <v>-</v>
          </cell>
          <cell r="M82" t="str">
            <v>-</v>
          </cell>
          <cell r="N82" t="str">
            <v>-</v>
          </cell>
          <cell r="O82" t="str">
            <v>-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  <cell r="T82" t="str">
            <v>-</v>
          </cell>
          <cell r="U82" t="str">
            <v>-</v>
          </cell>
          <cell r="V82" t="str">
            <v>-</v>
          </cell>
          <cell r="W82" t="str">
            <v>-</v>
          </cell>
          <cell r="X82" t="str">
            <v>-</v>
          </cell>
          <cell r="Y82" t="str">
            <v>-</v>
          </cell>
          <cell r="Z82" t="str">
            <v>-</v>
          </cell>
          <cell r="AA82" t="str">
            <v>-</v>
          </cell>
          <cell r="AB82" t="str">
            <v>-</v>
          </cell>
          <cell r="AC82" t="str">
            <v>Visuell</v>
          </cell>
          <cell r="AD82" t="str">
            <v>ohne</v>
          </cell>
          <cell r="AE82" t="str">
            <v>-</v>
          </cell>
          <cell r="AF82" t="str">
            <v>VA-04-01 Beschaffung und Wareneingang Rev8</v>
          </cell>
          <cell r="AG82" t="str">
            <v>Visuell</v>
          </cell>
          <cell r="AH82" t="str">
            <v>ohne</v>
          </cell>
          <cell r="AI82" t="str">
            <v>-</v>
          </cell>
          <cell r="AJ82" t="str">
            <v>VA-04-01 Beschaffung und Wareneingang Rev8</v>
          </cell>
          <cell r="AK82" t="str">
            <v>Bestellung</v>
          </cell>
          <cell r="AL82" t="str">
            <v>-</v>
          </cell>
          <cell r="AM82" t="str">
            <v>kg</v>
          </cell>
          <cell r="AN82" t="str">
            <v>Lieferschein</v>
          </cell>
        </row>
      </sheetData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>
    <tabColor rgb="FF00B050"/>
    <pageSetUpPr fitToPage="1"/>
  </sheetPr>
  <dimension ref="A1:AW97"/>
  <sheetViews>
    <sheetView tabSelected="1" zoomScale="70" zoomScaleNormal="70" workbookViewId="0">
      <selection activeCell="J17" sqref="J17"/>
    </sheetView>
  </sheetViews>
  <sheetFormatPr baseColWidth="10" defaultColWidth="11.42578125" defaultRowHeight="12.75" x14ac:dyDescent="0.2"/>
  <cols>
    <col min="1" max="1" width="23.42578125" style="9" customWidth="1"/>
    <col min="2" max="2" width="15.42578125" style="9" customWidth="1"/>
    <col min="3" max="3" width="15.7109375" style="9" customWidth="1"/>
    <col min="4" max="4" width="14.85546875" style="9" customWidth="1"/>
    <col min="5" max="5" width="15.7109375" style="9" customWidth="1"/>
    <col min="6" max="6" width="17" style="9" bestFit="1" customWidth="1"/>
    <col min="7" max="7" width="15.7109375" style="9" customWidth="1"/>
    <col min="8" max="8" width="20.28515625" style="9" customWidth="1"/>
    <col min="9" max="18" width="11.42578125" style="9"/>
    <col min="19" max="23" width="5.7109375" style="9" customWidth="1"/>
    <col min="24" max="24" width="7.7109375" style="9" customWidth="1"/>
    <col min="25" max="29" width="5.7109375" style="9" customWidth="1"/>
    <col min="30" max="30" width="7.7109375" style="9" customWidth="1"/>
    <col min="31" max="35" width="5.7109375" style="9" customWidth="1"/>
    <col min="36" max="36" width="7.7109375" style="9" customWidth="1"/>
    <col min="37" max="41" width="5.7109375" style="9" customWidth="1"/>
    <col min="42" max="42" width="7.7109375" style="9" customWidth="1"/>
    <col min="43" max="47" width="5.7109375" style="9" customWidth="1"/>
    <col min="48" max="16384" width="11.42578125" style="9"/>
  </cols>
  <sheetData>
    <row r="1" spans="1:11" ht="18.95" customHeight="1" x14ac:dyDescent="0.2">
      <c r="A1" s="1"/>
      <c r="B1" s="2" t="s">
        <v>0</v>
      </c>
      <c r="C1" s="3" t="s">
        <v>1</v>
      </c>
      <c r="D1" s="4">
        <f t="array" ref="D1">+INDEX([1]Übersicht_WE!$A$2:$F$111,MATCH($G$5&amp;$B$10&amp;$B$12,[1]Übersicht_WE!$A$2:$A$111&amp;[1]Übersicht_WE!$B$2:$B$111&amp;[1]Übersicht_WE!$D$2:$D$111,0),6)</f>
        <v>7419</v>
      </c>
      <c r="E1" s="5" t="s">
        <v>2</v>
      </c>
      <c r="F1" s="6"/>
      <c r="G1" s="7" t="s">
        <v>3</v>
      </c>
      <c r="H1" s="8" t="s">
        <v>4</v>
      </c>
      <c r="J1" s="10"/>
      <c r="K1" s="10"/>
    </row>
    <row r="2" spans="1:11" ht="18.95" customHeight="1" x14ac:dyDescent="0.2">
      <c r="A2" s="11"/>
      <c r="B2" s="12" t="s">
        <v>5</v>
      </c>
      <c r="C2" s="13"/>
      <c r="D2" s="12" t="s">
        <v>6</v>
      </c>
      <c r="E2" s="14"/>
      <c r="F2" s="13" t="s">
        <v>7</v>
      </c>
      <c r="G2" s="15">
        <v>1</v>
      </c>
      <c r="H2" s="16">
        <v>43514</v>
      </c>
    </row>
    <row r="3" spans="1:11" ht="18.95" customHeight="1" x14ac:dyDescent="0.2">
      <c r="A3" s="17"/>
      <c r="B3" s="12" t="s">
        <v>8</v>
      </c>
      <c r="C3" s="13"/>
      <c r="D3" s="12" t="s">
        <v>9</v>
      </c>
      <c r="E3" s="13"/>
      <c r="F3" s="18" t="s">
        <v>10</v>
      </c>
      <c r="G3" s="19">
        <v>0</v>
      </c>
      <c r="H3" s="20">
        <v>43194</v>
      </c>
    </row>
    <row r="4" spans="1:11" ht="18.95" customHeight="1" x14ac:dyDescent="0.2">
      <c r="A4" s="17"/>
      <c r="B4" s="12" t="s">
        <v>11</v>
      </c>
      <c r="C4" s="14"/>
      <c r="D4" s="21" t="s">
        <v>12</v>
      </c>
      <c r="E4" s="14"/>
      <c r="F4" s="22"/>
      <c r="G4" s="23" t="s">
        <v>13</v>
      </c>
      <c r="H4" s="24"/>
      <c r="I4" s="25"/>
    </row>
    <row r="5" spans="1:11" ht="18.95" customHeight="1" thickBot="1" x14ac:dyDescent="0.25">
      <c r="A5" s="26"/>
      <c r="B5" s="27" t="s">
        <v>14</v>
      </c>
      <c r="C5" s="28"/>
      <c r="D5" s="29"/>
      <c r="E5" s="30"/>
      <c r="F5" s="31"/>
      <c r="G5" s="32">
        <v>6780</v>
      </c>
      <c r="H5" s="33"/>
    </row>
    <row r="6" spans="1:11" ht="20.100000000000001" customHeight="1" x14ac:dyDescent="0.25">
      <c r="A6" s="34" t="s">
        <v>15</v>
      </c>
      <c r="B6" s="35" t="s">
        <v>16</v>
      </c>
      <c r="C6" s="35"/>
      <c r="D6" s="35"/>
      <c r="E6" s="35"/>
      <c r="F6" s="36"/>
      <c r="G6" s="37" t="s">
        <v>17</v>
      </c>
      <c r="H6" s="38"/>
    </row>
    <row r="7" spans="1:11" ht="53.25" customHeight="1" thickBot="1" x14ac:dyDescent="0.25">
      <c r="A7" s="39" t="s">
        <v>18</v>
      </c>
      <c r="B7" s="40"/>
      <c r="C7" s="40"/>
      <c r="D7" s="40"/>
      <c r="E7" s="40"/>
      <c r="F7" s="41"/>
      <c r="G7" s="42" t="str">
        <f>HLOOKUP($G$5,'[1]Verschlüsse-Entwurf'!$E$2:$EE$118,2,0)</f>
        <v xml:space="preserve">QA-6780-20MM </v>
      </c>
      <c r="H7" s="43"/>
    </row>
    <row r="8" spans="1:11" ht="12.75" customHeight="1" thickBot="1" x14ac:dyDescent="0.25">
      <c r="A8" s="44"/>
      <c r="B8" s="45"/>
      <c r="C8" s="46" t="s">
        <v>19</v>
      </c>
      <c r="D8" s="47"/>
      <c r="E8" s="48"/>
      <c r="F8" s="49"/>
      <c r="G8" s="50"/>
      <c r="H8" s="51"/>
    </row>
    <row r="9" spans="1:11" ht="12.75" customHeight="1" thickBot="1" x14ac:dyDescent="0.25">
      <c r="A9" s="52" t="s">
        <v>20</v>
      </c>
      <c r="B9" s="53"/>
      <c r="C9" s="54"/>
      <c r="D9" s="55"/>
      <c r="E9" s="56"/>
      <c r="F9" s="56"/>
      <c r="G9" s="56"/>
      <c r="H9" s="57"/>
    </row>
    <row r="10" spans="1:11" ht="12.75" customHeight="1" thickBot="1" x14ac:dyDescent="0.25">
      <c r="A10" s="58" t="s">
        <v>21</v>
      </c>
      <c r="B10" s="59">
        <v>100</v>
      </c>
      <c r="C10" s="60"/>
      <c r="D10" s="61"/>
      <c r="E10" s="61"/>
      <c r="F10" s="61"/>
      <c r="G10" s="61"/>
      <c r="H10" s="62"/>
    </row>
    <row r="11" spans="1:11" ht="22.5" customHeight="1" thickBot="1" x14ac:dyDescent="0.25">
      <c r="A11" s="63" t="str">
        <f>VLOOKUP(Prüfplan_Verschlüsse!$B$10,'[1]Weiterentwicklung - WE'!$A$2:$AJ$82,2,1)</f>
        <v>WEG- Prüfung MB5568
BorePure MB5568</v>
      </c>
      <c r="B11" s="64"/>
      <c r="C11" s="65" t="s">
        <v>22</v>
      </c>
      <c r="D11" s="66" t="s">
        <v>23</v>
      </c>
      <c r="E11" s="67" t="s">
        <v>24</v>
      </c>
      <c r="F11" s="65" t="s">
        <v>25</v>
      </c>
      <c r="G11" s="66"/>
      <c r="H11" s="67"/>
    </row>
    <row r="12" spans="1:11" ht="13.5" thickBot="1" x14ac:dyDescent="0.25">
      <c r="A12" s="68" t="s">
        <v>26</v>
      </c>
      <c r="B12" s="69">
        <v>390</v>
      </c>
      <c r="C12" s="70"/>
      <c r="D12" s="71"/>
      <c r="E12" s="72"/>
      <c r="F12" s="70"/>
      <c r="G12" s="71"/>
      <c r="H12" s="72"/>
    </row>
    <row r="13" spans="1:11" ht="18.75" customHeight="1" thickBot="1" x14ac:dyDescent="0.25">
      <c r="A13" s="63" t="str">
        <f>_xlfn.IFNA(VLOOKUP(Prüfplan_Verschlüsse!$B$12,'[1]Weiterentwicklung - WE'!A4:AN82,2,1),"kein Liner")</f>
        <v>WEG- Prüfung Liner
DF Sincera 300LB / LBM</v>
      </c>
      <c r="B13" s="64"/>
      <c r="C13" s="70"/>
      <c r="D13" s="71"/>
      <c r="E13" s="72"/>
      <c r="F13" s="70"/>
      <c r="G13" s="71"/>
      <c r="H13" s="72"/>
    </row>
    <row r="14" spans="1:11" ht="23.1" customHeight="1" x14ac:dyDescent="0.2">
      <c r="A14" s="73" t="s">
        <v>27</v>
      </c>
      <c r="B14" s="74"/>
      <c r="C14" s="75" t="str">
        <f>VLOOKUP(Prüfplan_Verschlüsse!$B$10,'[1]Weiterentwicklung - WE'!$A$2:$AN$82,5,1)</f>
        <v>953 - 958</v>
      </c>
      <c r="D14" s="76" t="str">
        <f>VLOOKUP(Prüfplan_Verschlüsse!$B$10,'[1]Weiterentwicklung - WE'!$A$2:$AN$82,6,1)</f>
        <v>-</v>
      </c>
      <c r="E14" s="77" t="str">
        <f>VLOOKUP(Prüfplan_Verschlüsse!$B$10,'[1]Weiterentwicklung - WE'!$A$2:$AN$82,7,1)</f>
        <v>kg / m3</v>
      </c>
      <c r="F14" s="78" t="str">
        <f>VLOOKUP(Prüfplan_Verschlüsse!$B$10,'[1]Weiterentwicklung - WE'!$A$2:$AJ$82,8,1)</f>
        <v>RAW MATERIALS - SPECIFICATIONS Rev: 0 : FOR/ 0131</v>
      </c>
      <c r="G14" s="79"/>
      <c r="H14" s="80"/>
    </row>
    <row r="15" spans="1:11" ht="23.1" customHeight="1" x14ac:dyDescent="0.2">
      <c r="A15" s="81" t="s">
        <v>28</v>
      </c>
      <c r="B15" s="82"/>
      <c r="C15" s="83" t="str">
        <f>VLOOKUP(Prüfplan_Verschlüsse!$B$10,'[1]Weiterentwicklung - WE'!$A$2:$AN$82,9,1)</f>
        <v>0,65 - 0,95</v>
      </c>
      <c r="D15" s="84" t="str">
        <f>VLOOKUP(Prüfplan_Verschlüsse!$B$10,'[1]Weiterentwicklung - WE'!$A$2:$AN$82,10,1)</f>
        <v>-</v>
      </c>
      <c r="E15" s="85" t="str">
        <f>VLOOKUP(Prüfplan_Verschlüsse!$B$10,'[1]Weiterentwicklung - WE'!$A$2:$AN$82,11,1)</f>
        <v>190°C / 2,16kg</v>
      </c>
      <c r="F15" s="86" t="str">
        <f>VLOOKUP(Prüfplan_Verschlüsse!$B$10,'[1]Weiterentwicklung - WE'!$A$2:$AJ$82,12,1)</f>
        <v>RAW MATERIALS - SPECIFICATIONS Rev: 0 : FOR/ 0131</v>
      </c>
      <c r="G15" s="87"/>
      <c r="H15" s="88"/>
    </row>
    <row r="16" spans="1:11" ht="23.1" customHeight="1" x14ac:dyDescent="0.2">
      <c r="A16" s="81" t="s">
        <v>29</v>
      </c>
      <c r="B16" s="82"/>
      <c r="C16" s="83" t="str">
        <f>VLOOKUP(Prüfplan_Verschlüsse!$B$10,'[1]Weiterentwicklung - WE'!$A$2:$AN$82,13,1)</f>
        <v>-</v>
      </c>
      <c r="D16" s="84" t="str">
        <f>VLOOKUP(Prüfplan_Verschlüsse!$B$10,'[1]Weiterentwicklung - WE'!$A$2:$AN$82,14,1)</f>
        <v>-</v>
      </c>
      <c r="E16" s="85" t="str">
        <f>VLOOKUP(Prüfplan_Verschlüsse!$B$10,'[1]Weiterentwicklung - WE'!$A$2:$AN$82,15,1)</f>
        <v>-</v>
      </c>
      <c r="F16" s="86" t="str">
        <f>VLOOKUP(Prüfplan_Verschlüsse!$B$10,'[1]Weiterentwicklung - WE'!$A$2:$AJ$82,16,1)</f>
        <v>-</v>
      </c>
      <c r="G16" s="87"/>
      <c r="H16" s="88"/>
    </row>
    <row r="17" spans="1:8" ht="23.1" customHeight="1" x14ac:dyDescent="0.2">
      <c r="A17" s="81" t="s">
        <v>30</v>
      </c>
      <c r="B17" s="82"/>
      <c r="C17" s="83" t="str">
        <f>VLOOKUP(Prüfplan_Verschlüsse!$B$10,'[1]Weiterentwicklung - WE'!$A$2:$AN$82,17,1)</f>
        <v>Visuell: Stichprobe 2 kg</v>
      </c>
      <c r="D17" s="84" t="str">
        <f>VLOOKUP(Prüfplan_Verschlüsse!$B$10,'[1]Weiterentwicklung - WE'!$A$2:$AN$82,18,1)</f>
        <v>ohne</v>
      </c>
      <c r="E17" s="85" t="str">
        <f>VLOOKUP(Prüfplan_Verschlüsse!$B$10,'[1]Weiterentwicklung - WE'!$A$2:$AN$82,19,1)</f>
        <v>-</v>
      </c>
      <c r="F17" s="86" t="str">
        <f>VLOOKUP(Prüfplan_Verschlüsse!$B$10,'[1]Weiterentwicklung - WE'!$A$2:$AJ$82,20,1)</f>
        <v>Wareneingangsprüfung Rohmaterial AA5058 Rev 4</v>
      </c>
      <c r="G17" s="87"/>
      <c r="H17" s="88"/>
    </row>
    <row r="18" spans="1:8" ht="23.1" customHeight="1" x14ac:dyDescent="0.2">
      <c r="A18" s="81" t="s">
        <v>31</v>
      </c>
      <c r="B18" s="82"/>
      <c r="C18" s="83" t="str">
        <f>VLOOKUP(Prüfplan_Verschlüsse!$B$10,'[1]Weiterentwicklung - WE'!$A$2:$AN$82,21,1)</f>
        <v>Visuell: Stichprobe 2 kg</v>
      </c>
      <c r="D18" s="84" t="str">
        <f>VLOOKUP(Prüfplan_Verschlüsse!$B$10,'[1]Weiterentwicklung - WE'!$A$2:$AN$82,22,1)</f>
        <v>ohne</v>
      </c>
      <c r="E18" s="85" t="str">
        <f>VLOOKUP(Prüfplan_Verschlüsse!$B$10,'[1]Weiterentwicklung - WE'!$A$2:$AN$82,23,1)</f>
        <v>-</v>
      </c>
      <c r="F18" s="86" t="str">
        <f>VLOOKUP(Prüfplan_Verschlüsse!$B$10,'[1]Weiterentwicklung - WE'!$A$2:$AJ$82,24,1)</f>
        <v>Wareneingangsprüfung Rohmaterial AA5058 Rev 4</v>
      </c>
      <c r="G18" s="87"/>
      <c r="H18" s="88"/>
    </row>
    <row r="19" spans="1:8" ht="23.1" customHeight="1" x14ac:dyDescent="0.2">
      <c r="A19" s="81" t="s">
        <v>32</v>
      </c>
      <c r="B19" s="82"/>
      <c r="C19" s="83" t="str">
        <f>VLOOKUP(Prüfplan_Verschlüsse!$B$10,'[1]Weiterentwicklung - WE'!$A$2:$AN$82,25,1)</f>
        <v>-</v>
      </c>
      <c r="D19" s="84" t="str">
        <f>VLOOKUP(Prüfplan_Verschlüsse!$B$10,'[1]Weiterentwicklung - WE'!$A$2:$AN$82,26,1)</f>
        <v>-</v>
      </c>
      <c r="E19" s="85" t="str">
        <f>VLOOKUP(Prüfplan_Verschlüsse!$B$10,'[1]Weiterentwicklung - WE'!$A$2:$AN$82,27,1)</f>
        <v>-</v>
      </c>
      <c r="F19" s="86" t="str">
        <f>VLOOKUP(Prüfplan_Verschlüsse!$B$10,'[1]Weiterentwicklung - WE'!$A$2:$AJ$82,28,1)</f>
        <v>Wareneingangsprüfung Rohmaterial AA5058 Rev 4</v>
      </c>
      <c r="G19" s="87"/>
      <c r="H19" s="88"/>
    </row>
    <row r="20" spans="1:8" ht="23.1" customHeight="1" x14ac:dyDescent="0.2">
      <c r="A20" s="81" t="s">
        <v>33</v>
      </c>
      <c r="B20" s="82"/>
      <c r="C20" s="83" t="str">
        <f>VLOOKUP(Prüfplan_Verschlüsse!$B$10,'[1]Weiterentwicklung - WE'!$A$2:$AN$82,29,1)</f>
        <v>-</v>
      </c>
      <c r="D20" s="84" t="str">
        <f>VLOOKUP(Prüfplan_Verschlüsse!$B$10,'[1]Weiterentwicklung - WE'!$A$2:$AN$82,30,1)</f>
        <v>-</v>
      </c>
      <c r="E20" s="85" t="str">
        <f>VLOOKUP(Prüfplan_Verschlüsse!$B$10,'[1]Weiterentwicklung - WE'!$A$2:$AN$82,31,1)</f>
        <v>-</v>
      </c>
      <c r="F20" s="86" t="str">
        <f>VLOOKUP(Prüfplan_Verschlüsse!$B$10,'[1]Weiterentwicklung - WE'!$A$2:$AJ$82,32,1)</f>
        <v>-</v>
      </c>
      <c r="G20" s="87"/>
      <c r="H20" s="88"/>
    </row>
    <row r="21" spans="1:8" ht="23.1" customHeight="1" x14ac:dyDescent="0.2">
      <c r="A21" s="81" t="s">
        <v>34</v>
      </c>
      <c r="B21" s="82"/>
      <c r="C21" s="83" t="str">
        <f>VLOOKUP(Prüfplan_Verschlüsse!$B$10,'[1]Weiterentwicklung - WE'!$A$2:$AN$82,33,1)</f>
        <v>-</v>
      </c>
      <c r="D21" s="84" t="str">
        <f>VLOOKUP(Prüfplan_Verschlüsse!$B$10,'[1]Weiterentwicklung - WE'!$A$2:$AN$82,34,1)</f>
        <v>-</v>
      </c>
      <c r="E21" s="85" t="str">
        <f>VLOOKUP(Prüfplan_Verschlüsse!$B$10,'[1]Weiterentwicklung - WE'!$A$2:$AN$82,35,1)</f>
        <v>-</v>
      </c>
      <c r="F21" s="86" t="str">
        <f>VLOOKUP(Prüfplan_Verschlüsse!$B$10,'[1]Weiterentwicklung - WE'!$A$2:$AJ$82,36,1)</f>
        <v>-</v>
      </c>
      <c r="G21" s="87"/>
      <c r="H21" s="88"/>
    </row>
    <row r="22" spans="1:8" ht="23.1" customHeight="1" thickBot="1" x14ac:dyDescent="0.25">
      <c r="A22" s="89" t="s">
        <v>35</v>
      </c>
      <c r="B22" s="90"/>
      <c r="C22" s="91" t="str">
        <f>VLOOKUP(Prüfplan_Verschlüsse!$B$10,'[1]Weiterentwicklung - WE'!A2:AN82,37,1)</f>
        <v>Bestellung</v>
      </c>
      <c r="D22" s="92" t="str">
        <f>VLOOKUP(Prüfplan_Verschlüsse!$B$10,'[1]Weiterentwicklung - WE'!A2:AN82,34,1)</f>
        <v>-</v>
      </c>
      <c r="E22" s="93" t="str">
        <f>VLOOKUP(Prüfplan_Verschlüsse!$B$10,'[1]Weiterentwicklung - WE'!$A$2:$AN$82,35,1)</f>
        <v>-</v>
      </c>
      <c r="F22" s="94" t="str">
        <f>VLOOKUP(Prüfplan_Verschlüsse!$B$10,'[1]Weiterentwicklung - WE'!$A$2:$AN$82,36,1)</f>
        <v>-</v>
      </c>
      <c r="G22" s="95"/>
      <c r="H22" s="96"/>
    </row>
    <row r="23" spans="1:8" ht="20.100000000000001" customHeight="1" x14ac:dyDescent="0.2">
      <c r="A23" s="97" t="s">
        <v>36</v>
      </c>
      <c r="B23" s="98"/>
      <c r="C23" s="99" t="s">
        <v>37</v>
      </c>
      <c r="D23" s="100"/>
      <c r="E23" s="101" t="s">
        <v>38</v>
      </c>
      <c r="F23" s="102"/>
      <c r="G23" s="103"/>
      <c r="H23" s="104"/>
    </row>
    <row r="24" spans="1:8" ht="20.100000000000001" customHeight="1" x14ac:dyDescent="0.2">
      <c r="A24" s="105" t="s">
        <v>39</v>
      </c>
      <c r="B24" s="98"/>
      <c r="C24" s="106"/>
      <c r="D24" s="107"/>
      <c r="E24" s="108"/>
      <c r="F24" s="109"/>
      <c r="G24" s="103"/>
      <c r="H24" s="104"/>
    </row>
    <row r="25" spans="1:8" ht="20.100000000000001" customHeight="1" x14ac:dyDescent="0.2">
      <c r="A25" s="110" t="s">
        <v>40</v>
      </c>
      <c r="B25" s="111"/>
      <c r="C25" s="112" t="s">
        <v>41</v>
      </c>
      <c r="D25" s="112"/>
      <c r="E25" s="113" t="s">
        <v>42</v>
      </c>
      <c r="F25" s="114"/>
      <c r="G25" s="103"/>
      <c r="H25" s="104"/>
    </row>
    <row r="26" spans="1:8" ht="20.100000000000001" customHeight="1" x14ac:dyDescent="0.2">
      <c r="A26" s="115"/>
      <c r="B26" s="111"/>
      <c r="C26" s="112"/>
      <c r="D26" s="112"/>
      <c r="E26" s="108"/>
      <c r="F26" s="109"/>
      <c r="G26" s="103"/>
      <c r="H26" s="104"/>
    </row>
    <row r="27" spans="1:8" ht="20.100000000000001" customHeight="1" x14ac:dyDescent="0.2">
      <c r="A27" s="115"/>
      <c r="B27" s="111"/>
      <c r="C27" s="112" t="s">
        <v>43</v>
      </c>
      <c r="D27" s="112"/>
      <c r="E27" s="116">
        <f>C61</f>
        <v>2.7E-2</v>
      </c>
      <c r="F27" s="117" t="e">
        <f>D61</f>
        <v>#N/A</v>
      </c>
      <c r="G27" s="103"/>
      <c r="H27" s="104"/>
    </row>
    <row r="28" spans="1:8" ht="20.100000000000001" customHeight="1" x14ac:dyDescent="0.2">
      <c r="A28" s="115"/>
      <c r="B28" s="111"/>
      <c r="C28" s="112"/>
      <c r="D28" s="112"/>
      <c r="E28" s="118"/>
      <c r="F28" s="119"/>
      <c r="G28" s="103"/>
      <c r="H28" s="104"/>
    </row>
    <row r="29" spans="1:8" ht="30" customHeight="1" x14ac:dyDescent="0.2">
      <c r="A29" s="115"/>
      <c r="B29" s="111"/>
      <c r="C29" s="112" t="s">
        <v>44</v>
      </c>
      <c r="D29" s="112"/>
      <c r="E29" s="120" t="s">
        <v>45</v>
      </c>
      <c r="F29" s="121"/>
      <c r="G29" s="103"/>
      <c r="H29" s="104"/>
    </row>
    <row r="30" spans="1:8" ht="20.100000000000001" customHeight="1" x14ac:dyDescent="0.2">
      <c r="A30" s="122"/>
      <c r="B30" s="123"/>
      <c r="C30" s="106" t="s">
        <v>46</v>
      </c>
      <c r="D30" s="107"/>
      <c r="E30" s="124" t="str">
        <f>C65</f>
        <v>z</v>
      </c>
      <c r="F30" s="125" t="e">
        <f>D65</f>
        <v>#N/A</v>
      </c>
      <c r="G30" s="126"/>
      <c r="H30" s="127"/>
    </row>
    <row r="31" spans="1:8" ht="12.75" customHeight="1" x14ac:dyDescent="0.2">
      <c r="A31" s="128" t="s">
        <v>47</v>
      </c>
      <c r="B31" s="129"/>
      <c r="C31" s="129"/>
      <c r="D31" s="129"/>
      <c r="E31" s="129"/>
      <c r="F31" s="129"/>
      <c r="G31" s="129"/>
      <c r="H31" s="130"/>
    </row>
    <row r="32" spans="1:8" ht="12.75" customHeight="1" thickBot="1" x14ac:dyDescent="0.25">
      <c r="A32" s="131" t="s">
        <v>48</v>
      </c>
      <c r="B32" s="132"/>
      <c r="C32" s="132"/>
      <c r="D32" s="132"/>
      <c r="E32" s="132"/>
      <c r="F32" s="132"/>
      <c r="G32" s="132"/>
      <c r="H32" s="133"/>
    </row>
    <row r="33" spans="1:8" ht="12.75" customHeight="1" x14ac:dyDescent="0.2">
      <c r="A33" s="134" t="s">
        <v>20</v>
      </c>
      <c r="B33" s="135"/>
      <c r="C33" s="136" t="s">
        <v>22</v>
      </c>
      <c r="D33" s="137" t="s">
        <v>23</v>
      </c>
      <c r="E33" s="137" t="s">
        <v>24</v>
      </c>
      <c r="F33" s="136" t="s">
        <v>49</v>
      </c>
      <c r="G33" s="66"/>
      <c r="H33" s="67"/>
    </row>
    <row r="34" spans="1:8" ht="12.75" customHeight="1" x14ac:dyDescent="0.2">
      <c r="A34" s="138" t="s">
        <v>50</v>
      </c>
      <c r="B34" s="139"/>
      <c r="C34" s="140"/>
      <c r="D34" s="141"/>
      <c r="E34" s="141"/>
      <c r="F34" s="140"/>
      <c r="G34" s="71"/>
      <c r="H34" s="72"/>
    </row>
    <row r="35" spans="1:8" ht="22.5" customHeight="1" thickBot="1" x14ac:dyDescent="0.25">
      <c r="A35" s="142" t="s">
        <v>24</v>
      </c>
      <c r="B35" s="143"/>
      <c r="C35" s="144"/>
      <c r="D35" s="145"/>
      <c r="E35" s="145"/>
      <c r="F35" s="144"/>
      <c r="G35" s="146"/>
      <c r="H35" s="147"/>
    </row>
    <row r="36" spans="1:8" ht="12.75" customHeight="1" thickBot="1" x14ac:dyDescent="0.25">
      <c r="A36" s="148" t="s">
        <v>51</v>
      </c>
      <c r="B36" s="149"/>
      <c r="C36" s="149"/>
      <c r="D36" s="149"/>
      <c r="E36" s="149"/>
      <c r="F36" s="149"/>
      <c r="G36" s="149"/>
      <c r="H36" s="150"/>
    </row>
    <row r="37" spans="1:8" ht="18.95" customHeight="1" x14ac:dyDescent="0.2">
      <c r="A37" s="151" t="str">
        <f>'[1]Verschlüsse-Entwurf'!B5</f>
        <v>Wölbung/ Einzug/ Bombage</v>
      </c>
      <c r="B37" s="152"/>
      <c r="C37" s="153">
        <f>HLOOKUP($G$5,'[1]Verschlüsse-Entwurf'!$E$2:$CS$19,4,0)</f>
        <v>0</v>
      </c>
      <c r="D37" s="154" t="e">
        <f>HLOOKUP($G$5,'[1]Verschlüsse-Entwurf'!$CU$2:$EE$19,4,0)</f>
        <v>#N/A</v>
      </c>
      <c r="E37" s="155" t="str">
        <f>'[1]Verschlüsse-Entwurf'!D5</f>
        <v>mm</v>
      </c>
      <c r="F37" s="156" t="s">
        <v>52</v>
      </c>
      <c r="G37" s="156"/>
      <c r="H37" s="157" t="str">
        <f>'[1]Verschlüsse-Entwurf'!C8</f>
        <v>Farbwechsel
Materialwechsel
WZ-Wechsel
WZ-Wartung-Rep.
Prozessparameteränderungen
QS
Zyklusprüfung/ SWZ-Wartung</v>
      </c>
    </row>
    <row r="38" spans="1:8" ht="18.95" customHeight="1" x14ac:dyDescent="0.2">
      <c r="A38" s="158" t="s">
        <v>53</v>
      </c>
      <c r="B38" s="159" t="str">
        <f>'[1]Verschlüsse-Entwurf'!CS5</f>
        <v>CMM taktil</v>
      </c>
      <c r="C38" s="160"/>
      <c r="D38" s="161"/>
      <c r="E38" s="162"/>
      <c r="F38" s="163"/>
      <c r="G38" s="163"/>
      <c r="H38" s="164"/>
    </row>
    <row r="39" spans="1:8" ht="18.95" customHeight="1" x14ac:dyDescent="0.2">
      <c r="A39" s="158" t="s">
        <v>54</v>
      </c>
      <c r="B39" s="165"/>
      <c r="C39" s="160"/>
      <c r="D39" s="161"/>
      <c r="E39" s="162"/>
      <c r="F39" s="163"/>
      <c r="G39" s="163"/>
      <c r="H39" s="164"/>
    </row>
    <row r="40" spans="1:8" ht="18.95" customHeight="1" x14ac:dyDescent="0.2">
      <c r="A40" s="166"/>
      <c r="B40" s="167" t="s">
        <v>55</v>
      </c>
      <c r="C40" s="160"/>
      <c r="D40" s="161"/>
      <c r="E40" s="162"/>
      <c r="F40" s="163"/>
      <c r="G40" s="163"/>
      <c r="H40" s="164"/>
    </row>
    <row r="41" spans="1:8" ht="18.95" customHeight="1" x14ac:dyDescent="0.2">
      <c r="A41" s="168" t="str">
        <f>'[1]Verschlüsse-Entwurf'!B6</f>
        <v>Gewinde Durchmesser</v>
      </c>
      <c r="B41" s="169"/>
      <c r="C41" s="160">
        <f>HLOOKUP($G$5,'[1]Verschlüsse-Entwurf'!$E$2:$CS$19,5,0)</f>
        <v>25.3</v>
      </c>
      <c r="D41" s="161" t="e">
        <f>HLOOKUP($G$5,'[1]Verschlüsse-Entwurf'!$CU$2:$EE$19,5,0)</f>
        <v>#N/A</v>
      </c>
      <c r="E41" s="162" t="str">
        <f>'[1]Verschlüsse-Entwurf'!D6</f>
        <v>mm</v>
      </c>
      <c r="F41" s="163" t="s">
        <v>52</v>
      </c>
      <c r="G41" s="163"/>
      <c r="H41" s="164" t="str">
        <f>'[1]Verschlüsse-Entwurf'!C6</f>
        <v>Fertigungsauftrag
Farbwechsel
Materialwechsel
WZ-Wechsel
WZ-Wartung-Rep.
Prozessparameteränderungen
Plattenumbauten
QS
Zyklusprüfung/ SWZ-Wartung</v>
      </c>
    </row>
    <row r="42" spans="1:8" ht="18.95" customHeight="1" x14ac:dyDescent="0.2">
      <c r="A42" s="170"/>
      <c r="B42" s="171"/>
      <c r="C42" s="160"/>
      <c r="D42" s="161"/>
      <c r="E42" s="162"/>
      <c r="F42" s="163"/>
      <c r="G42" s="163"/>
      <c r="H42" s="164"/>
    </row>
    <row r="43" spans="1:8" ht="18.95" customHeight="1" x14ac:dyDescent="0.2">
      <c r="A43" s="158" t="s">
        <v>53</v>
      </c>
      <c r="B43" s="159" t="str">
        <f>'[1]Verschlüsse-Entwurf'!CS6</f>
        <v>CMM taktil</v>
      </c>
      <c r="C43" s="160"/>
      <c r="D43" s="161"/>
      <c r="E43" s="162"/>
      <c r="F43" s="163"/>
      <c r="G43" s="163"/>
      <c r="H43" s="164"/>
    </row>
    <row r="44" spans="1:8" ht="18.95" customHeight="1" x14ac:dyDescent="0.2">
      <c r="A44" s="166" t="s">
        <v>54</v>
      </c>
      <c r="B44" s="167" t="s">
        <v>56</v>
      </c>
      <c r="C44" s="160"/>
      <c r="D44" s="161"/>
      <c r="E44" s="162"/>
      <c r="F44" s="163"/>
      <c r="G44" s="163"/>
      <c r="H44" s="164"/>
    </row>
    <row r="45" spans="1:8" ht="18.95" customHeight="1" x14ac:dyDescent="0.2">
      <c r="A45" s="168" t="str">
        <f>'[1]Verschlüsse-Entwurf'!B7</f>
        <v>Olivendurchmesser (Dichtung)</v>
      </c>
      <c r="B45" s="169"/>
      <c r="C45" s="172" t="str">
        <f>HLOOKUP($G$5,'[1]Verschlüsse-Entwurf'!$E$2:$CS$19,6,0)</f>
        <v>z</v>
      </c>
      <c r="D45" s="161" t="e">
        <f>HLOOKUP(G5,'[1]Verschlüsse-Entwurf'!$CU$2:$EE$19,6,0)</f>
        <v>#N/A</v>
      </c>
      <c r="E45" s="162" t="str">
        <f>'[1]Verschlüsse-Entwurf'!D7</f>
        <v>mm</v>
      </c>
      <c r="F45" s="163" t="s">
        <v>52</v>
      </c>
      <c r="G45" s="163"/>
      <c r="H45" s="164" t="str">
        <f>'[1]Verschlüsse-Entwurf'!C7</f>
        <v>Farbwechsel
Materialwechsel
WZ-Wechsel
WZ-Wartung-Rep.
Prozessparameteränderungen
QS
Zyklusprüfung/ SWZ-Wartung</v>
      </c>
    </row>
    <row r="46" spans="1:8" ht="18.95" customHeight="1" x14ac:dyDescent="0.2">
      <c r="A46" s="170"/>
      <c r="B46" s="171"/>
      <c r="C46" s="173"/>
      <c r="D46" s="161"/>
      <c r="E46" s="162"/>
      <c r="F46" s="163"/>
      <c r="G46" s="163"/>
      <c r="H46" s="164"/>
    </row>
    <row r="47" spans="1:8" ht="18.95" customHeight="1" x14ac:dyDescent="0.2">
      <c r="A47" s="158" t="s">
        <v>53</v>
      </c>
      <c r="B47" s="159" t="str">
        <f>'[1]Verschlüsse-Entwurf'!CS7</f>
        <v>CMM taktil</v>
      </c>
      <c r="C47" s="173"/>
      <c r="D47" s="161"/>
      <c r="E47" s="162"/>
      <c r="F47" s="163"/>
      <c r="G47" s="163"/>
      <c r="H47" s="164"/>
    </row>
    <row r="48" spans="1:8" ht="18.95" customHeight="1" x14ac:dyDescent="0.2">
      <c r="A48" s="166" t="s">
        <v>54</v>
      </c>
      <c r="B48" s="167" t="s">
        <v>57</v>
      </c>
      <c r="C48" s="174"/>
      <c r="D48" s="161"/>
      <c r="E48" s="162"/>
      <c r="F48" s="163"/>
      <c r="G48" s="163"/>
      <c r="H48" s="164"/>
    </row>
    <row r="49" spans="1:49" ht="18.95" customHeight="1" x14ac:dyDescent="0.2">
      <c r="A49" s="168" t="str">
        <f>'[1]Verschlüsse-Entwurf'!B8</f>
        <v xml:space="preserve"> Gesamthöhe 
(einschl. Wölbung - falls vorh.)</v>
      </c>
      <c r="B49" s="169"/>
      <c r="C49" s="160">
        <f>HLOOKUP($G$5,'[1]Verschlüsse-Entwurf'!$E$2:$CS$19,7,0)</f>
        <v>19.600000000000001</v>
      </c>
      <c r="D49" s="161" t="e">
        <f>HLOOKUP(G5,'[1]Verschlüsse-Entwurf'!$CU$2:$EE$19,7,0)</f>
        <v>#N/A</v>
      </c>
      <c r="E49" s="162" t="str">
        <f>'[1]Verschlüsse-Entwurf'!D8</f>
        <v>mm</v>
      </c>
      <c r="F49" s="163" t="s">
        <v>52</v>
      </c>
      <c r="G49" s="163"/>
      <c r="H49" s="164" t="str">
        <f>'[1]Verschlüsse-Entwurf'!C8</f>
        <v>Farbwechsel
Materialwechsel
WZ-Wechsel
WZ-Wartung-Rep.
Prozessparameteränderungen
QS
Zyklusprüfung/ SWZ-Wartung</v>
      </c>
      <c r="AW49" s="175"/>
    </row>
    <row r="50" spans="1:49" ht="18.95" customHeight="1" x14ac:dyDescent="0.2">
      <c r="A50" s="170"/>
      <c r="B50" s="171"/>
      <c r="C50" s="160"/>
      <c r="D50" s="161"/>
      <c r="E50" s="162"/>
      <c r="F50" s="163"/>
      <c r="G50" s="163"/>
      <c r="H50" s="164"/>
      <c r="AW50" s="175"/>
    </row>
    <row r="51" spans="1:49" ht="18.95" customHeight="1" x14ac:dyDescent="0.2">
      <c r="A51" s="158" t="s">
        <v>53</v>
      </c>
      <c r="B51" s="159" t="str">
        <f>'[1]Verschlüsse-Entwurf'!CS8</f>
        <v>CMM taktil</v>
      </c>
      <c r="C51" s="160"/>
      <c r="D51" s="161"/>
      <c r="E51" s="162"/>
      <c r="F51" s="163"/>
      <c r="G51" s="163"/>
      <c r="H51" s="164"/>
      <c r="AW51" s="175"/>
    </row>
    <row r="52" spans="1:49" ht="18.95" customHeight="1" x14ac:dyDescent="0.2">
      <c r="A52" s="166" t="s">
        <v>54</v>
      </c>
      <c r="B52" s="167" t="s">
        <v>58</v>
      </c>
      <c r="C52" s="160"/>
      <c r="D52" s="161"/>
      <c r="E52" s="162"/>
      <c r="F52" s="163"/>
      <c r="G52" s="163"/>
      <c r="H52" s="164"/>
      <c r="AW52" s="175"/>
    </row>
    <row r="53" spans="1:49" ht="15" customHeight="1" x14ac:dyDescent="0.2">
      <c r="A53" s="168" t="str">
        <f>'[1]Verschlüsse-Entwurf'!B9</f>
        <v>Wandstärke</v>
      </c>
      <c r="B53" s="169"/>
      <c r="C53" s="160" t="str">
        <f>HLOOKUP($G$5,'[1]Verschlüsse-Entwurf'!$E$2:$CS$19,8,0)</f>
        <v>z</v>
      </c>
      <c r="D53" s="161" t="e">
        <f>HLOOKUP(G5,'[1]Verschlüsse-Entwurf'!$CU$2:$EE$19,8,0)</f>
        <v>#N/A</v>
      </c>
      <c r="E53" s="162" t="str">
        <f>'[1]Verschlüsse-Entwurf'!D9</f>
        <v>mm</v>
      </c>
      <c r="F53" s="176" t="str">
        <f>'[1]Verschlüsse-Entwurf'!C9</f>
        <v>1x pro Halbjahr</v>
      </c>
      <c r="G53" s="176"/>
      <c r="H53" s="177"/>
      <c r="AW53" s="175"/>
    </row>
    <row r="54" spans="1:49" ht="15" customHeight="1" x14ac:dyDescent="0.2">
      <c r="A54" s="158" t="s">
        <v>53</v>
      </c>
      <c r="B54" s="159" t="str">
        <f>'[1]Verschlüsse-Entwurf'!CS9</f>
        <v>CMM taktil</v>
      </c>
      <c r="C54" s="160"/>
      <c r="D54" s="161"/>
      <c r="E54" s="162"/>
      <c r="F54" s="176"/>
      <c r="G54" s="176"/>
      <c r="H54" s="177"/>
      <c r="AW54" s="175"/>
    </row>
    <row r="55" spans="1:49" ht="15" customHeight="1" x14ac:dyDescent="0.2">
      <c r="A55" s="158" t="s">
        <v>54</v>
      </c>
      <c r="C55" s="160"/>
      <c r="D55" s="161"/>
      <c r="E55" s="162"/>
      <c r="F55" s="176"/>
      <c r="G55" s="176"/>
      <c r="H55" s="177"/>
      <c r="AW55" s="175"/>
    </row>
    <row r="56" spans="1:49" ht="15" customHeight="1" x14ac:dyDescent="0.2">
      <c r="A56" s="178" t="s">
        <v>59</v>
      </c>
      <c r="B56" s="167" t="s">
        <v>60</v>
      </c>
      <c r="C56" s="160"/>
      <c r="D56" s="161"/>
      <c r="E56" s="162"/>
      <c r="F56" s="176"/>
      <c r="G56" s="176"/>
      <c r="H56" s="177"/>
      <c r="AW56" s="175"/>
    </row>
    <row r="57" spans="1:49" ht="18.95" customHeight="1" x14ac:dyDescent="0.2">
      <c r="A57" s="168" t="str">
        <f>'[1]Verschlüsse-Entwurf'!B10</f>
        <v>Pressureblock Durchmesser</v>
      </c>
      <c r="B57" s="169"/>
      <c r="C57" s="160">
        <f>HLOOKUP($G$5,'[1]Verschlüsse-Entwurf'!$E$2:$CS$19,9,0)</f>
        <v>25.9</v>
      </c>
      <c r="D57" s="161" t="e">
        <f>HLOOKUP(G5,'[1]Verschlüsse-Entwurf'!$CU$2:$EE$19,9,0)</f>
        <v>#N/A</v>
      </c>
      <c r="E57" s="162" t="str">
        <f>'[1]Verschlüsse-Entwurf'!D10</f>
        <v>mm</v>
      </c>
      <c r="F57" s="163" t="s">
        <v>52</v>
      </c>
      <c r="G57" s="163"/>
      <c r="H57" s="164" t="str">
        <f>'[1]Verschlüsse-Entwurf'!C10</f>
        <v>Farbwechsel
Materialwechsel
WZ-Wechsel
WZ-Wartung-Rep.
Prozessparameteränderungen
QS
Zyklusprüfung/ SWZ-Wartung</v>
      </c>
    </row>
    <row r="58" spans="1:49" ht="18.95" customHeight="1" x14ac:dyDescent="0.2">
      <c r="A58" s="170"/>
      <c r="B58" s="171"/>
      <c r="C58" s="160"/>
      <c r="D58" s="161"/>
      <c r="E58" s="162"/>
      <c r="F58" s="163"/>
      <c r="G58" s="163"/>
      <c r="H58" s="164"/>
    </row>
    <row r="59" spans="1:49" ht="18.95" customHeight="1" x14ac:dyDescent="0.2">
      <c r="A59" s="158" t="s">
        <v>53</v>
      </c>
      <c r="B59" s="159" t="str">
        <f>'[1]Verschlüsse-Entwurf'!CS10</f>
        <v>CMM taktil</v>
      </c>
      <c r="C59" s="160"/>
      <c r="D59" s="161"/>
      <c r="E59" s="162"/>
      <c r="F59" s="163"/>
      <c r="G59" s="163"/>
      <c r="H59" s="164"/>
    </row>
    <row r="60" spans="1:49" ht="18.95" customHeight="1" x14ac:dyDescent="0.2">
      <c r="A60" s="166" t="s">
        <v>54</v>
      </c>
      <c r="B60" s="167" t="s">
        <v>61</v>
      </c>
      <c r="C60" s="160"/>
      <c r="D60" s="161"/>
      <c r="E60" s="162"/>
      <c r="F60" s="163"/>
      <c r="G60" s="163"/>
      <c r="H60" s="164"/>
    </row>
    <row r="61" spans="1:49" ht="18.95" customHeight="1" x14ac:dyDescent="0.2">
      <c r="A61" s="168" t="str">
        <f>'[1]Verschlüsse-Entwurf'!B12</f>
        <v>Produktgewicht</v>
      </c>
      <c r="B61" s="169"/>
      <c r="C61" s="179">
        <f>HLOOKUP($G$5,'[1]Verschlüsse-Entwurf'!$E$2:$CS$19,11,0)</f>
        <v>2.7E-2</v>
      </c>
      <c r="D61" s="180" t="e">
        <f>HLOOKUP(G5,'[1]Verschlüsse-Entwurf'!$CU$2:$EE$19,11,0)</f>
        <v>#N/A</v>
      </c>
      <c r="E61" s="162" t="str">
        <f>'[1]Verschlüsse-Entwurf'!D12</f>
        <v>g</v>
      </c>
      <c r="F61" s="163" t="s">
        <v>62</v>
      </c>
      <c r="G61" s="163"/>
      <c r="H61" s="164" t="str">
        <f>'[1]Verschlüsse-Entwurf'!C12</f>
        <v>Zyklusprüfung</v>
      </c>
      <c r="AW61" s="175"/>
    </row>
    <row r="62" spans="1:49" ht="18.95" customHeight="1" x14ac:dyDescent="0.2">
      <c r="A62" s="158" t="s">
        <v>53</v>
      </c>
      <c r="B62" s="159" t="str">
        <f>'[1]Verschlüsse-Entwurf'!CS12</f>
        <v>Waage z 0,001</v>
      </c>
      <c r="C62" s="179"/>
      <c r="D62" s="180"/>
      <c r="E62" s="162"/>
      <c r="F62" s="163"/>
      <c r="G62" s="163"/>
      <c r="H62" s="164"/>
      <c r="AW62" s="175"/>
    </row>
    <row r="63" spans="1:49" ht="18.95" customHeight="1" x14ac:dyDescent="0.2">
      <c r="A63" s="181" t="s">
        <v>63</v>
      </c>
      <c r="B63" s="22"/>
      <c r="C63" s="179"/>
      <c r="D63" s="180"/>
      <c r="E63" s="162"/>
      <c r="F63" s="163"/>
      <c r="G63" s="163"/>
      <c r="H63" s="164"/>
      <c r="AW63" s="175"/>
    </row>
    <row r="64" spans="1:49" ht="18.95" customHeight="1" x14ac:dyDescent="0.2">
      <c r="A64" s="178" t="s">
        <v>59</v>
      </c>
      <c r="B64" s="182"/>
      <c r="C64" s="179"/>
      <c r="D64" s="180"/>
      <c r="E64" s="162"/>
      <c r="F64" s="163"/>
      <c r="G64" s="163"/>
      <c r="H64" s="164"/>
      <c r="AW64" s="175"/>
    </row>
    <row r="65" spans="1:49" ht="23.25" customHeight="1" x14ac:dyDescent="0.2">
      <c r="A65" s="183" t="str">
        <f>'[1]Verschlüsse-Entwurf'!B13</f>
        <v xml:space="preserve"> Stegreisskraft
(GB-Trennung gemäß Kundenvorgabe)</v>
      </c>
      <c r="B65" s="184"/>
      <c r="C65" s="160" t="str">
        <f>HLOOKUP($G$5,'[1]Verschlüsse-Entwurf'!$E$2:$CS$19,12,0)</f>
        <v>z</v>
      </c>
      <c r="D65" s="161" t="e">
        <f>HLOOKUP(G5,'[1]Verschlüsse-Entwurf'!$CU$2:$EE$19,12,0)</f>
        <v>#N/A</v>
      </c>
      <c r="E65" s="162" t="str">
        <f>'[1]Verschlüsse-Entwurf'!D13</f>
        <v>N</v>
      </c>
      <c r="F65" s="163" t="s">
        <v>64</v>
      </c>
      <c r="G65" s="163"/>
      <c r="H65" s="164" t="str">
        <f>'[1]Verschlüsse-Entwurf'!C13</f>
        <v>Farbwechsel
Materialwechsel
WZ-Wechsel
WZ-Wartung-Rep.
Prozessparameteränderungen
QS
Zyklusprüfung/ SWZ-Wartung</v>
      </c>
      <c r="AW65" s="175"/>
    </row>
    <row r="66" spans="1:49" ht="18.95" customHeight="1" x14ac:dyDescent="0.2">
      <c r="A66" s="158" t="s">
        <v>53</v>
      </c>
      <c r="B66" s="159" t="str">
        <f>'[1]Verschlüsse-Entwurf'!CS13</f>
        <v>Kraftmessdose</v>
      </c>
      <c r="C66" s="160"/>
      <c r="D66" s="161"/>
      <c r="E66" s="162"/>
      <c r="F66" s="163"/>
      <c r="G66" s="163"/>
      <c r="H66" s="164"/>
      <c r="AW66" s="175"/>
    </row>
    <row r="67" spans="1:49" ht="18.95" customHeight="1" x14ac:dyDescent="0.2">
      <c r="A67" s="185" t="s">
        <v>65</v>
      </c>
      <c r="B67" s="186" t="s">
        <v>66</v>
      </c>
      <c r="C67" s="160"/>
      <c r="D67" s="161"/>
      <c r="E67" s="162"/>
      <c r="F67" s="163"/>
      <c r="G67" s="163"/>
      <c r="H67" s="164"/>
      <c r="AW67" s="175"/>
    </row>
    <row r="68" spans="1:49" ht="18.95" customHeight="1" x14ac:dyDescent="0.2">
      <c r="A68" s="187" t="s">
        <v>59</v>
      </c>
      <c r="B68" s="188"/>
      <c r="C68" s="160"/>
      <c r="D68" s="161"/>
      <c r="E68" s="162"/>
      <c r="F68" s="163"/>
      <c r="G68" s="163"/>
      <c r="H68" s="164"/>
      <c r="AW68" s="175"/>
    </row>
    <row r="69" spans="1:49" ht="18.95" customHeight="1" x14ac:dyDescent="0.2">
      <c r="A69" s="168" t="str">
        <f>'[1]Verschlüsse-Entwurf'!B14</f>
        <v>Faltenrockumkehrkraft</v>
      </c>
      <c r="B69" s="169"/>
      <c r="C69" s="160" t="str">
        <f>HLOOKUP($G$5,'[1]Verschlüsse-Entwurf'!$E$2:$CS$19,13,0)</f>
        <v>z</v>
      </c>
      <c r="D69" s="161" t="e">
        <f>HLOOKUP(G5,'[1]Verschlüsse-Entwurf'!$CU$2:$EE$19,13,0)</f>
        <v>#N/A</v>
      </c>
      <c r="E69" s="162" t="str">
        <f>'[1]Verschlüsse-Entwurf'!D14</f>
        <v>N</v>
      </c>
      <c r="F69" s="163" t="s">
        <v>64</v>
      </c>
      <c r="G69" s="163"/>
      <c r="H69" s="164" t="str">
        <f>'[1]Verschlüsse-Entwurf'!C14</f>
        <v>Zyklusprüfung/ SWZ-Wartung</v>
      </c>
      <c r="AW69" s="175"/>
    </row>
    <row r="70" spans="1:49" ht="18.95" customHeight="1" x14ac:dyDescent="0.2">
      <c r="A70" s="158" t="s">
        <v>53</v>
      </c>
      <c r="B70" s="159" t="str">
        <f>'[1]Verschlüsse-Entwurf'!CS14</f>
        <v>Kraftmessdose</v>
      </c>
      <c r="C70" s="160"/>
      <c r="D70" s="161"/>
      <c r="E70" s="162"/>
      <c r="F70" s="163"/>
      <c r="G70" s="163"/>
      <c r="H70" s="164"/>
      <c r="AW70" s="175"/>
    </row>
    <row r="71" spans="1:49" ht="18.95" customHeight="1" x14ac:dyDescent="0.2">
      <c r="A71" s="185" t="s">
        <v>65</v>
      </c>
      <c r="B71" s="186" t="s">
        <v>66</v>
      </c>
      <c r="C71" s="160"/>
      <c r="D71" s="161"/>
      <c r="E71" s="162"/>
      <c r="F71" s="163"/>
      <c r="G71" s="163"/>
      <c r="H71" s="164"/>
      <c r="AW71" s="175"/>
    </row>
    <row r="72" spans="1:49" ht="18.95" customHeight="1" x14ac:dyDescent="0.2">
      <c r="A72" s="187" t="s">
        <v>67</v>
      </c>
      <c r="B72" s="188"/>
      <c r="C72" s="160"/>
      <c r="D72" s="161"/>
      <c r="E72" s="162"/>
      <c r="F72" s="163"/>
      <c r="G72" s="163"/>
      <c r="H72" s="164"/>
      <c r="AW72" s="175"/>
    </row>
    <row r="73" spans="1:49" ht="27" customHeight="1" thickBot="1" x14ac:dyDescent="0.25">
      <c r="A73" s="189" t="s">
        <v>68</v>
      </c>
      <c r="B73" s="190"/>
      <c r="C73" s="191">
        <v>0</v>
      </c>
      <c r="D73" s="192"/>
      <c r="E73" s="193" t="s">
        <v>69</v>
      </c>
      <c r="F73" s="194" t="s">
        <v>70</v>
      </c>
      <c r="G73" s="195"/>
      <c r="H73" s="196"/>
      <c r="AW73" s="175"/>
    </row>
    <row r="74" spans="1:49" ht="18.95" customHeight="1" thickBot="1" x14ac:dyDescent="0.25">
      <c r="A74" s="197"/>
      <c r="B74" s="198"/>
      <c r="C74" s="198"/>
      <c r="D74" s="198"/>
      <c r="E74" s="198"/>
      <c r="F74" s="198"/>
      <c r="G74" s="198"/>
      <c r="H74" s="199"/>
      <c r="AW74" s="175"/>
    </row>
    <row r="75" spans="1:49" ht="18.95" customHeight="1" x14ac:dyDescent="0.2">
      <c r="A75" s="200" t="str">
        <f>'[1]Verschlüsse-Entwurf'!B19</f>
        <v>Druckhaltekraft / (Dichtheit)</v>
      </c>
      <c r="B75" s="201"/>
      <c r="C75" s="153">
        <f>HLOOKUP($G$5,'[1]Verschlüsse-Entwurf'!$E$2:$CS$19,18,0)</f>
        <v>0</v>
      </c>
      <c r="D75" s="154" t="e">
        <f>HLOOKUP($G$5,'[1]Verschlüsse-Entwurf'!$CU$2:$EE$19,18,0)</f>
        <v>#N/A</v>
      </c>
      <c r="E75" s="202" t="str">
        <f>'[1]Verschlüsse-Entwurf'!D19</f>
        <v>bar</v>
      </c>
      <c r="F75" s="156" t="s">
        <v>64</v>
      </c>
      <c r="G75" s="156"/>
      <c r="H75" s="203" t="str">
        <f>'[1]Verschlüsse-Entwurf'!C19</f>
        <v>Zyklusprüfung</v>
      </c>
      <c r="AW75" s="175"/>
    </row>
    <row r="76" spans="1:49" ht="18.95" customHeight="1" x14ac:dyDescent="0.2">
      <c r="A76" s="158" t="s">
        <v>53</v>
      </c>
      <c r="B76" s="159" t="str">
        <f>'[1]Verschlüsse-Entwurf'!CS19</f>
        <v>DHFzPrüfgerät</v>
      </c>
      <c r="C76" s="160"/>
      <c r="D76" s="161"/>
      <c r="E76" s="204"/>
      <c r="F76" s="163"/>
      <c r="G76" s="163"/>
      <c r="H76" s="205"/>
      <c r="AW76" s="175"/>
    </row>
    <row r="77" spans="1:49" ht="18.95" customHeight="1" x14ac:dyDescent="0.2">
      <c r="A77" s="185" t="s">
        <v>71</v>
      </c>
      <c r="B77" s="165"/>
      <c r="C77" s="160"/>
      <c r="D77" s="161"/>
      <c r="E77" s="204"/>
      <c r="F77" s="163"/>
      <c r="G77" s="163"/>
      <c r="H77" s="205"/>
      <c r="AW77" s="175"/>
    </row>
    <row r="78" spans="1:49" ht="18.95" customHeight="1" x14ac:dyDescent="0.2">
      <c r="A78" s="187" t="s">
        <v>59</v>
      </c>
      <c r="B78" s="167"/>
      <c r="C78" s="160"/>
      <c r="D78" s="161"/>
      <c r="E78" s="204"/>
      <c r="F78" s="163"/>
      <c r="G78" s="163"/>
      <c r="H78" s="205"/>
      <c r="AW78" s="175"/>
    </row>
    <row r="79" spans="1:49" ht="18.95" customHeight="1" x14ac:dyDescent="0.2">
      <c r="A79" s="168" t="s">
        <v>72</v>
      </c>
      <c r="B79" s="169"/>
      <c r="C79" s="160">
        <f>HLOOKUP($G$5,'[1]Verschlüsse-Entwurf'!$B$2:$CS$19,15,0)</f>
        <v>0.32</v>
      </c>
      <c r="D79" s="161" t="e">
        <f>HLOOKUP($G$5,'[1]Verschlüsse-Entwurf'!$CU$2:$EE$19,15,0)</f>
        <v>#N/A</v>
      </c>
      <c r="E79" s="204" t="str">
        <f>'[1]Verschlüsse-Entwurf'!$D$16</f>
        <v>mm</v>
      </c>
      <c r="F79" s="206" t="str">
        <f>'[1]Verschlüsse-Entwurf'!C16</f>
        <v>1x Jeder Liner pro Tag</v>
      </c>
      <c r="G79" s="206"/>
      <c r="H79" s="207"/>
    </row>
    <row r="80" spans="1:49" ht="18.95" customHeight="1" x14ac:dyDescent="0.2">
      <c r="A80" s="170"/>
      <c r="B80" s="171"/>
      <c r="C80" s="160"/>
      <c r="D80" s="161"/>
      <c r="E80" s="204"/>
      <c r="F80" s="206"/>
      <c r="G80" s="206"/>
      <c r="H80" s="207"/>
    </row>
    <row r="81" spans="1:49" ht="18.95" customHeight="1" x14ac:dyDescent="0.2">
      <c r="A81" s="158" t="s">
        <v>53</v>
      </c>
      <c r="B81" s="159" t="str">
        <f>'[1]Verschlüsse-Entwurf'!CS16</f>
        <v>Induktive Messtaster</v>
      </c>
      <c r="C81" s="160"/>
      <c r="D81" s="161"/>
      <c r="E81" s="204"/>
      <c r="F81" s="206"/>
      <c r="G81" s="206"/>
      <c r="H81" s="207"/>
    </row>
    <row r="82" spans="1:49" ht="18.95" customHeight="1" x14ac:dyDescent="0.2">
      <c r="A82" s="166" t="s">
        <v>54</v>
      </c>
      <c r="B82" s="167"/>
      <c r="C82" s="160"/>
      <c r="D82" s="161"/>
      <c r="E82" s="204"/>
      <c r="F82" s="206"/>
      <c r="G82" s="206"/>
      <c r="H82" s="207"/>
    </row>
    <row r="83" spans="1:49" ht="18.95" customHeight="1" x14ac:dyDescent="0.2">
      <c r="A83" s="168" t="s">
        <v>73</v>
      </c>
      <c r="B83" s="169"/>
      <c r="C83" s="160">
        <f>HLOOKUP($G$5,'[1]Verschlüsse-Entwurf'!$B$2:$CS$19,16,0)</f>
        <v>320</v>
      </c>
      <c r="D83" s="208" t="e">
        <f>HLOOKUP($G$5,'[1]Verschlüsse-Entwurf'!$CU$2:$EE$19,16,0)</f>
        <v>#N/A</v>
      </c>
      <c r="E83" s="204" t="str">
        <f>'[1]Verschlüsse-Entwurf'!$D$17</f>
        <v>g</v>
      </c>
      <c r="F83" s="206" t="str">
        <f>'[1]Verschlüsse-Entwurf'!C17</f>
        <v>1x Jeder Liner pro Tag</v>
      </c>
      <c r="G83" s="206"/>
      <c r="H83" s="207"/>
      <c r="AW83" s="175"/>
    </row>
    <row r="84" spans="1:49" ht="18.95" customHeight="1" x14ac:dyDescent="0.2">
      <c r="A84" s="170"/>
      <c r="B84" s="171"/>
      <c r="C84" s="160"/>
      <c r="D84" s="208"/>
      <c r="E84" s="204"/>
      <c r="F84" s="206"/>
      <c r="G84" s="206"/>
      <c r="H84" s="207"/>
      <c r="AW84" s="175"/>
    </row>
    <row r="85" spans="1:49" ht="18.95" customHeight="1" x14ac:dyDescent="0.2">
      <c r="A85" s="158" t="s">
        <v>53</v>
      </c>
      <c r="B85" s="159" t="str">
        <f>'[1]Verschlüsse-Entwurf'!CS17</f>
        <v>Waage z 0,001</v>
      </c>
      <c r="C85" s="160"/>
      <c r="D85" s="208"/>
      <c r="E85" s="204"/>
      <c r="F85" s="206"/>
      <c r="G85" s="206"/>
      <c r="H85" s="207"/>
      <c r="AW85" s="175"/>
    </row>
    <row r="86" spans="1:49" ht="18.95" customHeight="1" thickBot="1" x14ac:dyDescent="0.25">
      <c r="A86" s="209" t="s">
        <v>63</v>
      </c>
      <c r="B86" s="210"/>
      <c r="C86" s="211"/>
      <c r="D86" s="212"/>
      <c r="E86" s="213"/>
      <c r="F86" s="214"/>
      <c r="G86" s="214"/>
      <c r="H86" s="215"/>
      <c r="AW86" s="175"/>
    </row>
    <row r="87" spans="1:49" x14ac:dyDescent="0.2">
      <c r="A87" s="158"/>
      <c r="B87" s="165"/>
      <c r="C87" s="165"/>
      <c r="D87" s="165"/>
      <c r="E87" s="165"/>
      <c r="F87" s="165"/>
      <c r="G87" s="165"/>
      <c r="H87" s="216"/>
    </row>
    <row r="88" spans="1:49" x14ac:dyDescent="0.2">
      <c r="A88" s="217"/>
      <c r="B88" s="218"/>
      <c r="C88" s="219"/>
      <c r="D88" s="219"/>
      <c r="E88" s="218"/>
      <c r="F88" s="219"/>
      <c r="G88" s="219"/>
      <c r="H88" s="220"/>
    </row>
    <row r="89" spans="1:49" x14ac:dyDescent="0.2">
      <c r="A89" s="221" t="s">
        <v>74</v>
      </c>
      <c r="B89" s="222">
        <v>43467</v>
      </c>
      <c r="C89" s="223" t="s">
        <v>75</v>
      </c>
      <c r="D89" s="224"/>
      <c r="E89" s="225" t="s">
        <v>76</v>
      </c>
      <c r="F89" s="226" t="s">
        <v>77</v>
      </c>
      <c r="G89" s="227"/>
      <c r="H89" s="228"/>
    </row>
    <row r="90" spans="1:49" ht="13.5" thickBot="1" x14ac:dyDescent="0.25">
      <c r="A90" s="229" t="s">
        <v>78</v>
      </c>
      <c r="B90" s="230"/>
      <c r="C90" s="231"/>
      <c r="D90" s="232" t="s">
        <v>79</v>
      </c>
      <c r="E90" s="233"/>
      <c r="F90" s="234" t="s">
        <v>80</v>
      </c>
      <c r="G90" s="230"/>
      <c r="H90" s="235"/>
    </row>
    <row r="91" spans="1:49" x14ac:dyDescent="0.2">
      <c r="A91" s="22"/>
      <c r="B91" s="22"/>
      <c r="C91" s="22"/>
      <c r="D91" s="22"/>
      <c r="E91" s="236"/>
      <c r="F91" s="236"/>
      <c r="G91" s="22"/>
      <c r="H91" s="22"/>
    </row>
    <row r="92" spans="1:49" x14ac:dyDescent="0.2">
      <c r="A92" s="22"/>
      <c r="B92" s="237"/>
      <c r="C92" s="237"/>
      <c r="D92" s="237"/>
      <c r="E92" s="236"/>
      <c r="F92" s="236"/>
      <c r="G92" s="22"/>
      <c r="H92" s="22"/>
    </row>
    <row r="93" spans="1:49" x14ac:dyDescent="0.2">
      <c r="A93" s="22"/>
      <c r="B93" s="22"/>
      <c r="C93" s="22"/>
      <c r="D93" s="22"/>
      <c r="E93" s="22"/>
      <c r="F93" s="22"/>
      <c r="G93" s="22"/>
      <c r="H93" s="22"/>
    </row>
    <row r="94" spans="1:49" x14ac:dyDescent="0.2">
      <c r="A94" s="22"/>
      <c r="B94" s="22"/>
      <c r="C94" s="22"/>
      <c r="D94" s="22"/>
      <c r="E94" s="22"/>
      <c r="F94" s="22"/>
      <c r="G94" s="22"/>
      <c r="H94" s="22"/>
    </row>
    <row r="95" spans="1:49" x14ac:dyDescent="0.2">
      <c r="A95" s="238"/>
      <c r="B95" s="22"/>
      <c r="C95" s="22"/>
      <c r="D95" s="22"/>
      <c r="E95" s="22"/>
      <c r="F95" s="22"/>
      <c r="G95" s="22"/>
      <c r="H95" s="22"/>
    </row>
    <row r="96" spans="1:49" x14ac:dyDescent="0.2">
      <c r="A96" s="22"/>
      <c r="B96" s="22"/>
      <c r="C96" s="22"/>
      <c r="D96" s="22"/>
      <c r="E96" s="22"/>
      <c r="F96" s="22"/>
      <c r="G96" s="22"/>
      <c r="H96" s="22"/>
    </row>
    <row r="97" spans="1:8" x14ac:dyDescent="0.2">
      <c r="A97" s="22"/>
      <c r="B97" s="22"/>
      <c r="C97" s="22"/>
      <c r="D97" s="22"/>
      <c r="E97" s="22"/>
      <c r="F97" s="22"/>
      <c r="G97" s="22"/>
      <c r="H97" s="22"/>
    </row>
  </sheetData>
  <mergeCells count="133">
    <mergeCell ref="C89:D89"/>
    <mergeCell ref="F89:G89"/>
    <mergeCell ref="A90:B90"/>
    <mergeCell ref="D90:E90"/>
    <mergeCell ref="F90:H90"/>
    <mergeCell ref="A79:B80"/>
    <mergeCell ref="C79:C82"/>
    <mergeCell ref="D79:D82"/>
    <mergeCell ref="E79:E82"/>
    <mergeCell ref="F79:H82"/>
    <mergeCell ref="A83:B84"/>
    <mergeCell ref="C83:C86"/>
    <mergeCell ref="D83:D86"/>
    <mergeCell ref="E83:E86"/>
    <mergeCell ref="F83:H86"/>
    <mergeCell ref="A73:B73"/>
    <mergeCell ref="C73:D73"/>
    <mergeCell ref="F73:H73"/>
    <mergeCell ref="A74:H74"/>
    <mergeCell ref="A75:B75"/>
    <mergeCell ref="C75:C78"/>
    <mergeCell ref="D75:D78"/>
    <mergeCell ref="E75:E78"/>
    <mergeCell ref="F75:G78"/>
    <mergeCell ref="H75:H78"/>
    <mergeCell ref="A69:B69"/>
    <mergeCell ref="C69:C72"/>
    <mergeCell ref="D69:D72"/>
    <mergeCell ref="E69:E72"/>
    <mergeCell ref="F69:G72"/>
    <mergeCell ref="H69:H72"/>
    <mergeCell ref="B71:B72"/>
    <mergeCell ref="A65:B65"/>
    <mergeCell ref="C65:C68"/>
    <mergeCell ref="D65:D68"/>
    <mergeCell ref="E65:E68"/>
    <mergeCell ref="F65:G68"/>
    <mergeCell ref="H65:H68"/>
    <mergeCell ref="B67:B68"/>
    <mergeCell ref="H57:H60"/>
    <mergeCell ref="A61:B61"/>
    <mergeCell ref="C61:C64"/>
    <mergeCell ref="D61:D64"/>
    <mergeCell ref="E61:E64"/>
    <mergeCell ref="F61:G64"/>
    <mergeCell ref="H61:H64"/>
    <mergeCell ref="A53:B53"/>
    <mergeCell ref="C53:C56"/>
    <mergeCell ref="D53:D56"/>
    <mergeCell ref="E53:E56"/>
    <mergeCell ref="F53:H56"/>
    <mergeCell ref="A57:B58"/>
    <mergeCell ref="C57:C60"/>
    <mergeCell ref="D57:D60"/>
    <mergeCell ref="E57:E60"/>
    <mergeCell ref="F57:G60"/>
    <mergeCell ref="A49:B50"/>
    <mergeCell ref="C49:C52"/>
    <mergeCell ref="D49:D52"/>
    <mergeCell ref="E49:E52"/>
    <mergeCell ref="F49:G52"/>
    <mergeCell ref="H49:H52"/>
    <mergeCell ref="A45:B46"/>
    <mergeCell ref="C45:C48"/>
    <mergeCell ref="D45:D48"/>
    <mergeCell ref="E45:E48"/>
    <mergeCell ref="F45:G48"/>
    <mergeCell ref="H45:H48"/>
    <mergeCell ref="A41:B42"/>
    <mergeCell ref="C41:C44"/>
    <mergeCell ref="D41:D44"/>
    <mergeCell ref="E41:E44"/>
    <mergeCell ref="F41:G44"/>
    <mergeCell ref="H41:H44"/>
    <mergeCell ref="A36:H36"/>
    <mergeCell ref="C37:C40"/>
    <mergeCell ref="D37:D40"/>
    <mergeCell ref="E37:E40"/>
    <mergeCell ref="F37:G40"/>
    <mergeCell ref="H37:H40"/>
    <mergeCell ref="C30:D30"/>
    <mergeCell ref="A31:H31"/>
    <mergeCell ref="A32:H32"/>
    <mergeCell ref="B33:B35"/>
    <mergeCell ref="C33:C35"/>
    <mergeCell ref="D33:D35"/>
    <mergeCell ref="E33:E35"/>
    <mergeCell ref="F33:H35"/>
    <mergeCell ref="C23:D24"/>
    <mergeCell ref="E23:F24"/>
    <mergeCell ref="A25:B30"/>
    <mergeCell ref="C25:D26"/>
    <mergeCell ref="E25:F26"/>
    <mergeCell ref="C27:D28"/>
    <mergeCell ref="E27:E28"/>
    <mergeCell ref="F27:F28"/>
    <mergeCell ref="C29:D29"/>
    <mergeCell ref="E29:F29"/>
    <mergeCell ref="A20:B20"/>
    <mergeCell ref="F20:H20"/>
    <mergeCell ref="A21:B21"/>
    <mergeCell ref="F21:H21"/>
    <mergeCell ref="A22:B22"/>
    <mergeCell ref="F22:H22"/>
    <mergeCell ref="A17:B17"/>
    <mergeCell ref="F17:H17"/>
    <mergeCell ref="A18:B18"/>
    <mergeCell ref="F18:H18"/>
    <mergeCell ref="A19:B19"/>
    <mergeCell ref="F19:H19"/>
    <mergeCell ref="A13:B13"/>
    <mergeCell ref="A14:B14"/>
    <mergeCell ref="F14:H14"/>
    <mergeCell ref="A15:B15"/>
    <mergeCell ref="F15:H15"/>
    <mergeCell ref="A16:B16"/>
    <mergeCell ref="F16:H16"/>
    <mergeCell ref="A7:F7"/>
    <mergeCell ref="G7:H7"/>
    <mergeCell ref="A8:B8"/>
    <mergeCell ref="C8:E8"/>
    <mergeCell ref="G8:H8"/>
    <mergeCell ref="A11:B11"/>
    <mergeCell ref="C11:C13"/>
    <mergeCell ref="D11:D13"/>
    <mergeCell ref="E11:E13"/>
    <mergeCell ref="F11:H13"/>
    <mergeCell ref="E1:F1"/>
    <mergeCell ref="G4:H4"/>
    <mergeCell ref="D5:E5"/>
    <mergeCell ref="G5:H5"/>
    <mergeCell ref="B6:E6"/>
    <mergeCell ref="G6:H6"/>
  </mergeCells>
  <dataValidations count="3">
    <dataValidation type="list" allowBlank="1" showInputMessage="1" showErrorMessage="1" sqref="B12">
      <formula1>INDIRECT("Tab_Liner["&amp;$G$5&amp;"]")</formula1>
    </dataValidation>
    <dataValidation type="list" allowBlank="1" showInputMessage="1" showErrorMessage="1" sqref="B10">
      <formula1>INDIRECT("Tab_RohSto["&amp;$G$5&amp;"]")</formula1>
    </dataValidation>
    <dataValidation type="list" allowBlank="1" showInputMessage="1" showErrorMessage="1" sqref="G5:H5">
      <formula1>INDIRECT("Tab_VsTyp[VS-TYP]")</formula1>
    </dataValidation>
  </dataValidations>
  <pageMargins left="0.59055118110236227" right="0.59055118110236227" top="0.78740157480314965" bottom="0.78740157480314965" header="0.31496062992125984" footer="0.31496062992125984"/>
  <pageSetup paperSize="9" scale="66" fitToHeight="0" orientation="portrait" r:id="rId1"/>
  <headerFooter alignWithMargins="0">
    <oddHeader>&amp;L&amp;D&amp;C&amp;"Calibri,Fett"&amp;10Nur zum Zeitpunkt des Ausdruckens gültig&amp;RDatum</oddHeader>
    <oddFooter>&amp;L&amp;"Arial,Standard"&amp;10&amp;Z&amp;F</oddFooter>
  </headerFooter>
  <rowBreaks count="1" manualBreakCount="1">
    <brk id="52" max="7" man="1"/>
  </rowBreaks>
  <colBreaks count="1" manualBreakCount="1">
    <brk id="5" max="8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Prüfplan_Verschlüsse</vt:lpstr>
      <vt:lpstr>Prüfplan_Verschlüsse!Druckbereich</vt:lpstr>
      <vt:lpstr>Prüfplan_Verschlüsse!Drucktitel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FELDKAMP Bernhard</dc:creator>
  <cp:lastModifiedBy>FELDKAMP Bernhard</cp:lastModifiedBy>
  <dcterms:created xsi:type="dcterms:W3CDTF">2020-02-24T14:34:29Z</dcterms:created>
  <dcterms:modified xsi:type="dcterms:W3CDTF">2020-02-24T14:35:16Z</dcterms:modified>
</cp:coreProperties>
</file>