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8_{52F5305F-68ED-421B-9E86-714F3D02107B}" xr6:coauthVersionLast="45" xr6:coauthVersionMax="45" xr10:uidLastSave="{00000000-0000-0000-0000-000000000000}"/>
  <bookViews>
    <workbookView xWindow="-110" yWindow="-110" windowWidth="19420" windowHeight="10420" activeTab="5" xr2:uid="{B1121ABF-C83D-4716-B6CB-C78C71326A7B}"/>
  </bookViews>
  <sheets>
    <sheet name="Moy" sheetId="6" r:id="rId1"/>
    <sheet name="Grieser" sheetId="4" r:id="rId2"/>
    <sheet name="Fiori" sheetId="5" r:id="rId3"/>
    <sheet name="Monatsauswertung" sheetId="2" r:id="rId4"/>
    <sheet name="Kriterien" sheetId="8" r:id="rId5"/>
    <sheet name="Kundenauswertung" sheetId="7" r:id="rId6"/>
  </sheets>
  <definedNames>
    <definedName name="_xlnm._FilterDatabase" localSheetId="2" hidden="1">Fiori!$A$1:$I$381</definedName>
    <definedName name="_xlnm._FilterDatabase" localSheetId="1" hidden="1">Grieser!$A$1:$I$375</definedName>
    <definedName name="_xlnm._FilterDatabase" localSheetId="0" hidden="1">Moy!$A$1:$I$403</definedName>
    <definedName name="_xlnm.Criteria" localSheetId="1">Grieser!$K$1:$L$2</definedName>
    <definedName name="_xlnm.Criteria" localSheetId="4">Kriterien!#REF!</definedName>
    <definedName name="_xlnm.Criteria" localSheetId="5">Kundenauswertung!#REF!</definedName>
    <definedName name="_xlnm.Criteria" localSheetId="0">Moy!$K$1:$K$2</definedName>
    <definedName name="_xlnm.Extract" localSheetId="1">Grieser!$K$6:$S$6</definedName>
    <definedName name="_xlnm.Extract" localSheetId="4">Kriterien!#REF!</definedName>
    <definedName name="_xlnm.Extract" localSheetId="5">Kundenauswertung!$A$18:$I$18</definedName>
    <definedName name="_xlnm.Extract" localSheetId="0">Moy!#REF!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48" i="6" l="1"/>
  <c r="H48" i="6"/>
  <c r="G46" i="6"/>
  <c r="H46" i="6"/>
  <c r="G45" i="6"/>
  <c r="H45" i="6"/>
  <c r="G43" i="6" l="1"/>
  <c r="H43" i="6"/>
  <c r="G42" i="6"/>
  <c r="H42" i="6"/>
  <c r="G41" i="6"/>
  <c r="H41" i="6"/>
  <c r="G40" i="6"/>
  <c r="H40" i="6"/>
  <c r="G38" i="6"/>
  <c r="H38" i="6"/>
  <c r="G37" i="6"/>
  <c r="H37" i="6"/>
  <c r="G36" i="6"/>
  <c r="H36" i="6"/>
  <c r="G34" i="6"/>
  <c r="H34" i="6"/>
  <c r="G31" i="6" l="1"/>
  <c r="H31" i="6"/>
  <c r="G30" i="6"/>
  <c r="H30" i="6"/>
  <c r="G29" i="6"/>
  <c r="H29" i="6"/>
  <c r="G28" i="6"/>
  <c r="H28" i="6"/>
  <c r="G26" i="6"/>
  <c r="H26" i="6"/>
  <c r="G25" i="6"/>
  <c r="H25" i="6"/>
  <c r="G24" i="6"/>
  <c r="H24" i="6"/>
  <c r="G22" i="6"/>
  <c r="H22" i="6"/>
  <c r="G21" i="6"/>
  <c r="H21" i="6"/>
  <c r="G20" i="6"/>
  <c r="H20" i="6"/>
  <c r="G19" i="6"/>
  <c r="H19" i="6"/>
  <c r="H13" i="6"/>
  <c r="H14" i="6"/>
  <c r="H15" i="6"/>
  <c r="H16" i="6"/>
  <c r="H17" i="6"/>
  <c r="G13" i="6"/>
  <c r="G14" i="6"/>
  <c r="G15" i="6"/>
  <c r="G16" i="6"/>
  <c r="G17" i="6"/>
  <c r="H9" i="4" l="1"/>
  <c r="G9" i="4"/>
  <c r="H7" i="4"/>
  <c r="G7" i="4"/>
  <c r="G9" i="6"/>
  <c r="H9" i="6"/>
  <c r="G7" i="6"/>
  <c r="H7" i="6"/>
  <c r="M1" i="2" l="1"/>
  <c r="L1" i="2"/>
  <c r="K1" i="2"/>
  <c r="J1" i="2"/>
  <c r="I1" i="2"/>
  <c r="H1" i="2"/>
  <c r="G1" i="2"/>
  <c r="F1" i="2"/>
  <c r="E1" i="2"/>
  <c r="D1" i="2"/>
  <c r="C1" i="2"/>
  <c r="B1" i="2"/>
  <c r="M27" i="2" l="1"/>
  <c r="L27" i="2"/>
  <c r="K27" i="2"/>
  <c r="J27" i="2"/>
  <c r="I27" i="2"/>
  <c r="H27" i="2"/>
  <c r="G27" i="2"/>
  <c r="F27" i="2"/>
  <c r="E27" i="2"/>
  <c r="D27" i="2"/>
  <c r="C27" i="2"/>
  <c r="M26" i="2"/>
  <c r="L26" i="2"/>
  <c r="K26" i="2"/>
  <c r="J26" i="2"/>
  <c r="I26" i="2"/>
  <c r="H26" i="2"/>
  <c r="G26" i="2"/>
  <c r="F26" i="2"/>
  <c r="E26" i="2"/>
  <c r="D26" i="2"/>
  <c r="C26" i="2"/>
  <c r="M25" i="2"/>
  <c r="L25" i="2"/>
  <c r="K25" i="2"/>
  <c r="J25" i="2"/>
  <c r="I25" i="2"/>
  <c r="H25" i="2"/>
  <c r="G25" i="2"/>
  <c r="F25" i="2"/>
  <c r="E25" i="2"/>
  <c r="D25" i="2"/>
  <c r="C25" i="2"/>
  <c r="M23" i="2"/>
  <c r="L23" i="2"/>
  <c r="K23" i="2"/>
  <c r="J23" i="2"/>
  <c r="I23" i="2"/>
  <c r="H23" i="2"/>
  <c r="G23" i="2"/>
  <c r="F23" i="2"/>
  <c r="E23" i="2"/>
  <c r="D23" i="2"/>
  <c r="C23" i="2"/>
  <c r="M22" i="2"/>
  <c r="L22" i="2"/>
  <c r="K22" i="2"/>
  <c r="J22" i="2"/>
  <c r="I22" i="2"/>
  <c r="H22" i="2"/>
  <c r="G22" i="2"/>
  <c r="F22" i="2"/>
  <c r="E22" i="2"/>
  <c r="D22" i="2"/>
  <c r="C22" i="2"/>
  <c r="B27" i="2"/>
  <c r="B26" i="2"/>
  <c r="B25" i="2"/>
  <c r="H85" i="6"/>
  <c r="G85" i="6"/>
  <c r="H336" i="4"/>
  <c r="H337" i="4"/>
  <c r="H338" i="4"/>
  <c r="H339" i="4"/>
  <c r="H340" i="4"/>
  <c r="H341" i="4"/>
  <c r="H342" i="4"/>
  <c r="G336" i="4"/>
  <c r="G337" i="4"/>
  <c r="G338" i="4"/>
  <c r="G339" i="4"/>
  <c r="G340" i="4"/>
  <c r="G341" i="4"/>
  <c r="G342" i="4"/>
  <c r="D24" i="2" l="1"/>
  <c r="F24" i="2"/>
  <c r="F29" i="2" s="1"/>
  <c r="H24" i="2"/>
  <c r="J24" i="2"/>
  <c r="J29" i="2" s="1"/>
  <c r="L24" i="2"/>
  <c r="D28" i="2"/>
  <c r="F28" i="2"/>
  <c r="H28" i="2"/>
  <c r="J28" i="2"/>
  <c r="L28" i="2"/>
  <c r="E24" i="2"/>
  <c r="G24" i="2"/>
  <c r="I24" i="2"/>
  <c r="K24" i="2"/>
  <c r="M24" i="2"/>
  <c r="E28" i="2"/>
  <c r="G28" i="2"/>
  <c r="I28" i="2"/>
  <c r="K28" i="2"/>
  <c r="M28" i="2"/>
  <c r="N383" i="5"/>
  <c r="M383" i="5"/>
  <c r="L383" i="5"/>
  <c r="H382" i="5"/>
  <c r="G382" i="5"/>
  <c r="H381" i="5"/>
  <c r="G381" i="5"/>
  <c r="H380" i="5"/>
  <c r="G380" i="5"/>
  <c r="H379" i="5"/>
  <c r="G379" i="5"/>
  <c r="H378" i="5"/>
  <c r="G378" i="5"/>
  <c r="H377" i="5"/>
  <c r="G377" i="5"/>
  <c r="H376" i="5"/>
  <c r="G376" i="5"/>
  <c r="H375" i="5"/>
  <c r="G375" i="5"/>
  <c r="H374" i="5"/>
  <c r="G374" i="5"/>
  <c r="H373" i="5"/>
  <c r="G373" i="5"/>
  <c r="H372" i="5"/>
  <c r="G372" i="5"/>
  <c r="H371" i="5"/>
  <c r="G371" i="5"/>
  <c r="H370" i="5"/>
  <c r="G370" i="5"/>
  <c r="H369" i="5"/>
  <c r="G369" i="5"/>
  <c r="H368" i="5"/>
  <c r="G368" i="5"/>
  <c r="H367" i="5"/>
  <c r="G367" i="5"/>
  <c r="H366" i="5"/>
  <c r="G366" i="5"/>
  <c r="H365" i="5"/>
  <c r="G365" i="5"/>
  <c r="H364" i="5"/>
  <c r="G364" i="5"/>
  <c r="H363" i="5"/>
  <c r="G363" i="5"/>
  <c r="H362" i="5"/>
  <c r="G362" i="5"/>
  <c r="H361" i="5"/>
  <c r="G361" i="5"/>
  <c r="H360" i="5"/>
  <c r="G360" i="5"/>
  <c r="H359" i="5"/>
  <c r="G359" i="5"/>
  <c r="H358" i="5"/>
  <c r="G358" i="5"/>
  <c r="H357" i="5"/>
  <c r="G357" i="5"/>
  <c r="H356" i="5"/>
  <c r="G356" i="5"/>
  <c r="H355" i="5"/>
  <c r="G355" i="5"/>
  <c r="H354" i="5"/>
  <c r="G354" i="5"/>
  <c r="H353" i="5"/>
  <c r="G353" i="5"/>
  <c r="H352" i="5"/>
  <c r="G352" i="5"/>
  <c r="H351" i="5"/>
  <c r="H383" i="5" s="1"/>
  <c r="K383" i="5" s="1"/>
  <c r="G351" i="5"/>
  <c r="G383" i="5" s="1"/>
  <c r="K382" i="5" s="1"/>
  <c r="N350" i="5"/>
  <c r="M350" i="5"/>
  <c r="L350" i="5"/>
  <c r="H349" i="5"/>
  <c r="G349" i="5"/>
  <c r="H341" i="5"/>
  <c r="G341" i="5"/>
  <c r="H340" i="5"/>
  <c r="G340" i="5"/>
  <c r="H339" i="5"/>
  <c r="G339" i="5"/>
  <c r="H338" i="5"/>
  <c r="G338" i="5"/>
  <c r="H337" i="5"/>
  <c r="G337" i="5"/>
  <c r="H336" i="5"/>
  <c r="G336" i="5"/>
  <c r="H335" i="5"/>
  <c r="G335" i="5"/>
  <c r="H334" i="5"/>
  <c r="G334" i="5"/>
  <c r="H333" i="5"/>
  <c r="G333" i="5"/>
  <c r="H332" i="5"/>
  <c r="G332" i="5"/>
  <c r="H331" i="5"/>
  <c r="G331" i="5"/>
  <c r="H330" i="5"/>
  <c r="G330" i="5"/>
  <c r="H329" i="5"/>
  <c r="G329" i="5"/>
  <c r="H328" i="5"/>
  <c r="G328" i="5"/>
  <c r="H327" i="5"/>
  <c r="G327" i="5"/>
  <c r="H326" i="5"/>
  <c r="G326" i="5"/>
  <c r="H325" i="5"/>
  <c r="G325" i="5"/>
  <c r="H324" i="5"/>
  <c r="G324" i="5"/>
  <c r="H323" i="5"/>
  <c r="G323" i="5"/>
  <c r="H322" i="5"/>
  <c r="G322" i="5"/>
  <c r="H321" i="5"/>
  <c r="G321" i="5"/>
  <c r="H320" i="5"/>
  <c r="H350" i="5" s="1"/>
  <c r="K350" i="5" s="1"/>
  <c r="G320" i="5"/>
  <c r="G350" i="5" s="1"/>
  <c r="K349" i="5" s="1"/>
  <c r="N319" i="5"/>
  <c r="M319" i="5"/>
  <c r="L319" i="5"/>
  <c r="H318" i="5"/>
  <c r="G318" i="5"/>
  <c r="J320" i="5" s="1"/>
  <c r="H317" i="5"/>
  <c r="G317" i="5"/>
  <c r="H316" i="5"/>
  <c r="G316" i="5"/>
  <c r="H315" i="5"/>
  <c r="G315" i="5"/>
  <c r="H314" i="5"/>
  <c r="G314" i="5"/>
  <c r="H313" i="5"/>
  <c r="G313" i="5"/>
  <c r="H312" i="5"/>
  <c r="G312" i="5"/>
  <c r="H311" i="5"/>
  <c r="G311" i="5"/>
  <c r="H310" i="5"/>
  <c r="G310" i="5"/>
  <c r="H309" i="5"/>
  <c r="G309" i="5"/>
  <c r="H308" i="5"/>
  <c r="G308" i="5"/>
  <c r="H307" i="5"/>
  <c r="G307" i="5"/>
  <c r="H306" i="5"/>
  <c r="G306" i="5"/>
  <c r="H305" i="5"/>
  <c r="G305" i="5"/>
  <c r="H304" i="5"/>
  <c r="G304" i="5"/>
  <c r="H303" i="5"/>
  <c r="G303" i="5"/>
  <c r="H302" i="5"/>
  <c r="G302" i="5"/>
  <c r="H301" i="5"/>
  <c r="G301" i="5"/>
  <c r="H300" i="5"/>
  <c r="G300" i="5"/>
  <c r="H299" i="5"/>
  <c r="G299" i="5"/>
  <c r="H298" i="5"/>
  <c r="G298" i="5"/>
  <c r="H297" i="5"/>
  <c r="G297" i="5"/>
  <c r="H296" i="5"/>
  <c r="G296" i="5"/>
  <c r="J302" i="5" s="1"/>
  <c r="H295" i="5"/>
  <c r="G295" i="5"/>
  <c r="H294" i="5"/>
  <c r="G294" i="5"/>
  <c r="H293" i="5"/>
  <c r="G293" i="5"/>
  <c r="H292" i="5"/>
  <c r="G292" i="5"/>
  <c r="H291" i="5"/>
  <c r="G291" i="5"/>
  <c r="J295" i="5" s="1"/>
  <c r="H290" i="5"/>
  <c r="G290" i="5"/>
  <c r="H289" i="5"/>
  <c r="G289" i="5"/>
  <c r="H288" i="5"/>
  <c r="G288" i="5"/>
  <c r="H287" i="5"/>
  <c r="H319" i="5" s="1"/>
  <c r="K319" i="5" s="1"/>
  <c r="G287" i="5"/>
  <c r="G319" i="5" s="1"/>
  <c r="K318" i="5" s="1"/>
  <c r="N286" i="5"/>
  <c r="M286" i="5"/>
  <c r="L286" i="5"/>
  <c r="H285" i="5"/>
  <c r="G285" i="5"/>
  <c r="H284" i="5"/>
  <c r="G284" i="5"/>
  <c r="H283" i="5"/>
  <c r="G283" i="5"/>
  <c r="H282" i="5"/>
  <c r="G282" i="5"/>
  <c r="H281" i="5"/>
  <c r="G281" i="5"/>
  <c r="H280" i="5"/>
  <c r="G280" i="5"/>
  <c r="H279" i="5"/>
  <c r="G279" i="5"/>
  <c r="H278" i="5"/>
  <c r="G278" i="5"/>
  <c r="H277" i="5"/>
  <c r="G277" i="5"/>
  <c r="H276" i="5"/>
  <c r="G276" i="5"/>
  <c r="H275" i="5"/>
  <c r="G275" i="5"/>
  <c r="H274" i="5"/>
  <c r="G274" i="5"/>
  <c r="H273" i="5"/>
  <c r="G273" i="5"/>
  <c r="H272" i="5"/>
  <c r="G272" i="5"/>
  <c r="H271" i="5"/>
  <c r="G271" i="5"/>
  <c r="H270" i="5"/>
  <c r="G270" i="5"/>
  <c r="H269" i="5"/>
  <c r="G269" i="5"/>
  <c r="H268" i="5"/>
  <c r="G268" i="5"/>
  <c r="H267" i="5"/>
  <c r="G267" i="5"/>
  <c r="H266" i="5"/>
  <c r="G266" i="5"/>
  <c r="H265" i="5"/>
  <c r="G265" i="5"/>
  <c r="H264" i="5"/>
  <c r="G264" i="5"/>
  <c r="H263" i="5"/>
  <c r="G263" i="5"/>
  <c r="H262" i="5"/>
  <c r="G262" i="5"/>
  <c r="H261" i="5"/>
  <c r="G261" i="5"/>
  <c r="H260" i="5"/>
  <c r="G260" i="5"/>
  <c r="H259" i="5"/>
  <c r="G259" i="5"/>
  <c r="H258" i="5"/>
  <c r="G258" i="5"/>
  <c r="H257" i="5"/>
  <c r="G257" i="5"/>
  <c r="H256" i="5"/>
  <c r="G256" i="5"/>
  <c r="H255" i="5"/>
  <c r="G255" i="5"/>
  <c r="G286" i="5" s="1"/>
  <c r="K285" i="5" s="1"/>
  <c r="N254" i="5"/>
  <c r="M254" i="5"/>
  <c r="L254" i="5"/>
  <c r="H253" i="5"/>
  <c r="G253" i="5"/>
  <c r="H252" i="5"/>
  <c r="G252" i="5"/>
  <c r="H250" i="5"/>
  <c r="G250" i="5"/>
  <c r="H249" i="5"/>
  <c r="G249" i="5"/>
  <c r="H248" i="5"/>
  <c r="G248" i="5"/>
  <c r="H247" i="5"/>
  <c r="G247" i="5"/>
  <c r="J252" i="5" s="1"/>
  <c r="H246" i="5"/>
  <c r="G246" i="5"/>
  <c r="H245" i="5"/>
  <c r="G245" i="5"/>
  <c r="H244" i="5"/>
  <c r="G244" i="5"/>
  <c r="H243" i="5"/>
  <c r="G243" i="5"/>
  <c r="H242" i="5"/>
  <c r="G242" i="5"/>
  <c r="J246" i="5" s="1"/>
  <c r="H241" i="5"/>
  <c r="G241" i="5"/>
  <c r="H240" i="5"/>
  <c r="G240" i="5"/>
  <c r="H239" i="5"/>
  <c r="G239" i="5"/>
  <c r="H238" i="5"/>
  <c r="G238" i="5"/>
  <c r="H237" i="5"/>
  <c r="G237" i="5"/>
  <c r="J241" i="5" s="1"/>
  <c r="H236" i="5"/>
  <c r="G236" i="5"/>
  <c r="H235" i="5"/>
  <c r="G235" i="5"/>
  <c r="H234" i="5"/>
  <c r="G234" i="5"/>
  <c r="H233" i="5"/>
  <c r="G233" i="5"/>
  <c r="H232" i="5"/>
  <c r="G232" i="5"/>
  <c r="H231" i="5"/>
  <c r="G231" i="5"/>
  <c r="H230" i="5"/>
  <c r="G230" i="5"/>
  <c r="H229" i="5"/>
  <c r="G229" i="5"/>
  <c r="H228" i="5"/>
  <c r="G228" i="5"/>
  <c r="J236" i="5" s="1"/>
  <c r="H227" i="5"/>
  <c r="G227" i="5"/>
  <c r="H226" i="5"/>
  <c r="H254" i="5" s="1"/>
  <c r="K254" i="5" s="1"/>
  <c r="G226" i="5"/>
  <c r="G254" i="5" s="1"/>
  <c r="K253" i="5" s="1"/>
  <c r="N225" i="5"/>
  <c r="M225" i="5"/>
  <c r="L225" i="5"/>
  <c r="H224" i="5"/>
  <c r="G224" i="5"/>
  <c r="H223" i="5"/>
  <c r="G223" i="5"/>
  <c r="H222" i="5"/>
  <c r="G222" i="5"/>
  <c r="H221" i="5"/>
  <c r="G221" i="5"/>
  <c r="H220" i="5"/>
  <c r="G220" i="5"/>
  <c r="H219" i="5"/>
  <c r="G219" i="5"/>
  <c r="H218" i="5"/>
  <c r="G218" i="5"/>
  <c r="H217" i="5"/>
  <c r="G217" i="5"/>
  <c r="H216" i="5"/>
  <c r="G216" i="5"/>
  <c r="H215" i="5"/>
  <c r="G215" i="5"/>
  <c r="H214" i="5"/>
  <c r="G214" i="5"/>
  <c r="H213" i="5"/>
  <c r="G213" i="5"/>
  <c r="H212" i="5"/>
  <c r="G212" i="5"/>
  <c r="H211" i="5"/>
  <c r="G211" i="5"/>
  <c r="H210" i="5"/>
  <c r="G210" i="5"/>
  <c r="H209" i="5"/>
  <c r="G209" i="5"/>
  <c r="H208" i="5"/>
  <c r="G208" i="5"/>
  <c r="H207" i="5"/>
  <c r="G207" i="5"/>
  <c r="H206" i="5"/>
  <c r="G206" i="5"/>
  <c r="H205" i="5"/>
  <c r="G205" i="5"/>
  <c r="H204" i="5"/>
  <c r="G204" i="5"/>
  <c r="H203" i="5"/>
  <c r="G203" i="5"/>
  <c r="H202" i="5"/>
  <c r="G202" i="5"/>
  <c r="H201" i="5"/>
  <c r="G201" i="5"/>
  <c r="H200" i="5"/>
  <c r="G200" i="5"/>
  <c r="H199" i="5"/>
  <c r="G199" i="5"/>
  <c r="H198" i="5"/>
  <c r="G198" i="5"/>
  <c r="H197" i="5"/>
  <c r="G197" i="5"/>
  <c r="H196" i="5"/>
  <c r="G196" i="5"/>
  <c r="H195" i="5"/>
  <c r="G195" i="5"/>
  <c r="H194" i="5"/>
  <c r="G194" i="5"/>
  <c r="H193" i="5"/>
  <c r="H225" i="5" s="1"/>
  <c r="K225" i="5" s="1"/>
  <c r="G193" i="5"/>
  <c r="N192" i="5"/>
  <c r="M192" i="5"/>
  <c r="L192" i="5"/>
  <c r="H191" i="5"/>
  <c r="G191" i="5"/>
  <c r="H190" i="5"/>
  <c r="G190" i="5"/>
  <c r="H189" i="5"/>
  <c r="G189" i="5"/>
  <c r="H188" i="5"/>
  <c r="G188" i="5"/>
  <c r="H187" i="5"/>
  <c r="G187" i="5"/>
  <c r="H186" i="5"/>
  <c r="G186" i="5"/>
  <c r="H185" i="5"/>
  <c r="G185" i="5"/>
  <c r="H184" i="5"/>
  <c r="G184" i="5"/>
  <c r="J190" i="5" s="1"/>
  <c r="H183" i="5"/>
  <c r="G183" i="5"/>
  <c r="H182" i="5"/>
  <c r="G182" i="5"/>
  <c r="H181" i="5"/>
  <c r="G181" i="5"/>
  <c r="H180" i="5"/>
  <c r="G180" i="5"/>
  <c r="H179" i="5"/>
  <c r="G179" i="5"/>
  <c r="H178" i="5"/>
  <c r="G178" i="5"/>
  <c r="H177" i="5"/>
  <c r="G177" i="5"/>
  <c r="J183" i="5" s="1"/>
  <c r="H176" i="5"/>
  <c r="G176" i="5"/>
  <c r="H175" i="5"/>
  <c r="G175" i="5"/>
  <c r="H174" i="5"/>
  <c r="G174" i="5"/>
  <c r="H173" i="5"/>
  <c r="G173" i="5"/>
  <c r="H172" i="5"/>
  <c r="G172" i="5"/>
  <c r="H171" i="5"/>
  <c r="G171" i="5"/>
  <c r="H170" i="5"/>
  <c r="G170" i="5"/>
  <c r="H169" i="5"/>
  <c r="G169" i="5"/>
  <c r="H168" i="5"/>
  <c r="G168" i="5"/>
  <c r="H167" i="5"/>
  <c r="G167" i="5"/>
  <c r="H166" i="5"/>
  <c r="G166" i="5"/>
  <c r="H165" i="5"/>
  <c r="G165" i="5"/>
  <c r="H164" i="5"/>
  <c r="G164" i="5"/>
  <c r="H163" i="5"/>
  <c r="G163" i="5"/>
  <c r="H162" i="5"/>
  <c r="G162" i="5"/>
  <c r="H161" i="5"/>
  <c r="H192" i="5" s="1"/>
  <c r="K192" i="5" s="1"/>
  <c r="G161" i="5"/>
  <c r="G192" i="5" s="1"/>
  <c r="K191" i="5" s="1"/>
  <c r="N160" i="5"/>
  <c r="M160" i="5"/>
  <c r="L160" i="5"/>
  <c r="H159" i="5"/>
  <c r="G159" i="5"/>
  <c r="H158" i="5"/>
  <c r="G158" i="5"/>
  <c r="H157" i="5"/>
  <c r="G157" i="5"/>
  <c r="H156" i="5"/>
  <c r="G156" i="5"/>
  <c r="H155" i="5"/>
  <c r="G155" i="5"/>
  <c r="H154" i="5"/>
  <c r="G154" i="5"/>
  <c r="H153" i="5"/>
  <c r="G153" i="5"/>
  <c r="H152" i="5"/>
  <c r="G152" i="5"/>
  <c r="H151" i="5"/>
  <c r="G151" i="5"/>
  <c r="H150" i="5"/>
  <c r="G150" i="5"/>
  <c r="H149" i="5"/>
  <c r="G149" i="5"/>
  <c r="H148" i="5"/>
  <c r="G148" i="5"/>
  <c r="H147" i="5"/>
  <c r="G147" i="5"/>
  <c r="H146" i="5"/>
  <c r="G146" i="5"/>
  <c r="H145" i="5"/>
  <c r="G145" i="5"/>
  <c r="H144" i="5"/>
  <c r="G144" i="5"/>
  <c r="H143" i="5"/>
  <c r="G143" i="5"/>
  <c r="H142" i="5"/>
  <c r="G142" i="5"/>
  <c r="H141" i="5"/>
  <c r="G141" i="5"/>
  <c r="H140" i="5"/>
  <c r="G140" i="5"/>
  <c r="H139" i="5"/>
  <c r="G139" i="5"/>
  <c r="H138" i="5"/>
  <c r="G138" i="5"/>
  <c r="H137" i="5"/>
  <c r="G137" i="5"/>
  <c r="H136" i="5"/>
  <c r="G136" i="5"/>
  <c r="H135" i="5"/>
  <c r="G135" i="5"/>
  <c r="H134" i="5"/>
  <c r="G134" i="5"/>
  <c r="H133" i="5"/>
  <c r="G133" i="5"/>
  <c r="H132" i="5"/>
  <c r="G132" i="5"/>
  <c r="H131" i="5"/>
  <c r="G131" i="5"/>
  <c r="H130" i="5"/>
  <c r="G130" i="5"/>
  <c r="H129" i="5"/>
  <c r="G129" i="5"/>
  <c r="H128" i="5"/>
  <c r="G128" i="5"/>
  <c r="G160" i="5" s="1"/>
  <c r="K159" i="5" s="1"/>
  <c r="N127" i="5"/>
  <c r="M127" i="5"/>
  <c r="L127" i="5"/>
  <c r="H126" i="5"/>
  <c r="G126" i="5"/>
  <c r="H125" i="5"/>
  <c r="G125" i="5"/>
  <c r="H124" i="5"/>
  <c r="G124" i="5"/>
  <c r="H123" i="5"/>
  <c r="G123" i="5"/>
  <c r="H122" i="5"/>
  <c r="G122" i="5"/>
  <c r="H121" i="5"/>
  <c r="G121" i="5"/>
  <c r="H120" i="5"/>
  <c r="G120" i="5"/>
  <c r="H119" i="5"/>
  <c r="G119" i="5"/>
  <c r="H118" i="5"/>
  <c r="G118" i="5"/>
  <c r="H117" i="5"/>
  <c r="G117" i="5"/>
  <c r="H116" i="5"/>
  <c r="G116" i="5"/>
  <c r="H115" i="5"/>
  <c r="G115" i="5"/>
  <c r="H114" i="5"/>
  <c r="G114" i="5"/>
  <c r="H113" i="5"/>
  <c r="G113" i="5"/>
  <c r="H112" i="5"/>
  <c r="G112" i="5"/>
  <c r="H111" i="5"/>
  <c r="G111" i="5"/>
  <c r="H110" i="5"/>
  <c r="G110" i="5"/>
  <c r="H109" i="5"/>
  <c r="G109" i="5"/>
  <c r="H108" i="5"/>
  <c r="G108" i="5"/>
  <c r="H107" i="5"/>
  <c r="G107" i="5"/>
  <c r="H106" i="5"/>
  <c r="G106" i="5"/>
  <c r="H105" i="5"/>
  <c r="G105" i="5"/>
  <c r="H104" i="5"/>
  <c r="G104" i="5"/>
  <c r="H103" i="5"/>
  <c r="G103" i="5"/>
  <c r="H102" i="5"/>
  <c r="G102" i="5"/>
  <c r="H101" i="5"/>
  <c r="G101" i="5"/>
  <c r="H100" i="5"/>
  <c r="G100" i="5"/>
  <c r="H99" i="5"/>
  <c r="G99" i="5"/>
  <c r="H98" i="5"/>
  <c r="G98" i="5"/>
  <c r="H97" i="5"/>
  <c r="G97" i="5"/>
  <c r="H96" i="5"/>
  <c r="H127" i="5" s="1"/>
  <c r="K127" i="5" s="1"/>
  <c r="G96" i="5"/>
  <c r="G127" i="5" s="1"/>
  <c r="K126" i="5" s="1"/>
  <c r="N95" i="5"/>
  <c r="M95" i="5"/>
  <c r="L95" i="5"/>
  <c r="H94" i="5"/>
  <c r="G94" i="5"/>
  <c r="H93" i="5"/>
  <c r="G93" i="5"/>
  <c r="H92" i="5"/>
  <c r="G92" i="5"/>
  <c r="H91" i="5"/>
  <c r="G91" i="5"/>
  <c r="H90" i="5"/>
  <c r="G90" i="5"/>
  <c r="H89" i="5"/>
  <c r="G89" i="5"/>
  <c r="H88" i="5"/>
  <c r="G88" i="5"/>
  <c r="H87" i="5"/>
  <c r="G87" i="5"/>
  <c r="H86" i="5"/>
  <c r="G86" i="5"/>
  <c r="H85" i="5"/>
  <c r="G85" i="5"/>
  <c r="H84" i="5"/>
  <c r="G84" i="5"/>
  <c r="H83" i="5"/>
  <c r="G83" i="5"/>
  <c r="H82" i="5"/>
  <c r="G82" i="5"/>
  <c r="H81" i="5"/>
  <c r="G81" i="5"/>
  <c r="H80" i="5"/>
  <c r="G80" i="5"/>
  <c r="H79" i="5"/>
  <c r="G79" i="5"/>
  <c r="H78" i="5"/>
  <c r="G78" i="5"/>
  <c r="H77" i="5"/>
  <c r="G77" i="5"/>
  <c r="H76" i="5"/>
  <c r="G76" i="5"/>
  <c r="H75" i="5"/>
  <c r="G75" i="5"/>
  <c r="H74" i="5"/>
  <c r="G74" i="5"/>
  <c r="H73" i="5"/>
  <c r="G73" i="5"/>
  <c r="H72" i="5"/>
  <c r="G72" i="5"/>
  <c r="H71" i="5"/>
  <c r="G71" i="5"/>
  <c r="H70" i="5"/>
  <c r="G70" i="5"/>
  <c r="H69" i="5"/>
  <c r="G69" i="5"/>
  <c r="H68" i="5"/>
  <c r="G68" i="5"/>
  <c r="H67" i="5"/>
  <c r="G67" i="5"/>
  <c r="H66" i="5"/>
  <c r="G66" i="5"/>
  <c r="H65" i="5"/>
  <c r="G65" i="5"/>
  <c r="H64" i="5"/>
  <c r="H95" i="5" s="1"/>
  <c r="K95" i="5" s="1"/>
  <c r="G64" i="5"/>
  <c r="G95" i="5" s="1"/>
  <c r="K94" i="5" s="1"/>
  <c r="N63" i="5"/>
  <c r="M63" i="5"/>
  <c r="L63" i="5"/>
  <c r="H63" i="5"/>
  <c r="K63" i="5" s="1"/>
  <c r="H62" i="5"/>
  <c r="G62" i="5"/>
  <c r="H61" i="5"/>
  <c r="G61" i="5"/>
  <c r="H60" i="5"/>
  <c r="G60" i="5"/>
  <c r="H59" i="5"/>
  <c r="G59" i="5"/>
  <c r="H58" i="5"/>
  <c r="G58" i="5"/>
  <c r="H57" i="5"/>
  <c r="G57" i="5"/>
  <c r="H56" i="5"/>
  <c r="G56" i="5"/>
  <c r="H55" i="5"/>
  <c r="G55" i="5"/>
  <c r="H54" i="5"/>
  <c r="G54" i="5"/>
  <c r="H53" i="5"/>
  <c r="G53" i="5"/>
  <c r="H52" i="5"/>
  <c r="G52" i="5"/>
  <c r="H51" i="5"/>
  <c r="G51" i="5"/>
  <c r="H50" i="5"/>
  <c r="G50" i="5"/>
  <c r="H49" i="5"/>
  <c r="G49" i="5"/>
  <c r="H48" i="5"/>
  <c r="G48" i="5"/>
  <c r="H47" i="5"/>
  <c r="G47" i="5"/>
  <c r="H46" i="5"/>
  <c r="G46" i="5"/>
  <c r="H45" i="5"/>
  <c r="G45" i="5"/>
  <c r="H44" i="5"/>
  <c r="G44" i="5"/>
  <c r="H43" i="5"/>
  <c r="G43" i="5"/>
  <c r="H42" i="5"/>
  <c r="G42" i="5"/>
  <c r="H41" i="5"/>
  <c r="G41" i="5"/>
  <c r="H40" i="5"/>
  <c r="G40" i="5"/>
  <c r="H39" i="5"/>
  <c r="G39" i="5"/>
  <c r="H38" i="5"/>
  <c r="G38" i="5"/>
  <c r="H37" i="5"/>
  <c r="G37" i="5"/>
  <c r="H36" i="5"/>
  <c r="G36" i="5"/>
  <c r="H35" i="5"/>
  <c r="G35" i="5"/>
  <c r="H34" i="5"/>
  <c r="G34" i="5"/>
  <c r="G63" i="5" s="1"/>
  <c r="K62" i="5" s="1"/>
  <c r="N33" i="5"/>
  <c r="L33" i="5"/>
  <c r="H32" i="5"/>
  <c r="G32" i="5"/>
  <c r="H31" i="5"/>
  <c r="G31" i="5"/>
  <c r="H30" i="5"/>
  <c r="G30" i="5"/>
  <c r="H29" i="5"/>
  <c r="G29" i="5"/>
  <c r="H28" i="5"/>
  <c r="G28" i="5"/>
  <c r="H27" i="5"/>
  <c r="G27" i="5"/>
  <c r="H26" i="5"/>
  <c r="G26" i="5"/>
  <c r="H25" i="5"/>
  <c r="G25" i="5"/>
  <c r="H24" i="5"/>
  <c r="G24" i="5"/>
  <c r="H23" i="5"/>
  <c r="G23" i="5"/>
  <c r="H22" i="5"/>
  <c r="G22" i="5"/>
  <c r="H21" i="5"/>
  <c r="G21" i="5"/>
  <c r="H20" i="5"/>
  <c r="G20" i="5"/>
  <c r="H19" i="5"/>
  <c r="G19" i="5"/>
  <c r="H18" i="5"/>
  <c r="G18" i="5"/>
  <c r="H17" i="5"/>
  <c r="G17" i="5"/>
  <c r="H16" i="5"/>
  <c r="G16" i="5"/>
  <c r="H15" i="5"/>
  <c r="G15" i="5"/>
  <c r="H14" i="5"/>
  <c r="G14" i="5"/>
  <c r="H13" i="5"/>
  <c r="G13" i="5"/>
  <c r="H12" i="5"/>
  <c r="G12" i="5"/>
  <c r="H11" i="5"/>
  <c r="G11" i="5"/>
  <c r="H10" i="5"/>
  <c r="G10" i="5"/>
  <c r="H9" i="5"/>
  <c r="G9" i="5"/>
  <c r="H8" i="5"/>
  <c r="G8" i="5"/>
  <c r="H7" i="5"/>
  <c r="G7" i="5"/>
  <c r="H6" i="5"/>
  <c r="G6" i="5"/>
  <c r="H5" i="5"/>
  <c r="G5" i="5"/>
  <c r="H4" i="5"/>
  <c r="G4" i="5"/>
  <c r="H3" i="5"/>
  <c r="G3" i="5"/>
  <c r="H2" i="5"/>
  <c r="H33" i="5" s="1"/>
  <c r="K33" i="5" s="1"/>
  <c r="B23" i="2" s="1"/>
  <c r="G2" i="5"/>
  <c r="G33" i="5" s="1"/>
  <c r="K32" i="5" s="1"/>
  <c r="B22" i="2" s="1"/>
  <c r="M33" i="5" l="1"/>
  <c r="L29" i="2"/>
  <c r="H29" i="2"/>
  <c r="D29" i="2"/>
  <c r="H160" i="5"/>
  <c r="K160" i="5" s="1"/>
  <c r="H286" i="5"/>
  <c r="K286" i="5" s="1"/>
  <c r="J130" i="5"/>
  <c r="J143" i="5"/>
  <c r="J152" i="5"/>
  <c r="J158" i="5"/>
  <c r="J200" i="5"/>
  <c r="G225" i="5"/>
  <c r="K224" i="5" s="1"/>
  <c r="J282" i="5"/>
  <c r="M29" i="2"/>
  <c r="I29" i="2"/>
  <c r="E29" i="2"/>
  <c r="K29" i="2"/>
  <c r="G29" i="2"/>
  <c r="J114" i="5"/>
  <c r="J220" i="5"/>
  <c r="J227" i="5"/>
  <c r="J265" i="5"/>
  <c r="J176" i="5"/>
  <c r="J290" i="5"/>
  <c r="H25" i="4"/>
  <c r="G25" i="4"/>
  <c r="H365" i="4" l="1"/>
  <c r="H366" i="4"/>
  <c r="H367" i="4"/>
  <c r="H368" i="4"/>
  <c r="H369" i="4"/>
  <c r="H370" i="4"/>
  <c r="H371" i="4"/>
  <c r="H372" i="4"/>
  <c r="H373" i="4"/>
  <c r="H374" i="4"/>
  <c r="H375" i="4"/>
  <c r="G365" i="4"/>
  <c r="G366" i="4"/>
  <c r="G367" i="4"/>
  <c r="G368" i="4"/>
  <c r="G369" i="4"/>
  <c r="G370" i="4"/>
  <c r="G371" i="4"/>
  <c r="G372" i="4"/>
  <c r="G373" i="4"/>
  <c r="G374" i="4"/>
  <c r="G375" i="4"/>
  <c r="H334" i="4"/>
  <c r="H335" i="4"/>
  <c r="G334" i="4"/>
  <c r="G335" i="4"/>
  <c r="H393" i="6"/>
  <c r="H394" i="6"/>
  <c r="H395" i="6"/>
  <c r="H396" i="6"/>
  <c r="H397" i="6"/>
  <c r="H398" i="6"/>
  <c r="H399" i="6"/>
  <c r="H400" i="6"/>
  <c r="H401" i="6"/>
  <c r="G393" i="6"/>
  <c r="G394" i="6"/>
  <c r="G395" i="6"/>
  <c r="G396" i="6"/>
  <c r="G397" i="6"/>
  <c r="G398" i="6"/>
  <c r="G399" i="6"/>
  <c r="G400" i="6"/>
  <c r="G401" i="6"/>
  <c r="H361" i="6"/>
  <c r="H362" i="6"/>
  <c r="H363" i="6"/>
  <c r="H364" i="6"/>
  <c r="H365" i="6"/>
  <c r="H366" i="6"/>
  <c r="H367" i="6"/>
  <c r="H368" i="6"/>
  <c r="H369" i="6"/>
  <c r="H370" i="6"/>
  <c r="G361" i="6"/>
  <c r="G362" i="6"/>
  <c r="G363" i="6"/>
  <c r="G364" i="6"/>
  <c r="G365" i="6"/>
  <c r="G366" i="6"/>
  <c r="G367" i="6"/>
  <c r="G368" i="6"/>
  <c r="G369" i="6"/>
  <c r="G370" i="6"/>
  <c r="H316" i="4" l="1"/>
  <c r="G316" i="4"/>
  <c r="H340" i="6"/>
  <c r="G340" i="6"/>
  <c r="G309" i="4" l="1"/>
  <c r="H309" i="4"/>
  <c r="G307" i="4"/>
  <c r="H307" i="4"/>
  <c r="G306" i="4"/>
  <c r="H306" i="4"/>
  <c r="G305" i="4"/>
  <c r="H305" i="4"/>
  <c r="G303" i="4"/>
  <c r="H303" i="4"/>
  <c r="G302" i="4"/>
  <c r="H302" i="4"/>
  <c r="G301" i="4"/>
  <c r="H301" i="4"/>
  <c r="G300" i="4"/>
  <c r="H300" i="4"/>
  <c r="G299" i="4"/>
  <c r="H299" i="4"/>
  <c r="G298" i="4"/>
  <c r="H298" i="4"/>
  <c r="G295" i="4" l="1"/>
  <c r="H295" i="4"/>
  <c r="G294" i="4"/>
  <c r="H294" i="4"/>
  <c r="H336" i="6" l="1"/>
  <c r="H337" i="6"/>
  <c r="H338" i="6"/>
  <c r="G336" i="6"/>
  <c r="G337" i="6"/>
  <c r="G338" i="6"/>
  <c r="H331" i="6"/>
  <c r="H332" i="6"/>
  <c r="H333" i="6"/>
  <c r="H334" i="6"/>
  <c r="G331" i="6"/>
  <c r="G332" i="6"/>
  <c r="G333" i="6"/>
  <c r="G334" i="6"/>
  <c r="H327" i="6"/>
  <c r="H328" i="6"/>
  <c r="H329" i="6"/>
  <c r="G327" i="6"/>
  <c r="G328" i="6"/>
  <c r="G329" i="6"/>
  <c r="G326" i="6"/>
  <c r="H326" i="6"/>
  <c r="G278" i="4" l="1"/>
  <c r="H278" i="4"/>
  <c r="H320" i="6" l="1"/>
  <c r="H321" i="6"/>
  <c r="H322" i="6"/>
  <c r="H323" i="6"/>
  <c r="H324" i="6"/>
  <c r="G320" i="6"/>
  <c r="G321" i="6"/>
  <c r="G322" i="6"/>
  <c r="G323" i="6"/>
  <c r="G324" i="6"/>
  <c r="G319" i="6"/>
  <c r="H319" i="6"/>
  <c r="G314" i="6" l="1"/>
  <c r="H314" i="6"/>
  <c r="G313" i="6"/>
  <c r="H313" i="6"/>
  <c r="G312" i="6"/>
  <c r="H312" i="6"/>
  <c r="G311" i="6"/>
  <c r="H311" i="6"/>
  <c r="G306" i="6" l="1"/>
  <c r="H306" i="6"/>
  <c r="G284" i="4"/>
  <c r="H284" i="4"/>
  <c r="G285" i="4"/>
  <c r="H285" i="4"/>
  <c r="G286" i="4"/>
  <c r="H286" i="4"/>
  <c r="G287" i="4"/>
  <c r="H287" i="4"/>
  <c r="G288" i="4"/>
  <c r="H288" i="4"/>
  <c r="G289" i="4"/>
  <c r="H289" i="4"/>
  <c r="G290" i="4"/>
  <c r="H290" i="4"/>
  <c r="G291" i="4"/>
  <c r="H291" i="4"/>
  <c r="G282" i="4"/>
  <c r="H282" i="4"/>
  <c r="G279" i="4"/>
  <c r="H279" i="4"/>
  <c r="G276" i="4" l="1"/>
  <c r="H276" i="4"/>
  <c r="G275" i="4"/>
  <c r="H275" i="4"/>
  <c r="G274" i="4"/>
  <c r="H274" i="4"/>
  <c r="G273" i="4"/>
  <c r="H273" i="4"/>
  <c r="G272" i="4"/>
  <c r="H272" i="4"/>
  <c r="G271" i="4"/>
  <c r="H271" i="4"/>
  <c r="G269" i="4"/>
  <c r="H269" i="4"/>
  <c r="G268" i="4"/>
  <c r="H268" i="4"/>
  <c r="G267" i="4"/>
  <c r="H267" i="4"/>
  <c r="G266" i="4"/>
  <c r="H266" i="4"/>
  <c r="G304" i="6"/>
  <c r="H304" i="6"/>
  <c r="G303" i="6"/>
  <c r="H303" i="6"/>
  <c r="G302" i="6"/>
  <c r="H302" i="6"/>
  <c r="G301" i="6"/>
  <c r="H301" i="6"/>
  <c r="G299" i="6"/>
  <c r="H299" i="6"/>
  <c r="G298" i="6"/>
  <c r="H298" i="6"/>
  <c r="G297" i="6"/>
  <c r="H297" i="6"/>
  <c r="G296" i="6"/>
  <c r="H296" i="6"/>
  <c r="G262" i="4" l="1"/>
  <c r="H262" i="4"/>
  <c r="G261" i="4"/>
  <c r="H261" i="4"/>
  <c r="G292" i="6"/>
  <c r="H292" i="6"/>
  <c r="G291" i="6"/>
  <c r="H291" i="6"/>
  <c r="G258" i="4" l="1"/>
  <c r="H258" i="4"/>
  <c r="G257" i="4"/>
  <c r="H257" i="4"/>
  <c r="G256" i="4"/>
  <c r="H256" i="4"/>
  <c r="G254" i="4"/>
  <c r="H254" i="4"/>
  <c r="G253" i="4"/>
  <c r="H253" i="4"/>
  <c r="G251" i="4"/>
  <c r="H251" i="4"/>
  <c r="G246" i="4"/>
  <c r="H246" i="4"/>
  <c r="G288" i="6" l="1"/>
  <c r="H288" i="6"/>
  <c r="G287" i="6"/>
  <c r="H287" i="6"/>
  <c r="G286" i="6"/>
  <c r="H286" i="6"/>
  <c r="G285" i="6"/>
  <c r="H285" i="6"/>
  <c r="G283" i="6"/>
  <c r="H283" i="6"/>
  <c r="G282" i="6"/>
  <c r="H282" i="6"/>
  <c r="G280" i="6"/>
  <c r="H280" i="6"/>
  <c r="H274" i="6" l="1"/>
  <c r="G274" i="6"/>
  <c r="G271" i="6"/>
  <c r="H271" i="6"/>
  <c r="G270" i="6"/>
  <c r="H270" i="6"/>
  <c r="G268" i="6" l="1"/>
  <c r="H268" i="6"/>
  <c r="G267" i="6"/>
  <c r="H267" i="6"/>
  <c r="G266" i="6"/>
  <c r="H266" i="6"/>
  <c r="G265" i="6"/>
  <c r="H265" i="6"/>
  <c r="G264" i="6"/>
  <c r="H264" i="6"/>
  <c r="G262" i="6"/>
  <c r="H262" i="6"/>
  <c r="G261" i="6"/>
  <c r="H261" i="6"/>
  <c r="H259" i="6" l="1"/>
  <c r="G259" i="6"/>
  <c r="H257" i="6" l="1"/>
  <c r="G257" i="6"/>
  <c r="H255" i="6" l="1"/>
  <c r="G255" i="6"/>
  <c r="G228" i="4"/>
  <c r="H228" i="4"/>
  <c r="G227" i="4"/>
  <c r="H227" i="4"/>
  <c r="G226" i="4"/>
  <c r="H226" i="4"/>
  <c r="H253" i="6"/>
  <c r="H254" i="6"/>
  <c r="G253" i="6"/>
  <c r="G254" i="6"/>
  <c r="H223" i="4" l="1"/>
  <c r="G223" i="4"/>
  <c r="H250" i="6"/>
  <c r="G250" i="6"/>
  <c r="H240" i="6" l="1"/>
  <c r="H241" i="6"/>
  <c r="H242" i="6"/>
  <c r="H243" i="6"/>
  <c r="H244" i="6"/>
  <c r="G242" i="6"/>
  <c r="G243" i="6"/>
  <c r="G244" i="6"/>
  <c r="G240" i="6"/>
  <c r="G241" i="6"/>
  <c r="H238" i="6"/>
  <c r="G238" i="6"/>
  <c r="H211" i="4"/>
  <c r="H212" i="4"/>
  <c r="H213" i="4"/>
  <c r="G211" i="4"/>
  <c r="G212" i="4"/>
  <c r="G213" i="4"/>
  <c r="H209" i="4"/>
  <c r="H210" i="4"/>
  <c r="G209" i="4"/>
  <c r="G210" i="4"/>
  <c r="H206" i="4"/>
  <c r="H207" i="4"/>
  <c r="G206" i="4"/>
  <c r="G207" i="4"/>
  <c r="H237" i="6"/>
  <c r="G237" i="6"/>
  <c r="H235" i="6" l="1"/>
  <c r="G235" i="6"/>
  <c r="H234" i="6"/>
  <c r="G234" i="6"/>
  <c r="H233" i="6"/>
  <c r="G233" i="6"/>
  <c r="H232" i="6"/>
  <c r="G232" i="6"/>
  <c r="H231" i="6"/>
  <c r="G231" i="6"/>
  <c r="H230" i="6"/>
  <c r="G230" i="6"/>
  <c r="H229" i="6"/>
  <c r="G229" i="6"/>
  <c r="H201" i="4"/>
  <c r="H202" i="4"/>
  <c r="H203" i="4"/>
  <c r="H204" i="4"/>
  <c r="G201" i="4"/>
  <c r="G202" i="4"/>
  <c r="G203" i="4"/>
  <c r="G204" i="4"/>
  <c r="H196" i="4" l="1"/>
  <c r="H197" i="4"/>
  <c r="H198" i="4"/>
  <c r="H199" i="4"/>
  <c r="G196" i="4"/>
  <c r="G197" i="4"/>
  <c r="G198" i="4"/>
  <c r="G199" i="4"/>
  <c r="H226" i="6"/>
  <c r="H227" i="6"/>
  <c r="H228" i="6"/>
  <c r="G226" i="6"/>
  <c r="G227" i="6"/>
  <c r="G228" i="6"/>
  <c r="H193" i="4" l="1"/>
  <c r="G193" i="4"/>
  <c r="H191" i="4"/>
  <c r="G191" i="4"/>
  <c r="H189" i="4"/>
  <c r="G189" i="4"/>
  <c r="H220" i="6"/>
  <c r="H221" i="6"/>
  <c r="H222" i="6"/>
  <c r="H223" i="6"/>
  <c r="G220" i="6"/>
  <c r="G221" i="6"/>
  <c r="G222" i="6"/>
  <c r="G223" i="6"/>
  <c r="H216" i="6"/>
  <c r="H217" i="6"/>
  <c r="G216" i="6"/>
  <c r="G217" i="6"/>
  <c r="H182" i="4" l="1"/>
  <c r="G182" i="4"/>
  <c r="H181" i="4"/>
  <c r="G181" i="4"/>
  <c r="H175" i="4" l="1"/>
  <c r="G175" i="4"/>
  <c r="H173" i="4"/>
  <c r="G173" i="4"/>
  <c r="H207" i="6"/>
  <c r="G207" i="6"/>
  <c r="H170" i="4" l="1"/>
  <c r="G170" i="4"/>
  <c r="G168" i="4"/>
  <c r="H168" i="4"/>
  <c r="H202" i="6"/>
  <c r="H203" i="6"/>
  <c r="G202" i="6"/>
  <c r="G203" i="6"/>
  <c r="H200" i="6"/>
  <c r="G200" i="6"/>
  <c r="H164" i="4" l="1"/>
  <c r="H165" i="4"/>
  <c r="H166" i="4"/>
  <c r="H167" i="4"/>
  <c r="G164" i="4"/>
  <c r="G165" i="4"/>
  <c r="G166" i="4"/>
  <c r="G167" i="4"/>
  <c r="H158" i="4"/>
  <c r="H159" i="4"/>
  <c r="H160" i="4"/>
  <c r="H161" i="4"/>
  <c r="G158" i="4"/>
  <c r="G159" i="4"/>
  <c r="G160" i="4"/>
  <c r="G161" i="4"/>
  <c r="H196" i="6"/>
  <c r="H197" i="6"/>
  <c r="H198" i="6"/>
  <c r="H199" i="6"/>
  <c r="G196" i="6"/>
  <c r="G197" i="6"/>
  <c r="G198" i="6"/>
  <c r="G199" i="6"/>
  <c r="H194" i="6"/>
  <c r="G194" i="6"/>
  <c r="H188" i="6"/>
  <c r="H189" i="6"/>
  <c r="H190" i="6"/>
  <c r="H191" i="6"/>
  <c r="H192" i="6"/>
  <c r="G188" i="6"/>
  <c r="G189" i="6"/>
  <c r="G190" i="6"/>
  <c r="G191" i="6"/>
  <c r="G192" i="6"/>
  <c r="H156" i="4" l="1"/>
  <c r="G156" i="4"/>
  <c r="H183" i="6"/>
  <c r="H184" i="6"/>
  <c r="H185" i="6"/>
  <c r="H186" i="6"/>
  <c r="G183" i="6"/>
  <c r="G184" i="6"/>
  <c r="G185" i="6"/>
  <c r="G186" i="6"/>
  <c r="G149" i="4" l="1"/>
  <c r="H149" i="4"/>
  <c r="H146" i="4" l="1"/>
  <c r="G146" i="4"/>
  <c r="H179" i="6" l="1"/>
  <c r="G179" i="6"/>
  <c r="H176" i="6"/>
  <c r="G176" i="6"/>
  <c r="H140" i="4" l="1"/>
  <c r="H141" i="4"/>
  <c r="H142" i="4"/>
  <c r="G140" i="4"/>
  <c r="G141" i="4"/>
  <c r="G142" i="4"/>
  <c r="H171" i="6"/>
  <c r="H172" i="6"/>
  <c r="H173" i="6"/>
  <c r="H174" i="6"/>
  <c r="H175" i="6"/>
  <c r="G171" i="6"/>
  <c r="G172" i="6"/>
  <c r="G173" i="6"/>
  <c r="G174" i="6"/>
  <c r="G175" i="6"/>
  <c r="H166" i="6"/>
  <c r="H167" i="6"/>
  <c r="H168" i="6"/>
  <c r="H169" i="6"/>
  <c r="G166" i="6"/>
  <c r="G167" i="6"/>
  <c r="G168" i="6"/>
  <c r="G169" i="6"/>
  <c r="H132" i="4" l="1"/>
  <c r="H133" i="4"/>
  <c r="H134" i="4"/>
  <c r="H135" i="4"/>
  <c r="H136" i="4"/>
  <c r="G132" i="4"/>
  <c r="G133" i="4"/>
  <c r="G134" i="4"/>
  <c r="G135" i="4"/>
  <c r="G136" i="4"/>
  <c r="H161" i="6"/>
  <c r="H162" i="6"/>
  <c r="H163" i="6"/>
  <c r="H164" i="6"/>
  <c r="G161" i="6"/>
  <c r="G162" i="6"/>
  <c r="G163" i="6"/>
  <c r="G164" i="6"/>
  <c r="H130" i="4" l="1"/>
  <c r="G130" i="4"/>
  <c r="H129" i="4"/>
  <c r="G129" i="4"/>
  <c r="H159" i="6"/>
  <c r="G159" i="6"/>
  <c r="H126" i="4" l="1"/>
  <c r="G126" i="4"/>
  <c r="H157" i="6"/>
  <c r="G157" i="6"/>
  <c r="H155" i="6"/>
  <c r="G155" i="6"/>
  <c r="H376" i="4"/>
  <c r="H364" i="4"/>
  <c r="H363" i="4"/>
  <c r="H362" i="4"/>
  <c r="H361" i="4"/>
  <c r="H360" i="4"/>
  <c r="H359" i="4"/>
  <c r="H358" i="4"/>
  <c r="H357" i="4"/>
  <c r="H356" i="4"/>
  <c r="H355" i="4"/>
  <c r="H354" i="4"/>
  <c r="H353" i="4"/>
  <c r="H352" i="4"/>
  <c r="H351" i="4"/>
  <c r="H350" i="4"/>
  <c r="H349" i="4"/>
  <c r="H348" i="4"/>
  <c r="H347" i="4"/>
  <c r="H346" i="4"/>
  <c r="H345" i="4"/>
  <c r="H343" i="4"/>
  <c r="H333" i="4"/>
  <c r="H332" i="4"/>
  <c r="H331" i="4"/>
  <c r="H330" i="4"/>
  <c r="H329" i="4"/>
  <c r="H328" i="4"/>
  <c r="H327" i="4"/>
  <c r="H326" i="4"/>
  <c r="H325" i="4"/>
  <c r="H324" i="4"/>
  <c r="H323" i="4"/>
  <c r="H322" i="4"/>
  <c r="H321" i="4"/>
  <c r="H320" i="4"/>
  <c r="H319" i="4"/>
  <c r="H318" i="4"/>
  <c r="H317" i="4"/>
  <c r="H315" i="4"/>
  <c r="H314" i="4"/>
  <c r="H312" i="4"/>
  <c r="H311" i="4"/>
  <c r="H310" i="4"/>
  <c r="H308" i="4"/>
  <c r="H304" i="4"/>
  <c r="H297" i="4"/>
  <c r="H296" i="4"/>
  <c r="H293" i="4"/>
  <c r="H292" i="4"/>
  <c r="H283" i="4"/>
  <c r="H281" i="4"/>
  <c r="H277" i="4"/>
  <c r="H270" i="4"/>
  <c r="H265" i="4"/>
  <c r="H264" i="4"/>
  <c r="H263" i="4"/>
  <c r="H260" i="4"/>
  <c r="H259" i="4"/>
  <c r="H255" i="4"/>
  <c r="H252" i="4"/>
  <c r="H250" i="4"/>
  <c r="H249" i="4"/>
  <c r="H247" i="4"/>
  <c r="H244" i="4"/>
  <c r="H243" i="4"/>
  <c r="H242" i="4"/>
  <c r="H241" i="4"/>
  <c r="H240" i="4"/>
  <c r="H239" i="4"/>
  <c r="H238" i="4"/>
  <c r="H237" i="4"/>
  <c r="H236" i="4"/>
  <c r="H235" i="4"/>
  <c r="H234" i="4"/>
  <c r="H233" i="4"/>
  <c r="H232" i="4"/>
  <c r="H231" i="4"/>
  <c r="H230" i="4"/>
  <c r="H229" i="4"/>
  <c r="H225" i="4"/>
  <c r="H224" i="4"/>
  <c r="H222" i="4"/>
  <c r="H221" i="4"/>
  <c r="H220" i="4"/>
  <c r="H218" i="4"/>
  <c r="H217" i="4"/>
  <c r="H216" i="4"/>
  <c r="H215" i="4"/>
  <c r="H214" i="4"/>
  <c r="H208" i="4"/>
  <c r="H205" i="4"/>
  <c r="H200" i="4"/>
  <c r="H195" i="4"/>
  <c r="H194" i="4"/>
  <c r="H192" i="4"/>
  <c r="H190" i="4"/>
  <c r="H188" i="4"/>
  <c r="H187" i="4"/>
  <c r="H185" i="4"/>
  <c r="H184" i="4"/>
  <c r="H183" i="4"/>
  <c r="H180" i="4"/>
  <c r="H179" i="4"/>
  <c r="H178" i="4"/>
  <c r="H177" i="4"/>
  <c r="H176" i="4"/>
  <c r="H174" i="4"/>
  <c r="H172" i="4"/>
  <c r="H171" i="4"/>
  <c r="H169" i="4"/>
  <c r="H163" i="4"/>
  <c r="H162" i="4"/>
  <c r="H157" i="4"/>
  <c r="H155" i="4"/>
  <c r="H153" i="4"/>
  <c r="H152" i="4"/>
  <c r="H151" i="4"/>
  <c r="H150" i="4"/>
  <c r="H148" i="4"/>
  <c r="H147" i="4"/>
  <c r="H145" i="4"/>
  <c r="H144" i="4"/>
  <c r="H143" i="4"/>
  <c r="H139" i="4"/>
  <c r="H138" i="4"/>
  <c r="H137" i="4"/>
  <c r="H131" i="4"/>
  <c r="H128" i="4"/>
  <c r="H127" i="4"/>
  <c r="H125" i="4"/>
  <c r="H124" i="4"/>
  <c r="H123" i="4"/>
  <c r="H122" i="4"/>
  <c r="H120" i="4"/>
  <c r="H119" i="4"/>
  <c r="H118" i="4"/>
  <c r="H117" i="4"/>
  <c r="H116" i="4"/>
  <c r="H115" i="4"/>
  <c r="H114" i="4"/>
  <c r="H113" i="4"/>
  <c r="H112" i="4"/>
  <c r="H111" i="4"/>
  <c r="H110" i="4"/>
  <c r="H109" i="4"/>
  <c r="H108" i="4"/>
  <c r="H107" i="4"/>
  <c r="H106" i="4"/>
  <c r="H105" i="4"/>
  <c r="H104" i="4"/>
  <c r="H103" i="4"/>
  <c r="H102" i="4"/>
  <c r="H101" i="4"/>
  <c r="H100" i="4"/>
  <c r="H99" i="4"/>
  <c r="H98" i="4"/>
  <c r="H97" i="4"/>
  <c r="H96" i="4"/>
  <c r="H95" i="4"/>
  <c r="H94" i="4"/>
  <c r="H93" i="4"/>
  <c r="H92" i="4"/>
  <c r="H91" i="4"/>
  <c r="H90" i="4"/>
  <c r="H88" i="4"/>
  <c r="H87" i="4"/>
  <c r="H86" i="4"/>
  <c r="H85" i="4"/>
  <c r="H84" i="4"/>
  <c r="H83" i="4"/>
  <c r="H82" i="4"/>
  <c r="H81" i="4"/>
  <c r="H80" i="4"/>
  <c r="H79" i="4"/>
  <c r="H78" i="4"/>
  <c r="H77" i="4"/>
  <c r="H76" i="4"/>
  <c r="H75" i="4"/>
  <c r="H74" i="4"/>
  <c r="H73" i="4"/>
  <c r="H72" i="4"/>
  <c r="H71" i="4"/>
  <c r="H70" i="4"/>
  <c r="H69" i="4"/>
  <c r="H68" i="4"/>
  <c r="H67" i="4"/>
  <c r="H66" i="4"/>
  <c r="H65" i="4"/>
  <c r="H64" i="4"/>
  <c r="H63" i="4"/>
  <c r="H62" i="4"/>
  <c r="H61" i="4"/>
  <c r="H60" i="4"/>
  <c r="H59" i="4"/>
  <c r="H58" i="4"/>
  <c r="H56" i="4"/>
  <c r="H55" i="4"/>
  <c r="H54" i="4"/>
  <c r="H53" i="4"/>
  <c r="H52" i="4"/>
  <c r="H51" i="4"/>
  <c r="H50" i="4"/>
  <c r="H49" i="4"/>
  <c r="H48" i="4"/>
  <c r="H47" i="4"/>
  <c r="H46" i="4"/>
  <c r="H45" i="4"/>
  <c r="H44" i="4"/>
  <c r="H43" i="4"/>
  <c r="H42" i="4"/>
  <c r="H41" i="4"/>
  <c r="H40" i="4"/>
  <c r="H39" i="4"/>
  <c r="H38" i="4"/>
  <c r="H37" i="4"/>
  <c r="H36" i="4"/>
  <c r="H35" i="4"/>
  <c r="H34" i="4"/>
  <c r="H33" i="4"/>
  <c r="H32" i="4"/>
  <c r="H31" i="4"/>
  <c r="H30" i="4"/>
  <c r="H29" i="4"/>
  <c r="H28" i="4"/>
  <c r="H26" i="4"/>
  <c r="H24" i="4"/>
  <c r="H23" i="4"/>
  <c r="H22" i="4"/>
  <c r="H21" i="4"/>
  <c r="H20" i="4"/>
  <c r="H19" i="4"/>
  <c r="H18" i="4"/>
  <c r="H17" i="4"/>
  <c r="H16" i="4"/>
  <c r="H15" i="4"/>
  <c r="H14" i="4"/>
  <c r="H13" i="4"/>
  <c r="H12" i="4"/>
  <c r="H11" i="4"/>
  <c r="H10" i="4"/>
  <c r="H8" i="4"/>
  <c r="H6" i="4"/>
  <c r="H5" i="4"/>
  <c r="H4" i="4"/>
  <c r="H3" i="4"/>
  <c r="H2" i="4"/>
  <c r="G376" i="4"/>
  <c r="G364" i="4"/>
  <c r="G363" i="4"/>
  <c r="G362" i="4"/>
  <c r="G361" i="4"/>
  <c r="G360" i="4"/>
  <c r="G359" i="4"/>
  <c r="G358" i="4"/>
  <c r="G357" i="4"/>
  <c r="G356" i="4"/>
  <c r="G355" i="4"/>
  <c r="G354" i="4"/>
  <c r="G353" i="4"/>
  <c r="G352" i="4"/>
  <c r="G351" i="4"/>
  <c r="G350" i="4"/>
  <c r="G349" i="4"/>
  <c r="G348" i="4"/>
  <c r="G347" i="4"/>
  <c r="G346" i="4"/>
  <c r="G345" i="4"/>
  <c r="G343" i="4"/>
  <c r="G333" i="4"/>
  <c r="G332" i="4"/>
  <c r="G331" i="4"/>
  <c r="G330" i="4"/>
  <c r="G329" i="4"/>
  <c r="G328" i="4"/>
  <c r="G327" i="4"/>
  <c r="G326" i="4"/>
  <c r="G325" i="4"/>
  <c r="G324" i="4"/>
  <c r="G323" i="4"/>
  <c r="G322" i="4"/>
  <c r="G321" i="4"/>
  <c r="G320" i="4"/>
  <c r="G319" i="4"/>
  <c r="G318" i="4"/>
  <c r="G317" i="4"/>
  <c r="G315" i="4"/>
  <c r="G314" i="4"/>
  <c r="G312" i="4"/>
  <c r="G311" i="4"/>
  <c r="G310" i="4"/>
  <c r="G308" i="4"/>
  <c r="G304" i="4"/>
  <c r="G297" i="4"/>
  <c r="G296" i="4"/>
  <c r="G293" i="4"/>
  <c r="G292" i="4"/>
  <c r="G283" i="4"/>
  <c r="G281" i="4"/>
  <c r="G277" i="4"/>
  <c r="G270" i="4"/>
  <c r="G265" i="4"/>
  <c r="G264" i="4"/>
  <c r="G263" i="4"/>
  <c r="G260" i="4"/>
  <c r="G259" i="4"/>
  <c r="G255" i="4"/>
  <c r="G252" i="4"/>
  <c r="G250" i="4"/>
  <c r="G249" i="4"/>
  <c r="G247" i="4"/>
  <c r="G244" i="4"/>
  <c r="G243" i="4"/>
  <c r="G242" i="4"/>
  <c r="G241" i="4"/>
  <c r="G240" i="4"/>
  <c r="G239" i="4"/>
  <c r="G238" i="4"/>
  <c r="G237" i="4"/>
  <c r="G236" i="4"/>
  <c r="G235" i="4"/>
  <c r="G234" i="4"/>
  <c r="G233" i="4"/>
  <c r="G232" i="4"/>
  <c r="G231" i="4"/>
  <c r="G230" i="4"/>
  <c r="G229" i="4"/>
  <c r="G225" i="4"/>
  <c r="G224" i="4"/>
  <c r="G222" i="4"/>
  <c r="G221" i="4"/>
  <c r="G220" i="4"/>
  <c r="G218" i="4"/>
  <c r="G217" i="4"/>
  <c r="G216" i="4"/>
  <c r="G215" i="4"/>
  <c r="G214" i="4"/>
  <c r="G208" i="4"/>
  <c r="G205" i="4"/>
  <c r="G200" i="4"/>
  <c r="G195" i="4"/>
  <c r="G194" i="4"/>
  <c r="G192" i="4"/>
  <c r="G190" i="4"/>
  <c r="G188" i="4"/>
  <c r="G187" i="4"/>
  <c r="G185" i="4"/>
  <c r="G184" i="4"/>
  <c r="G183" i="4"/>
  <c r="G180" i="4"/>
  <c r="G179" i="4"/>
  <c r="G178" i="4"/>
  <c r="G177" i="4"/>
  <c r="G176" i="4"/>
  <c r="G174" i="4"/>
  <c r="G172" i="4"/>
  <c r="G171" i="4"/>
  <c r="G169" i="4"/>
  <c r="G163" i="4"/>
  <c r="G162" i="4"/>
  <c r="G157" i="4"/>
  <c r="G155" i="4"/>
  <c r="G153" i="4"/>
  <c r="G152" i="4"/>
  <c r="G151" i="4"/>
  <c r="G150" i="4"/>
  <c r="G148" i="4"/>
  <c r="G147" i="4"/>
  <c r="G145" i="4"/>
  <c r="G144" i="4"/>
  <c r="G143" i="4"/>
  <c r="G139" i="4"/>
  <c r="G138" i="4"/>
  <c r="G137" i="4"/>
  <c r="G131" i="4"/>
  <c r="G128" i="4"/>
  <c r="G127" i="4"/>
  <c r="G125" i="4"/>
  <c r="G124" i="4"/>
  <c r="G123" i="4"/>
  <c r="G122" i="4"/>
  <c r="G120" i="4"/>
  <c r="G119" i="4"/>
  <c r="G118" i="4"/>
  <c r="G117" i="4"/>
  <c r="G116" i="4"/>
  <c r="G115" i="4"/>
  <c r="G114" i="4"/>
  <c r="G113" i="4"/>
  <c r="G112" i="4"/>
  <c r="G111" i="4"/>
  <c r="G110" i="4"/>
  <c r="G109" i="4"/>
  <c r="G108" i="4"/>
  <c r="G107" i="4"/>
  <c r="G106" i="4"/>
  <c r="G105" i="4"/>
  <c r="G104" i="4"/>
  <c r="G103" i="4"/>
  <c r="G102" i="4"/>
  <c r="G101" i="4"/>
  <c r="G100" i="4"/>
  <c r="G99" i="4"/>
  <c r="G98" i="4"/>
  <c r="G97" i="4"/>
  <c r="G96" i="4"/>
  <c r="G95" i="4"/>
  <c r="G94" i="4"/>
  <c r="G93" i="4"/>
  <c r="G92" i="4"/>
  <c r="G91" i="4"/>
  <c r="G90" i="4"/>
  <c r="G88" i="4"/>
  <c r="G87" i="4"/>
  <c r="G86" i="4"/>
  <c r="G85" i="4"/>
  <c r="G84" i="4"/>
  <c r="G83" i="4"/>
  <c r="G82" i="4"/>
  <c r="G81" i="4"/>
  <c r="G80" i="4"/>
  <c r="G79" i="4"/>
  <c r="G78" i="4"/>
  <c r="G77" i="4"/>
  <c r="G76" i="4"/>
  <c r="G75" i="4"/>
  <c r="G74" i="4"/>
  <c r="G73" i="4"/>
  <c r="G72" i="4"/>
  <c r="G71" i="4"/>
  <c r="G70" i="4"/>
  <c r="G69" i="4"/>
  <c r="G68" i="4"/>
  <c r="G67" i="4"/>
  <c r="G66" i="4"/>
  <c r="G65" i="4"/>
  <c r="G64" i="4"/>
  <c r="G63" i="4"/>
  <c r="G62" i="4"/>
  <c r="G61" i="4"/>
  <c r="G60" i="4"/>
  <c r="G59" i="4"/>
  <c r="G58" i="4"/>
  <c r="G56" i="4"/>
  <c r="G55" i="4"/>
  <c r="G54" i="4"/>
  <c r="G53" i="4"/>
  <c r="G52" i="4"/>
  <c r="G51" i="4"/>
  <c r="G50" i="4"/>
  <c r="G49" i="4"/>
  <c r="G48" i="4"/>
  <c r="G47" i="4"/>
  <c r="G46" i="4"/>
  <c r="G45" i="4"/>
  <c r="G44" i="4"/>
  <c r="G43" i="4"/>
  <c r="G42" i="4"/>
  <c r="G41" i="4"/>
  <c r="G40" i="4"/>
  <c r="G39" i="4"/>
  <c r="G38" i="4"/>
  <c r="G37" i="4"/>
  <c r="G36" i="4"/>
  <c r="G35" i="4"/>
  <c r="G34" i="4"/>
  <c r="G33" i="4"/>
  <c r="G32" i="4"/>
  <c r="G31" i="4"/>
  <c r="G30" i="4"/>
  <c r="G29" i="4"/>
  <c r="G28" i="4"/>
  <c r="G26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G10" i="4"/>
  <c r="G8" i="4"/>
  <c r="G6" i="4"/>
  <c r="G5" i="4"/>
  <c r="G4" i="4"/>
  <c r="G3" i="4"/>
  <c r="G2" i="4"/>
  <c r="G154" i="4" l="1"/>
  <c r="G403" i="6"/>
  <c r="G402" i="6"/>
  <c r="G392" i="6"/>
  <c r="G391" i="6"/>
  <c r="G390" i="6"/>
  <c r="G389" i="6"/>
  <c r="G388" i="6"/>
  <c r="G387" i="6"/>
  <c r="G386" i="6"/>
  <c r="G385" i="6"/>
  <c r="G384" i="6"/>
  <c r="G383" i="6"/>
  <c r="G382" i="6"/>
  <c r="G381" i="6"/>
  <c r="G380" i="6"/>
  <c r="G379" i="6"/>
  <c r="G378" i="6"/>
  <c r="G377" i="6"/>
  <c r="G376" i="6"/>
  <c r="G375" i="6"/>
  <c r="G374" i="6"/>
  <c r="G373" i="6"/>
  <c r="G371" i="6"/>
  <c r="G360" i="6"/>
  <c r="G359" i="6"/>
  <c r="G358" i="6"/>
  <c r="G357" i="6"/>
  <c r="G356" i="6"/>
  <c r="G355" i="6"/>
  <c r="G354" i="6"/>
  <c r="G353" i="6"/>
  <c r="G352" i="6"/>
  <c r="G351" i="6"/>
  <c r="G350" i="6"/>
  <c r="G349" i="6"/>
  <c r="G348" i="6"/>
  <c r="G347" i="6"/>
  <c r="G346" i="6"/>
  <c r="G345" i="6"/>
  <c r="G344" i="6"/>
  <c r="G343" i="6"/>
  <c r="G342" i="6"/>
  <c r="G339" i="6"/>
  <c r="G335" i="6"/>
  <c r="G330" i="6"/>
  <c r="G325" i="6"/>
  <c r="G318" i="6"/>
  <c r="G317" i="6"/>
  <c r="G316" i="6"/>
  <c r="G315" i="6"/>
  <c r="G310" i="6"/>
  <c r="G309" i="6"/>
  <c r="G307" i="6"/>
  <c r="G305" i="6"/>
  <c r="G300" i="6"/>
  <c r="G295" i="6"/>
  <c r="G294" i="6"/>
  <c r="G293" i="6"/>
  <c r="G290" i="6"/>
  <c r="G289" i="6"/>
  <c r="G284" i="6"/>
  <c r="G281" i="6"/>
  <c r="G279" i="6"/>
  <c r="G278" i="6"/>
  <c r="G276" i="6"/>
  <c r="G275" i="6"/>
  <c r="G273" i="6"/>
  <c r="G272" i="6"/>
  <c r="G269" i="6"/>
  <c r="G263" i="6"/>
  <c r="G260" i="6"/>
  <c r="G258" i="6"/>
  <c r="G256" i="6"/>
  <c r="G252" i="6"/>
  <c r="G251" i="6"/>
  <c r="G249" i="6"/>
  <c r="G248" i="6"/>
  <c r="G247" i="6"/>
  <c r="G245" i="6"/>
  <c r="G239" i="6"/>
  <c r="G236" i="6"/>
  <c r="G225" i="6"/>
  <c r="G224" i="6"/>
  <c r="G219" i="6"/>
  <c r="G218" i="6"/>
  <c r="G215" i="6"/>
  <c r="G214" i="6"/>
  <c r="G212" i="6"/>
  <c r="G211" i="6"/>
  <c r="G210" i="6"/>
  <c r="G209" i="6"/>
  <c r="G208" i="6"/>
  <c r="G206" i="6"/>
  <c r="G205" i="6"/>
  <c r="G204" i="6"/>
  <c r="G201" i="6"/>
  <c r="G195" i="6"/>
  <c r="G193" i="6"/>
  <c r="G187" i="6"/>
  <c r="G182" i="6"/>
  <c r="G180" i="6"/>
  <c r="G178" i="6"/>
  <c r="G177" i="6"/>
  <c r="G170" i="6"/>
  <c r="G165" i="6"/>
  <c r="G160" i="6"/>
  <c r="G158" i="6"/>
  <c r="G156" i="6"/>
  <c r="G154" i="6"/>
  <c r="G153" i="6"/>
  <c r="G152" i="6"/>
  <c r="G151" i="6"/>
  <c r="G150" i="6"/>
  <c r="G149" i="6"/>
  <c r="G147" i="6"/>
  <c r="G146" i="6"/>
  <c r="G145" i="6"/>
  <c r="G144" i="6"/>
  <c r="G143" i="6"/>
  <c r="G142" i="6"/>
  <c r="G141" i="6"/>
  <c r="G140" i="6"/>
  <c r="G139" i="6"/>
  <c r="G138" i="6"/>
  <c r="G137" i="6"/>
  <c r="G136" i="6"/>
  <c r="G135" i="6"/>
  <c r="G134" i="6"/>
  <c r="G133" i="6"/>
  <c r="G132" i="6"/>
  <c r="G131" i="6"/>
  <c r="G130" i="6"/>
  <c r="G129" i="6"/>
  <c r="G128" i="6"/>
  <c r="G127" i="6"/>
  <c r="G126" i="6"/>
  <c r="G125" i="6"/>
  <c r="G124" i="6"/>
  <c r="G123" i="6"/>
  <c r="G122" i="6"/>
  <c r="G121" i="6"/>
  <c r="G120" i="6"/>
  <c r="G119" i="6"/>
  <c r="G118" i="6"/>
  <c r="G117" i="6"/>
  <c r="G115" i="6"/>
  <c r="G114" i="6"/>
  <c r="G113" i="6"/>
  <c r="G112" i="6"/>
  <c r="G111" i="6"/>
  <c r="G110" i="6"/>
  <c r="G109" i="6"/>
  <c r="G108" i="6"/>
  <c r="G107" i="6"/>
  <c r="G106" i="6"/>
  <c r="G105" i="6"/>
  <c r="G104" i="6"/>
  <c r="G103" i="6"/>
  <c r="G102" i="6"/>
  <c r="G101" i="6"/>
  <c r="G100" i="6"/>
  <c r="G99" i="6"/>
  <c r="G98" i="6"/>
  <c r="G97" i="6"/>
  <c r="G96" i="6"/>
  <c r="G95" i="6"/>
  <c r="G94" i="6"/>
  <c r="G93" i="6"/>
  <c r="G92" i="6"/>
  <c r="G91" i="6"/>
  <c r="G90" i="6"/>
  <c r="G89" i="6"/>
  <c r="G88" i="6"/>
  <c r="G87" i="6"/>
  <c r="G86" i="6"/>
  <c r="G83" i="6"/>
  <c r="G82" i="6"/>
  <c r="G81" i="6"/>
  <c r="G80" i="6"/>
  <c r="G79" i="6"/>
  <c r="G78" i="6"/>
  <c r="G77" i="6"/>
  <c r="G76" i="6"/>
  <c r="G75" i="6"/>
  <c r="G74" i="6"/>
  <c r="G73" i="6"/>
  <c r="G72" i="6"/>
  <c r="G71" i="6"/>
  <c r="G70" i="6"/>
  <c r="G69" i="6"/>
  <c r="G68" i="6"/>
  <c r="G67" i="6"/>
  <c r="G66" i="6"/>
  <c r="G65" i="6"/>
  <c r="G64" i="6"/>
  <c r="G63" i="6"/>
  <c r="G62" i="6"/>
  <c r="G61" i="6"/>
  <c r="G60" i="6"/>
  <c r="G59" i="6"/>
  <c r="G58" i="6"/>
  <c r="G57" i="6"/>
  <c r="G56" i="6"/>
  <c r="G54" i="6"/>
  <c r="G53" i="6"/>
  <c r="G52" i="6"/>
  <c r="G51" i="6"/>
  <c r="G50" i="6"/>
  <c r="G49" i="6"/>
  <c r="G47" i="6"/>
  <c r="G44" i="6"/>
  <c r="G39" i="6"/>
  <c r="G35" i="6"/>
  <c r="G33" i="6"/>
  <c r="G32" i="6"/>
  <c r="G27" i="6"/>
  <c r="G23" i="6"/>
  <c r="G18" i="6"/>
  <c r="G12" i="6"/>
  <c r="G11" i="6"/>
  <c r="G10" i="6"/>
  <c r="G8" i="6"/>
  <c r="G6" i="6"/>
  <c r="G5" i="6"/>
  <c r="G4" i="6"/>
  <c r="G3" i="6"/>
  <c r="G2" i="6"/>
  <c r="H403" i="6"/>
  <c r="H402" i="6"/>
  <c r="H392" i="6"/>
  <c r="H391" i="6"/>
  <c r="H390" i="6"/>
  <c r="H389" i="6"/>
  <c r="H388" i="6"/>
  <c r="H387" i="6"/>
  <c r="H386" i="6"/>
  <c r="H385" i="6"/>
  <c r="H384" i="6"/>
  <c r="H383" i="6"/>
  <c r="H382" i="6"/>
  <c r="H381" i="6"/>
  <c r="H380" i="6"/>
  <c r="H379" i="6"/>
  <c r="H378" i="6"/>
  <c r="H377" i="6"/>
  <c r="H376" i="6"/>
  <c r="H375" i="6"/>
  <c r="H374" i="6"/>
  <c r="H373" i="6"/>
  <c r="H371" i="6"/>
  <c r="H360" i="6"/>
  <c r="H359" i="6"/>
  <c r="H358" i="6"/>
  <c r="H357" i="6"/>
  <c r="H356" i="6"/>
  <c r="H355" i="6"/>
  <c r="H354" i="6"/>
  <c r="H353" i="6"/>
  <c r="H352" i="6"/>
  <c r="H351" i="6"/>
  <c r="H350" i="6"/>
  <c r="H349" i="6"/>
  <c r="H348" i="6"/>
  <c r="H347" i="6"/>
  <c r="H346" i="6"/>
  <c r="H345" i="6"/>
  <c r="H344" i="6"/>
  <c r="H343" i="6"/>
  <c r="H342" i="6"/>
  <c r="H339" i="6"/>
  <c r="H335" i="6"/>
  <c r="H330" i="6"/>
  <c r="H325" i="6"/>
  <c r="H318" i="6"/>
  <c r="H317" i="6"/>
  <c r="H316" i="6"/>
  <c r="H315" i="6"/>
  <c r="H310" i="6"/>
  <c r="H309" i="6"/>
  <c r="H307" i="6"/>
  <c r="H305" i="6"/>
  <c r="H300" i="6"/>
  <c r="H295" i="6"/>
  <c r="H294" i="6"/>
  <c r="H293" i="6"/>
  <c r="H290" i="6"/>
  <c r="H289" i="6"/>
  <c r="H284" i="6"/>
  <c r="H281" i="6"/>
  <c r="H279" i="6"/>
  <c r="H278" i="6"/>
  <c r="H276" i="6"/>
  <c r="H275" i="6"/>
  <c r="H273" i="6"/>
  <c r="H272" i="6"/>
  <c r="H269" i="6"/>
  <c r="H263" i="6"/>
  <c r="H260" i="6"/>
  <c r="H258" i="6"/>
  <c r="H256" i="6"/>
  <c r="H252" i="6"/>
  <c r="H251" i="6"/>
  <c r="H249" i="6"/>
  <c r="H248" i="6"/>
  <c r="H247" i="6"/>
  <c r="H245" i="6"/>
  <c r="H239" i="6"/>
  <c r="H236" i="6"/>
  <c r="H225" i="6"/>
  <c r="H224" i="6"/>
  <c r="H219" i="6"/>
  <c r="H218" i="6"/>
  <c r="H215" i="6"/>
  <c r="H214" i="6"/>
  <c r="H212" i="6"/>
  <c r="H211" i="6"/>
  <c r="H210" i="6"/>
  <c r="H209" i="6"/>
  <c r="H208" i="6"/>
  <c r="H206" i="6"/>
  <c r="H205" i="6"/>
  <c r="H204" i="6"/>
  <c r="H201" i="6"/>
  <c r="H195" i="6"/>
  <c r="H193" i="6"/>
  <c r="H187" i="6"/>
  <c r="H182" i="6"/>
  <c r="H180" i="6"/>
  <c r="H178" i="6"/>
  <c r="H177" i="6"/>
  <c r="H170" i="6"/>
  <c r="H165" i="6"/>
  <c r="H160" i="6"/>
  <c r="H158" i="6"/>
  <c r="H156" i="6"/>
  <c r="H154" i="6"/>
  <c r="H153" i="6"/>
  <c r="H152" i="6"/>
  <c r="H151" i="6"/>
  <c r="H150" i="6"/>
  <c r="H149" i="6"/>
  <c r="H147" i="6"/>
  <c r="H146" i="6"/>
  <c r="H145" i="6"/>
  <c r="H144" i="6"/>
  <c r="H143" i="6"/>
  <c r="H142" i="6"/>
  <c r="H141" i="6"/>
  <c r="H140" i="6"/>
  <c r="H139" i="6"/>
  <c r="H138" i="6"/>
  <c r="H137" i="6"/>
  <c r="H136" i="6"/>
  <c r="H135" i="6"/>
  <c r="H134" i="6"/>
  <c r="H133" i="6"/>
  <c r="H132" i="6"/>
  <c r="H131" i="6"/>
  <c r="H130" i="6"/>
  <c r="H129" i="6"/>
  <c r="H128" i="6"/>
  <c r="H127" i="6"/>
  <c r="H126" i="6"/>
  <c r="H125" i="6"/>
  <c r="H124" i="6"/>
  <c r="H123" i="6"/>
  <c r="H122" i="6"/>
  <c r="H121" i="6"/>
  <c r="H120" i="6"/>
  <c r="H119" i="6"/>
  <c r="H118" i="6"/>
  <c r="H117" i="6"/>
  <c r="H115" i="6"/>
  <c r="H114" i="6"/>
  <c r="H113" i="6"/>
  <c r="H112" i="6"/>
  <c r="H111" i="6"/>
  <c r="H110" i="6"/>
  <c r="H109" i="6"/>
  <c r="H108" i="6"/>
  <c r="H107" i="6"/>
  <c r="H106" i="6"/>
  <c r="H105" i="6"/>
  <c r="H104" i="6"/>
  <c r="H103" i="6"/>
  <c r="H102" i="6"/>
  <c r="H101" i="6"/>
  <c r="H100" i="6"/>
  <c r="H99" i="6"/>
  <c r="H98" i="6"/>
  <c r="H97" i="6"/>
  <c r="H96" i="6"/>
  <c r="H95" i="6"/>
  <c r="H94" i="6"/>
  <c r="H93" i="6"/>
  <c r="H92" i="6"/>
  <c r="H91" i="6"/>
  <c r="H90" i="6"/>
  <c r="H89" i="6"/>
  <c r="H88" i="6"/>
  <c r="H87" i="6"/>
  <c r="H86" i="6"/>
  <c r="H83" i="6"/>
  <c r="H82" i="6"/>
  <c r="H81" i="6"/>
  <c r="H80" i="6"/>
  <c r="H79" i="6"/>
  <c r="H78" i="6"/>
  <c r="H77" i="6"/>
  <c r="H76" i="6"/>
  <c r="H75" i="6"/>
  <c r="H74" i="6"/>
  <c r="H73" i="6"/>
  <c r="H72" i="6"/>
  <c r="H71" i="6"/>
  <c r="H70" i="6"/>
  <c r="H69" i="6"/>
  <c r="H68" i="6"/>
  <c r="H67" i="6"/>
  <c r="H66" i="6"/>
  <c r="H65" i="6"/>
  <c r="H64" i="6"/>
  <c r="H63" i="6"/>
  <c r="H62" i="6"/>
  <c r="H61" i="6"/>
  <c r="H60" i="6"/>
  <c r="H59" i="6"/>
  <c r="H58" i="6"/>
  <c r="H57" i="6"/>
  <c r="H56" i="6"/>
  <c r="H54" i="6"/>
  <c r="H53" i="6"/>
  <c r="H52" i="6"/>
  <c r="H51" i="6"/>
  <c r="H50" i="6"/>
  <c r="H49" i="6"/>
  <c r="H47" i="6"/>
  <c r="H44" i="6"/>
  <c r="H39" i="6"/>
  <c r="H35" i="6"/>
  <c r="H33" i="6"/>
  <c r="H32" i="6"/>
  <c r="H27" i="6"/>
  <c r="H23" i="6"/>
  <c r="H18" i="6"/>
  <c r="H12" i="6"/>
  <c r="H11" i="6"/>
  <c r="H10" i="6"/>
  <c r="H8" i="6"/>
  <c r="H6" i="6"/>
  <c r="H5" i="6"/>
  <c r="H4" i="6"/>
  <c r="H3" i="6"/>
  <c r="H2" i="6"/>
  <c r="N377" i="4" l="1"/>
  <c r="L377" i="4"/>
  <c r="N344" i="4"/>
  <c r="M344" i="4"/>
  <c r="L344" i="4"/>
  <c r="N313" i="4"/>
  <c r="L313" i="4"/>
  <c r="N280" i="4"/>
  <c r="M280" i="4"/>
  <c r="L280" i="4"/>
  <c r="N248" i="4"/>
  <c r="M248" i="4"/>
  <c r="N219" i="4"/>
  <c r="M219" i="4"/>
  <c r="L219" i="4"/>
  <c r="N154" i="4"/>
  <c r="N121" i="4"/>
  <c r="L121" i="4"/>
  <c r="N89" i="4"/>
  <c r="M89" i="4"/>
  <c r="N404" i="6"/>
  <c r="L404" i="6"/>
  <c r="N372" i="6"/>
  <c r="M372" i="6"/>
  <c r="L372" i="6"/>
  <c r="N341" i="6"/>
  <c r="L341" i="6"/>
  <c r="N308" i="6"/>
  <c r="M308" i="6"/>
  <c r="L308" i="6"/>
  <c r="N277" i="6"/>
  <c r="M277" i="6"/>
  <c r="L277" i="6"/>
  <c r="N246" i="6"/>
  <c r="M246" i="6"/>
  <c r="N181" i="6"/>
  <c r="L181" i="6"/>
  <c r="N148" i="6"/>
  <c r="L148" i="6"/>
  <c r="N116" i="6"/>
  <c r="M116" i="6"/>
  <c r="N213" i="6"/>
  <c r="N84" i="6"/>
  <c r="M84" i="6"/>
  <c r="L84" i="6"/>
  <c r="N55" i="6"/>
  <c r="N186" i="4" l="1"/>
  <c r="L186" i="4"/>
  <c r="N57" i="4"/>
  <c r="M57" i="4"/>
  <c r="L18" i="2" l="1"/>
  <c r="L17" i="2"/>
  <c r="L16" i="2"/>
  <c r="J18" i="2"/>
  <c r="J17" i="2"/>
  <c r="J16" i="2"/>
  <c r="I18" i="2"/>
  <c r="I17" i="2"/>
  <c r="H18" i="2"/>
  <c r="H17" i="2"/>
  <c r="H16" i="2"/>
  <c r="D18" i="2"/>
  <c r="D17" i="2"/>
  <c r="C18" i="2"/>
  <c r="C17" i="2"/>
  <c r="L9" i="2"/>
  <c r="L8" i="2"/>
  <c r="L7" i="2"/>
  <c r="J9" i="2"/>
  <c r="J8" i="2"/>
  <c r="J7" i="2"/>
  <c r="I9" i="2"/>
  <c r="I8" i="2"/>
  <c r="I7" i="2"/>
  <c r="H9" i="2"/>
  <c r="H8" i="2"/>
  <c r="D9" i="2"/>
  <c r="D8" i="2"/>
  <c r="C9" i="2"/>
  <c r="C8" i="2"/>
  <c r="C7" i="2"/>
  <c r="M18" i="2" l="1"/>
  <c r="M16" i="2"/>
  <c r="K18" i="2"/>
  <c r="K16" i="2"/>
  <c r="G18" i="2"/>
  <c r="G16" i="2"/>
  <c r="F18" i="2"/>
  <c r="E18" i="2"/>
  <c r="E16" i="2"/>
  <c r="K9" i="2"/>
  <c r="K7" i="2"/>
  <c r="M9" i="2"/>
  <c r="M7" i="2"/>
  <c r="G9" i="2"/>
  <c r="F9" i="2"/>
  <c r="F7" i="2"/>
  <c r="E9" i="2"/>
  <c r="E7" i="2"/>
  <c r="H19" i="2"/>
  <c r="J19" i="2"/>
  <c r="L19" i="2"/>
  <c r="C10" i="2"/>
  <c r="I10" i="2"/>
  <c r="J10" i="2"/>
  <c r="L10" i="2"/>
  <c r="C28" i="2" l="1"/>
  <c r="B28" i="2"/>
  <c r="B9" i="2"/>
  <c r="M404" i="6" l="1"/>
  <c r="H372" i="6"/>
  <c r="K372" i="6" s="1"/>
  <c r="L5" i="2" s="1"/>
  <c r="G372" i="6"/>
  <c r="K371" i="6" s="1"/>
  <c r="L4" i="2" s="1"/>
  <c r="M341" i="6"/>
  <c r="H308" i="6"/>
  <c r="K308" i="6" s="1"/>
  <c r="J5" i="2" s="1"/>
  <c r="G308" i="6"/>
  <c r="K307" i="6" s="1"/>
  <c r="J4" i="2" s="1"/>
  <c r="H277" i="6"/>
  <c r="K277" i="6" s="1"/>
  <c r="I5" i="2" s="1"/>
  <c r="G277" i="6"/>
  <c r="K276" i="6" s="1"/>
  <c r="I4" i="2" s="1"/>
  <c r="L213" i="6"/>
  <c r="G7" i="2" s="1"/>
  <c r="M213" i="6"/>
  <c r="M181" i="6"/>
  <c r="M148" i="6"/>
  <c r="L116" i="6"/>
  <c r="D7" i="2" s="1"/>
  <c r="D10" i="2" s="1"/>
  <c r="L55" i="6"/>
  <c r="M55" i="6"/>
  <c r="M377" i="4"/>
  <c r="H344" i="4"/>
  <c r="K344" i="4" s="1"/>
  <c r="L14" i="2" s="1"/>
  <c r="G344" i="4"/>
  <c r="K343" i="4" s="1"/>
  <c r="L13" i="2" s="1"/>
  <c r="M313" i="4"/>
  <c r="H280" i="4"/>
  <c r="K280" i="4" s="1"/>
  <c r="J14" i="2" s="1"/>
  <c r="G280" i="4"/>
  <c r="K279" i="4" s="1"/>
  <c r="J13" i="2" s="1"/>
  <c r="L248" i="4"/>
  <c r="I16" i="2" s="1"/>
  <c r="I19" i="2" s="1"/>
  <c r="H248" i="4"/>
  <c r="K248" i="4" s="1"/>
  <c r="I14" i="2" s="1"/>
  <c r="I31" i="2" s="1"/>
  <c r="G248" i="4"/>
  <c r="K247" i="4" s="1"/>
  <c r="I13" i="2" s="1"/>
  <c r="I30" i="2" s="1"/>
  <c r="H219" i="4"/>
  <c r="K219" i="4" s="1"/>
  <c r="H14" i="2" s="1"/>
  <c r="G219" i="4"/>
  <c r="K218" i="4" s="1"/>
  <c r="H13" i="2" s="1"/>
  <c r="M186" i="4"/>
  <c r="L154" i="4"/>
  <c r="F16" i="2" s="1"/>
  <c r="M154" i="4"/>
  <c r="M121" i="4"/>
  <c r="L89" i="4"/>
  <c r="D16" i="2" s="1"/>
  <c r="D19" i="2" s="1"/>
  <c r="H89" i="4"/>
  <c r="K89" i="4" s="1"/>
  <c r="D14" i="2" s="1"/>
  <c r="L57" i="4"/>
  <c r="C16" i="2" s="1"/>
  <c r="C19" i="2" s="1"/>
  <c r="L27" i="4"/>
  <c r="N27" i="4"/>
  <c r="B18" i="2" s="1"/>
  <c r="M27" i="4"/>
  <c r="J31" i="2" l="1"/>
  <c r="L30" i="2"/>
  <c r="J30" i="2"/>
  <c r="L31" i="2"/>
  <c r="L246" i="6"/>
  <c r="H7" i="2" s="1"/>
  <c r="H10" i="2" s="1"/>
  <c r="G89" i="4"/>
  <c r="K88" i="4" s="1"/>
  <c r="D13" i="2" s="1"/>
  <c r="H57" i="4"/>
  <c r="K57" i="4" s="1"/>
  <c r="C14" i="2" s="1"/>
  <c r="G27" i="4"/>
  <c r="K26" i="4" s="1"/>
  <c r="G57" i="4"/>
  <c r="K56" i="4" s="1"/>
  <c r="C13" i="2" s="1"/>
  <c r="G55" i="6"/>
  <c r="K54" i="6" s="1"/>
  <c r="G84" i="6"/>
  <c r="G121" i="4"/>
  <c r="K153" i="4"/>
  <c r="F13" i="2" s="1"/>
  <c r="G186" i="4"/>
  <c r="G313" i="4"/>
  <c r="G377" i="4"/>
  <c r="G341" i="6"/>
  <c r="G404" i="6"/>
  <c r="B7" i="2"/>
  <c r="B16" i="2"/>
  <c r="M17" i="2"/>
  <c r="M19" i="2" s="1"/>
  <c r="H377" i="4"/>
  <c r="M8" i="2"/>
  <c r="M10" i="2" s="1"/>
  <c r="H404" i="6"/>
  <c r="K17" i="2"/>
  <c r="K19" i="2" s="1"/>
  <c r="H313" i="4"/>
  <c r="H341" i="6"/>
  <c r="K8" i="2"/>
  <c r="K10" i="2" s="1"/>
  <c r="G17" i="2"/>
  <c r="G19" i="2" s="1"/>
  <c r="H186" i="4"/>
  <c r="G8" i="2"/>
  <c r="G10" i="2" s="1"/>
  <c r="F17" i="2"/>
  <c r="F19" i="2" s="1"/>
  <c r="H154" i="4"/>
  <c r="F8" i="2"/>
  <c r="F10" i="2" s="1"/>
  <c r="E17" i="2"/>
  <c r="E19" i="2" s="1"/>
  <c r="H121" i="4"/>
  <c r="E8" i="2"/>
  <c r="E10" i="2" s="1"/>
  <c r="H27" i="4"/>
  <c r="K27" i="4" s="1"/>
  <c r="B17" i="2"/>
  <c r="B8" i="2"/>
  <c r="H55" i="6"/>
  <c r="K55" i="6" s="1"/>
  <c r="K83" i="6" l="1"/>
  <c r="C4" i="2" s="1"/>
  <c r="B13" i="2"/>
  <c r="H84" i="6"/>
  <c r="K84" i="6" s="1"/>
  <c r="G116" i="6"/>
  <c r="H116" i="6"/>
  <c r="K116" i="6" s="1"/>
  <c r="D5" i="2" s="1"/>
  <c r="D31" i="2" s="1"/>
  <c r="B10" i="2"/>
  <c r="K341" i="6"/>
  <c r="K5" i="2" s="1"/>
  <c r="K403" i="6"/>
  <c r="M4" i="2" s="1"/>
  <c r="K376" i="4"/>
  <c r="M13" i="2" s="1"/>
  <c r="K185" i="4"/>
  <c r="G13" i="2" s="1"/>
  <c r="B19" i="2"/>
  <c r="K121" i="4"/>
  <c r="E14" i="2" s="1"/>
  <c r="K154" i="4"/>
  <c r="F14" i="2" s="1"/>
  <c r="K186" i="4"/>
  <c r="G14" i="2" s="1"/>
  <c r="K313" i="4"/>
  <c r="K14" i="2" s="1"/>
  <c r="K31" i="2" s="1"/>
  <c r="K404" i="6"/>
  <c r="M5" i="2" s="1"/>
  <c r="K377" i="4"/>
  <c r="M14" i="2" s="1"/>
  <c r="K340" i="6"/>
  <c r="K4" i="2" s="1"/>
  <c r="K312" i="4"/>
  <c r="K13" i="2" s="1"/>
  <c r="K120" i="4"/>
  <c r="E13" i="2" s="1"/>
  <c r="B14" i="2"/>
  <c r="B4" i="2"/>
  <c r="B5" i="2"/>
  <c r="K30" i="2" l="1"/>
  <c r="M31" i="2"/>
  <c r="M30" i="2"/>
  <c r="H148" i="6"/>
  <c r="K148" i="6" s="1"/>
  <c r="E5" i="2" s="1"/>
  <c r="E31" i="2" s="1"/>
  <c r="K115" i="6"/>
  <c r="D4" i="2" s="1"/>
  <c r="D30" i="2" s="1"/>
  <c r="G148" i="6"/>
  <c r="C5" i="2"/>
  <c r="H181" i="6"/>
  <c r="M33" i="2"/>
  <c r="L33" i="2"/>
  <c r="K33" i="2"/>
  <c r="J33" i="2"/>
  <c r="I33" i="2"/>
  <c r="H33" i="2"/>
  <c r="E33" i="2"/>
  <c r="C33" i="2"/>
  <c r="B35" i="2"/>
  <c r="M15" i="2"/>
  <c r="M20" i="2" s="1"/>
  <c r="L15" i="2"/>
  <c r="L20" i="2" s="1"/>
  <c r="K15" i="2"/>
  <c r="K20" i="2" s="1"/>
  <c r="J15" i="2"/>
  <c r="J20" i="2" s="1"/>
  <c r="I15" i="2"/>
  <c r="I20" i="2" s="1"/>
  <c r="H15" i="2"/>
  <c r="H20" i="2" s="1"/>
  <c r="G15" i="2"/>
  <c r="G20" i="2" s="1"/>
  <c r="F15" i="2"/>
  <c r="F20" i="2" s="1"/>
  <c r="E15" i="2"/>
  <c r="E20" i="2" s="1"/>
  <c r="D15" i="2"/>
  <c r="D20" i="2" s="1"/>
  <c r="M6" i="2"/>
  <c r="M11" i="2" s="1"/>
  <c r="L6" i="2"/>
  <c r="L11" i="2" s="1"/>
  <c r="K6" i="2"/>
  <c r="K11" i="2" s="1"/>
  <c r="G33" i="2"/>
  <c r="F33" i="2"/>
  <c r="D33" i="2"/>
  <c r="G181" i="6" l="1"/>
  <c r="G213" i="6" s="1"/>
  <c r="K147" i="6"/>
  <c r="E4" i="2" s="1"/>
  <c r="H213" i="6"/>
  <c r="K181" i="6"/>
  <c r="F5" i="2" s="1"/>
  <c r="F31" i="2" s="1"/>
  <c r="N1" i="2"/>
  <c r="B33" i="2"/>
  <c r="C15" i="2"/>
  <c r="C20" i="2" s="1"/>
  <c r="I6" i="2"/>
  <c r="I11" i="2" s="1"/>
  <c r="D6" i="2"/>
  <c r="D11" i="2" s="1"/>
  <c r="J6" i="2"/>
  <c r="J11" i="2" s="1"/>
  <c r="E6" i="2" l="1"/>
  <c r="E11" i="2" s="1"/>
  <c r="E30" i="2"/>
  <c r="K180" i="6"/>
  <c r="F4" i="2" s="1"/>
  <c r="G246" i="6"/>
  <c r="K245" i="6" s="1"/>
  <c r="H4" i="2" s="1"/>
  <c r="H30" i="2" s="1"/>
  <c r="K212" i="6"/>
  <c r="G4" i="2" s="1"/>
  <c r="G30" i="2" s="1"/>
  <c r="H246" i="6"/>
  <c r="K246" i="6" s="1"/>
  <c r="H5" i="2" s="1"/>
  <c r="H31" i="2" s="1"/>
  <c r="K213" i="6"/>
  <c r="G5" i="2" s="1"/>
  <c r="G31" i="2" s="1"/>
  <c r="C6" i="2"/>
  <c r="C11" i="2" s="1"/>
  <c r="C24" i="2"/>
  <c r="C29" i="2" s="1"/>
  <c r="C31" i="2"/>
  <c r="C30" i="2"/>
  <c r="F6" i="2" l="1"/>
  <c r="F11" i="2" s="1"/>
  <c r="F30" i="2"/>
  <c r="H6" i="2"/>
  <c r="H11" i="2" s="1"/>
  <c r="G6" i="2"/>
  <c r="G11" i="2" s="1"/>
  <c r="B24" i="2"/>
  <c r="B29" i="2" s="1"/>
  <c r="B6" i="2"/>
  <c r="B11" i="2" s="1"/>
  <c r="B31" i="2"/>
  <c r="B15" i="2" l="1"/>
  <c r="B20" i="2" s="1"/>
  <c r="B30" i="2"/>
</calcChain>
</file>

<file path=xl/sharedStrings.xml><?xml version="1.0" encoding="utf-8"?>
<sst xmlns="http://schemas.openxmlformats.org/spreadsheetml/2006/main" count="517" uniqueCount="91">
  <si>
    <t>Moy</t>
  </si>
  <si>
    <t>Grieser</t>
  </si>
  <si>
    <t>Fiori</t>
  </si>
  <si>
    <t>Kunde</t>
  </si>
  <si>
    <t>von</t>
  </si>
  <si>
    <t>bis</t>
  </si>
  <si>
    <t>prod.</t>
  </si>
  <si>
    <t>unpr.</t>
  </si>
  <si>
    <t>Arbeitsstunden</t>
  </si>
  <si>
    <t>unprod.</t>
  </si>
  <si>
    <t>Urlaub</t>
  </si>
  <si>
    <t>Feiertage</t>
  </si>
  <si>
    <t>Anw. prod/unprod</t>
  </si>
  <si>
    <t xml:space="preserve">Gesamt prod. </t>
  </si>
  <si>
    <t>Gesamt unprod.</t>
  </si>
  <si>
    <t>Verkaufbare Std.</t>
  </si>
  <si>
    <t>Stand</t>
  </si>
  <si>
    <t>Januar</t>
  </si>
  <si>
    <t>Februar</t>
  </si>
  <si>
    <t>März</t>
  </si>
  <si>
    <t>April</t>
  </si>
  <si>
    <t>Mai</t>
  </si>
  <si>
    <t>Juni</t>
  </si>
  <si>
    <t>Juli</t>
  </si>
  <si>
    <t>August</t>
  </si>
  <si>
    <t>September</t>
  </si>
  <si>
    <t>Oktober</t>
  </si>
  <si>
    <t>November</t>
  </si>
  <si>
    <t>Dezember</t>
  </si>
  <si>
    <t>Moy prod.</t>
  </si>
  <si>
    <t>Moy unpr.</t>
  </si>
  <si>
    <t>Grieser prod.</t>
  </si>
  <si>
    <t>Grieser unpr.</t>
  </si>
  <si>
    <t>Fiori prod.</t>
  </si>
  <si>
    <t>Fiori unpr.</t>
  </si>
  <si>
    <t>F</t>
  </si>
  <si>
    <t>U</t>
  </si>
  <si>
    <t>K</t>
  </si>
  <si>
    <t>Krank</t>
  </si>
  <si>
    <t>Arbeiten</t>
  </si>
  <si>
    <t xml:space="preserve"> </t>
  </si>
  <si>
    <t>.</t>
  </si>
  <si>
    <t>Feiertag</t>
  </si>
  <si>
    <t>HH</t>
  </si>
  <si>
    <t>o. B.</t>
  </si>
  <si>
    <t>Abgerechnet</t>
  </si>
  <si>
    <t>Offen</t>
  </si>
  <si>
    <t>Werksatt</t>
  </si>
  <si>
    <t>Wochenstunden</t>
  </si>
  <si>
    <t>Rohrbruch Heizung</t>
  </si>
  <si>
    <t>Küchenmontage EG</t>
  </si>
  <si>
    <t>Abwasserroher erneuert</t>
  </si>
  <si>
    <t>Rohrbruch beseitigt</t>
  </si>
  <si>
    <t>Gasleitung demontage</t>
  </si>
  <si>
    <t>Gasleitung</t>
  </si>
  <si>
    <t>Küchenmontage EG, Endmontage Zähler</t>
  </si>
  <si>
    <t>Gasleitung montiert</t>
  </si>
  <si>
    <t>Gasleitung montiert 7,5 / Hahn getauscht 0,5</t>
  </si>
  <si>
    <t>erl.</t>
  </si>
  <si>
    <t>Entsorgung</t>
  </si>
  <si>
    <t>WC-Sitz u. Haltegriff montiert</t>
  </si>
  <si>
    <t>Werkstatt</t>
  </si>
  <si>
    <t>Verstopfung beseitigt</t>
  </si>
  <si>
    <t>Oberteile getauscht</t>
  </si>
  <si>
    <t>Wartung</t>
  </si>
  <si>
    <t>Sanierung Küche Heiderich</t>
  </si>
  <si>
    <t>Sifon abgedichtet Spüle</t>
  </si>
  <si>
    <t>Entleerung WW ausgetauscht</t>
  </si>
  <si>
    <t>Wärmepumpe umgebaut</t>
  </si>
  <si>
    <t>HK neu befestigt</t>
  </si>
  <si>
    <t>Durchlauferhitzer u. WT-Armatur getauscht</t>
  </si>
  <si>
    <t>WC-Sitz getauscht</t>
  </si>
  <si>
    <t>?</t>
  </si>
  <si>
    <t>Hausanschluß Zähler montiert</t>
  </si>
  <si>
    <t>Sanierung Küche Heiderich Leitung gelegt u. isoliert</t>
  </si>
  <si>
    <t>Sanierung Küche Heiderich isoliert</t>
  </si>
  <si>
    <t>Spülearmatur getauscht</t>
  </si>
  <si>
    <t>Gasleitung geprüft</t>
  </si>
  <si>
    <t>Boiler u. Sifon getauscht</t>
  </si>
  <si>
    <t>HZ-Wartung Spülkästen u. Wasser überprüft</t>
  </si>
  <si>
    <t>UP-Ventil Sauna überprüft</t>
  </si>
  <si>
    <t>UP-Spülkasten überprüft</t>
  </si>
  <si>
    <t>Sanierung Küche Heiderich Zähler u. UP-Ventile montiert u. isoliert</t>
  </si>
  <si>
    <t>Therme auf Fehler überprüft u. neu eingemessen</t>
  </si>
  <si>
    <t>Füllventil getauscht</t>
  </si>
  <si>
    <t>Wärmetauscher u. Zündelektrode getauscht</t>
  </si>
  <si>
    <t>Demontagearbeiten</t>
  </si>
  <si>
    <t>Arbeitsb. 9.00 Uhr</t>
  </si>
  <si>
    <t>Abger.</t>
  </si>
  <si>
    <t>0,00</t>
  </si>
  <si>
    <t>xyz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</si>
</sst>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/mm/yy;@"/>
    <numFmt numFmtId="165" formatCode="#,##0.00_ ;\-#,##0.00\ "/>
    <numFmt numFmtId="166" formatCode="ddd\,\ dd/mm/yy"/>
    <numFmt numFmtId="167" formatCode="ddd\ dd/mm/yy"/>
  </numFmts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theme="1"/>
      <name val="Calibri Light"/>
      <family val="2"/>
      <scheme val="major"/>
    </font>
  </fonts>
  <fills count="12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B0F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8" xfId="0" applyBorder="1"/>
    <xf numFmtId="0" fontId="0" fillId="0" borderId="5" xfId="0" applyBorder="1"/>
    <xf numFmtId="0" fontId="0" fillId="0" borderId="2" xfId="0" applyBorder="1"/>
    <xf numFmtId="0" fontId="2" fillId="0" borderId="5" xfId="0" applyFont="1" applyBorder="1"/>
    <xf numFmtId="0" fontId="0" fillId="3" borderId="2" xfId="0" applyFill="1" applyBorder="1"/>
    <xf numFmtId="0" fontId="0" fillId="4" borderId="2" xfId="0" applyFill="1" applyBorder="1"/>
    <xf numFmtId="0" fontId="2" fillId="0" borderId="0" xfId="0" applyFont="1"/>
    <xf numFmtId="2" fontId="0" fillId="0" borderId="1" xfId="0" applyNumberFormat="1" applyBorder="1"/>
    <xf numFmtId="2" fontId="0" fillId="0" borderId="8" xfId="0" applyNumberFormat="1" applyBorder="1"/>
    <xf numFmtId="2" fontId="0" fillId="0" borderId="6" xfId="0" applyNumberFormat="1" applyBorder="1"/>
    <xf numFmtId="2" fontId="1" fillId="0" borderId="2" xfId="0" applyNumberFormat="1" applyFont="1" applyBorder="1"/>
    <xf numFmtId="2" fontId="1" fillId="0" borderId="1" xfId="0" applyNumberFormat="1" applyFont="1" applyBorder="1"/>
    <xf numFmtId="2" fontId="1" fillId="0" borderId="8" xfId="0" applyNumberFormat="1" applyFont="1" applyBorder="1"/>
    <xf numFmtId="2" fontId="2" fillId="0" borderId="6" xfId="0" applyNumberFormat="1" applyFont="1" applyBorder="1"/>
    <xf numFmtId="2" fontId="0" fillId="0" borderId="2" xfId="0" applyNumberFormat="1" applyBorder="1"/>
    <xf numFmtId="14" fontId="2" fillId="0" borderId="0" xfId="0" applyNumberFormat="1" applyFont="1"/>
    <xf numFmtId="2" fontId="0" fillId="0" borderId="7" xfId="0" applyNumberFormat="1" applyBorder="1"/>
    <xf numFmtId="165" fontId="2" fillId="0" borderId="6" xfId="0" applyNumberFormat="1" applyFont="1" applyBorder="1"/>
    <xf numFmtId="2" fontId="0" fillId="0" borderId="0" xfId="0" applyNumberFormat="1"/>
    <xf numFmtId="0" fontId="3" fillId="0" borderId="2" xfId="0" applyFont="1" applyBorder="1" applyAlignment="1" applyProtection="1">
      <alignment horizontal="left"/>
      <protection locked="0"/>
    </xf>
    <xf numFmtId="20" fontId="4" fillId="0" borderId="0" xfId="0" applyNumberFormat="1" applyFont="1" applyProtection="1">
      <protection locked="0"/>
    </xf>
    <xf numFmtId="0" fontId="4" fillId="0" borderId="0" xfId="0" applyFont="1" applyProtection="1">
      <protection locked="0"/>
    </xf>
    <xf numFmtId="0" fontId="2" fillId="0" borderId="9" xfId="0" applyFont="1" applyBorder="1"/>
    <xf numFmtId="2" fontId="2" fillId="0" borderId="10" xfId="0" applyNumberFormat="1" applyFont="1" applyBorder="1"/>
    <xf numFmtId="2" fontId="1" fillId="0" borderId="6" xfId="0" applyNumberFormat="1" applyFont="1" applyBorder="1"/>
    <xf numFmtId="0" fontId="0" fillId="0" borderId="0" xfId="0" applyProtection="1">
      <protection locked="0"/>
    </xf>
    <xf numFmtId="167" fontId="4" fillId="0" borderId="0" xfId="0" applyNumberFormat="1" applyFont="1" applyProtection="1">
      <protection locked="0"/>
    </xf>
    <xf numFmtId="2" fontId="4" fillId="0" borderId="0" xfId="0" applyNumberFormat="1" applyFont="1" applyAlignment="1" applyProtection="1">
      <alignment horizontal="right"/>
      <protection locked="0"/>
    </xf>
    <xf numFmtId="2" fontId="4" fillId="0" borderId="0" xfId="0" applyNumberFormat="1" applyFont="1" applyProtection="1">
      <protection locked="0"/>
    </xf>
    <xf numFmtId="0" fontId="0" fillId="5" borderId="0" xfId="0" applyFill="1" applyProtection="1">
      <protection locked="0"/>
    </xf>
    <xf numFmtId="0" fontId="3" fillId="0" borderId="0" xfId="0" applyFont="1" applyAlignment="1" applyProtection="1">
      <alignment horizontal="left"/>
      <protection locked="0"/>
    </xf>
    <xf numFmtId="166" fontId="3" fillId="0" borderId="0" xfId="0" applyNumberFormat="1" applyFont="1" applyAlignment="1" applyProtection="1">
      <alignment horizontal="left"/>
      <protection locked="0"/>
    </xf>
    <xf numFmtId="20" fontId="3" fillId="0" borderId="0" xfId="0" applyNumberFormat="1" applyFont="1" applyAlignment="1" applyProtection="1">
      <alignment horizontal="left"/>
      <protection locked="0"/>
    </xf>
    <xf numFmtId="2" fontId="3" fillId="0" borderId="0" xfId="0" applyNumberFormat="1" applyFont="1" applyAlignment="1" applyProtection="1">
      <alignment horizontal="left"/>
      <protection locked="0"/>
    </xf>
    <xf numFmtId="0" fontId="5" fillId="0" borderId="0" xfId="0" applyFont="1" applyAlignment="1" applyProtection="1">
      <alignment horizontal="left"/>
      <protection locked="0"/>
    </xf>
    <xf numFmtId="164" fontId="6" fillId="0" borderId="1" xfId="0" applyNumberFormat="1" applyFont="1" applyBorder="1" applyAlignment="1" applyProtection="1">
      <alignment vertical="center"/>
      <protection locked="0"/>
    </xf>
    <xf numFmtId="2" fontId="6" fillId="0" borderId="1" xfId="0" applyNumberFormat="1" applyFont="1" applyBorder="1" applyAlignment="1" applyProtection="1">
      <alignment vertical="center"/>
      <protection locked="0"/>
    </xf>
    <xf numFmtId="2" fontId="6" fillId="0" borderId="1" xfId="0" applyNumberFormat="1" applyFont="1" applyBorder="1" applyAlignment="1" applyProtection="1">
      <alignment horizontal="center"/>
      <protection locked="0"/>
    </xf>
    <xf numFmtId="164" fontId="4" fillId="0" borderId="1" xfId="0" applyNumberFormat="1" applyFont="1" applyBorder="1" applyAlignment="1" applyProtection="1">
      <alignment vertical="center"/>
      <protection locked="0"/>
    </xf>
    <xf numFmtId="2" fontId="4" fillId="0" borderId="1" xfId="0" applyNumberFormat="1" applyFont="1" applyBorder="1" applyAlignment="1" applyProtection="1">
      <alignment vertical="center"/>
      <protection locked="0"/>
    </xf>
    <xf numFmtId="2" fontId="4" fillId="0" borderId="1" xfId="0" applyNumberFormat="1" applyFont="1" applyBorder="1" applyAlignment="1" applyProtection="1">
      <alignment horizontal="center"/>
      <protection locked="0"/>
    </xf>
    <xf numFmtId="164" fontId="4" fillId="5" borderId="1" xfId="0" applyNumberFormat="1" applyFont="1" applyFill="1" applyBorder="1" applyAlignment="1" applyProtection="1">
      <alignment vertical="center"/>
      <protection locked="0"/>
    </xf>
    <xf numFmtId="2" fontId="4" fillId="5" borderId="1" xfId="0" applyNumberFormat="1" applyFont="1" applyFill="1" applyBorder="1" applyAlignment="1" applyProtection="1">
      <alignment vertical="center"/>
      <protection locked="0"/>
    </xf>
    <xf numFmtId="0" fontId="4" fillId="0" borderId="0" xfId="0" applyFont="1" applyBorder="1" applyProtection="1">
      <protection locked="0"/>
    </xf>
    <xf numFmtId="0" fontId="3" fillId="6" borderId="1" xfId="0" applyFont="1" applyFill="1" applyBorder="1" applyProtection="1">
      <protection locked="0"/>
    </xf>
    <xf numFmtId="166" fontId="3" fillId="0" borderId="1" xfId="0" applyNumberFormat="1" applyFont="1" applyBorder="1" applyAlignment="1" applyProtection="1">
      <alignment horizontal="left"/>
      <protection locked="0"/>
    </xf>
    <xf numFmtId="0" fontId="3" fillId="7" borderId="1" xfId="0" applyFont="1" applyFill="1" applyBorder="1" applyAlignment="1" applyProtection="1">
      <alignment horizontal="left"/>
      <protection locked="0"/>
    </xf>
    <xf numFmtId="0" fontId="3" fillId="8" borderId="1" xfId="0" applyFont="1" applyFill="1" applyBorder="1" applyProtection="1">
      <protection locked="0"/>
    </xf>
    <xf numFmtId="0" fontId="3" fillId="10" borderId="1" xfId="0" applyFont="1" applyFill="1" applyBorder="1" applyProtection="1">
      <protection locked="0"/>
    </xf>
    <xf numFmtId="0" fontId="2" fillId="11" borderId="1" xfId="0" applyFont="1" applyFill="1" applyBorder="1" applyProtection="1">
      <protection locked="0"/>
    </xf>
    <xf numFmtId="0" fontId="2" fillId="9" borderId="1" xfId="0" applyFont="1" applyFill="1" applyBorder="1" applyProtection="1">
      <protection locked="0"/>
    </xf>
    <xf numFmtId="0" fontId="0" fillId="4" borderId="0" xfId="0" applyFill="1" applyProtection="1">
      <protection locked="0"/>
    </xf>
    <xf numFmtId="0" fontId="3" fillId="0" borderId="0" xfId="0" applyFont="1" applyProtection="1">
      <protection locked="0"/>
    </xf>
    <xf numFmtId="2" fontId="4" fillId="0" borderId="0" xfId="0" applyNumberFormat="1" applyFont="1" applyBorder="1" applyAlignment="1" applyProtection="1">
      <alignment horizontal="right"/>
      <protection locked="0"/>
    </xf>
    <xf numFmtId="2" fontId="4" fillId="0" borderId="0" xfId="0" applyNumberFormat="1" applyFont="1" applyFill="1" applyBorder="1" applyAlignment="1" applyProtection="1">
      <alignment horizontal="right"/>
      <protection locked="0"/>
    </xf>
    <xf numFmtId="2" fontId="4" fillId="0" borderId="1" xfId="0" applyNumberFormat="1" applyFont="1" applyFill="1" applyBorder="1" applyAlignment="1" applyProtection="1">
      <alignment horizontal="right"/>
      <protection locked="0"/>
    </xf>
    <xf numFmtId="2" fontId="6" fillId="0" borderId="4" xfId="0" applyNumberFormat="1" applyFont="1" applyBorder="1" applyAlignment="1" applyProtection="1">
      <alignment vertical="center"/>
      <protection locked="0"/>
    </xf>
    <xf numFmtId="2" fontId="4" fillId="0" borderId="0" xfId="0" applyNumberFormat="1" applyFont="1" applyBorder="1" applyProtection="1">
      <protection locked="0"/>
    </xf>
    <xf numFmtId="0" fontId="4" fillId="0" borderId="1" xfId="0" applyFont="1" applyFill="1" applyBorder="1" applyProtection="1">
      <protection locked="0"/>
    </xf>
    <xf numFmtId="20" fontId="4" fillId="0" borderId="1" xfId="0" applyNumberFormat="1" applyFont="1" applyFill="1" applyBorder="1" applyProtection="1">
      <protection locked="0"/>
    </xf>
    <xf numFmtId="2" fontId="4" fillId="0" borderId="1" xfId="0" applyNumberFormat="1" applyFont="1" applyFill="1" applyBorder="1" applyAlignment="1">
      <alignment horizontal="right"/>
    </xf>
    <xf numFmtId="166" fontId="3" fillId="0" borderId="3" xfId="0" applyNumberFormat="1" applyFont="1" applyFill="1" applyBorder="1" applyAlignment="1" applyProtection="1">
      <alignment horizontal="left"/>
      <protection locked="0"/>
    </xf>
    <xf numFmtId="0" fontId="3" fillId="0" borderId="2" xfId="0" applyFont="1" applyFill="1" applyBorder="1" applyAlignment="1" applyProtection="1">
      <alignment horizontal="left"/>
      <protection locked="0"/>
    </xf>
    <xf numFmtId="20" fontId="3" fillId="0" borderId="2" xfId="0" applyNumberFormat="1" applyFont="1" applyFill="1" applyBorder="1" applyAlignment="1" applyProtection="1">
      <alignment horizontal="left"/>
      <protection locked="0"/>
    </xf>
    <xf numFmtId="2" fontId="3" fillId="0" borderId="2" xfId="0" applyNumberFormat="1" applyFont="1" applyFill="1" applyBorder="1" applyAlignment="1">
      <alignment horizontal="left"/>
    </xf>
    <xf numFmtId="2" fontId="3" fillId="0" borderId="2" xfId="0" applyNumberFormat="1" applyFont="1" applyFill="1" applyBorder="1" applyAlignment="1" applyProtection="1">
      <alignment horizontal="left"/>
      <protection locked="0"/>
    </xf>
    <xf numFmtId="166" fontId="4" fillId="0" borderId="4" xfId="0" applyNumberFormat="1" applyFont="1" applyFill="1" applyBorder="1" applyProtection="1">
      <protection locked="0"/>
    </xf>
    <xf numFmtId="167" fontId="4" fillId="0" borderId="4" xfId="0" applyNumberFormat="1" applyFont="1" applyFill="1" applyBorder="1" applyProtection="1">
      <protection locked="0"/>
    </xf>
    <xf numFmtId="2" fontId="3" fillId="0" borderId="1" xfId="0" applyNumberFormat="1" applyFont="1" applyFill="1" applyBorder="1" applyAlignment="1">
      <alignment horizontal="right"/>
    </xf>
    <xf numFmtId="2" fontId="3" fillId="0" borderId="1" xfId="0" applyNumberFormat="1" applyFont="1" applyFill="1" applyBorder="1" applyAlignment="1" applyProtection="1">
      <alignment horizontal="right"/>
      <protection locked="0"/>
    </xf>
    <xf numFmtId="2" fontId="4" fillId="0" borderId="2" xfId="0" applyNumberFormat="1" applyFont="1" applyFill="1" applyBorder="1" applyAlignment="1" applyProtection="1">
      <alignment horizontal="right"/>
      <protection locked="0"/>
    </xf>
    <xf numFmtId="0" fontId="0" fillId="0" borderId="0" xfId="0" applyFill="1" applyBorder="1" applyProtection="1">
      <protection locked="0"/>
    </xf>
    <xf numFmtId="0" fontId="4" fillId="0" borderId="8" xfId="0" applyFont="1" applyFill="1" applyBorder="1"/>
    <xf numFmtId="167" fontId="4" fillId="0" borderId="1" xfId="0" applyNumberFormat="1" applyFont="1" applyFill="1" applyBorder="1" applyProtection="1">
      <protection locked="0"/>
    </xf>
    <xf numFmtId="2" fontId="4" fillId="0" borderId="1" xfId="0" applyNumberFormat="1" applyFont="1" applyFill="1" applyBorder="1" applyProtection="1">
      <protection locked="0"/>
    </xf>
    <xf numFmtId="0" fontId="4" fillId="0" borderId="1" xfId="0" applyFont="1" applyFill="1" applyBorder="1" applyAlignment="1" applyProtection="1">
      <alignment horizontal="right"/>
      <protection locked="0"/>
    </xf>
    <xf numFmtId="0" fontId="4" fillId="0" borderId="0" xfId="0" applyFont="1" applyFill="1" applyProtection="1">
      <protection locked="0"/>
    </xf>
    <xf numFmtId="20" fontId="4" fillId="0" borderId="0" xfId="0" applyNumberFormat="1" applyFont="1" applyFill="1" applyProtection="1">
      <protection locked="0"/>
    </xf>
    <xf numFmtId="2" fontId="4" fillId="0" borderId="0" xfId="0" applyNumberFormat="1" applyFont="1" applyFill="1" applyProtection="1">
      <protection locked="0"/>
    </xf>
    <xf numFmtId="2" fontId="4" fillId="0" borderId="0" xfId="0" applyNumberFormat="1" applyFont="1" applyFill="1" applyAlignment="1">
      <alignment horizontal="right"/>
    </xf>
    <xf numFmtId="0" fontId="4" fillId="0" borderId="0" xfId="0" applyFont="1" applyFill="1" applyAlignment="1" applyProtection="1">
      <alignment horizontal="right"/>
      <protection locked="0"/>
    </xf>
    <xf numFmtId="166" fontId="4" fillId="0" borderId="0" xfId="0" applyNumberFormat="1" applyFont="1" applyFill="1" applyProtection="1">
      <protection locked="0"/>
    </xf>
    <xf numFmtId="2" fontId="4" fillId="0" borderId="0" xfId="0" applyNumberFormat="1" applyFont="1" applyFill="1" applyAlignment="1" applyProtection="1">
      <alignment horizontal="right"/>
      <protection locked="0"/>
    </xf>
    <xf numFmtId="167" fontId="4" fillId="0" borderId="8" xfId="0" applyNumberFormat="1" applyFont="1" applyFill="1" applyBorder="1" applyProtection="1">
      <protection locked="0"/>
    </xf>
    <xf numFmtId="2" fontId="4" fillId="0" borderId="8" xfId="0" applyNumberFormat="1" applyFont="1" applyFill="1" applyBorder="1" applyAlignment="1">
      <alignment horizontal="right"/>
    </xf>
    <xf numFmtId="2" fontId="4" fillId="0" borderId="8" xfId="0" applyNumberFormat="1" applyFont="1" applyFill="1" applyBorder="1" applyAlignment="1" applyProtection="1">
      <alignment horizontal="right"/>
      <protection locked="0"/>
    </xf>
    <xf numFmtId="166" fontId="3" fillId="0" borderId="2" xfId="0" applyNumberFormat="1" applyFont="1" applyFill="1" applyBorder="1" applyAlignment="1" applyProtection="1">
      <alignment horizontal="left"/>
      <protection locked="0"/>
    </xf>
    <xf numFmtId="0" fontId="5" fillId="0" borderId="2" xfId="0" applyFont="1" applyFill="1" applyBorder="1" applyAlignment="1" applyProtection="1">
      <alignment horizontal="left"/>
      <protection locked="0"/>
    </xf>
    <xf numFmtId="164" fontId="6" fillId="0" borderId="0" xfId="0" applyNumberFormat="1" applyFont="1" applyBorder="1" applyAlignment="1" applyProtection="1">
      <alignment vertical="center"/>
      <protection locked="0"/>
    </xf>
    <xf numFmtId="2" fontId="6" fillId="0" borderId="0" xfId="0" applyNumberFormat="1" applyFont="1" applyBorder="1" applyAlignment="1" applyProtection="1">
      <alignment vertical="center"/>
      <protection locked="0"/>
    </xf>
    <xf numFmtId="2" fontId="6" fillId="0" borderId="1" xfId="0" applyNumberFormat="1" applyFont="1" applyBorder="1" applyAlignment="1" applyProtection="1">
      <alignment horizontal="right" vertical="center"/>
      <protection locked="0"/>
    </xf>
    <xf numFmtId="2" fontId="4" fillId="0" borderId="1" xfId="0" applyNumberFormat="1" applyFont="1" applyBorder="1" applyAlignment="1" applyProtection="1">
      <alignment horizontal="right" vertical="center"/>
      <protection locked="0"/>
    </xf>
    <xf numFmtId="2" fontId="0" fillId="0" borderId="1" xfId="0" applyNumberFormat="1" applyBorder="1" applyAlignment="1">
      <alignment horizontal="right"/>
    </xf>
    <xf numFmtId="0" fontId="0" fillId="0" borderId="0" xfId="0" applyFill="1" applyProtection="1">
      <protection locked="0"/>
    </xf>
    <xf numFmtId="166" fontId="4" fillId="6" borderId="4" xfId="0" applyNumberFormat="1" applyFont="1" applyFill="1" applyBorder="1" applyProtection="1">
      <protection locked="0"/>
    </xf>
    <xf numFmtId="0" fontId="4" fillId="6" borderId="1" xfId="0" applyFont="1" applyFill="1" applyBorder="1" applyProtection="1">
      <protection locked="0"/>
    </xf>
    <xf numFmtId="20" fontId="4" fillId="6" borderId="1" xfId="0" applyNumberFormat="1" applyFont="1" applyFill="1" applyBorder="1" applyProtection="1">
      <protection locked="0"/>
    </xf>
    <xf numFmtId="2" fontId="4" fillId="6" borderId="1" xfId="0" applyNumberFormat="1" applyFont="1" applyFill="1" applyBorder="1" applyAlignment="1">
      <alignment horizontal="right"/>
    </xf>
    <xf numFmtId="167" fontId="4" fillId="6" borderId="1" xfId="0" applyNumberFormat="1" applyFont="1" applyFill="1" applyBorder="1" applyProtection="1">
      <protection locked="0"/>
    </xf>
    <xf numFmtId="2" fontId="4" fillId="6" borderId="1" xfId="0" applyNumberFormat="1" applyFont="1" applyFill="1" applyBorder="1" applyAlignment="1" applyProtection="1">
      <alignment horizontal="right"/>
      <protection locked="0"/>
    </xf>
    <xf numFmtId="166" fontId="4" fillId="0" borderId="4" xfId="0" applyNumberFormat="1" applyFont="1" applyFill="1" applyBorder="1"/>
    <xf numFmtId="0" fontId="4" fillId="0" borderId="1" xfId="0" applyFont="1" applyFill="1" applyBorder="1"/>
    <xf numFmtId="20" fontId="4" fillId="0" borderId="1" xfId="0" applyNumberFormat="1" applyFont="1" applyFill="1" applyBorder="1"/>
    <xf numFmtId="167" fontId="4" fillId="0" borderId="1" xfId="0" applyNumberFormat="1" applyFont="1" applyFill="1" applyBorder="1"/>
  </cellXfs>
  <cellStyles count="1">
    <cellStyle name="Standard" xfId="0" builtinId="0"/>
  </cellStyles>
  <dxfs count="429"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7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7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7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7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7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9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7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7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7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7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7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7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7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7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7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7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7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7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7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7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7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7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7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7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7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7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7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7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7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7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7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7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7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7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7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7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7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7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7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7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7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7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7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7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7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7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7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7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7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7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7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7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7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7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7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7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7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7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7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7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7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7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colors>
    <mruColors>
      <color rgb="FFF3D7E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D5B1AC-7B00-4E0A-A768-6B8C12359A44}">
  <sheetPr codeName="Tabelle4"/>
  <dimension ref="A1:S497"/>
  <sheetViews>
    <sheetView zoomScaleNormal="100" workbookViewId="0">
      <pane ySplit="1" topLeftCell="A53" activePane="bottomLeft" state="frozen"/>
      <selection activeCell="I1" sqref="I1"/>
      <selection pane="bottomLeft" activeCell="E50" sqref="E50"/>
    </sheetView>
  </sheetViews>
  <sheetFormatPr baseColWidth="10" defaultColWidth="11.453125" defaultRowHeight="14.5" x14ac:dyDescent="0.35"/>
  <cols>
    <col min="1" max="1" width="10.26953125" style="84" bestFit="1" customWidth="1"/>
    <col min="2" max="2" width="16.7265625" style="79" bestFit="1" customWidth="1"/>
    <col min="3" max="4" width="5.1796875" style="80" customWidth="1"/>
    <col min="5" max="5" width="40.7265625" style="79" customWidth="1"/>
    <col min="6" max="6" width="1.7265625" style="79" customWidth="1"/>
    <col min="7" max="8" width="5.453125" style="82" customWidth="1"/>
    <col min="9" max="9" width="5.453125" style="85" customWidth="1"/>
    <col min="10" max="10" width="13.7265625" style="24" customWidth="1"/>
    <col min="11" max="11" width="8.7265625" style="24" customWidth="1"/>
    <col min="12" max="12" width="7.54296875" style="24" bestFit="1" customWidth="1"/>
    <col min="13" max="13" width="6.81640625" style="24" bestFit="1" customWidth="1"/>
    <col min="14" max="14" width="5.7265625" style="24" bestFit="1" customWidth="1"/>
    <col min="15" max="15" width="6" style="28" bestFit="1" customWidth="1"/>
    <col min="16" max="16" width="3.54296875" style="28" bestFit="1" customWidth="1"/>
    <col min="17" max="17" width="4.81640625" style="28" bestFit="1" customWidth="1"/>
    <col min="18" max="16384" width="11.453125" style="28"/>
  </cols>
  <sheetData>
    <row r="1" spans="1:19" x14ac:dyDescent="0.35">
      <c r="A1" s="64" t="s">
        <v>0</v>
      </c>
      <c r="B1" s="65" t="s">
        <v>3</v>
      </c>
      <c r="C1" s="66" t="s">
        <v>4</v>
      </c>
      <c r="D1" s="66" t="s">
        <v>5</v>
      </c>
      <c r="E1" s="65" t="s">
        <v>39</v>
      </c>
      <c r="F1" s="65" t="s">
        <v>40</v>
      </c>
      <c r="G1" s="67" t="s">
        <v>6</v>
      </c>
      <c r="H1" s="67" t="s">
        <v>7</v>
      </c>
      <c r="I1" s="68" t="s">
        <v>88</v>
      </c>
      <c r="J1" s="55" t="s">
        <v>48</v>
      </c>
      <c r="K1" s="48" t="s">
        <v>46</v>
      </c>
      <c r="L1" s="49" t="s">
        <v>47</v>
      </c>
      <c r="M1" s="50" t="s">
        <v>42</v>
      </c>
      <c r="N1" s="51" t="s">
        <v>10</v>
      </c>
      <c r="O1" s="52" t="s">
        <v>38</v>
      </c>
      <c r="P1" s="53" t="s">
        <v>43</v>
      </c>
      <c r="Q1" s="54" t="s">
        <v>44</v>
      </c>
      <c r="R1" s="47" t="s">
        <v>45</v>
      </c>
    </row>
    <row r="2" spans="1:19" s="96" customFormat="1" x14ac:dyDescent="0.35">
      <c r="A2" s="69">
        <v>43831</v>
      </c>
      <c r="B2" s="61" t="s">
        <v>42</v>
      </c>
      <c r="C2" s="62">
        <v>0.3125</v>
      </c>
      <c r="D2" s="62">
        <v>0.64583333333333337</v>
      </c>
      <c r="E2" s="61"/>
      <c r="F2" s="61">
        <v>2</v>
      </c>
      <c r="G2" s="63" t="str">
        <f>IF(F2=1,(D2-C2)*24,"0,00")</f>
        <v>0,00</v>
      </c>
      <c r="H2" s="63">
        <f>IF(F2=2,(D2-C2)*24,"0,00")</f>
        <v>8</v>
      </c>
      <c r="I2" s="58"/>
      <c r="J2" s="79"/>
      <c r="K2" s="79"/>
      <c r="L2" s="79"/>
      <c r="M2" s="79"/>
      <c r="N2" s="79"/>
    </row>
    <row r="3" spans="1:19" x14ac:dyDescent="0.35">
      <c r="A3" s="69">
        <v>43832</v>
      </c>
      <c r="B3" s="61" t="s">
        <v>10</v>
      </c>
      <c r="C3" s="62">
        <v>0.3125</v>
      </c>
      <c r="D3" s="62">
        <v>0.64583333333333337</v>
      </c>
      <c r="E3" s="61"/>
      <c r="F3" s="61">
        <v>2</v>
      </c>
      <c r="G3" s="63" t="str">
        <f t="shared" ref="G3:G53" si="0">IF(F3=1,(D3-C3)*24,"0,00")</f>
        <v>0,00</v>
      </c>
      <c r="H3" s="63">
        <f t="shared" ref="H3:H53" si="1">IF(F3=2,(D3-C3)*24,"0,00")</f>
        <v>8</v>
      </c>
      <c r="I3" s="58"/>
    </row>
    <row r="4" spans="1:19" x14ac:dyDescent="0.35">
      <c r="A4" s="69">
        <v>43833</v>
      </c>
      <c r="B4" s="61" t="s">
        <v>10</v>
      </c>
      <c r="C4" s="62">
        <v>0.3125</v>
      </c>
      <c r="D4" s="62">
        <v>0.64583333333333337</v>
      </c>
      <c r="E4" s="61"/>
      <c r="F4" s="61">
        <v>2</v>
      </c>
      <c r="G4" s="63" t="str">
        <f t="shared" si="0"/>
        <v>0,00</v>
      </c>
      <c r="H4" s="63">
        <f t="shared" si="1"/>
        <v>8</v>
      </c>
      <c r="I4" s="58"/>
    </row>
    <row r="5" spans="1:19" x14ac:dyDescent="0.35">
      <c r="A5" s="97">
        <v>43836</v>
      </c>
      <c r="B5" s="98" t="s">
        <v>90</v>
      </c>
      <c r="C5" s="99">
        <v>0.3125</v>
      </c>
      <c r="D5" s="99">
        <v>0.64583333333333337</v>
      </c>
      <c r="E5" s="98" t="s">
        <v>49</v>
      </c>
      <c r="F5" s="98">
        <v>1</v>
      </c>
      <c r="G5" s="100">
        <f t="shared" si="0"/>
        <v>8</v>
      </c>
      <c r="H5" s="100" t="str">
        <f t="shared" si="1"/>
        <v>0,00</v>
      </c>
      <c r="I5" s="102" t="s">
        <v>58</v>
      </c>
      <c r="K5" s="29"/>
      <c r="M5" s="23"/>
      <c r="N5" s="23"/>
      <c r="O5" s="24"/>
      <c r="P5" s="24"/>
      <c r="Q5" s="30"/>
      <c r="R5" s="30"/>
      <c r="S5" s="30"/>
    </row>
    <row r="6" spans="1:19" x14ac:dyDescent="0.35">
      <c r="A6" s="97">
        <v>43837</v>
      </c>
      <c r="B6" s="98" t="s">
        <v>90</v>
      </c>
      <c r="C6" s="99">
        <v>0.3125</v>
      </c>
      <c r="D6" s="99">
        <v>0.52083333333333337</v>
      </c>
      <c r="E6" s="98" t="s">
        <v>50</v>
      </c>
      <c r="F6" s="98">
        <v>1</v>
      </c>
      <c r="G6" s="100">
        <f t="shared" si="0"/>
        <v>5.0000000000000009</v>
      </c>
      <c r="H6" s="100" t="str">
        <f t="shared" si="1"/>
        <v>0,00</v>
      </c>
      <c r="I6" s="102" t="s">
        <v>58</v>
      </c>
      <c r="K6" s="29"/>
      <c r="M6" s="23"/>
      <c r="N6" s="23"/>
      <c r="O6" s="24"/>
      <c r="P6" s="24"/>
      <c r="Q6" s="30"/>
      <c r="R6" s="30"/>
      <c r="S6" s="30"/>
    </row>
    <row r="7" spans="1:19" x14ac:dyDescent="0.35">
      <c r="A7" s="97">
        <v>43837</v>
      </c>
      <c r="B7" s="98" t="s">
        <v>90</v>
      </c>
      <c r="C7" s="99">
        <v>0.52083333333333337</v>
      </c>
      <c r="D7" s="99">
        <v>0.64583333333333337</v>
      </c>
      <c r="E7" s="98" t="s">
        <v>51</v>
      </c>
      <c r="F7" s="98">
        <v>1</v>
      </c>
      <c r="G7" s="100">
        <f t="shared" si="0"/>
        <v>3</v>
      </c>
      <c r="H7" s="100" t="str">
        <f t="shared" si="1"/>
        <v>0,00</v>
      </c>
      <c r="I7" s="102" t="s">
        <v>58</v>
      </c>
      <c r="K7" s="29"/>
      <c r="M7" s="23"/>
      <c r="N7" s="23"/>
      <c r="O7" s="24"/>
      <c r="P7" s="24"/>
      <c r="Q7" s="30"/>
      <c r="R7" s="30"/>
      <c r="S7" s="30"/>
    </row>
    <row r="8" spans="1:19" x14ac:dyDescent="0.35">
      <c r="A8" s="97">
        <v>43838</v>
      </c>
      <c r="B8" s="98" t="s">
        <v>90</v>
      </c>
      <c r="C8" s="99">
        <v>0.3125</v>
      </c>
      <c r="D8" s="99">
        <v>0.41666666666666669</v>
      </c>
      <c r="E8" s="98" t="s">
        <v>52</v>
      </c>
      <c r="F8" s="98">
        <v>1</v>
      </c>
      <c r="G8" s="100">
        <f t="shared" si="0"/>
        <v>2.5000000000000004</v>
      </c>
      <c r="H8" s="100" t="str">
        <f t="shared" si="1"/>
        <v>0,00</v>
      </c>
      <c r="I8" s="102" t="s">
        <v>58</v>
      </c>
      <c r="K8" s="29"/>
      <c r="M8" s="23"/>
      <c r="N8" s="23"/>
      <c r="O8" s="24"/>
      <c r="P8" s="24"/>
      <c r="Q8" s="30"/>
      <c r="R8" s="30"/>
      <c r="S8" s="30"/>
    </row>
    <row r="9" spans="1:19" x14ac:dyDescent="0.35">
      <c r="A9" s="97">
        <v>43838</v>
      </c>
      <c r="B9" s="98" t="s">
        <v>90</v>
      </c>
      <c r="C9" s="99">
        <v>0.41666666666666669</v>
      </c>
      <c r="D9" s="99">
        <v>0.64583333333333337</v>
      </c>
      <c r="E9" s="98" t="s">
        <v>53</v>
      </c>
      <c r="F9" s="98">
        <v>1</v>
      </c>
      <c r="G9" s="100">
        <f t="shared" si="0"/>
        <v>5.5</v>
      </c>
      <c r="H9" s="100" t="str">
        <f t="shared" si="1"/>
        <v>0,00</v>
      </c>
      <c r="I9" s="102" t="s">
        <v>58</v>
      </c>
      <c r="K9" s="29"/>
      <c r="M9" s="23"/>
      <c r="N9" s="23"/>
      <c r="O9" s="24"/>
      <c r="P9" s="24"/>
      <c r="Q9" s="30"/>
      <c r="R9" s="30"/>
      <c r="S9" s="30"/>
    </row>
    <row r="10" spans="1:19" x14ac:dyDescent="0.35">
      <c r="A10" s="97">
        <v>43839</v>
      </c>
      <c r="B10" s="98" t="s">
        <v>90</v>
      </c>
      <c r="C10" s="99">
        <v>0.3125</v>
      </c>
      <c r="D10" s="99">
        <v>0.64583333333333337</v>
      </c>
      <c r="E10" s="98" t="s">
        <v>54</v>
      </c>
      <c r="F10" s="98">
        <v>1</v>
      </c>
      <c r="G10" s="100">
        <f t="shared" si="0"/>
        <v>8</v>
      </c>
      <c r="H10" s="100" t="str">
        <f t="shared" si="1"/>
        <v>0,00</v>
      </c>
      <c r="I10" s="102" t="s">
        <v>58</v>
      </c>
      <c r="K10" s="29"/>
      <c r="M10" s="23"/>
      <c r="N10" s="23"/>
      <c r="O10" s="24"/>
      <c r="P10" s="24"/>
      <c r="Q10" s="30"/>
      <c r="R10" s="30"/>
      <c r="S10" s="30"/>
    </row>
    <row r="11" spans="1:19" x14ac:dyDescent="0.35">
      <c r="A11" s="97">
        <v>43840</v>
      </c>
      <c r="B11" s="98" t="s">
        <v>90</v>
      </c>
      <c r="C11" s="99">
        <v>0.3125</v>
      </c>
      <c r="D11" s="99">
        <v>0.64583333333333337</v>
      </c>
      <c r="E11" s="98" t="s">
        <v>54</v>
      </c>
      <c r="F11" s="98">
        <v>1</v>
      </c>
      <c r="G11" s="100">
        <f t="shared" si="0"/>
        <v>8</v>
      </c>
      <c r="H11" s="100" t="str">
        <f t="shared" si="1"/>
        <v>0,00</v>
      </c>
      <c r="I11" s="102" t="s">
        <v>58</v>
      </c>
      <c r="K11" s="29"/>
      <c r="M11" s="23"/>
      <c r="N11" s="23"/>
      <c r="O11" s="24"/>
      <c r="P11" s="24"/>
      <c r="Q11" s="30"/>
      <c r="R11" s="30"/>
      <c r="S11" s="30"/>
    </row>
    <row r="12" spans="1:19" x14ac:dyDescent="0.35">
      <c r="A12" s="97">
        <v>43843</v>
      </c>
      <c r="B12" s="98" t="s">
        <v>90</v>
      </c>
      <c r="C12" s="99">
        <v>0.3125</v>
      </c>
      <c r="D12" s="99">
        <v>0.39583333333333331</v>
      </c>
      <c r="E12" s="98" t="s">
        <v>59</v>
      </c>
      <c r="F12" s="98">
        <v>1</v>
      </c>
      <c r="G12" s="100">
        <f t="shared" si="0"/>
        <v>1.9999999999999996</v>
      </c>
      <c r="H12" s="100" t="str">
        <f t="shared" si="1"/>
        <v>0,00</v>
      </c>
      <c r="I12" s="102" t="s">
        <v>58</v>
      </c>
      <c r="K12" s="29"/>
      <c r="M12" s="23"/>
      <c r="N12" s="23"/>
      <c r="O12" s="24"/>
      <c r="P12" s="24"/>
      <c r="Q12" s="30"/>
      <c r="R12" s="30"/>
      <c r="S12" s="30"/>
    </row>
    <row r="13" spans="1:19" x14ac:dyDescent="0.35">
      <c r="A13" s="97">
        <v>43843</v>
      </c>
      <c r="B13" s="98" t="s">
        <v>90</v>
      </c>
      <c r="C13" s="99">
        <v>0.39583333333333331</v>
      </c>
      <c r="D13" s="99">
        <v>0.47916666666666669</v>
      </c>
      <c r="E13" s="98" t="s">
        <v>60</v>
      </c>
      <c r="F13" s="98">
        <v>1</v>
      </c>
      <c r="G13" s="100">
        <f t="shared" si="0"/>
        <v>2.0000000000000009</v>
      </c>
      <c r="H13" s="100" t="str">
        <f t="shared" si="1"/>
        <v>0,00</v>
      </c>
      <c r="I13" s="102" t="s">
        <v>58</v>
      </c>
      <c r="K13" s="29"/>
      <c r="M13" s="23"/>
      <c r="N13" s="23"/>
      <c r="O13" s="24"/>
      <c r="P13" s="24"/>
      <c r="Q13" s="30"/>
      <c r="R13" s="30"/>
      <c r="S13" s="30"/>
    </row>
    <row r="14" spans="1:19" x14ac:dyDescent="0.35">
      <c r="A14" s="69">
        <v>43843</v>
      </c>
      <c r="B14" s="61" t="s">
        <v>61</v>
      </c>
      <c r="C14" s="62">
        <v>0.47916666666666669</v>
      </c>
      <c r="D14" s="62">
        <v>0.52083333333333337</v>
      </c>
      <c r="E14" s="61"/>
      <c r="F14" s="61">
        <v>2</v>
      </c>
      <c r="G14" s="63" t="str">
        <f t="shared" si="0"/>
        <v>0,00</v>
      </c>
      <c r="H14" s="63">
        <f t="shared" si="1"/>
        <v>1.0000000000000004</v>
      </c>
      <c r="I14" s="58"/>
      <c r="K14" s="29"/>
      <c r="M14" s="23"/>
      <c r="N14" s="23"/>
      <c r="O14" s="24"/>
      <c r="P14" s="24"/>
      <c r="Q14" s="30"/>
      <c r="R14" s="30"/>
      <c r="S14" s="30"/>
    </row>
    <row r="15" spans="1:19" x14ac:dyDescent="0.35">
      <c r="A15" s="97">
        <v>43843</v>
      </c>
      <c r="B15" s="98" t="s">
        <v>90</v>
      </c>
      <c r="C15" s="99">
        <v>0.52083333333333337</v>
      </c>
      <c r="D15" s="99">
        <v>0.5625</v>
      </c>
      <c r="E15" s="98" t="s">
        <v>62</v>
      </c>
      <c r="F15" s="98">
        <v>1</v>
      </c>
      <c r="G15" s="100">
        <f t="shared" si="0"/>
        <v>0.99999999999999911</v>
      </c>
      <c r="H15" s="100" t="str">
        <f t="shared" si="1"/>
        <v>0,00</v>
      </c>
      <c r="I15" s="102" t="s">
        <v>58</v>
      </c>
      <c r="K15" s="29"/>
      <c r="M15" s="23"/>
      <c r="N15" s="23"/>
      <c r="O15" s="24"/>
      <c r="P15" s="24"/>
      <c r="Q15" s="30"/>
      <c r="R15" s="30"/>
      <c r="S15" s="30"/>
    </row>
    <row r="16" spans="1:19" x14ac:dyDescent="0.35">
      <c r="A16" s="97">
        <v>43843</v>
      </c>
      <c r="B16" s="98" t="s">
        <v>90</v>
      </c>
      <c r="C16" s="99">
        <v>0.5625</v>
      </c>
      <c r="D16" s="99">
        <v>0.60416666666666663</v>
      </c>
      <c r="E16" s="98" t="s">
        <v>63</v>
      </c>
      <c r="F16" s="98">
        <v>1</v>
      </c>
      <c r="G16" s="100">
        <f t="shared" si="0"/>
        <v>0.99999999999999911</v>
      </c>
      <c r="H16" s="100" t="str">
        <f t="shared" si="1"/>
        <v>0,00</v>
      </c>
      <c r="I16" s="102" t="s">
        <v>58</v>
      </c>
      <c r="K16" s="29"/>
      <c r="M16" s="23"/>
      <c r="N16" s="23"/>
      <c r="O16" s="24"/>
      <c r="P16" s="24"/>
      <c r="Q16" s="30"/>
      <c r="R16" s="30"/>
      <c r="S16" s="30"/>
    </row>
    <row r="17" spans="1:19" x14ac:dyDescent="0.35">
      <c r="A17" s="69">
        <v>43843</v>
      </c>
      <c r="B17" s="61" t="s">
        <v>90</v>
      </c>
      <c r="C17" s="62">
        <v>0.60416666666666663</v>
      </c>
      <c r="D17" s="62">
        <v>0.64583333333333337</v>
      </c>
      <c r="E17" s="61" t="s">
        <v>64</v>
      </c>
      <c r="F17" s="61">
        <v>1</v>
      </c>
      <c r="G17" s="63">
        <f t="shared" si="0"/>
        <v>1.0000000000000018</v>
      </c>
      <c r="H17" s="63" t="str">
        <f t="shared" si="1"/>
        <v>0,00</v>
      </c>
      <c r="I17" s="58"/>
      <c r="K17" s="29"/>
      <c r="M17" s="23"/>
      <c r="N17" s="23"/>
      <c r="O17" s="24"/>
      <c r="P17" s="24"/>
      <c r="Q17" s="30"/>
      <c r="R17" s="30"/>
      <c r="S17" s="30"/>
    </row>
    <row r="18" spans="1:19" x14ac:dyDescent="0.35">
      <c r="A18" s="69">
        <v>43844</v>
      </c>
      <c r="B18" s="61" t="s">
        <v>90</v>
      </c>
      <c r="C18" s="62">
        <v>0.3125</v>
      </c>
      <c r="D18" s="62">
        <v>0.41666666666666669</v>
      </c>
      <c r="E18" s="61" t="s">
        <v>65</v>
      </c>
      <c r="F18" s="61">
        <v>1</v>
      </c>
      <c r="G18" s="63">
        <f t="shared" si="0"/>
        <v>2.5000000000000004</v>
      </c>
      <c r="H18" s="63" t="str">
        <f t="shared" si="1"/>
        <v>0,00</v>
      </c>
      <c r="I18" s="58"/>
      <c r="K18" s="29"/>
      <c r="M18" s="23"/>
      <c r="N18" s="23"/>
      <c r="O18" s="24"/>
      <c r="P18" s="24"/>
      <c r="Q18" s="30"/>
      <c r="R18" s="30"/>
      <c r="S18" s="30"/>
    </row>
    <row r="19" spans="1:19" x14ac:dyDescent="0.35">
      <c r="A19" s="69">
        <v>43844</v>
      </c>
      <c r="B19" s="61" t="s">
        <v>61</v>
      </c>
      <c r="C19" s="62">
        <v>0.41666666666666669</v>
      </c>
      <c r="D19" s="62">
        <v>0.5</v>
      </c>
      <c r="E19" s="61"/>
      <c r="F19" s="61">
        <v>2</v>
      </c>
      <c r="G19" s="63" t="str">
        <f t="shared" si="0"/>
        <v>0,00</v>
      </c>
      <c r="H19" s="63">
        <f t="shared" si="1"/>
        <v>1.9999999999999996</v>
      </c>
      <c r="I19" s="58"/>
      <c r="K19" s="29"/>
      <c r="M19" s="23"/>
      <c r="N19" s="23"/>
      <c r="O19" s="24"/>
      <c r="P19" s="24"/>
      <c r="Q19" s="30"/>
      <c r="R19" s="30"/>
      <c r="S19" s="30"/>
    </row>
    <row r="20" spans="1:19" x14ac:dyDescent="0.35">
      <c r="A20" s="69">
        <v>43844</v>
      </c>
      <c r="B20" s="61" t="s">
        <v>90</v>
      </c>
      <c r="C20" s="62">
        <v>0.5</v>
      </c>
      <c r="D20" s="62">
        <v>0.5625</v>
      </c>
      <c r="E20" s="61" t="s">
        <v>64</v>
      </c>
      <c r="F20" s="61">
        <v>1</v>
      </c>
      <c r="G20" s="63">
        <f t="shared" si="0"/>
        <v>1.5</v>
      </c>
      <c r="H20" s="63" t="str">
        <f t="shared" si="1"/>
        <v>0,00</v>
      </c>
      <c r="I20" s="58"/>
      <c r="K20" s="29"/>
      <c r="M20" s="23"/>
      <c r="N20" s="23"/>
      <c r="O20" s="24"/>
      <c r="P20" s="24"/>
      <c r="Q20" s="30"/>
      <c r="R20" s="30"/>
      <c r="S20" s="30"/>
    </row>
    <row r="21" spans="1:19" x14ac:dyDescent="0.35">
      <c r="A21" s="69">
        <v>43844</v>
      </c>
      <c r="B21" s="61" t="s">
        <v>61</v>
      </c>
      <c r="C21" s="62">
        <v>0.5625</v>
      </c>
      <c r="D21" s="62">
        <v>0.60416666666666663</v>
      </c>
      <c r="E21" s="61"/>
      <c r="F21" s="61">
        <v>2</v>
      </c>
      <c r="G21" s="63" t="str">
        <f t="shared" si="0"/>
        <v>0,00</v>
      </c>
      <c r="H21" s="63">
        <f t="shared" si="1"/>
        <v>0.99999999999999911</v>
      </c>
      <c r="I21" s="58"/>
      <c r="K21" s="29"/>
      <c r="M21" s="23"/>
      <c r="N21" s="23"/>
      <c r="O21" s="24"/>
      <c r="P21" s="24"/>
      <c r="Q21" s="30"/>
      <c r="R21" s="30"/>
      <c r="S21" s="30"/>
    </row>
    <row r="22" spans="1:19" x14ac:dyDescent="0.35">
      <c r="A22" s="97">
        <v>43844</v>
      </c>
      <c r="B22" s="98" t="s">
        <v>90</v>
      </c>
      <c r="C22" s="99">
        <v>0.60416666666666663</v>
      </c>
      <c r="D22" s="99">
        <v>0.64583333333333337</v>
      </c>
      <c r="E22" s="98" t="s">
        <v>64</v>
      </c>
      <c r="F22" s="98">
        <v>1</v>
      </c>
      <c r="G22" s="100">
        <f t="shared" si="0"/>
        <v>1.0000000000000018</v>
      </c>
      <c r="H22" s="100" t="str">
        <f t="shared" si="1"/>
        <v>0,00</v>
      </c>
      <c r="I22" s="102" t="s">
        <v>58</v>
      </c>
      <c r="K22" s="29"/>
      <c r="M22" s="23"/>
      <c r="N22" s="23"/>
      <c r="O22" s="24"/>
      <c r="P22" s="24"/>
      <c r="Q22" s="30"/>
      <c r="R22" s="30"/>
      <c r="S22" s="30"/>
    </row>
    <row r="23" spans="1:19" x14ac:dyDescent="0.35">
      <c r="A23" s="69">
        <v>43845</v>
      </c>
      <c r="B23" s="61" t="s">
        <v>61</v>
      </c>
      <c r="C23" s="62">
        <v>0.3125</v>
      </c>
      <c r="D23" s="62">
        <v>0.4375</v>
      </c>
      <c r="E23" s="61"/>
      <c r="F23" s="61">
        <v>2</v>
      </c>
      <c r="G23" s="63" t="str">
        <f t="shared" si="0"/>
        <v>0,00</v>
      </c>
      <c r="H23" s="63">
        <f t="shared" si="1"/>
        <v>3</v>
      </c>
      <c r="I23" s="58"/>
      <c r="K23" s="29"/>
      <c r="M23" s="23"/>
      <c r="N23" s="23"/>
      <c r="O23" s="24"/>
      <c r="P23" s="24"/>
      <c r="Q23" s="30"/>
      <c r="R23" s="30"/>
      <c r="S23" s="30"/>
    </row>
    <row r="24" spans="1:19" x14ac:dyDescent="0.35">
      <c r="A24" s="97">
        <v>43845</v>
      </c>
      <c r="B24" s="98" t="s">
        <v>90</v>
      </c>
      <c r="C24" s="99">
        <v>0.4375</v>
      </c>
      <c r="D24" s="99">
        <v>0.45833333333333331</v>
      </c>
      <c r="E24" s="98" t="s">
        <v>66</v>
      </c>
      <c r="F24" s="98">
        <v>1</v>
      </c>
      <c r="G24" s="100">
        <f t="shared" si="0"/>
        <v>0.49999999999999956</v>
      </c>
      <c r="H24" s="100" t="str">
        <f t="shared" si="1"/>
        <v>0,00</v>
      </c>
      <c r="I24" s="102" t="s">
        <v>58</v>
      </c>
      <c r="K24" s="29"/>
      <c r="M24" s="23"/>
      <c r="N24" s="23"/>
      <c r="O24" s="24"/>
      <c r="P24" s="24"/>
      <c r="Q24" s="30"/>
      <c r="R24" s="30"/>
      <c r="S24" s="30"/>
    </row>
    <row r="25" spans="1:19" x14ac:dyDescent="0.35">
      <c r="A25" s="97">
        <v>43845</v>
      </c>
      <c r="B25" s="98" t="s">
        <v>90</v>
      </c>
      <c r="C25" s="99">
        <v>0.45833333333333331</v>
      </c>
      <c r="D25" s="99">
        <v>0.47916666666666669</v>
      </c>
      <c r="E25" s="98" t="s">
        <v>67</v>
      </c>
      <c r="F25" s="98">
        <v>1</v>
      </c>
      <c r="G25" s="100">
        <f t="shared" si="0"/>
        <v>0.50000000000000089</v>
      </c>
      <c r="H25" s="100" t="str">
        <f t="shared" si="1"/>
        <v>0,00</v>
      </c>
      <c r="I25" s="102" t="s">
        <v>58</v>
      </c>
      <c r="K25" s="29"/>
      <c r="M25" s="23"/>
      <c r="N25" s="23"/>
      <c r="O25" s="24"/>
      <c r="P25" s="24"/>
      <c r="Q25" s="30"/>
      <c r="R25" s="30"/>
      <c r="S25" s="30"/>
    </row>
    <row r="26" spans="1:19" x14ac:dyDescent="0.35">
      <c r="A26" s="69">
        <v>43845</v>
      </c>
      <c r="B26" s="61" t="s">
        <v>90</v>
      </c>
      <c r="C26" s="62">
        <v>0.47916666666666669</v>
      </c>
      <c r="D26" s="62">
        <v>0.64583333333333337</v>
      </c>
      <c r="E26" s="61" t="s">
        <v>68</v>
      </c>
      <c r="F26" s="61">
        <v>1</v>
      </c>
      <c r="G26" s="63">
        <f t="shared" si="0"/>
        <v>4</v>
      </c>
      <c r="H26" s="63" t="str">
        <f t="shared" si="1"/>
        <v>0,00</v>
      </c>
      <c r="I26" s="58"/>
      <c r="K26" s="29"/>
      <c r="M26" s="23"/>
      <c r="N26" s="23"/>
      <c r="O26" s="24"/>
      <c r="P26" s="24"/>
      <c r="Q26" s="30"/>
      <c r="R26" s="30"/>
      <c r="S26" s="30"/>
    </row>
    <row r="27" spans="1:19" x14ac:dyDescent="0.35">
      <c r="A27" s="97">
        <v>43846</v>
      </c>
      <c r="B27" s="98" t="s">
        <v>90</v>
      </c>
      <c r="C27" s="99">
        <v>0.3125</v>
      </c>
      <c r="D27" s="99">
        <v>0.47916666666666669</v>
      </c>
      <c r="E27" s="98" t="s">
        <v>69</v>
      </c>
      <c r="F27" s="98">
        <v>1</v>
      </c>
      <c r="G27" s="100">
        <f t="shared" si="0"/>
        <v>4</v>
      </c>
      <c r="H27" s="100" t="str">
        <f t="shared" si="1"/>
        <v>0,00</v>
      </c>
      <c r="I27" s="102" t="s">
        <v>58</v>
      </c>
      <c r="K27" s="29"/>
      <c r="M27" s="23"/>
      <c r="N27" s="23"/>
      <c r="O27" s="24"/>
      <c r="P27" s="24"/>
      <c r="Q27" s="30"/>
      <c r="R27" s="30"/>
      <c r="S27" s="30"/>
    </row>
    <row r="28" spans="1:19" x14ac:dyDescent="0.35">
      <c r="A28" s="97">
        <v>43846</v>
      </c>
      <c r="B28" s="98" t="s">
        <v>90</v>
      </c>
      <c r="C28" s="99">
        <v>0.47916666666666669</v>
      </c>
      <c r="D28" s="99">
        <v>0.5625</v>
      </c>
      <c r="E28" s="98" t="s">
        <v>70</v>
      </c>
      <c r="F28" s="98">
        <v>1</v>
      </c>
      <c r="G28" s="100">
        <f t="shared" si="0"/>
        <v>1.9999999999999996</v>
      </c>
      <c r="H28" s="100" t="str">
        <f t="shared" si="1"/>
        <v>0,00</v>
      </c>
      <c r="I28" s="102" t="s">
        <v>58</v>
      </c>
      <c r="K28" s="29"/>
      <c r="M28" s="23"/>
      <c r="N28" s="23"/>
      <c r="O28" s="24"/>
      <c r="P28" s="24"/>
      <c r="Q28" s="30"/>
      <c r="R28" s="30"/>
      <c r="S28" s="30"/>
    </row>
    <row r="29" spans="1:19" x14ac:dyDescent="0.35">
      <c r="A29" s="97">
        <v>43846</v>
      </c>
      <c r="B29" s="98" t="s">
        <v>90</v>
      </c>
      <c r="C29" s="99">
        <v>0.5625</v>
      </c>
      <c r="D29" s="99">
        <v>0.60416666666666663</v>
      </c>
      <c r="E29" s="98" t="s">
        <v>71</v>
      </c>
      <c r="F29" s="98">
        <v>1</v>
      </c>
      <c r="G29" s="100">
        <f t="shared" si="0"/>
        <v>0.99999999999999911</v>
      </c>
      <c r="H29" s="100" t="str">
        <f t="shared" si="1"/>
        <v>0,00</v>
      </c>
      <c r="I29" s="102" t="s">
        <v>58</v>
      </c>
      <c r="K29" s="29"/>
      <c r="M29" s="23"/>
      <c r="N29" s="23"/>
      <c r="O29" s="24"/>
      <c r="P29" s="24"/>
      <c r="Q29" s="30"/>
      <c r="R29" s="30"/>
      <c r="S29" s="30"/>
    </row>
    <row r="30" spans="1:19" x14ac:dyDescent="0.35">
      <c r="A30" s="69">
        <v>43846</v>
      </c>
      <c r="B30" s="61" t="s">
        <v>90</v>
      </c>
      <c r="C30" s="62">
        <v>0.60416666666666663</v>
      </c>
      <c r="D30" s="62">
        <v>0.625</v>
      </c>
      <c r="E30" s="61" t="s">
        <v>72</v>
      </c>
      <c r="F30" s="61">
        <v>1</v>
      </c>
      <c r="G30" s="63">
        <f t="shared" si="0"/>
        <v>0.50000000000000089</v>
      </c>
      <c r="H30" s="63" t="str">
        <f t="shared" si="1"/>
        <v>0,00</v>
      </c>
      <c r="I30" s="58"/>
      <c r="K30" s="29"/>
      <c r="M30" s="23"/>
      <c r="N30" s="23"/>
      <c r="O30" s="24"/>
      <c r="P30" s="24"/>
      <c r="Q30" s="30"/>
      <c r="R30" s="30"/>
      <c r="S30" s="30"/>
    </row>
    <row r="31" spans="1:19" x14ac:dyDescent="0.35">
      <c r="A31" s="69">
        <v>43846</v>
      </c>
      <c r="B31" s="61" t="s">
        <v>90</v>
      </c>
      <c r="C31" s="62">
        <v>0.625</v>
      </c>
      <c r="D31" s="62">
        <v>0.64583333333333337</v>
      </c>
      <c r="E31" s="61" t="s">
        <v>72</v>
      </c>
      <c r="F31" s="61">
        <v>1</v>
      </c>
      <c r="G31" s="63">
        <f t="shared" si="0"/>
        <v>0.50000000000000089</v>
      </c>
      <c r="H31" s="63" t="str">
        <f t="shared" si="1"/>
        <v>0,00</v>
      </c>
      <c r="I31" s="58"/>
      <c r="K31" s="29"/>
      <c r="M31" s="23"/>
      <c r="N31" s="23"/>
      <c r="O31" s="24"/>
      <c r="P31" s="24"/>
      <c r="Q31" s="30"/>
      <c r="R31" s="30"/>
      <c r="S31" s="30"/>
    </row>
    <row r="32" spans="1:19" x14ac:dyDescent="0.35">
      <c r="A32" s="69">
        <v>43847</v>
      </c>
      <c r="B32" s="61" t="s">
        <v>90</v>
      </c>
      <c r="C32" s="62">
        <v>0.3125</v>
      </c>
      <c r="D32" s="62">
        <v>0.64583333333333337</v>
      </c>
      <c r="E32" s="61" t="s">
        <v>65</v>
      </c>
      <c r="F32" s="61">
        <v>1</v>
      </c>
      <c r="G32" s="63">
        <f t="shared" si="0"/>
        <v>8</v>
      </c>
      <c r="H32" s="63" t="str">
        <f t="shared" si="1"/>
        <v>0,00</v>
      </c>
      <c r="I32" s="58"/>
      <c r="K32" s="29"/>
      <c r="M32" s="23"/>
      <c r="N32" s="23"/>
      <c r="O32" s="24"/>
      <c r="P32" s="24"/>
      <c r="Q32" s="30"/>
      <c r="R32" s="30"/>
      <c r="S32" s="30"/>
    </row>
    <row r="33" spans="1:19" x14ac:dyDescent="0.35">
      <c r="A33" s="69">
        <v>43850</v>
      </c>
      <c r="B33" s="61" t="s">
        <v>90</v>
      </c>
      <c r="C33" s="62">
        <v>0.3125</v>
      </c>
      <c r="D33" s="62">
        <v>0.5625</v>
      </c>
      <c r="E33" s="61" t="s">
        <v>74</v>
      </c>
      <c r="F33" s="61">
        <v>1</v>
      </c>
      <c r="G33" s="63">
        <f t="shared" si="0"/>
        <v>6</v>
      </c>
      <c r="H33" s="63" t="str">
        <f t="shared" si="1"/>
        <v>0,00</v>
      </c>
      <c r="I33" s="58"/>
      <c r="K33" s="29"/>
      <c r="M33" s="23"/>
      <c r="N33" s="23"/>
      <c r="O33" s="24"/>
      <c r="P33" s="24"/>
      <c r="Q33" s="30"/>
      <c r="R33" s="30"/>
      <c r="S33" s="30"/>
    </row>
    <row r="34" spans="1:19" x14ac:dyDescent="0.35">
      <c r="A34" s="69">
        <v>43850</v>
      </c>
      <c r="B34" s="61" t="s">
        <v>90</v>
      </c>
      <c r="C34" s="62">
        <v>0.5625</v>
      </c>
      <c r="D34" s="62">
        <v>0.64583333333333337</v>
      </c>
      <c r="E34" s="61" t="s">
        <v>73</v>
      </c>
      <c r="F34" s="61">
        <v>1</v>
      </c>
      <c r="G34" s="63">
        <f t="shared" si="0"/>
        <v>2.0000000000000009</v>
      </c>
      <c r="H34" s="63" t="str">
        <f t="shared" si="1"/>
        <v>0,00</v>
      </c>
      <c r="I34" s="58"/>
      <c r="K34" s="29"/>
      <c r="M34" s="23"/>
      <c r="N34" s="23"/>
      <c r="O34" s="24"/>
      <c r="P34" s="24"/>
      <c r="Q34" s="30"/>
      <c r="R34" s="30"/>
      <c r="S34" s="30"/>
    </row>
    <row r="35" spans="1:19" x14ac:dyDescent="0.35">
      <c r="A35" s="69">
        <v>43851</v>
      </c>
      <c r="B35" s="61" t="s">
        <v>61</v>
      </c>
      <c r="C35" s="62">
        <v>0.3125</v>
      </c>
      <c r="D35" s="62">
        <v>0.41666666666666669</v>
      </c>
      <c r="E35" s="61"/>
      <c r="F35" s="61">
        <v>2</v>
      </c>
      <c r="G35" s="63" t="str">
        <f t="shared" si="0"/>
        <v>0,00</v>
      </c>
      <c r="H35" s="63">
        <f t="shared" si="1"/>
        <v>2.5000000000000004</v>
      </c>
      <c r="I35" s="58"/>
      <c r="K35" s="29"/>
      <c r="M35" s="23"/>
      <c r="N35" s="23"/>
      <c r="O35" s="24"/>
      <c r="P35" s="24"/>
      <c r="Q35" s="30"/>
      <c r="R35" s="30"/>
      <c r="S35" s="30"/>
    </row>
    <row r="36" spans="1:19" x14ac:dyDescent="0.35">
      <c r="A36" s="69">
        <v>43851</v>
      </c>
      <c r="B36" s="61" t="s">
        <v>90</v>
      </c>
      <c r="C36" s="62">
        <v>0.41666666666666669</v>
      </c>
      <c r="D36" s="62">
        <v>0.47916666666666669</v>
      </c>
      <c r="E36" s="61" t="s">
        <v>75</v>
      </c>
      <c r="F36" s="61">
        <v>1</v>
      </c>
      <c r="G36" s="63">
        <f t="shared" si="0"/>
        <v>1.5</v>
      </c>
      <c r="H36" s="63" t="str">
        <f t="shared" si="1"/>
        <v>0,00</v>
      </c>
      <c r="I36" s="58"/>
      <c r="K36" s="29"/>
      <c r="M36" s="23"/>
      <c r="N36" s="23"/>
      <c r="O36" s="24"/>
      <c r="P36" s="24"/>
      <c r="Q36" s="30"/>
      <c r="R36" s="30"/>
      <c r="S36" s="30"/>
    </row>
    <row r="37" spans="1:19" x14ac:dyDescent="0.35">
      <c r="A37" s="97">
        <v>43851</v>
      </c>
      <c r="B37" s="98" t="s">
        <v>90</v>
      </c>
      <c r="C37" s="99">
        <v>0.47916666666666669</v>
      </c>
      <c r="D37" s="99">
        <v>0.58333333333333337</v>
      </c>
      <c r="E37" s="98" t="s">
        <v>76</v>
      </c>
      <c r="F37" s="98">
        <v>1</v>
      </c>
      <c r="G37" s="100">
        <f t="shared" si="0"/>
        <v>2.5000000000000004</v>
      </c>
      <c r="H37" s="100" t="str">
        <f t="shared" si="1"/>
        <v>0,00</v>
      </c>
      <c r="I37" s="102" t="s">
        <v>58</v>
      </c>
      <c r="K37" s="29"/>
      <c r="M37" s="23"/>
      <c r="N37" s="23"/>
      <c r="O37" s="24"/>
      <c r="P37" s="24"/>
      <c r="Q37" s="30"/>
      <c r="R37" s="30"/>
      <c r="S37" s="30"/>
    </row>
    <row r="38" spans="1:19" x14ac:dyDescent="0.35">
      <c r="A38" s="97">
        <v>43851</v>
      </c>
      <c r="B38" s="98" t="s">
        <v>90</v>
      </c>
      <c r="C38" s="99">
        <v>0.58333333333333337</v>
      </c>
      <c r="D38" s="99">
        <v>0.66666666666666663</v>
      </c>
      <c r="E38" s="98" t="s">
        <v>77</v>
      </c>
      <c r="F38" s="98">
        <v>1</v>
      </c>
      <c r="G38" s="100">
        <f t="shared" si="0"/>
        <v>1.9999999999999982</v>
      </c>
      <c r="H38" s="100" t="str">
        <f t="shared" si="1"/>
        <v>0,00</v>
      </c>
      <c r="I38" s="102" t="s">
        <v>58</v>
      </c>
      <c r="K38" s="29"/>
      <c r="M38" s="23"/>
      <c r="N38" s="23"/>
      <c r="O38" s="24"/>
      <c r="P38" s="24"/>
      <c r="Q38" s="30"/>
      <c r="R38" s="30"/>
      <c r="S38" s="30"/>
    </row>
    <row r="39" spans="1:19" x14ac:dyDescent="0.35">
      <c r="A39" s="97">
        <v>43852</v>
      </c>
      <c r="B39" s="98" t="s">
        <v>90</v>
      </c>
      <c r="C39" s="99">
        <v>0.3125</v>
      </c>
      <c r="D39" s="99">
        <v>0.375</v>
      </c>
      <c r="E39" s="98" t="s">
        <v>78</v>
      </c>
      <c r="F39" s="98">
        <v>1</v>
      </c>
      <c r="G39" s="100">
        <f t="shared" si="0"/>
        <v>1.5</v>
      </c>
      <c r="H39" s="100" t="str">
        <f t="shared" si="1"/>
        <v>0,00</v>
      </c>
      <c r="I39" s="102" t="s">
        <v>58</v>
      </c>
      <c r="K39" s="29"/>
      <c r="M39" s="23"/>
      <c r="N39" s="23"/>
      <c r="O39" s="24"/>
      <c r="P39" s="24"/>
      <c r="Q39" s="30"/>
      <c r="R39" s="30"/>
      <c r="S39" s="30"/>
    </row>
    <row r="40" spans="1:19" x14ac:dyDescent="0.35">
      <c r="A40" s="97">
        <v>43852</v>
      </c>
      <c r="B40" s="98" t="s">
        <v>90</v>
      </c>
      <c r="C40" s="99">
        <v>0.375</v>
      </c>
      <c r="D40" s="99">
        <v>0.4375</v>
      </c>
      <c r="E40" s="98" t="s">
        <v>76</v>
      </c>
      <c r="F40" s="98">
        <v>1</v>
      </c>
      <c r="G40" s="100">
        <f t="shared" si="0"/>
        <v>1.5</v>
      </c>
      <c r="H40" s="100" t="str">
        <f t="shared" si="1"/>
        <v>0,00</v>
      </c>
      <c r="I40" s="102" t="s">
        <v>58</v>
      </c>
      <c r="K40" s="29"/>
      <c r="M40" s="23"/>
      <c r="N40" s="23"/>
      <c r="O40" s="24"/>
      <c r="P40" s="24"/>
      <c r="Q40" s="30"/>
      <c r="R40" s="30"/>
      <c r="S40" s="30"/>
    </row>
    <row r="41" spans="1:19" x14ac:dyDescent="0.35">
      <c r="A41" s="69">
        <v>43852</v>
      </c>
      <c r="B41" s="61" t="s">
        <v>90</v>
      </c>
      <c r="C41" s="62">
        <v>0.4375</v>
      </c>
      <c r="D41" s="62">
        <v>0.58333333333333337</v>
      </c>
      <c r="E41" s="61" t="s">
        <v>79</v>
      </c>
      <c r="F41" s="61">
        <v>1</v>
      </c>
      <c r="G41" s="63">
        <f t="shared" si="0"/>
        <v>3.5000000000000009</v>
      </c>
      <c r="H41" s="63" t="str">
        <f t="shared" si="1"/>
        <v>0,00</v>
      </c>
      <c r="I41" s="58"/>
      <c r="K41" s="29"/>
      <c r="M41" s="23"/>
      <c r="N41" s="23"/>
      <c r="O41" s="24"/>
      <c r="P41" s="24"/>
      <c r="Q41" s="30"/>
      <c r="R41" s="30"/>
      <c r="S41" s="30"/>
    </row>
    <row r="42" spans="1:19" x14ac:dyDescent="0.35">
      <c r="A42" s="69">
        <v>43852</v>
      </c>
      <c r="B42" s="61" t="s">
        <v>90</v>
      </c>
      <c r="C42" s="62">
        <v>0.58333333333333337</v>
      </c>
      <c r="D42" s="62">
        <v>0.625</v>
      </c>
      <c r="E42" s="61" t="s">
        <v>80</v>
      </c>
      <c r="F42" s="61">
        <v>1</v>
      </c>
      <c r="G42" s="63">
        <f t="shared" si="0"/>
        <v>0.99999999999999911</v>
      </c>
      <c r="H42" s="63" t="str">
        <f t="shared" si="1"/>
        <v>0,00</v>
      </c>
      <c r="I42" s="58"/>
      <c r="K42" s="29"/>
      <c r="M42" s="23"/>
      <c r="N42" s="23"/>
      <c r="O42" s="24"/>
      <c r="P42" s="24"/>
      <c r="Q42" s="30"/>
      <c r="R42" s="30"/>
      <c r="S42" s="30"/>
    </row>
    <row r="43" spans="1:19" x14ac:dyDescent="0.35">
      <c r="A43" s="97">
        <v>43852</v>
      </c>
      <c r="B43" s="98" t="s">
        <v>90</v>
      </c>
      <c r="C43" s="99">
        <v>0.625</v>
      </c>
      <c r="D43" s="99">
        <v>0.64583333333333337</v>
      </c>
      <c r="E43" s="98" t="s">
        <v>81</v>
      </c>
      <c r="F43" s="98">
        <v>1</v>
      </c>
      <c r="G43" s="100">
        <f t="shared" si="0"/>
        <v>0.50000000000000089</v>
      </c>
      <c r="H43" s="100" t="str">
        <f t="shared" si="1"/>
        <v>0,00</v>
      </c>
      <c r="I43" s="102" t="s">
        <v>58</v>
      </c>
      <c r="K43" s="29"/>
      <c r="M43" s="23"/>
      <c r="N43" s="23"/>
      <c r="O43" s="24"/>
      <c r="P43" s="24"/>
      <c r="Q43" s="30"/>
      <c r="R43" s="30"/>
      <c r="S43" s="30"/>
    </row>
    <row r="44" spans="1:19" x14ac:dyDescent="0.35">
      <c r="A44" s="69">
        <v>43853</v>
      </c>
      <c r="B44" s="61" t="s">
        <v>90</v>
      </c>
      <c r="C44" s="62">
        <v>0.3125</v>
      </c>
      <c r="D44" s="62">
        <v>0.45833333333333331</v>
      </c>
      <c r="E44" s="61" t="s">
        <v>82</v>
      </c>
      <c r="F44" s="61">
        <v>1</v>
      </c>
      <c r="G44" s="63">
        <f t="shared" si="0"/>
        <v>3.4999999999999996</v>
      </c>
      <c r="H44" s="63" t="str">
        <f t="shared" si="1"/>
        <v>0,00</v>
      </c>
      <c r="I44" s="58"/>
      <c r="K44" s="29"/>
      <c r="M44" s="23"/>
      <c r="N44" s="23"/>
      <c r="O44" s="24"/>
      <c r="P44" s="24"/>
      <c r="Q44" s="30"/>
      <c r="R44" s="30"/>
      <c r="S44" s="30"/>
    </row>
    <row r="45" spans="1:19" x14ac:dyDescent="0.35">
      <c r="A45" s="69">
        <v>43853</v>
      </c>
      <c r="B45" s="61" t="s">
        <v>90</v>
      </c>
      <c r="C45" s="62">
        <v>0.45833333333333331</v>
      </c>
      <c r="D45" s="62">
        <v>0.625</v>
      </c>
      <c r="E45" s="61" t="s">
        <v>83</v>
      </c>
      <c r="F45" s="61">
        <v>1</v>
      </c>
      <c r="G45" s="63">
        <f t="shared" si="0"/>
        <v>4</v>
      </c>
      <c r="H45" s="63" t="str">
        <f t="shared" si="1"/>
        <v>0,00</v>
      </c>
      <c r="I45" s="58"/>
      <c r="K45" s="29"/>
      <c r="M45" s="23"/>
      <c r="N45" s="23"/>
      <c r="O45" s="24"/>
      <c r="P45" s="24"/>
      <c r="Q45" s="30"/>
      <c r="R45" s="30"/>
      <c r="S45" s="30"/>
    </row>
    <row r="46" spans="1:19" x14ac:dyDescent="0.35">
      <c r="A46" s="97">
        <v>43853</v>
      </c>
      <c r="B46" s="98" t="s">
        <v>90</v>
      </c>
      <c r="C46" s="99">
        <v>0.625</v>
      </c>
      <c r="D46" s="99">
        <v>0.64583333333333337</v>
      </c>
      <c r="E46" s="98" t="s">
        <v>84</v>
      </c>
      <c r="F46" s="98">
        <v>1</v>
      </c>
      <c r="G46" s="100">
        <f t="shared" si="0"/>
        <v>0.50000000000000089</v>
      </c>
      <c r="H46" s="100" t="str">
        <f t="shared" si="1"/>
        <v>0,00</v>
      </c>
      <c r="I46" s="102" t="s">
        <v>58</v>
      </c>
      <c r="K46" s="29"/>
      <c r="M46" s="23"/>
      <c r="N46" s="23"/>
      <c r="O46" s="24"/>
      <c r="P46" s="24"/>
      <c r="Q46" s="30"/>
      <c r="R46" s="30"/>
      <c r="S46" s="30"/>
    </row>
    <row r="47" spans="1:19" x14ac:dyDescent="0.35">
      <c r="A47" s="97">
        <v>43854</v>
      </c>
      <c r="B47" s="98" t="s">
        <v>90</v>
      </c>
      <c r="C47" s="99">
        <v>0.375</v>
      </c>
      <c r="D47" s="99">
        <v>0.5</v>
      </c>
      <c r="E47" s="98" t="s">
        <v>85</v>
      </c>
      <c r="F47" s="98">
        <v>1</v>
      </c>
      <c r="G47" s="100">
        <f t="shared" si="0"/>
        <v>3</v>
      </c>
      <c r="H47" s="100" t="str">
        <f t="shared" si="1"/>
        <v>0,00</v>
      </c>
      <c r="I47" s="102" t="s">
        <v>58</v>
      </c>
      <c r="K47" s="29" t="s">
        <v>87</v>
      </c>
      <c r="M47" s="23"/>
      <c r="N47" s="23"/>
      <c r="O47" s="24"/>
      <c r="P47" s="24"/>
      <c r="Q47" s="30"/>
      <c r="R47" s="30"/>
      <c r="S47" s="30"/>
    </row>
    <row r="48" spans="1:19" x14ac:dyDescent="0.35">
      <c r="A48" s="69">
        <v>43854</v>
      </c>
      <c r="B48" s="61" t="s">
        <v>90</v>
      </c>
      <c r="C48" s="62">
        <v>0.5</v>
      </c>
      <c r="D48" s="62">
        <v>0.66666666666666663</v>
      </c>
      <c r="E48" s="61" t="s">
        <v>86</v>
      </c>
      <c r="F48" s="61">
        <v>1</v>
      </c>
      <c r="G48" s="63">
        <f t="shared" si="0"/>
        <v>3.9999999999999991</v>
      </c>
      <c r="H48" s="63" t="str">
        <f t="shared" si="1"/>
        <v>0,00</v>
      </c>
      <c r="I48" s="58"/>
      <c r="K48" s="29"/>
      <c r="M48" s="23"/>
      <c r="N48" s="23"/>
      <c r="O48" s="24"/>
      <c r="P48" s="24"/>
      <c r="Q48" s="30"/>
      <c r="R48" s="30"/>
      <c r="S48" s="30"/>
    </row>
    <row r="49" spans="1:19" x14ac:dyDescent="0.35">
      <c r="A49" s="97">
        <v>43857</v>
      </c>
      <c r="B49" s="98" t="s">
        <v>90</v>
      </c>
      <c r="C49" s="99">
        <v>0.3125</v>
      </c>
      <c r="D49" s="99">
        <v>0.38541666666666669</v>
      </c>
      <c r="E49" s="98" t="s">
        <v>76</v>
      </c>
      <c r="F49" s="98">
        <v>1</v>
      </c>
      <c r="G49" s="100">
        <f t="shared" si="0"/>
        <v>1.7500000000000004</v>
      </c>
      <c r="H49" s="100" t="str">
        <f t="shared" si="1"/>
        <v>0,00</v>
      </c>
      <c r="I49" s="102" t="s">
        <v>58</v>
      </c>
      <c r="J49" s="31"/>
      <c r="K49" s="29"/>
      <c r="M49" s="23"/>
      <c r="N49" s="23"/>
      <c r="O49" s="24"/>
      <c r="P49" s="24"/>
      <c r="Q49" s="30"/>
      <c r="R49" s="30"/>
      <c r="S49" s="30"/>
    </row>
    <row r="50" spans="1:19" x14ac:dyDescent="0.35">
      <c r="A50" s="69">
        <v>43858</v>
      </c>
      <c r="B50" s="61"/>
      <c r="C50" s="62"/>
      <c r="D50" s="62"/>
      <c r="E50" s="61"/>
      <c r="F50" s="61"/>
      <c r="G50" s="63" t="str">
        <f t="shared" si="0"/>
        <v>0,00</v>
      </c>
      <c r="H50" s="63" t="str">
        <f t="shared" si="1"/>
        <v>0,00</v>
      </c>
      <c r="I50" s="58"/>
      <c r="K50" s="29"/>
      <c r="M50" s="23"/>
      <c r="N50" s="23"/>
      <c r="O50" s="24"/>
      <c r="P50" s="24"/>
      <c r="Q50" s="30"/>
      <c r="R50" s="30"/>
      <c r="S50" s="30"/>
    </row>
    <row r="51" spans="1:19" x14ac:dyDescent="0.35">
      <c r="A51" s="69">
        <v>43859</v>
      </c>
      <c r="B51" s="61"/>
      <c r="C51" s="62"/>
      <c r="D51" s="62"/>
      <c r="E51" s="61"/>
      <c r="F51" s="61"/>
      <c r="G51" s="63" t="str">
        <f t="shared" si="0"/>
        <v>0,00</v>
      </c>
      <c r="H51" s="63" t="str">
        <f t="shared" si="1"/>
        <v>0,00</v>
      </c>
      <c r="I51" s="58"/>
      <c r="K51" s="29"/>
      <c r="M51" s="23"/>
      <c r="N51" s="23"/>
      <c r="O51" s="24"/>
      <c r="P51" s="24"/>
      <c r="Q51" s="30"/>
      <c r="R51" s="30"/>
      <c r="S51" s="30"/>
    </row>
    <row r="52" spans="1:19" x14ac:dyDescent="0.35">
      <c r="A52" s="69">
        <v>43860</v>
      </c>
      <c r="B52" s="61"/>
      <c r="C52" s="62"/>
      <c r="D52" s="62"/>
      <c r="E52" s="61"/>
      <c r="F52" s="61"/>
      <c r="G52" s="63" t="str">
        <f t="shared" si="0"/>
        <v>0,00</v>
      </c>
      <c r="H52" s="63" t="str">
        <f t="shared" si="1"/>
        <v>0,00</v>
      </c>
      <c r="I52" s="58"/>
      <c r="K52" s="29"/>
      <c r="M52" s="23"/>
      <c r="N52" s="23"/>
      <c r="O52" s="24"/>
      <c r="P52" s="24"/>
      <c r="Q52" s="30"/>
      <c r="R52" s="30"/>
      <c r="S52" s="30"/>
    </row>
    <row r="53" spans="1:19" x14ac:dyDescent="0.35">
      <c r="A53" s="69">
        <v>43861</v>
      </c>
      <c r="B53" s="61"/>
      <c r="C53" s="62"/>
      <c r="D53" s="62"/>
      <c r="E53" s="61"/>
      <c r="F53" s="61"/>
      <c r="G53" s="63" t="str">
        <f t="shared" si="0"/>
        <v>0,00</v>
      </c>
      <c r="H53" s="63" t="str">
        <f t="shared" si="1"/>
        <v>0,00</v>
      </c>
      <c r="I53" s="58"/>
      <c r="K53" s="29"/>
      <c r="M53" s="23"/>
      <c r="N53" s="23"/>
      <c r="O53" s="24"/>
      <c r="P53" s="24"/>
      <c r="Q53" s="30"/>
      <c r="R53" s="30"/>
      <c r="S53" s="30"/>
    </row>
    <row r="54" spans="1:19" x14ac:dyDescent="0.35">
      <c r="A54" s="69">
        <v>43862</v>
      </c>
      <c r="B54" s="61"/>
      <c r="C54" s="62"/>
      <c r="D54" s="62"/>
      <c r="E54" s="61"/>
      <c r="F54" s="61"/>
      <c r="G54" s="63" t="str">
        <f t="shared" ref="G54" si="2">IF(F54=1,(D54-C54)*24,"0,00")</f>
        <v>0,00</v>
      </c>
      <c r="H54" s="63" t="str">
        <f t="shared" ref="H54" si="3">IF(F54=2,(D54-C54)*24,"0,00")</f>
        <v>0,00</v>
      </c>
      <c r="I54" s="58"/>
      <c r="J54" s="38" t="s">
        <v>29</v>
      </c>
      <c r="K54" s="93">
        <f>G55</f>
        <v>111.75</v>
      </c>
      <c r="L54" s="40" t="s">
        <v>36</v>
      </c>
      <c r="M54" s="40" t="s">
        <v>35</v>
      </c>
      <c r="N54" s="40" t="s">
        <v>37</v>
      </c>
    </row>
    <row r="55" spans="1:19" x14ac:dyDescent="0.35">
      <c r="A55" s="69">
        <v>43863</v>
      </c>
      <c r="B55" s="61"/>
      <c r="C55" s="62"/>
      <c r="D55" s="62"/>
      <c r="E55" s="61"/>
      <c r="F55" s="61"/>
      <c r="G55" s="71">
        <f>SUBTOTAL(109,G2:G54)</f>
        <v>111.75</v>
      </c>
      <c r="H55" s="71">
        <f>SUM(H2:H54)</f>
        <v>33.5</v>
      </c>
      <c r="I55" s="72"/>
      <c r="J55" s="38" t="s">
        <v>30</v>
      </c>
      <c r="K55" s="59">
        <f>H55</f>
        <v>33.5</v>
      </c>
      <c r="L55" s="39">
        <f>SUMIF(B2:B54,"Urlaub",H2:H54)</f>
        <v>16</v>
      </c>
      <c r="M55" s="39">
        <f>SUMIF(B2:B54,"Feiertag",H2:H54)</f>
        <v>8</v>
      </c>
      <c r="N55" s="39">
        <f>SUMIF(B2:B54,"Krank",H2:H54)</f>
        <v>0</v>
      </c>
    </row>
    <row r="56" spans="1:19" x14ac:dyDescent="0.35">
      <c r="A56" s="70">
        <v>43864</v>
      </c>
      <c r="B56" s="61"/>
      <c r="C56" s="62"/>
      <c r="D56" s="62"/>
      <c r="E56" s="61"/>
      <c r="F56" s="61"/>
      <c r="G56" s="63" t="str">
        <f t="shared" ref="G56:G83" si="4">IF(F56=1,(D56-C56)*24,"0,00")</f>
        <v>0,00</v>
      </c>
      <c r="H56" s="63" t="str">
        <f t="shared" ref="H56:H82" si="5">IF(F56=2,(D56-C56)*24,"0,00")</f>
        <v>0,00</v>
      </c>
      <c r="I56" s="58"/>
      <c r="J56" s="56"/>
      <c r="K56" s="31"/>
    </row>
    <row r="57" spans="1:19" x14ac:dyDescent="0.35">
      <c r="A57" s="70">
        <v>43865</v>
      </c>
      <c r="B57" s="61"/>
      <c r="C57" s="62"/>
      <c r="D57" s="62"/>
      <c r="E57" s="61"/>
      <c r="F57" s="61"/>
      <c r="G57" s="63" t="str">
        <f t="shared" si="4"/>
        <v>0,00</v>
      </c>
      <c r="H57" s="63" t="str">
        <f t="shared" si="5"/>
        <v>0,00</v>
      </c>
      <c r="I57" s="73"/>
    </row>
    <row r="58" spans="1:19" x14ac:dyDescent="0.35">
      <c r="A58" s="70">
        <v>43866</v>
      </c>
      <c r="B58" s="61"/>
      <c r="C58" s="62"/>
      <c r="D58" s="62"/>
      <c r="E58" s="61"/>
      <c r="F58" s="61"/>
      <c r="G58" s="63" t="str">
        <f t="shared" si="4"/>
        <v>0,00</v>
      </c>
      <c r="H58" s="63" t="str">
        <f t="shared" si="5"/>
        <v>0,00</v>
      </c>
      <c r="I58" s="58"/>
    </row>
    <row r="59" spans="1:19" x14ac:dyDescent="0.35">
      <c r="A59" s="70">
        <v>43867</v>
      </c>
      <c r="B59" s="61"/>
      <c r="C59" s="62"/>
      <c r="D59" s="62"/>
      <c r="E59" s="61"/>
      <c r="F59" s="61"/>
      <c r="G59" s="63" t="str">
        <f t="shared" si="4"/>
        <v>0,00</v>
      </c>
      <c r="H59" s="63" t="str">
        <f t="shared" si="5"/>
        <v>0,00</v>
      </c>
      <c r="I59" s="58"/>
    </row>
    <row r="60" spans="1:19" x14ac:dyDescent="0.35">
      <c r="A60" s="70">
        <v>43868</v>
      </c>
      <c r="B60" s="61"/>
      <c r="C60" s="62"/>
      <c r="D60" s="62"/>
      <c r="E60" s="61"/>
      <c r="F60" s="61"/>
      <c r="G60" s="63" t="str">
        <f t="shared" si="4"/>
        <v>0,00</v>
      </c>
      <c r="H60" s="63" t="str">
        <f t="shared" si="5"/>
        <v>0,00</v>
      </c>
      <c r="I60" s="58"/>
    </row>
    <row r="61" spans="1:19" x14ac:dyDescent="0.35">
      <c r="A61" s="70">
        <v>43869</v>
      </c>
      <c r="B61" s="61"/>
      <c r="C61" s="62"/>
      <c r="D61" s="62"/>
      <c r="E61" s="61"/>
      <c r="F61" s="61"/>
      <c r="G61" s="63" t="str">
        <f t="shared" si="4"/>
        <v>0,00</v>
      </c>
      <c r="H61" s="63" t="str">
        <f t="shared" si="5"/>
        <v>0,00</v>
      </c>
      <c r="I61" s="58"/>
    </row>
    <row r="62" spans="1:19" x14ac:dyDescent="0.35">
      <c r="A62" s="70">
        <v>43870</v>
      </c>
      <c r="B62" s="61"/>
      <c r="C62" s="62"/>
      <c r="D62" s="62"/>
      <c r="E62" s="61"/>
      <c r="F62" s="61"/>
      <c r="G62" s="63" t="str">
        <f t="shared" si="4"/>
        <v>0,00</v>
      </c>
      <c r="H62" s="63" t="str">
        <f t="shared" si="5"/>
        <v>0,00</v>
      </c>
      <c r="I62" s="58"/>
    </row>
    <row r="63" spans="1:19" x14ac:dyDescent="0.35">
      <c r="A63" s="70">
        <v>43871</v>
      </c>
      <c r="B63" s="61"/>
      <c r="C63" s="62"/>
      <c r="D63" s="62"/>
      <c r="E63" s="61"/>
      <c r="F63" s="61"/>
      <c r="G63" s="63" t="str">
        <f t="shared" si="4"/>
        <v>0,00</v>
      </c>
      <c r="H63" s="63" t="str">
        <f t="shared" si="5"/>
        <v>0,00</v>
      </c>
      <c r="I63" s="58"/>
    </row>
    <row r="64" spans="1:19" x14ac:dyDescent="0.35">
      <c r="A64" s="70">
        <v>43872</v>
      </c>
      <c r="B64" s="61"/>
      <c r="C64" s="62"/>
      <c r="D64" s="62"/>
      <c r="E64" s="61"/>
      <c r="F64" s="61"/>
      <c r="G64" s="63" t="str">
        <f t="shared" si="4"/>
        <v>0,00</v>
      </c>
      <c r="H64" s="63" t="str">
        <f t="shared" si="5"/>
        <v>0,00</v>
      </c>
      <c r="I64" s="58"/>
    </row>
    <row r="65" spans="1:10" x14ac:dyDescent="0.35">
      <c r="A65" s="70">
        <v>43873</v>
      </c>
      <c r="B65" s="61"/>
      <c r="C65" s="62"/>
      <c r="D65" s="62"/>
      <c r="E65" s="61"/>
      <c r="F65" s="61"/>
      <c r="G65" s="63" t="str">
        <f t="shared" si="4"/>
        <v>0,00</v>
      </c>
      <c r="H65" s="63" t="str">
        <f t="shared" si="5"/>
        <v>0,00</v>
      </c>
      <c r="I65" s="58"/>
    </row>
    <row r="66" spans="1:10" x14ac:dyDescent="0.35">
      <c r="A66" s="70">
        <v>43874</v>
      </c>
      <c r="B66" s="61"/>
      <c r="C66" s="62"/>
      <c r="D66" s="62"/>
      <c r="E66" s="61"/>
      <c r="F66" s="61"/>
      <c r="G66" s="63" t="str">
        <f t="shared" si="4"/>
        <v>0,00</v>
      </c>
      <c r="H66" s="63" t="str">
        <f t="shared" si="5"/>
        <v>0,00</v>
      </c>
      <c r="I66" s="58"/>
    </row>
    <row r="67" spans="1:10" x14ac:dyDescent="0.35">
      <c r="A67" s="70">
        <v>43875</v>
      </c>
      <c r="B67" s="61"/>
      <c r="C67" s="62"/>
      <c r="D67" s="62"/>
      <c r="E67" s="61"/>
      <c r="F67" s="61"/>
      <c r="G67" s="63" t="str">
        <f t="shared" si="4"/>
        <v>0,00</v>
      </c>
      <c r="H67" s="63" t="str">
        <f t="shared" si="5"/>
        <v>0,00</v>
      </c>
      <c r="I67" s="58"/>
    </row>
    <row r="68" spans="1:10" x14ac:dyDescent="0.35">
      <c r="A68" s="70">
        <v>43876</v>
      </c>
      <c r="B68" s="61"/>
      <c r="C68" s="62"/>
      <c r="D68" s="62"/>
      <c r="E68" s="61"/>
      <c r="F68" s="61"/>
      <c r="G68" s="63" t="str">
        <f t="shared" si="4"/>
        <v>0,00</v>
      </c>
      <c r="H68" s="63" t="str">
        <f t="shared" si="5"/>
        <v>0,00</v>
      </c>
      <c r="I68" s="58"/>
      <c r="J68" s="31"/>
    </row>
    <row r="69" spans="1:10" x14ac:dyDescent="0.35">
      <c r="A69" s="70">
        <v>43877</v>
      </c>
      <c r="B69" s="61"/>
      <c r="C69" s="62"/>
      <c r="D69" s="62"/>
      <c r="E69" s="61"/>
      <c r="F69" s="61"/>
      <c r="G69" s="63" t="str">
        <f t="shared" si="4"/>
        <v>0,00</v>
      </c>
      <c r="H69" s="63" t="str">
        <f t="shared" si="5"/>
        <v>0,00</v>
      </c>
      <c r="I69" s="58"/>
    </row>
    <row r="70" spans="1:10" x14ac:dyDescent="0.35">
      <c r="A70" s="70">
        <v>43878</v>
      </c>
      <c r="B70" s="61"/>
      <c r="C70" s="62"/>
      <c r="D70" s="62"/>
      <c r="E70" s="61"/>
      <c r="F70" s="61"/>
      <c r="G70" s="63" t="str">
        <f t="shared" si="4"/>
        <v>0,00</v>
      </c>
      <c r="H70" s="63" t="str">
        <f t="shared" si="5"/>
        <v>0,00</v>
      </c>
      <c r="I70" s="58"/>
    </row>
    <row r="71" spans="1:10" x14ac:dyDescent="0.35">
      <c r="A71" s="70">
        <v>43879</v>
      </c>
      <c r="B71" s="61"/>
      <c r="C71" s="62"/>
      <c r="D71" s="62"/>
      <c r="E71" s="61"/>
      <c r="F71" s="61"/>
      <c r="G71" s="63" t="str">
        <f t="shared" si="4"/>
        <v>0,00</v>
      </c>
      <c r="H71" s="63" t="str">
        <f t="shared" si="5"/>
        <v>0,00</v>
      </c>
      <c r="I71" s="58"/>
    </row>
    <row r="72" spans="1:10" x14ac:dyDescent="0.35">
      <c r="A72" s="70">
        <v>43880</v>
      </c>
      <c r="B72" s="61"/>
      <c r="C72" s="62"/>
      <c r="D72" s="62"/>
      <c r="E72" s="61"/>
      <c r="F72" s="61"/>
      <c r="G72" s="63" t="str">
        <f t="shared" si="4"/>
        <v>0,00</v>
      </c>
      <c r="H72" s="63" t="str">
        <f t="shared" si="5"/>
        <v>0,00</v>
      </c>
      <c r="I72" s="58"/>
    </row>
    <row r="73" spans="1:10" x14ac:dyDescent="0.35">
      <c r="A73" s="70">
        <v>43881</v>
      </c>
      <c r="B73" s="61"/>
      <c r="C73" s="62"/>
      <c r="D73" s="62"/>
      <c r="E73" s="61"/>
      <c r="F73" s="61"/>
      <c r="G73" s="63" t="str">
        <f t="shared" si="4"/>
        <v>0,00</v>
      </c>
      <c r="H73" s="63" t="str">
        <f t="shared" si="5"/>
        <v>0,00</v>
      </c>
      <c r="I73" s="58"/>
    </row>
    <row r="74" spans="1:10" x14ac:dyDescent="0.35">
      <c r="A74" s="70">
        <v>43882</v>
      </c>
      <c r="B74" s="61"/>
      <c r="C74" s="62"/>
      <c r="D74" s="62"/>
      <c r="E74" s="61"/>
      <c r="F74" s="61"/>
      <c r="G74" s="63" t="str">
        <f t="shared" si="4"/>
        <v>0,00</v>
      </c>
      <c r="H74" s="63" t="str">
        <f t="shared" si="5"/>
        <v>0,00</v>
      </c>
      <c r="I74" s="58"/>
    </row>
    <row r="75" spans="1:10" x14ac:dyDescent="0.35">
      <c r="A75" s="70">
        <v>43883</v>
      </c>
      <c r="B75" s="61"/>
      <c r="C75" s="62"/>
      <c r="D75" s="62"/>
      <c r="E75" s="61"/>
      <c r="F75" s="61"/>
      <c r="G75" s="63" t="str">
        <f t="shared" si="4"/>
        <v>0,00</v>
      </c>
      <c r="H75" s="63" t="str">
        <f t="shared" si="5"/>
        <v>0,00</v>
      </c>
      <c r="I75" s="58"/>
    </row>
    <row r="76" spans="1:10" x14ac:dyDescent="0.35">
      <c r="A76" s="70">
        <v>43884</v>
      </c>
      <c r="B76" s="61"/>
      <c r="C76" s="62"/>
      <c r="D76" s="62"/>
      <c r="E76" s="61"/>
      <c r="F76" s="61"/>
      <c r="G76" s="63" t="str">
        <f t="shared" si="4"/>
        <v>0,00</v>
      </c>
      <c r="H76" s="63" t="str">
        <f t="shared" si="5"/>
        <v>0,00</v>
      </c>
      <c r="I76" s="58"/>
    </row>
    <row r="77" spans="1:10" x14ac:dyDescent="0.35">
      <c r="A77" s="70">
        <v>43885</v>
      </c>
      <c r="B77" s="61"/>
      <c r="C77" s="62"/>
      <c r="D77" s="62"/>
      <c r="E77" s="61"/>
      <c r="F77" s="61"/>
      <c r="G77" s="63" t="str">
        <f t="shared" si="4"/>
        <v>0,00</v>
      </c>
      <c r="H77" s="63" t="str">
        <f t="shared" si="5"/>
        <v>0,00</v>
      </c>
      <c r="I77" s="58"/>
    </row>
    <row r="78" spans="1:10" x14ac:dyDescent="0.35">
      <c r="A78" s="70">
        <v>43886</v>
      </c>
      <c r="B78" s="61"/>
      <c r="C78" s="62"/>
      <c r="D78" s="62"/>
      <c r="E78" s="61"/>
      <c r="F78" s="61"/>
      <c r="G78" s="63" t="str">
        <f t="shared" si="4"/>
        <v>0,00</v>
      </c>
      <c r="H78" s="63" t="str">
        <f t="shared" si="5"/>
        <v>0,00</v>
      </c>
      <c r="I78" s="58"/>
    </row>
    <row r="79" spans="1:10" x14ac:dyDescent="0.35">
      <c r="A79" s="70">
        <v>43887</v>
      </c>
      <c r="B79" s="61"/>
      <c r="C79" s="62"/>
      <c r="D79" s="62"/>
      <c r="E79" s="61"/>
      <c r="F79" s="61"/>
      <c r="G79" s="63" t="str">
        <f t="shared" si="4"/>
        <v>0,00</v>
      </c>
      <c r="H79" s="63" t="str">
        <f t="shared" si="5"/>
        <v>0,00</v>
      </c>
      <c r="I79" s="58"/>
    </row>
    <row r="80" spans="1:10" x14ac:dyDescent="0.35">
      <c r="A80" s="70">
        <v>43888</v>
      </c>
      <c r="B80" s="61"/>
      <c r="C80" s="62"/>
      <c r="D80" s="62"/>
      <c r="E80" s="61"/>
      <c r="F80" s="61"/>
      <c r="G80" s="63" t="str">
        <f t="shared" si="4"/>
        <v>0,00</v>
      </c>
      <c r="H80" s="63" t="str">
        <f t="shared" si="5"/>
        <v>0,00</v>
      </c>
      <c r="I80" s="58"/>
    </row>
    <row r="81" spans="1:14" x14ac:dyDescent="0.35">
      <c r="A81" s="70">
        <v>43889</v>
      </c>
      <c r="B81" s="61"/>
      <c r="C81" s="62"/>
      <c r="D81" s="62"/>
      <c r="E81" s="61"/>
      <c r="F81" s="61"/>
      <c r="G81" s="63" t="str">
        <f t="shared" si="4"/>
        <v>0,00</v>
      </c>
      <c r="H81" s="63" t="str">
        <f t="shared" si="5"/>
        <v>0,00</v>
      </c>
      <c r="I81" s="58"/>
      <c r="J81" s="31"/>
    </row>
    <row r="82" spans="1:14" x14ac:dyDescent="0.35">
      <c r="A82" s="70">
        <v>43890</v>
      </c>
      <c r="B82" s="61"/>
      <c r="C82" s="62"/>
      <c r="D82" s="62"/>
      <c r="E82" s="61"/>
      <c r="F82" s="61"/>
      <c r="G82" s="63" t="str">
        <f t="shared" si="4"/>
        <v>0,00</v>
      </c>
      <c r="H82" s="63" t="str">
        <f t="shared" si="5"/>
        <v>0,00</v>
      </c>
      <c r="I82" s="58"/>
    </row>
    <row r="83" spans="1:14" x14ac:dyDescent="0.35">
      <c r="A83" s="70">
        <v>43891</v>
      </c>
      <c r="B83" s="61"/>
      <c r="C83" s="62"/>
      <c r="D83" s="62"/>
      <c r="E83" s="61"/>
      <c r="F83" s="61"/>
      <c r="G83" s="63" t="str">
        <f t="shared" si="4"/>
        <v>0,00</v>
      </c>
      <c r="H83" s="63" t="str">
        <f>IF(F83=2,(D83-C83)*24,"0,00")</f>
        <v>0,00</v>
      </c>
      <c r="I83" s="58"/>
      <c r="J83" s="38" t="s">
        <v>29</v>
      </c>
      <c r="K83" s="93">
        <f>G84</f>
        <v>0</v>
      </c>
      <c r="L83" s="40" t="s">
        <v>36</v>
      </c>
      <c r="M83" s="40" t="s">
        <v>35</v>
      </c>
      <c r="N83" s="40" t="s">
        <v>37</v>
      </c>
    </row>
    <row r="84" spans="1:14" x14ac:dyDescent="0.35">
      <c r="A84" s="28"/>
      <c r="B84" s="61"/>
      <c r="C84" s="62"/>
      <c r="D84" s="62"/>
      <c r="E84" s="61"/>
      <c r="F84" s="61"/>
      <c r="G84" s="71">
        <f>SUM(G56:G83)</f>
        <v>0</v>
      </c>
      <c r="H84" s="71">
        <f>SUM(H56:H83)</f>
        <v>0</v>
      </c>
      <c r="I84" s="58"/>
      <c r="J84" s="38" t="s">
        <v>30</v>
      </c>
      <c r="K84" s="39">
        <f>H84</f>
        <v>0</v>
      </c>
      <c r="L84" s="39">
        <f>SUMIF(B56:B83,"Urlaub",H56:H83)</f>
        <v>0</v>
      </c>
      <c r="M84" s="39">
        <f>SUMIF(B56:B83,"Feiertag",H56:H83)</f>
        <v>0</v>
      </c>
      <c r="N84" s="39">
        <f>SUMIF(B56:B83,"Krank",H56:H83)</f>
        <v>0</v>
      </c>
    </row>
    <row r="85" spans="1:14" x14ac:dyDescent="0.35">
      <c r="A85" s="70">
        <v>43892</v>
      </c>
      <c r="B85" s="61"/>
      <c r="C85" s="62"/>
      <c r="D85" s="62"/>
      <c r="E85" s="61"/>
      <c r="F85" s="61"/>
      <c r="G85" s="63" t="str">
        <f t="shared" ref="G85:G115" si="6">IF(F85=1,(D85-C85)*24,"0,00")</f>
        <v>0,00</v>
      </c>
      <c r="H85" s="63" t="str">
        <f t="shared" ref="H85:H115" si="7">IF(F85=2,(D85-C85)*24,"0,00")</f>
        <v>0,00</v>
      </c>
      <c r="I85" s="58"/>
      <c r="J85" s="91"/>
      <c r="K85" s="92"/>
      <c r="L85" s="92"/>
      <c r="M85" s="92"/>
      <c r="N85" s="92"/>
    </row>
    <row r="86" spans="1:14" x14ac:dyDescent="0.35">
      <c r="A86" s="70">
        <v>43893</v>
      </c>
      <c r="B86" s="61"/>
      <c r="C86" s="62"/>
      <c r="D86" s="62"/>
      <c r="E86" s="61"/>
      <c r="F86" s="61"/>
      <c r="G86" s="63" t="str">
        <f t="shared" si="6"/>
        <v>0,00</v>
      </c>
      <c r="H86" s="63" t="str">
        <f t="shared" si="7"/>
        <v>0,00</v>
      </c>
      <c r="I86" s="58"/>
    </row>
    <row r="87" spans="1:14" x14ac:dyDescent="0.35">
      <c r="A87" s="70">
        <v>43894</v>
      </c>
      <c r="B87" s="61"/>
      <c r="C87" s="62"/>
      <c r="D87" s="62"/>
      <c r="E87" s="61"/>
      <c r="F87" s="61"/>
      <c r="G87" s="63" t="str">
        <f t="shared" si="6"/>
        <v>0,00</v>
      </c>
      <c r="H87" s="63" t="str">
        <f t="shared" si="7"/>
        <v>0,00</v>
      </c>
      <c r="I87" s="58"/>
    </row>
    <row r="88" spans="1:14" x14ac:dyDescent="0.35">
      <c r="A88" s="70">
        <v>43895</v>
      </c>
      <c r="B88" s="61"/>
      <c r="C88" s="62"/>
      <c r="D88" s="62"/>
      <c r="E88" s="61"/>
      <c r="F88" s="61"/>
      <c r="G88" s="63" t="str">
        <f t="shared" si="6"/>
        <v>0,00</v>
      </c>
      <c r="H88" s="63" t="str">
        <f t="shared" si="7"/>
        <v>0,00</v>
      </c>
      <c r="I88" s="58"/>
    </row>
    <row r="89" spans="1:14" x14ac:dyDescent="0.35">
      <c r="A89" s="70">
        <v>43896</v>
      </c>
      <c r="B89" s="61"/>
      <c r="C89" s="62"/>
      <c r="D89" s="62"/>
      <c r="E89" s="61"/>
      <c r="F89" s="61"/>
      <c r="G89" s="63" t="str">
        <f t="shared" si="6"/>
        <v>0,00</v>
      </c>
      <c r="H89" s="63" t="str">
        <f t="shared" si="7"/>
        <v>0,00</v>
      </c>
      <c r="I89" s="58"/>
    </row>
    <row r="90" spans="1:14" x14ac:dyDescent="0.35">
      <c r="A90" s="70">
        <v>43897</v>
      </c>
      <c r="B90" s="61"/>
      <c r="C90" s="62"/>
      <c r="D90" s="62"/>
      <c r="E90" s="61"/>
      <c r="F90" s="61"/>
      <c r="G90" s="63" t="str">
        <f t="shared" si="6"/>
        <v>0,00</v>
      </c>
      <c r="H90" s="63" t="str">
        <f t="shared" si="7"/>
        <v>0,00</v>
      </c>
      <c r="I90" s="58"/>
    </row>
    <row r="91" spans="1:14" x14ac:dyDescent="0.35">
      <c r="A91" s="70">
        <v>43898</v>
      </c>
      <c r="B91" s="61"/>
      <c r="C91" s="62"/>
      <c r="D91" s="62"/>
      <c r="E91" s="61"/>
      <c r="F91" s="61"/>
      <c r="G91" s="63" t="str">
        <f t="shared" si="6"/>
        <v>0,00</v>
      </c>
      <c r="H91" s="63" t="str">
        <f t="shared" si="7"/>
        <v>0,00</v>
      </c>
      <c r="I91" s="58"/>
    </row>
    <row r="92" spans="1:14" x14ac:dyDescent="0.35">
      <c r="A92" s="70">
        <v>43899</v>
      </c>
      <c r="B92" s="74"/>
      <c r="C92" s="62"/>
      <c r="D92" s="62"/>
      <c r="E92" s="61"/>
      <c r="F92" s="61"/>
      <c r="G92" s="63" t="str">
        <f t="shared" si="6"/>
        <v>0,00</v>
      </c>
      <c r="H92" s="63" t="str">
        <f t="shared" si="7"/>
        <v>0,00</v>
      </c>
      <c r="I92" s="58"/>
      <c r="J92" s="31"/>
    </row>
    <row r="93" spans="1:14" x14ac:dyDescent="0.35">
      <c r="A93" s="70">
        <v>43900</v>
      </c>
      <c r="B93" s="61"/>
      <c r="C93" s="62"/>
      <c r="D93" s="62"/>
      <c r="E93" s="61"/>
      <c r="F93" s="61"/>
      <c r="G93" s="63" t="str">
        <f t="shared" si="6"/>
        <v>0,00</v>
      </c>
      <c r="H93" s="63" t="str">
        <f t="shared" si="7"/>
        <v>0,00</v>
      </c>
      <c r="I93" s="58"/>
    </row>
    <row r="94" spans="1:14" x14ac:dyDescent="0.35">
      <c r="A94" s="70">
        <v>43901</v>
      </c>
      <c r="B94" s="75"/>
      <c r="C94" s="62"/>
      <c r="D94" s="62"/>
      <c r="E94" s="61"/>
      <c r="F94" s="61"/>
      <c r="G94" s="63" t="str">
        <f t="shared" si="6"/>
        <v>0,00</v>
      </c>
      <c r="H94" s="63" t="str">
        <f t="shared" si="7"/>
        <v>0,00</v>
      </c>
      <c r="I94" s="58"/>
    </row>
    <row r="95" spans="1:14" x14ac:dyDescent="0.35">
      <c r="A95" s="70">
        <v>43902</v>
      </c>
      <c r="B95" s="61"/>
      <c r="C95" s="62"/>
      <c r="D95" s="62"/>
      <c r="E95" s="61"/>
      <c r="F95" s="61"/>
      <c r="G95" s="63" t="str">
        <f t="shared" si="6"/>
        <v>0,00</v>
      </c>
      <c r="H95" s="63" t="str">
        <f t="shared" si="7"/>
        <v>0,00</v>
      </c>
      <c r="I95" s="58"/>
    </row>
    <row r="96" spans="1:14" x14ac:dyDescent="0.35">
      <c r="A96" s="70">
        <v>43903</v>
      </c>
      <c r="B96" s="61"/>
      <c r="C96" s="62"/>
      <c r="D96" s="62"/>
      <c r="E96" s="61"/>
      <c r="F96" s="61"/>
      <c r="G96" s="63" t="str">
        <f t="shared" si="6"/>
        <v>0,00</v>
      </c>
      <c r="H96" s="63" t="str">
        <f t="shared" si="7"/>
        <v>0,00</v>
      </c>
      <c r="I96" s="58"/>
    </row>
    <row r="97" spans="1:10" x14ac:dyDescent="0.35">
      <c r="A97" s="70">
        <v>43904</v>
      </c>
      <c r="B97" s="61"/>
      <c r="C97" s="62"/>
      <c r="D97" s="62"/>
      <c r="E97" s="61"/>
      <c r="F97" s="61"/>
      <c r="G97" s="63" t="str">
        <f t="shared" si="6"/>
        <v>0,00</v>
      </c>
      <c r="H97" s="63" t="str">
        <f t="shared" si="7"/>
        <v>0,00</v>
      </c>
      <c r="I97" s="58"/>
    </row>
    <row r="98" spans="1:10" x14ac:dyDescent="0.35">
      <c r="A98" s="70">
        <v>43905</v>
      </c>
      <c r="B98" s="61"/>
      <c r="C98" s="62"/>
      <c r="D98" s="62"/>
      <c r="E98" s="61"/>
      <c r="F98" s="61"/>
      <c r="G98" s="63" t="str">
        <f t="shared" si="6"/>
        <v>0,00</v>
      </c>
      <c r="H98" s="63" t="str">
        <f t="shared" si="7"/>
        <v>0,00</v>
      </c>
      <c r="I98" s="58"/>
    </row>
    <row r="99" spans="1:10" x14ac:dyDescent="0.35">
      <c r="A99" s="70">
        <v>43906</v>
      </c>
      <c r="B99" s="61"/>
      <c r="C99" s="62"/>
      <c r="D99" s="62"/>
      <c r="E99" s="61"/>
      <c r="F99" s="61"/>
      <c r="G99" s="63" t="str">
        <f t="shared" si="6"/>
        <v>0,00</v>
      </c>
      <c r="H99" s="63" t="str">
        <f t="shared" si="7"/>
        <v>0,00</v>
      </c>
      <c r="I99" s="58"/>
    </row>
    <row r="100" spans="1:10" x14ac:dyDescent="0.35">
      <c r="A100" s="70">
        <v>43907</v>
      </c>
      <c r="B100" s="61"/>
      <c r="C100" s="62"/>
      <c r="D100" s="62"/>
      <c r="E100" s="61"/>
      <c r="F100" s="61"/>
      <c r="G100" s="63" t="str">
        <f t="shared" si="6"/>
        <v>0,00</v>
      </c>
      <c r="H100" s="63" t="str">
        <f t="shared" si="7"/>
        <v>0,00</v>
      </c>
      <c r="I100" s="58"/>
    </row>
    <row r="101" spans="1:10" x14ac:dyDescent="0.35">
      <c r="A101" s="70">
        <v>43908</v>
      </c>
      <c r="B101" s="61"/>
      <c r="C101" s="62"/>
      <c r="D101" s="62"/>
      <c r="E101" s="61"/>
      <c r="F101" s="61"/>
      <c r="G101" s="63" t="str">
        <f t="shared" si="6"/>
        <v>0,00</v>
      </c>
      <c r="H101" s="63" t="str">
        <f t="shared" si="7"/>
        <v>0,00</v>
      </c>
      <c r="I101" s="58"/>
    </row>
    <row r="102" spans="1:10" x14ac:dyDescent="0.35">
      <c r="A102" s="70">
        <v>43909</v>
      </c>
      <c r="B102" s="61"/>
      <c r="C102" s="62"/>
      <c r="D102" s="62"/>
      <c r="E102" s="61"/>
      <c r="F102" s="61"/>
      <c r="G102" s="63" t="str">
        <f t="shared" si="6"/>
        <v>0,00</v>
      </c>
      <c r="H102" s="63" t="str">
        <f t="shared" si="7"/>
        <v>0,00</v>
      </c>
      <c r="I102" s="58"/>
    </row>
    <row r="103" spans="1:10" x14ac:dyDescent="0.35">
      <c r="A103" s="70">
        <v>43910</v>
      </c>
      <c r="B103" s="61"/>
      <c r="C103" s="62"/>
      <c r="D103" s="62"/>
      <c r="E103" s="61"/>
      <c r="F103" s="61"/>
      <c r="G103" s="63" t="str">
        <f t="shared" si="6"/>
        <v>0,00</v>
      </c>
      <c r="H103" s="63" t="str">
        <f t="shared" si="7"/>
        <v>0,00</v>
      </c>
      <c r="I103" s="58"/>
    </row>
    <row r="104" spans="1:10" x14ac:dyDescent="0.35">
      <c r="A104" s="70">
        <v>43911</v>
      </c>
      <c r="B104" s="61"/>
      <c r="C104" s="62"/>
      <c r="D104" s="62"/>
      <c r="E104" s="61"/>
      <c r="F104" s="61"/>
      <c r="G104" s="63" t="str">
        <f t="shared" si="6"/>
        <v>0,00</v>
      </c>
      <c r="H104" s="63" t="str">
        <f t="shared" si="7"/>
        <v>0,00</v>
      </c>
      <c r="I104" s="58"/>
    </row>
    <row r="105" spans="1:10" x14ac:dyDescent="0.35">
      <c r="A105" s="70">
        <v>43912</v>
      </c>
      <c r="B105" s="61"/>
      <c r="C105" s="62"/>
      <c r="D105" s="62"/>
      <c r="E105" s="61"/>
      <c r="F105" s="61"/>
      <c r="G105" s="63" t="str">
        <f t="shared" si="6"/>
        <v>0,00</v>
      </c>
      <c r="H105" s="63" t="str">
        <f t="shared" si="7"/>
        <v>0,00</v>
      </c>
      <c r="I105" s="58"/>
    </row>
    <row r="106" spans="1:10" x14ac:dyDescent="0.35">
      <c r="A106" s="70">
        <v>43913</v>
      </c>
      <c r="B106" s="61"/>
      <c r="C106" s="62"/>
      <c r="D106" s="62"/>
      <c r="E106" s="61"/>
      <c r="F106" s="61"/>
      <c r="G106" s="63" t="str">
        <f t="shared" si="6"/>
        <v>0,00</v>
      </c>
      <c r="H106" s="63" t="str">
        <f t="shared" si="7"/>
        <v>0,00</v>
      </c>
      <c r="I106" s="58"/>
    </row>
    <row r="107" spans="1:10" x14ac:dyDescent="0.35">
      <c r="A107" s="70">
        <v>43914</v>
      </c>
      <c r="B107" s="61"/>
      <c r="C107" s="62"/>
      <c r="D107" s="62"/>
      <c r="E107" s="61"/>
      <c r="F107" s="61"/>
      <c r="G107" s="63" t="str">
        <f t="shared" si="6"/>
        <v>0,00</v>
      </c>
      <c r="H107" s="63" t="str">
        <f t="shared" si="7"/>
        <v>0,00</v>
      </c>
      <c r="I107" s="58"/>
    </row>
    <row r="108" spans="1:10" x14ac:dyDescent="0.35">
      <c r="A108" s="70">
        <v>43915</v>
      </c>
      <c r="B108" s="61"/>
      <c r="C108" s="62"/>
      <c r="D108" s="62"/>
      <c r="E108" s="61"/>
      <c r="F108" s="61"/>
      <c r="G108" s="63" t="str">
        <f t="shared" si="6"/>
        <v>0,00</v>
      </c>
      <c r="H108" s="63" t="str">
        <f t="shared" si="7"/>
        <v>0,00</v>
      </c>
      <c r="I108" s="58"/>
    </row>
    <row r="109" spans="1:10" x14ac:dyDescent="0.35">
      <c r="A109" s="70">
        <v>43916</v>
      </c>
      <c r="B109" s="61"/>
      <c r="C109" s="62"/>
      <c r="D109" s="62"/>
      <c r="E109" s="61"/>
      <c r="F109" s="61"/>
      <c r="G109" s="63" t="str">
        <f t="shared" si="6"/>
        <v>0,00</v>
      </c>
      <c r="H109" s="63" t="str">
        <f t="shared" si="7"/>
        <v>0,00</v>
      </c>
      <c r="I109" s="58"/>
    </row>
    <row r="110" spans="1:10" x14ac:dyDescent="0.35">
      <c r="A110" s="70">
        <v>43917</v>
      </c>
      <c r="B110" s="61"/>
      <c r="C110" s="62"/>
      <c r="D110" s="62"/>
      <c r="E110" s="61"/>
      <c r="F110" s="61"/>
      <c r="G110" s="63" t="str">
        <f t="shared" si="6"/>
        <v>0,00</v>
      </c>
      <c r="H110" s="63" t="str">
        <f t="shared" si="7"/>
        <v>0,00</v>
      </c>
      <c r="I110" s="58"/>
    </row>
    <row r="111" spans="1:10" x14ac:dyDescent="0.35">
      <c r="A111" s="70">
        <v>43918</v>
      </c>
      <c r="B111" s="61"/>
      <c r="C111" s="62"/>
      <c r="D111" s="62"/>
      <c r="E111" s="61"/>
      <c r="F111" s="61"/>
      <c r="G111" s="63" t="str">
        <f t="shared" si="6"/>
        <v>0,00</v>
      </c>
      <c r="H111" s="63" t="str">
        <f t="shared" si="7"/>
        <v>0,00</v>
      </c>
      <c r="I111" s="58"/>
      <c r="J111" s="31"/>
    </row>
    <row r="112" spans="1:10" x14ac:dyDescent="0.35">
      <c r="A112" s="70">
        <v>43919</v>
      </c>
      <c r="B112" s="61"/>
      <c r="C112" s="62"/>
      <c r="D112" s="62"/>
      <c r="E112" s="61"/>
      <c r="F112" s="61"/>
      <c r="G112" s="63" t="str">
        <f t="shared" si="6"/>
        <v>0,00</v>
      </c>
      <c r="H112" s="63" t="str">
        <f t="shared" si="7"/>
        <v>0,00</v>
      </c>
      <c r="I112" s="58"/>
    </row>
    <row r="113" spans="1:14" x14ac:dyDescent="0.35">
      <c r="A113" s="70">
        <v>43920</v>
      </c>
      <c r="B113" s="61"/>
      <c r="C113" s="62"/>
      <c r="D113" s="62"/>
      <c r="E113" s="61"/>
      <c r="F113" s="61"/>
      <c r="G113" s="63" t="str">
        <f t="shared" si="6"/>
        <v>0,00</v>
      </c>
      <c r="H113" s="63" t="str">
        <f t="shared" si="7"/>
        <v>0,00</v>
      </c>
      <c r="I113" s="58"/>
    </row>
    <row r="114" spans="1:14" x14ac:dyDescent="0.35">
      <c r="A114" s="70">
        <v>43921</v>
      </c>
      <c r="B114" s="61"/>
      <c r="C114" s="62"/>
      <c r="D114" s="62"/>
      <c r="E114" s="61"/>
      <c r="F114" s="61"/>
      <c r="G114" s="63" t="str">
        <f t="shared" si="6"/>
        <v>0,00</v>
      </c>
      <c r="H114" s="63" t="str">
        <f t="shared" si="7"/>
        <v>0,00</v>
      </c>
      <c r="I114" s="58"/>
    </row>
    <row r="115" spans="1:14" x14ac:dyDescent="0.35">
      <c r="A115" s="70"/>
      <c r="B115" s="61"/>
      <c r="C115" s="62"/>
      <c r="D115" s="62"/>
      <c r="E115" s="61"/>
      <c r="F115" s="61"/>
      <c r="G115" s="63" t="str">
        <f t="shared" si="6"/>
        <v>0,00</v>
      </c>
      <c r="H115" s="63" t="str">
        <f t="shared" si="7"/>
        <v>0,00</v>
      </c>
      <c r="I115" s="58"/>
      <c r="J115" s="38" t="s">
        <v>29</v>
      </c>
      <c r="K115" s="39">
        <f>G116</f>
        <v>0</v>
      </c>
      <c r="L115" s="40" t="s">
        <v>36</v>
      </c>
      <c r="M115" s="40" t="s">
        <v>35</v>
      </c>
      <c r="N115" s="40" t="s">
        <v>37</v>
      </c>
    </row>
    <row r="116" spans="1:14" x14ac:dyDescent="0.35">
      <c r="A116" s="70"/>
      <c r="B116" s="61"/>
      <c r="C116" s="62"/>
      <c r="D116" s="62"/>
      <c r="E116" s="61"/>
      <c r="F116" s="61"/>
      <c r="G116" s="71">
        <f>SUM(G86:G115)</f>
        <v>0</v>
      </c>
      <c r="H116" s="71">
        <f>SUM(H86:H115)</f>
        <v>0</v>
      </c>
      <c r="I116" s="58"/>
      <c r="J116" s="38" t="s">
        <v>30</v>
      </c>
      <c r="K116" s="39">
        <f>H116</f>
        <v>0</v>
      </c>
      <c r="L116" s="39">
        <f>SUMIF(B86:B115,"Urlaub",H86:H115)</f>
        <v>0</v>
      </c>
      <c r="M116" s="39">
        <f>SUMIF(B86:B115,"Feiertag",H86:H115)</f>
        <v>0</v>
      </c>
      <c r="N116" s="39">
        <f>SUMIF(B86:B115,"Krank",H86:H115)</f>
        <v>0</v>
      </c>
    </row>
    <row r="117" spans="1:14" x14ac:dyDescent="0.35">
      <c r="A117" s="70">
        <v>43922</v>
      </c>
      <c r="B117" s="61"/>
      <c r="C117" s="62"/>
      <c r="D117" s="62"/>
      <c r="E117" s="61"/>
      <c r="F117" s="61"/>
      <c r="G117" s="63" t="str">
        <f t="shared" ref="G117:G146" si="8">IF(F117=1,(D117-C117)*24,"0,00")</f>
        <v>0,00</v>
      </c>
      <c r="H117" s="63" t="str">
        <f t="shared" ref="H117:H146" si="9">IF(F117=2,(D117-C117)*24,"0,00")</f>
        <v>0,00</v>
      </c>
      <c r="I117" s="58"/>
    </row>
    <row r="118" spans="1:14" x14ac:dyDescent="0.35">
      <c r="A118" s="70">
        <v>43923</v>
      </c>
      <c r="B118" s="61"/>
      <c r="C118" s="62"/>
      <c r="D118" s="62"/>
      <c r="E118" s="61"/>
      <c r="F118" s="61"/>
      <c r="G118" s="63" t="str">
        <f t="shared" si="8"/>
        <v>0,00</v>
      </c>
      <c r="H118" s="63" t="str">
        <f t="shared" si="9"/>
        <v>0,00</v>
      </c>
      <c r="I118" s="58"/>
    </row>
    <row r="119" spans="1:14" x14ac:dyDescent="0.35">
      <c r="A119" s="70">
        <v>43924</v>
      </c>
      <c r="B119" s="61"/>
      <c r="C119" s="62"/>
      <c r="D119" s="62"/>
      <c r="E119" s="61"/>
      <c r="F119" s="61"/>
      <c r="G119" s="63" t="str">
        <f t="shared" si="8"/>
        <v>0,00</v>
      </c>
      <c r="H119" s="63" t="str">
        <f t="shared" si="9"/>
        <v>0,00</v>
      </c>
      <c r="I119" s="58"/>
    </row>
    <row r="120" spans="1:14" x14ac:dyDescent="0.35">
      <c r="A120" s="70">
        <v>43925</v>
      </c>
      <c r="B120" s="61"/>
      <c r="C120" s="62"/>
      <c r="D120" s="62"/>
      <c r="E120" s="61"/>
      <c r="F120" s="61"/>
      <c r="G120" s="63" t="str">
        <f t="shared" si="8"/>
        <v>0,00</v>
      </c>
      <c r="H120" s="63" t="str">
        <f t="shared" si="9"/>
        <v>0,00</v>
      </c>
      <c r="I120" s="58"/>
    </row>
    <row r="121" spans="1:14" x14ac:dyDescent="0.35">
      <c r="A121" s="70">
        <v>43926</v>
      </c>
      <c r="B121" s="61"/>
      <c r="C121" s="62"/>
      <c r="D121" s="62"/>
      <c r="E121" s="61"/>
      <c r="F121" s="61"/>
      <c r="G121" s="63" t="str">
        <f t="shared" si="8"/>
        <v>0,00</v>
      </c>
      <c r="H121" s="63" t="str">
        <f t="shared" si="9"/>
        <v>0,00</v>
      </c>
      <c r="I121" s="58"/>
    </row>
    <row r="122" spans="1:14" x14ac:dyDescent="0.35">
      <c r="A122" s="70">
        <v>43927</v>
      </c>
      <c r="B122" s="61"/>
      <c r="C122" s="62"/>
      <c r="D122" s="62"/>
      <c r="E122" s="61"/>
      <c r="F122" s="61"/>
      <c r="G122" s="63" t="str">
        <f t="shared" si="8"/>
        <v>0,00</v>
      </c>
      <c r="H122" s="63" t="str">
        <f t="shared" si="9"/>
        <v>0,00</v>
      </c>
      <c r="I122" s="58"/>
    </row>
    <row r="123" spans="1:14" x14ac:dyDescent="0.35">
      <c r="A123" s="70">
        <v>43928</v>
      </c>
      <c r="B123" s="61"/>
      <c r="C123" s="62"/>
      <c r="D123" s="62"/>
      <c r="E123" s="61"/>
      <c r="F123" s="61"/>
      <c r="G123" s="63" t="str">
        <f t="shared" si="8"/>
        <v>0,00</v>
      </c>
      <c r="H123" s="63" t="str">
        <f t="shared" si="9"/>
        <v>0,00</v>
      </c>
      <c r="I123" s="58"/>
    </row>
    <row r="124" spans="1:14" x14ac:dyDescent="0.35">
      <c r="A124" s="70">
        <v>43929</v>
      </c>
      <c r="B124" s="61"/>
      <c r="C124" s="62"/>
      <c r="D124" s="62"/>
      <c r="E124" s="61"/>
      <c r="F124" s="61"/>
      <c r="G124" s="63" t="str">
        <f t="shared" si="8"/>
        <v>0,00</v>
      </c>
      <c r="H124" s="63" t="str">
        <f t="shared" si="9"/>
        <v>0,00</v>
      </c>
      <c r="I124" s="58"/>
    </row>
    <row r="125" spans="1:14" x14ac:dyDescent="0.35">
      <c r="A125" s="70">
        <v>43930</v>
      </c>
      <c r="B125" s="61"/>
      <c r="C125" s="62"/>
      <c r="D125" s="62"/>
      <c r="E125" s="61"/>
      <c r="F125" s="61"/>
      <c r="G125" s="63" t="str">
        <f t="shared" si="8"/>
        <v>0,00</v>
      </c>
      <c r="H125" s="63" t="str">
        <f t="shared" si="9"/>
        <v>0,00</v>
      </c>
      <c r="I125" s="58"/>
    </row>
    <row r="126" spans="1:14" x14ac:dyDescent="0.35">
      <c r="A126" s="70">
        <v>43931</v>
      </c>
      <c r="B126" s="61"/>
      <c r="C126" s="62"/>
      <c r="D126" s="62"/>
      <c r="E126" s="61"/>
      <c r="F126" s="61"/>
      <c r="G126" s="63" t="str">
        <f t="shared" si="8"/>
        <v>0,00</v>
      </c>
      <c r="H126" s="63" t="str">
        <f t="shared" si="9"/>
        <v>0,00</v>
      </c>
      <c r="I126" s="58"/>
    </row>
    <row r="127" spans="1:14" x14ac:dyDescent="0.35">
      <c r="A127" s="70">
        <v>43932</v>
      </c>
      <c r="B127" s="61"/>
      <c r="C127" s="62"/>
      <c r="D127" s="62"/>
      <c r="E127" s="61"/>
      <c r="F127" s="61"/>
      <c r="G127" s="63" t="str">
        <f t="shared" si="8"/>
        <v>0,00</v>
      </c>
      <c r="H127" s="63" t="str">
        <f t="shared" si="9"/>
        <v>0,00</v>
      </c>
      <c r="I127" s="58"/>
    </row>
    <row r="128" spans="1:14" x14ac:dyDescent="0.35">
      <c r="A128" s="70">
        <v>43933</v>
      </c>
      <c r="B128" s="61"/>
      <c r="C128" s="62"/>
      <c r="D128" s="62"/>
      <c r="E128" s="61"/>
      <c r="F128" s="61"/>
      <c r="G128" s="63" t="str">
        <f t="shared" si="8"/>
        <v>0,00</v>
      </c>
      <c r="H128" s="63" t="str">
        <f t="shared" si="9"/>
        <v>0,00</v>
      </c>
      <c r="I128" s="58"/>
    </row>
    <row r="129" spans="1:10" x14ac:dyDescent="0.35">
      <c r="A129" s="70">
        <v>43934</v>
      </c>
      <c r="B129" s="61"/>
      <c r="C129" s="62"/>
      <c r="D129" s="62"/>
      <c r="E129" s="61"/>
      <c r="F129" s="61"/>
      <c r="G129" s="63" t="str">
        <f t="shared" si="8"/>
        <v>0,00</v>
      </c>
      <c r="H129" s="63" t="str">
        <f t="shared" si="9"/>
        <v>0,00</v>
      </c>
      <c r="I129" s="58"/>
    </row>
    <row r="130" spans="1:10" x14ac:dyDescent="0.35">
      <c r="A130" s="70">
        <v>43935</v>
      </c>
      <c r="B130" s="61"/>
      <c r="C130" s="62"/>
      <c r="D130" s="62"/>
      <c r="E130" s="61"/>
      <c r="F130" s="61"/>
      <c r="G130" s="63" t="str">
        <f t="shared" si="8"/>
        <v>0,00</v>
      </c>
      <c r="H130" s="63" t="str">
        <f t="shared" si="9"/>
        <v>0,00</v>
      </c>
      <c r="I130" s="58"/>
    </row>
    <row r="131" spans="1:10" x14ac:dyDescent="0.35">
      <c r="A131" s="70">
        <v>43936</v>
      </c>
      <c r="B131" s="61"/>
      <c r="C131" s="62"/>
      <c r="D131" s="62"/>
      <c r="E131" s="61"/>
      <c r="F131" s="61"/>
      <c r="G131" s="63" t="str">
        <f t="shared" si="8"/>
        <v>0,00</v>
      </c>
      <c r="H131" s="63" t="str">
        <f t="shared" si="9"/>
        <v>0,00</v>
      </c>
      <c r="I131" s="58"/>
    </row>
    <row r="132" spans="1:10" x14ac:dyDescent="0.35">
      <c r="A132" s="70">
        <v>43937</v>
      </c>
      <c r="B132" s="61"/>
      <c r="C132" s="62"/>
      <c r="D132" s="62"/>
      <c r="E132" s="61"/>
      <c r="F132" s="61"/>
      <c r="G132" s="63" t="str">
        <f t="shared" si="8"/>
        <v>0,00</v>
      </c>
      <c r="H132" s="63" t="str">
        <f t="shared" si="9"/>
        <v>0,00</v>
      </c>
      <c r="I132" s="58"/>
    </row>
    <row r="133" spans="1:10" x14ac:dyDescent="0.35">
      <c r="A133" s="70">
        <v>43938</v>
      </c>
      <c r="B133" s="61"/>
      <c r="C133" s="62"/>
      <c r="D133" s="62"/>
      <c r="E133" s="61"/>
      <c r="F133" s="61"/>
      <c r="G133" s="63" t="str">
        <f t="shared" si="8"/>
        <v>0,00</v>
      </c>
      <c r="H133" s="63" t="str">
        <f t="shared" si="9"/>
        <v>0,00</v>
      </c>
      <c r="I133" s="58"/>
    </row>
    <row r="134" spans="1:10" x14ac:dyDescent="0.35">
      <c r="A134" s="70">
        <v>43939</v>
      </c>
      <c r="B134" s="61"/>
      <c r="C134" s="62"/>
      <c r="D134" s="62"/>
      <c r="E134" s="61"/>
      <c r="F134" s="61"/>
      <c r="G134" s="63" t="str">
        <f t="shared" si="8"/>
        <v>0,00</v>
      </c>
      <c r="H134" s="63" t="str">
        <f t="shared" si="9"/>
        <v>0,00</v>
      </c>
      <c r="I134" s="58"/>
    </row>
    <row r="135" spans="1:10" x14ac:dyDescent="0.35">
      <c r="A135" s="70">
        <v>43940</v>
      </c>
      <c r="B135" s="61"/>
      <c r="C135" s="62"/>
      <c r="D135" s="62"/>
      <c r="E135" s="61"/>
      <c r="F135" s="61"/>
      <c r="G135" s="63" t="str">
        <f t="shared" si="8"/>
        <v>0,00</v>
      </c>
      <c r="H135" s="63" t="str">
        <f t="shared" si="9"/>
        <v>0,00</v>
      </c>
      <c r="I135" s="58"/>
    </row>
    <row r="136" spans="1:10" x14ac:dyDescent="0.35">
      <c r="A136" s="70">
        <v>43941</v>
      </c>
      <c r="B136" s="61"/>
      <c r="C136" s="62"/>
      <c r="D136" s="62"/>
      <c r="E136" s="61"/>
      <c r="F136" s="61"/>
      <c r="G136" s="63" t="str">
        <f t="shared" si="8"/>
        <v>0,00</v>
      </c>
      <c r="H136" s="63" t="str">
        <f t="shared" si="9"/>
        <v>0,00</v>
      </c>
      <c r="I136" s="58"/>
      <c r="J136" s="31"/>
    </row>
    <row r="137" spans="1:10" x14ac:dyDescent="0.35">
      <c r="A137" s="70">
        <v>43942</v>
      </c>
      <c r="B137" s="61"/>
      <c r="C137" s="62"/>
      <c r="D137" s="62"/>
      <c r="E137" s="61"/>
      <c r="F137" s="61"/>
      <c r="G137" s="63" t="str">
        <f t="shared" si="8"/>
        <v>0,00</v>
      </c>
      <c r="H137" s="63" t="str">
        <f t="shared" si="9"/>
        <v>0,00</v>
      </c>
      <c r="I137" s="58"/>
    </row>
    <row r="138" spans="1:10" x14ac:dyDescent="0.35">
      <c r="A138" s="70">
        <v>43943</v>
      </c>
      <c r="B138" s="61"/>
      <c r="C138" s="62"/>
      <c r="D138" s="62"/>
      <c r="E138" s="61"/>
      <c r="F138" s="61"/>
      <c r="G138" s="63" t="str">
        <f t="shared" si="8"/>
        <v>0,00</v>
      </c>
      <c r="H138" s="63" t="str">
        <f t="shared" si="9"/>
        <v>0,00</v>
      </c>
      <c r="I138" s="58"/>
    </row>
    <row r="139" spans="1:10" x14ac:dyDescent="0.35">
      <c r="A139" s="70">
        <v>43944</v>
      </c>
      <c r="B139" s="61"/>
      <c r="C139" s="62"/>
      <c r="D139" s="62"/>
      <c r="E139" s="61"/>
      <c r="F139" s="61"/>
      <c r="G139" s="63" t="str">
        <f t="shared" si="8"/>
        <v>0,00</v>
      </c>
      <c r="H139" s="63" t="str">
        <f t="shared" si="9"/>
        <v>0,00</v>
      </c>
      <c r="I139" s="58"/>
    </row>
    <row r="140" spans="1:10" x14ac:dyDescent="0.35">
      <c r="A140" s="70">
        <v>43945</v>
      </c>
      <c r="B140" s="61"/>
      <c r="C140" s="62"/>
      <c r="D140" s="62"/>
      <c r="E140" s="61"/>
      <c r="F140" s="61"/>
      <c r="G140" s="63" t="str">
        <f t="shared" si="8"/>
        <v>0,00</v>
      </c>
      <c r="H140" s="63" t="str">
        <f t="shared" si="9"/>
        <v>0,00</v>
      </c>
      <c r="I140" s="58"/>
    </row>
    <row r="141" spans="1:10" x14ac:dyDescent="0.35">
      <c r="A141" s="70">
        <v>43946</v>
      </c>
      <c r="B141" s="61"/>
      <c r="C141" s="62"/>
      <c r="D141" s="62"/>
      <c r="E141" s="61"/>
      <c r="F141" s="61"/>
      <c r="G141" s="63" t="str">
        <f t="shared" si="8"/>
        <v>0,00</v>
      </c>
      <c r="H141" s="63" t="str">
        <f t="shared" si="9"/>
        <v>0,00</v>
      </c>
      <c r="I141" s="58"/>
      <c r="J141" s="46"/>
    </row>
    <row r="142" spans="1:10" x14ac:dyDescent="0.35">
      <c r="A142" s="70">
        <v>43947</v>
      </c>
      <c r="B142" s="61"/>
      <c r="C142" s="62"/>
      <c r="D142" s="62"/>
      <c r="E142" s="61"/>
      <c r="F142" s="61"/>
      <c r="G142" s="63" t="str">
        <f t="shared" si="8"/>
        <v>0,00</v>
      </c>
      <c r="H142" s="63" t="str">
        <f t="shared" si="9"/>
        <v>0,00</v>
      </c>
      <c r="I142" s="58"/>
    </row>
    <row r="143" spans="1:10" x14ac:dyDescent="0.35">
      <c r="A143" s="70">
        <v>43948</v>
      </c>
      <c r="B143" s="61"/>
      <c r="C143" s="62"/>
      <c r="D143" s="62"/>
      <c r="E143" s="61"/>
      <c r="F143" s="61"/>
      <c r="G143" s="63" t="str">
        <f t="shared" si="8"/>
        <v>0,00</v>
      </c>
      <c r="H143" s="63" t="str">
        <f t="shared" si="9"/>
        <v>0,00</v>
      </c>
      <c r="I143" s="58"/>
      <c r="J143" s="46"/>
    </row>
    <row r="144" spans="1:10" x14ac:dyDescent="0.35">
      <c r="A144" s="70">
        <v>43949</v>
      </c>
      <c r="B144" s="61"/>
      <c r="C144" s="62"/>
      <c r="D144" s="62"/>
      <c r="E144" s="61"/>
      <c r="F144" s="61"/>
      <c r="G144" s="63" t="str">
        <f t="shared" si="8"/>
        <v>0,00</v>
      </c>
      <c r="H144" s="63" t="str">
        <f t="shared" si="9"/>
        <v>0,00</v>
      </c>
      <c r="I144" s="58"/>
    </row>
    <row r="145" spans="1:14" x14ac:dyDescent="0.35">
      <c r="A145" s="70">
        <v>43950</v>
      </c>
      <c r="B145" s="61"/>
      <c r="C145" s="62"/>
      <c r="D145" s="62"/>
      <c r="E145" s="61"/>
      <c r="F145" s="61"/>
      <c r="G145" s="63" t="str">
        <f t="shared" si="8"/>
        <v>0,00</v>
      </c>
      <c r="H145" s="63" t="str">
        <f t="shared" si="9"/>
        <v>0,00</v>
      </c>
      <c r="I145" s="58"/>
    </row>
    <row r="146" spans="1:14" x14ac:dyDescent="0.35">
      <c r="A146" s="70">
        <v>43951</v>
      </c>
      <c r="B146" s="61"/>
      <c r="C146" s="62"/>
      <c r="D146" s="62"/>
      <c r="E146" s="61"/>
      <c r="F146" s="61"/>
      <c r="G146" s="63" t="str">
        <f t="shared" si="8"/>
        <v>0,00</v>
      </c>
      <c r="H146" s="63" t="str">
        <f t="shared" si="9"/>
        <v>0,00</v>
      </c>
      <c r="I146" s="58"/>
    </row>
    <row r="147" spans="1:14" x14ac:dyDescent="0.35">
      <c r="A147" s="70"/>
      <c r="B147" s="61"/>
      <c r="C147" s="62"/>
      <c r="D147" s="62"/>
      <c r="E147" s="61"/>
      <c r="F147" s="61"/>
      <c r="G147" s="63" t="str">
        <f t="shared" ref="G147" si="10">IF(F147=1,(D147-C147)*24,"0,00")</f>
        <v>0,00</v>
      </c>
      <c r="H147" s="63" t="str">
        <f t="shared" ref="H147:H214" si="11">IF(F147=2,(D147-C147)*24,"0,00")</f>
        <v>0,00</v>
      </c>
      <c r="I147" s="58"/>
      <c r="J147" s="38" t="s">
        <v>29</v>
      </c>
      <c r="K147" s="39">
        <f>G148</f>
        <v>0</v>
      </c>
      <c r="L147" s="40" t="s">
        <v>36</v>
      </c>
      <c r="M147" s="40" t="s">
        <v>35</v>
      </c>
      <c r="N147" s="40" t="s">
        <v>37</v>
      </c>
    </row>
    <row r="148" spans="1:14" x14ac:dyDescent="0.35">
      <c r="A148" s="70"/>
      <c r="B148" s="61"/>
      <c r="C148" s="62"/>
      <c r="D148" s="62"/>
      <c r="E148" s="61"/>
      <c r="F148" s="61"/>
      <c r="G148" s="71">
        <f>SUM(G117:G147)</f>
        <v>0</v>
      </c>
      <c r="H148" s="71">
        <f>SUM(H117:H147)</f>
        <v>0</v>
      </c>
      <c r="I148" s="58"/>
      <c r="J148" s="38" t="s">
        <v>30</v>
      </c>
      <c r="K148" s="39">
        <f>H148</f>
        <v>0</v>
      </c>
      <c r="L148" s="39">
        <f>SUMIF(B117:B147,"Urlaub",H117:H147)</f>
        <v>0</v>
      </c>
      <c r="M148" s="39">
        <f>SUMIF(B117:B147,"Feiertag",H117:H147)</f>
        <v>0</v>
      </c>
      <c r="N148" s="39">
        <f>SUMIF(B117:B147,"Krank",H117:H147)</f>
        <v>0</v>
      </c>
    </row>
    <row r="149" spans="1:14" x14ac:dyDescent="0.35">
      <c r="A149" s="70">
        <v>43952</v>
      </c>
      <c r="B149" s="61"/>
      <c r="C149" s="62"/>
      <c r="D149" s="62"/>
      <c r="E149" s="61"/>
      <c r="F149" s="61"/>
      <c r="G149" s="63" t="str">
        <f t="shared" ref="G149:G180" si="12">IF(F149=1,(D149-C149)*24,"0,00")</f>
        <v>0,00</v>
      </c>
      <c r="H149" s="63" t="str">
        <f t="shared" si="11"/>
        <v>0,00</v>
      </c>
      <c r="I149" s="58"/>
    </row>
    <row r="150" spans="1:14" x14ac:dyDescent="0.35">
      <c r="A150" s="70">
        <v>43953</v>
      </c>
      <c r="B150" s="61"/>
      <c r="C150" s="62"/>
      <c r="D150" s="62"/>
      <c r="E150" s="61"/>
      <c r="F150" s="61"/>
      <c r="G150" s="63" t="str">
        <f t="shared" si="12"/>
        <v>0,00</v>
      </c>
      <c r="H150" s="63" t="str">
        <f t="shared" si="11"/>
        <v>0,00</v>
      </c>
      <c r="I150" s="58"/>
    </row>
    <row r="151" spans="1:14" x14ac:dyDescent="0.35">
      <c r="A151" s="70">
        <v>43954</v>
      </c>
      <c r="B151" s="61"/>
      <c r="C151" s="62"/>
      <c r="D151" s="62"/>
      <c r="E151" s="61"/>
      <c r="F151" s="61"/>
      <c r="G151" s="63" t="str">
        <f t="shared" si="12"/>
        <v>0,00</v>
      </c>
      <c r="H151" s="63" t="str">
        <f t="shared" si="11"/>
        <v>0,00</v>
      </c>
      <c r="I151" s="58"/>
    </row>
    <row r="152" spans="1:14" x14ac:dyDescent="0.35">
      <c r="A152" s="70">
        <v>43955</v>
      </c>
      <c r="B152" s="61"/>
      <c r="C152" s="62"/>
      <c r="D152" s="62"/>
      <c r="E152" s="61"/>
      <c r="F152" s="61"/>
      <c r="G152" s="63" t="str">
        <f t="shared" si="12"/>
        <v>0,00</v>
      </c>
      <c r="H152" s="63" t="str">
        <f t="shared" si="11"/>
        <v>0,00</v>
      </c>
      <c r="I152" s="58"/>
    </row>
    <row r="153" spans="1:14" x14ac:dyDescent="0.35">
      <c r="A153" s="70">
        <v>43956</v>
      </c>
      <c r="B153" s="61"/>
      <c r="C153" s="62"/>
      <c r="D153" s="62"/>
      <c r="E153" s="61"/>
      <c r="F153" s="61"/>
      <c r="G153" s="63" t="str">
        <f t="shared" si="12"/>
        <v>0,00</v>
      </c>
      <c r="H153" s="63" t="str">
        <f t="shared" si="11"/>
        <v>0,00</v>
      </c>
      <c r="I153" s="58"/>
      <c r="J153" s="31"/>
    </row>
    <row r="154" spans="1:14" x14ac:dyDescent="0.35">
      <c r="A154" s="70">
        <v>43957</v>
      </c>
      <c r="B154" s="61"/>
      <c r="C154" s="62"/>
      <c r="D154" s="62"/>
      <c r="E154" s="61"/>
      <c r="F154" s="61"/>
      <c r="G154" s="63" t="str">
        <f t="shared" si="12"/>
        <v>0,00</v>
      </c>
      <c r="H154" s="63" t="str">
        <f t="shared" si="11"/>
        <v>0,00</v>
      </c>
      <c r="I154" s="58"/>
    </row>
    <row r="155" spans="1:14" x14ac:dyDescent="0.35">
      <c r="A155" s="70">
        <v>43958</v>
      </c>
      <c r="B155" s="61"/>
      <c r="C155" s="62"/>
      <c r="D155" s="62"/>
      <c r="E155" s="61"/>
      <c r="F155" s="61"/>
      <c r="G155" s="63" t="str">
        <f t="shared" si="12"/>
        <v>0,00</v>
      </c>
      <c r="H155" s="63" t="str">
        <f t="shared" si="11"/>
        <v>0,00</v>
      </c>
      <c r="I155" s="58"/>
    </row>
    <row r="156" spans="1:14" x14ac:dyDescent="0.35">
      <c r="A156" s="70">
        <v>43959</v>
      </c>
      <c r="B156" s="61"/>
      <c r="C156" s="62"/>
      <c r="D156" s="62"/>
      <c r="E156" s="61"/>
      <c r="F156" s="61"/>
      <c r="G156" s="63" t="str">
        <f t="shared" si="12"/>
        <v>0,00</v>
      </c>
      <c r="H156" s="63" t="str">
        <f t="shared" si="11"/>
        <v>0,00</v>
      </c>
      <c r="I156" s="58"/>
    </row>
    <row r="157" spans="1:14" x14ac:dyDescent="0.35">
      <c r="A157" s="70">
        <v>43960</v>
      </c>
      <c r="B157" s="61"/>
      <c r="C157" s="62"/>
      <c r="D157" s="62"/>
      <c r="E157" s="61"/>
      <c r="F157" s="61"/>
      <c r="G157" s="63" t="str">
        <f t="shared" si="12"/>
        <v>0,00</v>
      </c>
      <c r="H157" s="63" t="str">
        <f t="shared" si="11"/>
        <v>0,00</v>
      </c>
      <c r="I157" s="58"/>
    </row>
    <row r="158" spans="1:14" x14ac:dyDescent="0.35">
      <c r="A158" s="70">
        <v>43961</v>
      </c>
      <c r="B158" s="61"/>
      <c r="C158" s="62"/>
      <c r="D158" s="62"/>
      <c r="E158" s="61"/>
      <c r="F158" s="61"/>
      <c r="G158" s="63" t="str">
        <f t="shared" si="12"/>
        <v>0,00</v>
      </c>
      <c r="H158" s="63" t="str">
        <f t="shared" si="11"/>
        <v>0,00</v>
      </c>
      <c r="I158" s="58"/>
    </row>
    <row r="159" spans="1:14" x14ac:dyDescent="0.35">
      <c r="A159" s="70">
        <v>43962</v>
      </c>
      <c r="B159" s="61"/>
      <c r="C159" s="62"/>
      <c r="D159" s="62"/>
      <c r="E159" s="61"/>
      <c r="F159" s="61"/>
      <c r="G159" s="63" t="str">
        <f t="shared" si="12"/>
        <v>0,00</v>
      </c>
      <c r="H159" s="63" t="str">
        <f t="shared" si="11"/>
        <v>0,00</v>
      </c>
      <c r="I159" s="58"/>
    </row>
    <row r="160" spans="1:14" x14ac:dyDescent="0.35">
      <c r="A160" s="70">
        <v>43963</v>
      </c>
      <c r="B160" s="61"/>
      <c r="C160" s="62"/>
      <c r="D160" s="62"/>
      <c r="E160" s="61"/>
      <c r="F160" s="61"/>
      <c r="G160" s="63" t="str">
        <f t="shared" si="12"/>
        <v>0,00</v>
      </c>
      <c r="H160" s="63" t="str">
        <f t="shared" si="11"/>
        <v>0,00</v>
      </c>
      <c r="I160" s="58"/>
      <c r="J160" s="46"/>
      <c r="K160" s="46"/>
      <c r="L160" s="46"/>
      <c r="M160" s="46"/>
      <c r="N160" s="46"/>
    </row>
    <row r="161" spans="1:14" x14ac:dyDescent="0.35">
      <c r="A161" s="70">
        <v>43964</v>
      </c>
      <c r="B161" s="61"/>
      <c r="C161" s="62"/>
      <c r="D161" s="62"/>
      <c r="E161" s="61"/>
      <c r="F161" s="61"/>
      <c r="G161" s="63" t="str">
        <f t="shared" si="12"/>
        <v>0,00</v>
      </c>
      <c r="H161" s="63" t="str">
        <f t="shared" si="11"/>
        <v>0,00</v>
      </c>
      <c r="I161" s="58"/>
      <c r="J161" s="46"/>
      <c r="K161" s="46"/>
      <c r="L161" s="46"/>
      <c r="M161" s="46"/>
      <c r="N161" s="46"/>
    </row>
    <row r="162" spans="1:14" x14ac:dyDescent="0.35">
      <c r="A162" s="70">
        <v>43965</v>
      </c>
      <c r="B162" s="61"/>
      <c r="C162" s="62"/>
      <c r="D162" s="62"/>
      <c r="E162" s="61"/>
      <c r="F162" s="61"/>
      <c r="G162" s="63" t="str">
        <f t="shared" si="12"/>
        <v>0,00</v>
      </c>
      <c r="H162" s="63" t="str">
        <f t="shared" si="11"/>
        <v>0,00</v>
      </c>
      <c r="I162" s="58"/>
      <c r="J162" s="46"/>
      <c r="K162" s="46"/>
      <c r="L162" s="46"/>
      <c r="M162" s="46"/>
      <c r="N162" s="46"/>
    </row>
    <row r="163" spans="1:14" x14ac:dyDescent="0.35">
      <c r="A163" s="70">
        <v>43966</v>
      </c>
      <c r="B163" s="61"/>
      <c r="C163" s="62"/>
      <c r="D163" s="62"/>
      <c r="E163" s="61"/>
      <c r="F163" s="61"/>
      <c r="G163" s="63" t="str">
        <f t="shared" si="12"/>
        <v>0,00</v>
      </c>
      <c r="H163" s="63" t="str">
        <f t="shared" si="11"/>
        <v>0,00</v>
      </c>
      <c r="I163" s="58"/>
      <c r="J163" s="46"/>
      <c r="K163" s="46"/>
      <c r="L163" s="46"/>
      <c r="M163" s="46"/>
      <c r="N163" s="46"/>
    </row>
    <row r="164" spans="1:14" x14ac:dyDescent="0.35">
      <c r="A164" s="70">
        <v>43967</v>
      </c>
      <c r="B164" s="61"/>
      <c r="C164" s="62"/>
      <c r="D164" s="62"/>
      <c r="E164" s="61"/>
      <c r="F164" s="61"/>
      <c r="G164" s="63" t="str">
        <f t="shared" si="12"/>
        <v>0,00</v>
      </c>
      <c r="H164" s="63" t="str">
        <f t="shared" si="11"/>
        <v>0,00</v>
      </c>
      <c r="I164" s="58"/>
      <c r="J164" s="46"/>
      <c r="K164" s="46"/>
      <c r="L164" s="46"/>
      <c r="M164" s="46"/>
      <c r="N164" s="46"/>
    </row>
    <row r="165" spans="1:14" x14ac:dyDescent="0.35">
      <c r="A165" s="70">
        <v>43968</v>
      </c>
      <c r="B165" s="61"/>
      <c r="C165" s="62"/>
      <c r="D165" s="62"/>
      <c r="E165" s="61"/>
      <c r="F165" s="61"/>
      <c r="G165" s="63" t="str">
        <f t="shared" si="12"/>
        <v>0,00</v>
      </c>
      <c r="H165" s="63" t="str">
        <f t="shared" si="11"/>
        <v>0,00</v>
      </c>
      <c r="I165" s="58"/>
      <c r="J165" s="46"/>
      <c r="K165" s="46"/>
      <c r="L165" s="46"/>
      <c r="M165" s="46"/>
      <c r="N165" s="46"/>
    </row>
    <row r="166" spans="1:14" x14ac:dyDescent="0.35">
      <c r="A166" s="70">
        <v>43969</v>
      </c>
      <c r="B166" s="61"/>
      <c r="C166" s="62"/>
      <c r="D166" s="62"/>
      <c r="E166" s="61"/>
      <c r="F166" s="61"/>
      <c r="G166" s="63" t="str">
        <f t="shared" si="12"/>
        <v>0,00</v>
      </c>
      <c r="H166" s="63" t="str">
        <f t="shared" si="11"/>
        <v>0,00</v>
      </c>
      <c r="I166" s="58"/>
      <c r="J166" s="46"/>
      <c r="K166" s="46"/>
      <c r="L166" s="46"/>
      <c r="M166" s="46"/>
      <c r="N166" s="46"/>
    </row>
    <row r="167" spans="1:14" x14ac:dyDescent="0.35">
      <c r="A167" s="70">
        <v>43970</v>
      </c>
      <c r="B167" s="61"/>
      <c r="C167" s="62"/>
      <c r="D167" s="62"/>
      <c r="E167" s="61"/>
      <c r="F167" s="61"/>
      <c r="G167" s="63" t="str">
        <f t="shared" si="12"/>
        <v>0,00</v>
      </c>
      <c r="H167" s="63" t="str">
        <f t="shared" si="11"/>
        <v>0,00</v>
      </c>
      <c r="I167" s="58"/>
      <c r="J167" s="46"/>
      <c r="K167" s="46"/>
      <c r="L167" s="46"/>
      <c r="M167" s="46"/>
      <c r="N167" s="46"/>
    </row>
    <row r="168" spans="1:14" x14ac:dyDescent="0.35">
      <c r="A168" s="70">
        <v>43971</v>
      </c>
      <c r="B168" s="61"/>
      <c r="C168" s="62"/>
      <c r="D168" s="62"/>
      <c r="E168" s="61"/>
      <c r="F168" s="61"/>
      <c r="G168" s="63" t="str">
        <f t="shared" si="12"/>
        <v>0,00</v>
      </c>
      <c r="H168" s="63" t="str">
        <f t="shared" si="11"/>
        <v>0,00</v>
      </c>
      <c r="I168" s="58"/>
      <c r="J168" s="46"/>
      <c r="K168" s="46"/>
      <c r="L168" s="46"/>
      <c r="M168" s="46"/>
      <c r="N168" s="46"/>
    </row>
    <row r="169" spans="1:14" x14ac:dyDescent="0.35">
      <c r="A169" s="70">
        <v>43972</v>
      </c>
      <c r="B169" s="61"/>
      <c r="C169" s="62"/>
      <c r="D169" s="62"/>
      <c r="E169" s="61"/>
      <c r="F169" s="61"/>
      <c r="G169" s="63" t="str">
        <f t="shared" si="12"/>
        <v>0,00</v>
      </c>
      <c r="H169" s="63" t="str">
        <f t="shared" si="11"/>
        <v>0,00</v>
      </c>
      <c r="I169" s="58"/>
      <c r="J169" s="60"/>
      <c r="K169" s="46"/>
      <c r="L169" s="46"/>
      <c r="M169" s="46"/>
      <c r="N169" s="46"/>
    </row>
    <row r="170" spans="1:14" x14ac:dyDescent="0.35">
      <c r="A170" s="70">
        <v>43973</v>
      </c>
      <c r="B170" s="61"/>
      <c r="C170" s="62"/>
      <c r="D170" s="62"/>
      <c r="E170" s="61"/>
      <c r="F170" s="61"/>
      <c r="G170" s="63" t="str">
        <f t="shared" si="12"/>
        <v>0,00</v>
      </c>
      <c r="H170" s="63" t="str">
        <f t="shared" si="11"/>
        <v>0,00</v>
      </c>
      <c r="I170" s="58"/>
    </row>
    <row r="171" spans="1:14" x14ac:dyDescent="0.35">
      <c r="A171" s="70">
        <v>43974</v>
      </c>
      <c r="B171" s="61"/>
      <c r="C171" s="62"/>
      <c r="D171" s="62"/>
      <c r="E171" s="61"/>
      <c r="F171" s="61"/>
      <c r="G171" s="63" t="str">
        <f t="shared" si="12"/>
        <v>0,00</v>
      </c>
      <c r="H171" s="63" t="str">
        <f t="shared" si="11"/>
        <v>0,00</v>
      </c>
      <c r="I171" s="58"/>
    </row>
    <row r="172" spans="1:14" x14ac:dyDescent="0.35">
      <c r="A172" s="70">
        <v>43975</v>
      </c>
      <c r="B172" s="61"/>
      <c r="C172" s="62"/>
      <c r="D172" s="62"/>
      <c r="E172" s="61"/>
      <c r="F172" s="61"/>
      <c r="G172" s="63" t="str">
        <f t="shared" si="12"/>
        <v>0,00</v>
      </c>
      <c r="H172" s="63" t="str">
        <f t="shared" si="11"/>
        <v>0,00</v>
      </c>
      <c r="I172" s="58"/>
    </row>
    <row r="173" spans="1:14" x14ac:dyDescent="0.35">
      <c r="A173" s="70">
        <v>43976</v>
      </c>
      <c r="B173" s="61"/>
      <c r="C173" s="62"/>
      <c r="D173" s="62"/>
      <c r="E173" s="61"/>
      <c r="F173" s="61"/>
      <c r="G173" s="63" t="str">
        <f t="shared" si="12"/>
        <v>0,00</v>
      </c>
      <c r="H173" s="63" t="str">
        <f t="shared" si="11"/>
        <v>0,00</v>
      </c>
      <c r="I173" s="58"/>
    </row>
    <row r="174" spans="1:14" x14ac:dyDescent="0.35">
      <c r="A174" s="70">
        <v>43977</v>
      </c>
      <c r="B174" s="61"/>
      <c r="C174" s="62"/>
      <c r="D174" s="62"/>
      <c r="E174" s="61"/>
      <c r="F174" s="61"/>
      <c r="G174" s="63" t="str">
        <f t="shared" si="12"/>
        <v>0,00</v>
      </c>
      <c r="H174" s="63" t="str">
        <f t="shared" si="11"/>
        <v>0,00</v>
      </c>
      <c r="I174" s="58"/>
    </row>
    <row r="175" spans="1:14" x14ac:dyDescent="0.35">
      <c r="A175" s="70">
        <v>43978</v>
      </c>
      <c r="B175" s="61"/>
      <c r="C175" s="62"/>
      <c r="D175" s="62"/>
      <c r="E175" s="61"/>
      <c r="F175" s="61"/>
      <c r="G175" s="63" t="str">
        <f t="shared" si="12"/>
        <v>0,00</v>
      </c>
      <c r="H175" s="63" t="str">
        <f t="shared" si="11"/>
        <v>0,00</v>
      </c>
      <c r="I175" s="58"/>
    </row>
    <row r="176" spans="1:14" x14ac:dyDescent="0.35">
      <c r="A176" s="70">
        <v>43979</v>
      </c>
      <c r="B176" s="61"/>
      <c r="C176" s="62"/>
      <c r="D176" s="62"/>
      <c r="E176" s="61"/>
      <c r="F176" s="61"/>
      <c r="G176" s="63" t="str">
        <f t="shared" si="12"/>
        <v>0,00</v>
      </c>
      <c r="H176" s="63" t="str">
        <f t="shared" si="11"/>
        <v>0,00</v>
      </c>
      <c r="I176" s="58"/>
    </row>
    <row r="177" spans="1:14" x14ac:dyDescent="0.35">
      <c r="A177" s="70">
        <v>43980</v>
      </c>
      <c r="B177" s="61"/>
      <c r="C177" s="62"/>
      <c r="D177" s="62"/>
      <c r="E177" s="61"/>
      <c r="F177" s="61"/>
      <c r="G177" s="63" t="str">
        <f t="shared" si="12"/>
        <v>0,00</v>
      </c>
      <c r="H177" s="63" t="str">
        <f t="shared" si="11"/>
        <v>0,00</v>
      </c>
      <c r="I177" s="58"/>
    </row>
    <row r="178" spans="1:14" x14ac:dyDescent="0.35">
      <c r="A178" s="70">
        <v>43981</v>
      </c>
      <c r="B178" s="61"/>
      <c r="C178" s="62"/>
      <c r="D178" s="62"/>
      <c r="E178" s="61"/>
      <c r="F178" s="61"/>
      <c r="G178" s="63" t="str">
        <f t="shared" si="12"/>
        <v>0,00</v>
      </c>
      <c r="H178" s="63" t="str">
        <f t="shared" si="11"/>
        <v>0,00</v>
      </c>
      <c r="I178" s="58"/>
    </row>
    <row r="179" spans="1:14" x14ac:dyDescent="0.35">
      <c r="A179" s="70">
        <v>43982</v>
      </c>
      <c r="B179" s="61"/>
      <c r="C179" s="62"/>
      <c r="D179" s="62"/>
      <c r="E179" s="61"/>
      <c r="F179" s="61"/>
      <c r="G179" s="63" t="str">
        <f t="shared" si="12"/>
        <v>0,00</v>
      </c>
      <c r="H179" s="63" t="str">
        <f t="shared" si="11"/>
        <v>0,00</v>
      </c>
      <c r="I179" s="58"/>
    </row>
    <row r="180" spans="1:14" x14ac:dyDescent="0.35">
      <c r="A180" s="70"/>
      <c r="B180" s="61"/>
      <c r="C180" s="62"/>
      <c r="D180" s="62"/>
      <c r="E180" s="61"/>
      <c r="F180" s="61"/>
      <c r="G180" s="63" t="str">
        <f t="shared" si="12"/>
        <v>0,00</v>
      </c>
      <c r="H180" s="63" t="str">
        <f t="shared" si="11"/>
        <v>0,00</v>
      </c>
      <c r="I180" s="58"/>
      <c r="J180" s="38" t="s">
        <v>29</v>
      </c>
      <c r="K180" s="39">
        <f>G181</f>
        <v>0</v>
      </c>
      <c r="L180" s="40" t="s">
        <v>36</v>
      </c>
      <c r="M180" s="40" t="s">
        <v>35</v>
      </c>
      <c r="N180" s="40" t="s">
        <v>37</v>
      </c>
    </row>
    <row r="181" spans="1:14" x14ac:dyDescent="0.35">
      <c r="A181" s="70"/>
      <c r="B181" s="61"/>
      <c r="C181" s="62"/>
      <c r="D181" s="62"/>
      <c r="E181" s="61"/>
      <c r="F181" s="61"/>
      <c r="G181" s="71">
        <f>SUM(G149:G180)</f>
        <v>0</v>
      </c>
      <c r="H181" s="71">
        <f>SUM(H149:H180)</f>
        <v>0</v>
      </c>
      <c r="I181" s="58"/>
      <c r="J181" s="38" t="s">
        <v>30</v>
      </c>
      <c r="K181" s="39">
        <f>H181</f>
        <v>0</v>
      </c>
      <c r="L181" s="39">
        <f>SUMIF(B149:B180,"Urlaub",H149:H180)</f>
        <v>0</v>
      </c>
      <c r="M181" s="39">
        <f>SUMIF(B149:B180,"Feiertag",H149:H180)</f>
        <v>0</v>
      </c>
      <c r="N181" s="39">
        <f>SUMIF(B149:B180,"Krank",H149:H180)</f>
        <v>0</v>
      </c>
    </row>
    <row r="182" spans="1:14" x14ac:dyDescent="0.35">
      <c r="A182" s="70">
        <v>43983</v>
      </c>
      <c r="B182" s="61"/>
      <c r="C182" s="62"/>
      <c r="D182" s="62"/>
      <c r="E182" s="61"/>
      <c r="F182" s="61"/>
      <c r="G182" s="63" t="str">
        <f t="shared" ref="G182:G212" si="13">IF(F182=1,(D182-C182)*24,"0,00")</f>
        <v>0,00</v>
      </c>
      <c r="H182" s="63" t="str">
        <f t="shared" si="11"/>
        <v>0,00</v>
      </c>
      <c r="I182" s="58"/>
    </row>
    <row r="183" spans="1:14" x14ac:dyDescent="0.35">
      <c r="A183" s="70">
        <v>43984</v>
      </c>
      <c r="B183" s="61"/>
      <c r="C183" s="62"/>
      <c r="D183" s="62"/>
      <c r="E183" s="61"/>
      <c r="F183" s="61"/>
      <c r="G183" s="63" t="str">
        <f t="shared" si="13"/>
        <v>0,00</v>
      </c>
      <c r="H183" s="63" t="str">
        <f t="shared" si="11"/>
        <v>0,00</v>
      </c>
      <c r="I183" s="58"/>
    </row>
    <row r="184" spans="1:14" x14ac:dyDescent="0.35">
      <c r="A184" s="70">
        <v>43985</v>
      </c>
      <c r="B184" s="61"/>
      <c r="C184" s="62"/>
      <c r="D184" s="62"/>
      <c r="E184" s="61"/>
      <c r="F184" s="61"/>
      <c r="G184" s="63" t="str">
        <f t="shared" si="13"/>
        <v>0,00</v>
      </c>
      <c r="H184" s="63" t="str">
        <f t="shared" si="11"/>
        <v>0,00</v>
      </c>
      <c r="I184" s="58"/>
    </row>
    <row r="185" spans="1:14" x14ac:dyDescent="0.35">
      <c r="A185" s="70">
        <v>43986</v>
      </c>
      <c r="B185" s="61"/>
      <c r="C185" s="62"/>
      <c r="D185" s="62"/>
      <c r="E185" s="61"/>
      <c r="F185" s="61"/>
      <c r="G185" s="63" t="str">
        <f t="shared" si="13"/>
        <v>0,00</v>
      </c>
      <c r="H185" s="63" t="str">
        <f t="shared" si="11"/>
        <v>0,00</v>
      </c>
      <c r="I185" s="58"/>
    </row>
    <row r="186" spans="1:14" x14ac:dyDescent="0.35">
      <c r="A186" s="70">
        <v>43987</v>
      </c>
      <c r="B186" s="61"/>
      <c r="C186" s="62"/>
      <c r="D186" s="62"/>
      <c r="E186" s="61"/>
      <c r="F186" s="61"/>
      <c r="G186" s="63" t="str">
        <f t="shared" si="13"/>
        <v>0,00</v>
      </c>
      <c r="H186" s="63" t="str">
        <f t="shared" si="11"/>
        <v>0,00</v>
      </c>
      <c r="I186" s="58"/>
    </row>
    <row r="187" spans="1:14" x14ac:dyDescent="0.35">
      <c r="A187" s="70">
        <v>43988</v>
      </c>
      <c r="B187" s="61"/>
      <c r="C187" s="62"/>
      <c r="D187" s="62"/>
      <c r="E187" s="61"/>
      <c r="F187" s="61"/>
      <c r="G187" s="63" t="str">
        <f t="shared" si="13"/>
        <v>0,00</v>
      </c>
      <c r="H187" s="63" t="str">
        <f t="shared" si="11"/>
        <v>0,00</v>
      </c>
      <c r="I187" s="58"/>
    </row>
    <row r="188" spans="1:14" x14ac:dyDescent="0.35">
      <c r="A188" s="70">
        <v>43989</v>
      </c>
      <c r="B188" s="61"/>
      <c r="C188" s="62"/>
      <c r="D188" s="62"/>
      <c r="E188" s="61"/>
      <c r="F188" s="61"/>
      <c r="G188" s="63" t="str">
        <f t="shared" si="13"/>
        <v>0,00</v>
      </c>
      <c r="H188" s="63" t="str">
        <f t="shared" si="11"/>
        <v>0,00</v>
      </c>
      <c r="I188" s="58"/>
    </row>
    <row r="189" spans="1:14" x14ac:dyDescent="0.35">
      <c r="A189" s="70">
        <v>43990</v>
      </c>
      <c r="B189" s="61"/>
      <c r="C189" s="62"/>
      <c r="D189" s="62"/>
      <c r="E189" s="61"/>
      <c r="F189" s="61"/>
      <c r="G189" s="63" t="str">
        <f t="shared" si="13"/>
        <v>0,00</v>
      </c>
      <c r="H189" s="63" t="str">
        <f t="shared" si="11"/>
        <v>0,00</v>
      </c>
      <c r="I189" s="58"/>
    </row>
    <row r="190" spans="1:14" x14ac:dyDescent="0.35">
      <c r="A190" s="70">
        <v>43991</v>
      </c>
      <c r="B190" s="61"/>
      <c r="C190" s="62"/>
      <c r="D190" s="62"/>
      <c r="E190" s="61"/>
      <c r="F190" s="61"/>
      <c r="G190" s="63" t="str">
        <f t="shared" si="13"/>
        <v>0,00</v>
      </c>
      <c r="H190" s="63" t="str">
        <f t="shared" si="11"/>
        <v>0,00</v>
      </c>
      <c r="I190" s="58"/>
    </row>
    <row r="191" spans="1:14" x14ac:dyDescent="0.35">
      <c r="A191" s="70">
        <v>43992</v>
      </c>
      <c r="B191" s="61"/>
      <c r="C191" s="62"/>
      <c r="D191" s="62"/>
      <c r="E191" s="61"/>
      <c r="F191" s="61"/>
      <c r="G191" s="63" t="str">
        <f t="shared" si="13"/>
        <v>0,00</v>
      </c>
      <c r="H191" s="63" t="str">
        <f t="shared" si="11"/>
        <v>0,00</v>
      </c>
      <c r="I191" s="58"/>
    </row>
    <row r="192" spans="1:14" x14ac:dyDescent="0.35">
      <c r="A192" s="70">
        <v>43993</v>
      </c>
      <c r="B192" s="61"/>
      <c r="C192" s="62"/>
      <c r="D192" s="62"/>
      <c r="E192" s="61"/>
      <c r="F192" s="61"/>
      <c r="G192" s="63" t="str">
        <f t="shared" si="13"/>
        <v>0,00</v>
      </c>
      <c r="H192" s="63" t="str">
        <f t="shared" si="11"/>
        <v>0,00</v>
      </c>
      <c r="I192" s="58"/>
    </row>
    <row r="193" spans="1:10" x14ac:dyDescent="0.35">
      <c r="A193" s="70">
        <v>43994</v>
      </c>
      <c r="B193" s="61"/>
      <c r="C193" s="62"/>
      <c r="D193" s="62"/>
      <c r="E193" s="61"/>
      <c r="F193" s="61"/>
      <c r="G193" s="63" t="str">
        <f t="shared" si="13"/>
        <v>0,00</v>
      </c>
      <c r="H193" s="63" t="str">
        <f t="shared" si="11"/>
        <v>0,00</v>
      </c>
      <c r="I193" s="58"/>
    </row>
    <row r="194" spans="1:10" x14ac:dyDescent="0.35">
      <c r="A194" s="70">
        <v>43995</v>
      </c>
      <c r="B194" s="61"/>
      <c r="C194" s="62"/>
      <c r="D194" s="62"/>
      <c r="E194" s="61"/>
      <c r="F194" s="61"/>
      <c r="G194" s="63" t="str">
        <f t="shared" si="13"/>
        <v>0,00</v>
      </c>
      <c r="H194" s="63" t="str">
        <f t="shared" si="11"/>
        <v>0,00</v>
      </c>
      <c r="I194" s="58"/>
    </row>
    <row r="195" spans="1:10" x14ac:dyDescent="0.35">
      <c r="A195" s="70">
        <v>43996</v>
      </c>
      <c r="B195" s="61"/>
      <c r="C195" s="62"/>
      <c r="D195" s="62"/>
      <c r="E195" s="61"/>
      <c r="F195" s="61"/>
      <c r="G195" s="63" t="str">
        <f t="shared" si="13"/>
        <v>0,00</v>
      </c>
      <c r="H195" s="63" t="str">
        <f t="shared" si="11"/>
        <v>0,00</v>
      </c>
      <c r="I195" s="58"/>
    </row>
    <row r="196" spans="1:10" x14ac:dyDescent="0.35">
      <c r="A196" s="70">
        <v>43997</v>
      </c>
      <c r="B196" s="61"/>
      <c r="C196" s="62"/>
      <c r="D196" s="62"/>
      <c r="E196" s="61"/>
      <c r="F196" s="61"/>
      <c r="G196" s="63" t="str">
        <f t="shared" si="13"/>
        <v>0,00</v>
      </c>
      <c r="H196" s="63" t="str">
        <f t="shared" si="11"/>
        <v>0,00</v>
      </c>
      <c r="I196" s="58"/>
    </row>
    <row r="197" spans="1:10" x14ac:dyDescent="0.35">
      <c r="A197" s="70">
        <v>43998</v>
      </c>
      <c r="B197" s="61"/>
      <c r="C197" s="62"/>
      <c r="D197" s="62"/>
      <c r="E197" s="61"/>
      <c r="F197" s="61"/>
      <c r="G197" s="63" t="str">
        <f t="shared" si="13"/>
        <v>0,00</v>
      </c>
      <c r="H197" s="63" t="str">
        <f t="shared" si="11"/>
        <v>0,00</v>
      </c>
      <c r="I197" s="58"/>
    </row>
    <row r="198" spans="1:10" x14ac:dyDescent="0.35">
      <c r="A198" s="70">
        <v>43999</v>
      </c>
      <c r="B198" s="61"/>
      <c r="C198" s="62"/>
      <c r="D198" s="62"/>
      <c r="E198" s="61"/>
      <c r="F198" s="61"/>
      <c r="G198" s="63" t="str">
        <f t="shared" si="13"/>
        <v>0,00</v>
      </c>
      <c r="H198" s="63" t="str">
        <f t="shared" si="11"/>
        <v>0,00</v>
      </c>
      <c r="I198" s="58"/>
    </row>
    <row r="199" spans="1:10" x14ac:dyDescent="0.35">
      <c r="A199" s="70">
        <v>44000</v>
      </c>
      <c r="B199" s="61"/>
      <c r="C199" s="62"/>
      <c r="D199" s="62"/>
      <c r="E199" s="61"/>
      <c r="F199" s="61"/>
      <c r="G199" s="63" t="str">
        <f t="shared" si="13"/>
        <v>0,00</v>
      </c>
      <c r="H199" s="63" t="str">
        <f t="shared" si="11"/>
        <v>0,00</v>
      </c>
      <c r="I199" s="58"/>
    </row>
    <row r="200" spans="1:10" x14ac:dyDescent="0.35">
      <c r="A200" s="70">
        <v>44001</v>
      </c>
      <c r="B200" s="61"/>
      <c r="C200" s="62"/>
      <c r="D200" s="62"/>
      <c r="E200" s="61"/>
      <c r="F200" s="61"/>
      <c r="G200" s="63" t="str">
        <f t="shared" si="13"/>
        <v>0,00</v>
      </c>
      <c r="H200" s="63" t="str">
        <f t="shared" si="11"/>
        <v>0,00</v>
      </c>
      <c r="I200" s="58"/>
    </row>
    <row r="201" spans="1:10" x14ac:dyDescent="0.35">
      <c r="A201" s="70">
        <v>44002</v>
      </c>
      <c r="B201" s="61"/>
      <c r="C201" s="62"/>
      <c r="D201" s="62"/>
      <c r="E201" s="61"/>
      <c r="F201" s="61"/>
      <c r="G201" s="63" t="str">
        <f t="shared" si="13"/>
        <v>0,00</v>
      </c>
      <c r="H201" s="63" t="str">
        <f t="shared" si="11"/>
        <v>0,00</v>
      </c>
      <c r="I201" s="58"/>
    </row>
    <row r="202" spans="1:10" x14ac:dyDescent="0.35">
      <c r="A202" s="70">
        <v>44003</v>
      </c>
      <c r="B202" s="61"/>
      <c r="C202" s="62"/>
      <c r="D202" s="62"/>
      <c r="E202" s="61"/>
      <c r="F202" s="61"/>
      <c r="G202" s="63" t="str">
        <f t="shared" si="13"/>
        <v>0,00</v>
      </c>
      <c r="H202" s="63" t="str">
        <f t="shared" si="11"/>
        <v>0,00</v>
      </c>
      <c r="I202" s="58"/>
    </row>
    <row r="203" spans="1:10" x14ac:dyDescent="0.35">
      <c r="A203" s="70">
        <v>44004</v>
      </c>
      <c r="B203" s="61"/>
      <c r="C203" s="62"/>
      <c r="D203" s="62"/>
      <c r="E203" s="61"/>
      <c r="F203" s="61"/>
      <c r="G203" s="63" t="str">
        <f t="shared" si="13"/>
        <v>0,00</v>
      </c>
      <c r="H203" s="63" t="str">
        <f t="shared" si="11"/>
        <v>0,00</v>
      </c>
      <c r="I203" s="58"/>
      <c r="J203" s="31"/>
    </row>
    <row r="204" spans="1:10" x14ac:dyDescent="0.35">
      <c r="A204" s="70">
        <v>44005</v>
      </c>
      <c r="B204" s="61"/>
      <c r="C204" s="62"/>
      <c r="D204" s="62"/>
      <c r="E204" s="61"/>
      <c r="F204" s="61"/>
      <c r="G204" s="63" t="str">
        <f t="shared" si="13"/>
        <v>0,00</v>
      </c>
      <c r="H204" s="63" t="str">
        <f t="shared" si="11"/>
        <v>0,00</v>
      </c>
      <c r="I204" s="58"/>
    </row>
    <row r="205" spans="1:10" x14ac:dyDescent="0.35">
      <c r="A205" s="70">
        <v>44006</v>
      </c>
      <c r="B205" s="61"/>
      <c r="C205" s="62"/>
      <c r="D205" s="62"/>
      <c r="E205" s="61"/>
      <c r="F205" s="61"/>
      <c r="G205" s="63" t="str">
        <f t="shared" si="13"/>
        <v>0,00</v>
      </c>
      <c r="H205" s="63" t="str">
        <f t="shared" si="11"/>
        <v>0,00</v>
      </c>
      <c r="I205" s="58"/>
    </row>
    <row r="206" spans="1:10" x14ac:dyDescent="0.35">
      <c r="A206" s="70">
        <v>44007</v>
      </c>
      <c r="B206" s="61"/>
      <c r="C206" s="62"/>
      <c r="D206" s="62"/>
      <c r="E206" s="61"/>
      <c r="F206" s="61"/>
      <c r="G206" s="63" t="str">
        <f t="shared" si="13"/>
        <v>0,00</v>
      </c>
      <c r="H206" s="63" t="str">
        <f t="shared" si="11"/>
        <v>0,00</v>
      </c>
      <c r="I206" s="58"/>
    </row>
    <row r="207" spans="1:10" x14ac:dyDescent="0.35">
      <c r="A207" s="70">
        <v>44008</v>
      </c>
      <c r="B207" s="61"/>
      <c r="C207" s="62"/>
      <c r="D207" s="62"/>
      <c r="E207" s="61"/>
      <c r="F207" s="61"/>
      <c r="G207" s="63" t="str">
        <f t="shared" si="13"/>
        <v>0,00</v>
      </c>
      <c r="H207" s="63" t="str">
        <f t="shared" si="11"/>
        <v>0,00</v>
      </c>
      <c r="I207" s="58"/>
    </row>
    <row r="208" spans="1:10" x14ac:dyDescent="0.35">
      <c r="A208" s="70">
        <v>44009</v>
      </c>
      <c r="B208" s="61"/>
      <c r="C208" s="62"/>
      <c r="D208" s="62"/>
      <c r="E208" s="61"/>
      <c r="F208" s="61"/>
      <c r="G208" s="63" t="str">
        <f t="shared" si="13"/>
        <v>0,00</v>
      </c>
      <c r="H208" s="63" t="str">
        <f t="shared" si="11"/>
        <v>0,00</v>
      </c>
      <c r="I208" s="58"/>
    </row>
    <row r="209" spans="1:14" x14ac:dyDescent="0.35">
      <c r="A209" s="70">
        <v>44010</v>
      </c>
      <c r="B209" s="61"/>
      <c r="C209" s="62"/>
      <c r="D209" s="62"/>
      <c r="E209" s="61"/>
      <c r="F209" s="61"/>
      <c r="G209" s="63" t="str">
        <f t="shared" si="13"/>
        <v>0,00</v>
      </c>
      <c r="H209" s="63" t="str">
        <f t="shared" si="11"/>
        <v>0,00</v>
      </c>
      <c r="I209" s="58"/>
      <c r="J209" s="31"/>
    </row>
    <row r="210" spans="1:14" x14ac:dyDescent="0.35">
      <c r="A210" s="70">
        <v>44011</v>
      </c>
      <c r="B210" s="61"/>
      <c r="C210" s="62"/>
      <c r="D210" s="62"/>
      <c r="E210" s="61"/>
      <c r="F210" s="61"/>
      <c r="G210" s="63" t="str">
        <f t="shared" si="13"/>
        <v>0,00</v>
      </c>
      <c r="H210" s="63" t="str">
        <f t="shared" si="11"/>
        <v>0,00</v>
      </c>
      <c r="I210" s="58"/>
    </row>
    <row r="211" spans="1:14" x14ac:dyDescent="0.35">
      <c r="A211" s="70">
        <v>44012</v>
      </c>
      <c r="B211" s="61"/>
      <c r="C211" s="62"/>
      <c r="D211" s="62"/>
      <c r="E211" s="61"/>
      <c r="F211" s="61"/>
      <c r="G211" s="63" t="str">
        <f t="shared" si="13"/>
        <v>0,00</v>
      </c>
      <c r="H211" s="63" t="str">
        <f t="shared" si="11"/>
        <v>0,00</v>
      </c>
      <c r="I211" s="58"/>
    </row>
    <row r="212" spans="1:14" x14ac:dyDescent="0.35">
      <c r="A212" s="70"/>
      <c r="B212" s="61"/>
      <c r="C212" s="62"/>
      <c r="D212" s="62"/>
      <c r="E212" s="61"/>
      <c r="F212" s="61"/>
      <c r="G212" s="63" t="str">
        <f t="shared" si="13"/>
        <v>0,00</v>
      </c>
      <c r="H212" s="63" t="str">
        <f t="shared" si="11"/>
        <v>0,00</v>
      </c>
      <c r="I212" s="58"/>
      <c r="J212" s="38" t="s">
        <v>29</v>
      </c>
      <c r="K212" s="39">
        <f>G213</f>
        <v>0</v>
      </c>
      <c r="L212" s="40" t="s">
        <v>36</v>
      </c>
      <c r="M212" s="40" t="s">
        <v>35</v>
      </c>
      <c r="N212" s="40" t="s">
        <v>37</v>
      </c>
    </row>
    <row r="213" spans="1:14" x14ac:dyDescent="0.35">
      <c r="A213" s="70"/>
      <c r="B213" s="61"/>
      <c r="C213" s="62"/>
      <c r="D213" s="62"/>
      <c r="E213" s="61"/>
      <c r="F213" s="61"/>
      <c r="G213" s="71">
        <f>SUM(G182:G212)</f>
        <v>0</v>
      </c>
      <c r="H213" s="71">
        <f>SUM(H182:H212)</f>
        <v>0</v>
      </c>
      <c r="I213" s="58"/>
      <c r="J213" s="38" t="s">
        <v>30</v>
      </c>
      <c r="K213" s="39">
        <f>H213</f>
        <v>0</v>
      </c>
      <c r="L213" s="39">
        <f>SUMIF(B182:B212,"Urlaub",H182:H212)</f>
        <v>0</v>
      </c>
      <c r="M213" s="39">
        <f>SUMIF(B182:B212,"Feiertag",H182:H212)</f>
        <v>0</v>
      </c>
      <c r="N213" s="39">
        <f>SUMIF(B182:B212,"Krank",H182:H212)</f>
        <v>0</v>
      </c>
    </row>
    <row r="214" spans="1:14" x14ac:dyDescent="0.35">
      <c r="A214" s="70">
        <v>44013</v>
      </c>
      <c r="B214" s="61"/>
      <c r="C214" s="62"/>
      <c r="D214" s="62"/>
      <c r="E214" s="61"/>
      <c r="F214" s="61"/>
      <c r="G214" s="63" t="str">
        <f t="shared" ref="G214:G245" si="14">IF(F214=1,(D214-C214)*24,"0,00")</f>
        <v>0,00</v>
      </c>
      <c r="H214" s="63" t="str">
        <f t="shared" si="11"/>
        <v>0,00</v>
      </c>
      <c r="I214" s="58"/>
    </row>
    <row r="215" spans="1:14" x14ac:dyDescent="0.35">
      <c r="A215" s="70">
        <v>44014</v>
      </c>
      <c r="B215" s="61"/>
      <c r="C215" s="62"/>
      <c r="D215" s="62"/>
      <c r="E215" s="61"/>
      <c r="F215" s="61"/>
      <c r="G215" s="63" t="str">
        <f t="shared" si="14"/>
        <v>0,00</v>
      </c>
      <c r="H215" s="63" t="str">
        <f t="shared" ref="H215:H245" si="15">IF(F215=2,(D215-C215)*24,"0,00")</f>
        <v>0,00</v>
      </c>
      <c r="I215" s="58"/>
    </row>
    <row r="216" spans="1:14" x14ac:dyDescent="0.35">
      <c r="A216" s="70">
        <v>44015</v>
      </c>
      <c r="B216" s="61"/>
      <c r="C216" s="62"/>
      <c r="D216" s="62"/>
      <c r="E216" s="61"/>
      <c r="F216" s="61"/>
      <c r="G216" s="63" t="str">
        <f t="shared" si="14"/>
        <v>0,00</v>
      </c>
      <c r="H216" s="63" t="str">
        <f t="shared" si="15"/>
        <v>0,00</v>
      </c>
      <c r="I216" s="58"/>
    </row>
    <row r="217" spans="1:14" x14ac:dyDescent="0.35">
      <c r="A217" s="70">
        <v>44016</v>
      </c>
      <c r="B217" s="61"/>
      <c r="C217" s="62"/>
      <c r="D217" s="62"/>
      <c r="E217" s="61"/>
      <c r="F217" s="61"/>
      <c r="G217" s="63" t="str">
        <f t="shared" si="14"/>
        <v>0,00</v>
      </c>
      <c r="H217" s="63" t="str">
        <f t="shared" si="15"/>
        <v>0,00</v>
      </c>
      <c r="I217" s="58"/>
    </row>
    <row r="218" spans="1:14" x14ac:dyDescent="0.35">
      <c r="A218" s="70">
        <v>44017</v>
      </c>
      <c r="B218" s="61"/>
      <c r="C218" s="62"/>
      <c r="D218" s="62"/>
      <c r="E218" s="61"/>
      <c r="F218" s="61"/>
      <c r="G218" s="63" t="str">
        <f t="shared" si="14"/>
        <v>0,00</v>
      </c>
      <c r="H218" s="63" t="str">
        <f t="shared" si="15"/>
        <v>0,00</v>
      </c>
      <c r="I218" s="58"/>
    </row>
    <row r="219" spans="1:14" x14ac:dyDescent="0.35">
      <c r="A219" s="70">
        <v>44018</v>
      </c>
      <c r="B219" s="61"/>
      <c r="C219" s="62"/>
      <c r="D219" s="62"/>
      <c r="E219" s="61"/>
      <c r="F219" s="61"/>
      <c r="G219" s="63" t="str">
        <f t="shared" si="14"/>
        <v>0,00</v>
      </c>
      <c r="H219" s="63" t="str">
        <f t="shared" si="15"/>
        <v>0,00</v>
      </c>
      <c r="I219" s="58"/>
    </row>
    <row r="220" spans="1:14" x14ac:dyDescent="0.35">
      <c r="A220" s="70">
        <v>44019</v>
      </c>
      <c r="B220" s="61"/>
      <c r="C220" s="62"/>
      <c r="D220" s="62"/>
      <c r="E220" s="61"/>
      <c r="F220" s="61"/>
      <c r="G220" s="63" t="str">
        <f t="shared" si="14"/>
        <v>0,00</v>
      </c>
      <c r="H220" s="63" t="str">
        <f t="shared" si="15"/>
        <v>0,00</v>
      </c>
      <c r="I220" s="58"/>
    </row>
    <row r="221" spans="1:14" x14ac:dyDescent="0.35">
      <c r="A221" s="70">
        <v>44020</v>
      </c>
      <c r="B221" s="61"/>
      <c r="C221" s="62"/>
      <c r="D221" s="62"/>
      <c r="E221" s="61"/>
      <c r="F221" s="61"/>
      <c r="G221" s="63" t="str">
        <f t="shared" si="14"/>
        <v>0,00</v>
      </c>
      <c r="H221" s="63" t="str">
        <f t="shared" si="15"/>
        <v>0,00</v>
      </c>
      <c r="I221" s="58"/>
    </row>
    <row r="222" spans="1:14" x14ac:dyDescent="0.35">
      <c r="A222" s="70">
        <v>44021</v>
      </c>
      <c r="B222" s="61"/>
      <c r="C222" s="62"/>
      <c r="D222" s="62"/>
      <c r="E222" s="61"/>
      <c r="F222" s="61"/>
      <c r="G222" s="63" t="str">
        <f t="shared" si="14"/>
        <v>0,00</v>
      </c>
      <c r="H222" s="63" t="str">
        <f t="shared" si="15"/>
        <v>0,00</v>
      </c>
      <c r="I222" s="58"/>
    </row>
    <row r="223" spans="1:14" x14ac:dyDescent="0.35">
      <c r="A223" s="70">
        <v>44022</v>
      </c>
      <c r="B223" s="61"/>
      <c r="C223" s="62"/>
      <c r="D223" s="62"/>
      <c r="E223" s="61"/>
      <c r="F223" s="61"/>
      <c r="G223" s="63" t="str">
        <f t="shared" si="14"/>
        <v>0,00</v>
      </c>
      <c r="H223" s="63" t="str">
        <f t="shared" si="15"/>
        <v>0,00</v>
      </c>
      <c r="I223" s="58"/>
    </row>
    <row r="224" spans="1:14" x14ac:dyDescent="0.35">
      <c r="A224" s="70">
        <v>44023</v>
      </c>
      <c r="B224" s="61"/>
      <c r="C224" s="62"/>
      <c r="D224" s="62"/>
      <c r="E224" s="61"/>
      <c r="F224" s="61"/>
      <c r="G224" s="63" t="str">
        <f t="shared" si="14"/>
        <v>0,00</v>
      </c>
      <c r="H224" s="63" t="str">
        <f t="shared" si="15"/>
        <v>0,00</v>
      </c>
      <c r="I224" s="58"/>
      <c r="J224" s="31"/>
    </row>
    <row r="225" spans="1:9" x14ac:dyDescent="0.35">
      <c r="A225" s="70">
        <v>44024</v>
      </c>
      <c r="B225" s="61"/>
      <c r="C225" s="62"/>
      <c r="D225" s="62"/>
      <c r="E225" s="61"/>
      <c r="F225" s="61"/>
      <c r="G225" s="63" t="str">
        <f t="shared" si="14"/>
        <v>0,00</v>
      </c>
      <c r="H225" s="63" t="str">
        <f t="shared" si="15"/>
        <v>0,00</v>
      </c>
      <c r="I225" s="58"/>
    </row>
    <row r="226" spans="1:9" x14ac:dyDescent="0.35">
      <c r="A226" s="70">
        <v>44025</v>
      </c>
      <c r="B226" s="61"/>
      <c r="C226" s="62"/>
      <c r="D226" s="62"/>
      <c r="E226" s="61"/>
      <c r="F226" s="61"/>
      <c r="G226" s="63" t="str">
        <f t="shared" si="14"/>
        <v>0,00</v>
      </c>
      <c r="H226" s="63" t="str">
        <f t="shared" si="15"/>
        <v>0,00</v>
      </c>
      <c r="I226" s="58"/>
    </row>
    <row r="227" spans="1:9" x14ac:dyDescent="0.35">
      <c r="A227" s="70">
        <v>44026</v>
      </c>
      <c r="B227" s="61"/>
      <c r="C227" s="62"/>
      <c r="D227" s="62"/>
      <c r="E227" s="61"/>
      <c r="F227" s="61"/>
      <c r="G227" s="63" t="str">
        <f t="shared" si="14"/>
        <v>0,00</v>
      </c>
      <c r="H227" s="63" t="str">
        <f t="shared" si="15"/>
        <v>0,00</v>
      </c>
      <c r="I227" s="58"/>
    </row>
    <row r="228" spans="1:9" x14ac:dyDescent="0.35">
      <c r="A228" s="70">
        <v>44027</v>
      </c>
      <c r="B228" s="61"/>
      <c r="C228" s="62"/>
      <c r="D228" s="62"/>
      <c r="E228" s="61"/>
      <c r="F228" s="61"/>
      <c r="G228" s="63" t="str">
        <f t="shared" si="14"/>
        <v>0,00</v>
      </c>
      <c r="H228" s="63" t="str">
        <f t="shared" si="15"/>
        <v>0,00</v>
      </c>
      <c r="I228" s="58"/>
    </row>
    <row r="229" spans="1:9" x14ac:dyDescent="0.35">
      <c r="A229" s="70">
        <v>44028</v>
      </c>
      <c r="B229" s="61"/>
      <c r="C229" s="62"/>
      <c r="D229" s="62"/>
      <c r="E229" s="61"/>
      <c r="F229" s="61"/>
      <c r="G229" s="63" t="str">
        <f t="shared" si="14"/>
        <v>0,00</v>
      </c>
      <c r="H229" s="63" t="str">
        <f t="shared" si="15"/>
        <v>0,00</v>
      </c>
      <c r="I229" s="58"/>
    </row>
    <row r="230" spans="1:9" x14ac:dyDescent="0.35">
      <c r="A230" s="70">
        <v>44029</v>
      </c>
      <c r="B230" s="61"/>
      <c r="C230" s="62"/>
      <c r="D230" s="62"/>
      <c r="E230" s="61"/>
      <c r="F230" s="61"/>
      <c r="G230" s="63" t="str">
        <f t="shared" si="14"/>
        <v>0,00</v>
      </c>
      <c r="H230" s="63" t="str">
        <f t="shared" si="15"/>
        <v>0,00</v>
      </c>
      <c r="I230" s="58"/>
    </row>
    <row r="231" spans="1:9" x14ac:dyDescent="0.35">
      <c r="A231" s="70">
        <v>44030</v>
      </c>
      <c r="B231" s="61"/>
      <c r="C231" s="62"/>
      <c r="D231" s="62"/>
      <c r="E231" s="61"/>
      <c r="F231" s="61"/>
      <c r="G231" s="63" t="str">
        <f t="shared" si="14"/>
        <v>0,00</v>
      </c>
      <c r="H231" s="63" t="str">
        <f t="shared" si="15"/>
        <v>0,00</v>
      </c>
      <c r="I231" s="58"/>
    </row>
    <row r="232" spans="1:9" x14ac:dyDescent="0.35">
      <c r="A232" s="70">
        <v>44031</v>
      </c>
      <c r="B232" s="61"/>
      <c r="C232" s="62"/>
      <c r="D232" s="62"/>
      <c r="E232" s="61"/>
      <c r="F232" s="61"/>
      <c r="G232" s="63" t="str">
        <f t="shared" si="14"/>
        <v>0,00</v>
      </c>
      <c r="H232" s="63" t="str">
        <f t="shared" si="15"/>
        <v>0,00</v>
      </c>
      <c r="I232" s="58"/>
    </row>
    <row r="233" spans="1:9" x14ac:dyDescent="0.35">
      <c r="A233" s="70">
        <v>44032</v>
      </c>
      <c r="B233" s="61"/>
      <c r="C233" s="62"/>
      <c r="D233" s="62"/>
      <c r="E233" s="61"/>
      <c r="F233" s="61"/>
      <c r="G233" s="63" t="str">
        <f t="shared" si="14"/>
        <v>0,00</v>
      </c>
      <c r="H233" s="63" t="str">
        <f t="shared" si="15"/>
        <v>0,00</v>
      </c>
      <c r="I233" s="58"/>
    </row>
    <row r="234" spans="1:9" x14ac:dyDescent="0.35">
      <c r="A234" s="70">
        <v>44033</v>
      </c>
      <c r="B234" s="61"/>
      <c r="C234" s="62"/>
      <c r="D234" s="62"/>
      <c r="E234" s="61"/>
      <c r="F234" s="61"/>
      <c r="G234" s="63" t="str">
        <f t="shared" si="14"/>
        <v>0,00</v>
      </c>
      <c r="H234" s="63" t="str">
        <f t="shared" si="15"/>
        <v>0,00</v>
      </c>
      <c r="I234" s="58"/>
    </row>
    <row r="235" spans="1:9" x14ac:dyDescent="0.35">
      <c r="A235" s="70">
        <v>44034</v>
      </c>
      <c r="B235" s="61"/>
      <c r="C235" s="62"/>
      <c r="D235" s="62"/>
      <c r="E235" s="61"/>
      <c r="F235" s="61"/>
      <c r="G235" s="63" t="str">
        <f t="shared" si="14"/>
        <v>0,00</v>
      </c>
      <c r="H235" s="63" t="str">
        <f t="shared" si="15"/>
        <v>0,00</v>
      </c>
      <c r="I235" s="58"/>
    </row>
    <row r="236" spans="1:9" x14ac:dyDescent="0.35">
      <c r="A236" s="70">
        <v>44035</v>
      </c>
      <c r="B236" s="61"/>
      <c r="C236" s="62"/>
      <c r="D236" s="62"/>
      <c r="E236" s="61"/>
      <c r="F236" s="61"/>
      <c r="G236" s="63" t="str">
        <f t="shared" si="14"/>
        <v>0,00</v>
      </c>
      <c r="H236" s="63" t="str">
        <f t="shared" si="15"/>
        <v>0,00</v>
      </c>
      <c r="I236" s="58"/>
    </row>
    <row r="237" spans="1:9" x14ac:dyDescent="0.35">
      <c r="A237" s="70">
        <v>44036</v>
      </c>
      <c r="B237" s="61"/>
      <c r="C237" s="62"/>
      <c r="D237" s="62"/>
      <c r="E237" s="61"/>
      <c r="F237" s="61"/>
      <c r="G237" s="63" t="str">
        <f t="shared" si="14"/>
        <v>0,00</v>
      </c>
      <c r="H237" s="63" t="str">
        <f t="shared" si="15"/>
        <v>0,00</v>
      </c>
      <c r="I237" s="58"/>
    </row>
    <row r="238" spans="1:9" x14ac:dyDescent="0.35">
      <c r="A238" s="70">
        <v>44037</v>
      </c>
      <c r="B238" s="61"/>
      <c r="C238" s="62"/>
      <c r="D238" s="62"/>
      <c r="E238" s="61"/>
      <c r="F238" s="61"/>
      <c r="G238" s="63" t="str">
        <f t="shared" si="14"/>
        <v>0,00</v>
      </c>
      <c r="H238" s="63" t="str">
        <f t="shared" si="15"/>
        <v>0,00</v>
      </c>
      <c r="I238" s="58"/>
    </row>
    <row r="239" spans="1:9" x14ac:dyDescent="0.35">
      <c r="A239" s="70">
        <v>44038</v>
      </c>
      <c r="B239" s="61"/>
      <c r="C239" s="62"/>
      <c r="D239" s="62"/>
      <c r="E239" s="61"/>
      <c r="F239" s="61"/>
      <c r="G239" s="63" t="str">
        <f t="shared" si="14"/>
        <v>0,00</v>
      </c>
      <c r="H239" s="63" t="str">
        <f t="shared" si="15"/>
        <v>0,00</v>
      </c>
      <c r="I239" s="58"/>
    </row>
    <row r="240" spans="1:9" x14ac:dyDescent="0.35">
      <c r="A240" s="70">
        <v>44039</v>
      </c>
      <c r="B240" s="61"/>
      <c r="C240" s="62"/>
      <c r="D240" s="62"/>
      <c r="E240" s="61"/>
      <c r="F240" s="61"/>
      <c r="G240" s="63" t="str">
        <f t="shared" si="14"/>
        <v>0,00</v>
      </c>
      <c r="H240" s="63" t="str">
        <f t="shared" si="15"/>
        <v>0,00</v>
      </c>
      <c r="I240" s="58"/>
    </row>
    <row r="241" spans="1:14" x14ac:dyDescent="0.35">
      <c r="A241" s="70">
        <v>44040</v>
      </c>
      <c r="B241" s="61"/>
      <c r="C241" s="62"/>
      <c r="D241" s="62"/>
      <c r="E241" s="61"/>
      <c r="F241" s="61"/>
      <c r="G241" s="63" t="str">
        <f t="shared" si="14"/>
        <v>0,00</v>
      </c>
      <c r="H241" s="63" t="str">
        <f t="shared" si="15"/>
        <v>0,00</v>
      </c>
      <c r="I241" s="58"/>
    </row>
    <row r="242" spans="1:14" x14ac:dyDescent="0.35">
      <c r="A242" s="70">
        <v>44041</v>
      </c>
      <c r="B242" s="61"/>
      <c r="C242" s="62"/>
      <c r="D242" s="62"/>
      <c r="E242" s="61"/>
      <c r="F242" s="61"/>
      <c r="G242" s="63" t="str">
        <f t="shared" si="14"/>
        <v>0,00</v>
      </c>
      <c r="H242" s="63" t="str">
        <f t="shared" si="15"/>
        <v>0,00</v>
      </c>
      <c r="I242" s="58"/>
    </row>
    <row r="243" spans="1:14" x14ac:dyDescent="0.35">
      <c r="A243" s="70">
        <v>44042</v>
      </c>
      <c r="B243" s="61"/>
      <c r="C243" s="62"/>
      <c r="D243" s="62"/>
      <c r="E243" s="61"/>
      <c r="F243" s="61"/>
      <c r="G243" s="63" t="str">
        <f t="shared" si="14"/>
        <v>0,00</v>
      </c>
      <c r="H243" s="63" t="str">
        <f t="shared" si="15"/>
        <v>0,00</v>
      </c>
      <c r="I243" s="58"/>
    </row>
    <row r="244" spans="1:14" x14ac:dyDescent="0.35">
      <c r="A244" s="70">
        <v>44043</v>
      </c>
      <c r="B244" s="61"/>
      <c r="C244" s="62"/>
      <c r="D244" s="62"/>
      <c r="E244" s="61"/>
      <c r="F244" s="61"/>
      <c r="G244" s="63" t="str">
        <f t="shared" si="14"/>
        <v>0,00</v>
      </c>
      <c r="H244" s="63" t="str">
        <f t="shared" si="15"/>
        <v>0,00</v>
      </c>
      <c r="I244" s="58"/>
    </row>
    <row r="245" spans="1:14" x14ac:dyDescent="0.35">
      <c r="A245" s="70">
        <v>44044</v>
      </c>
      <c r="B245" s="61"/>
      <c r="C245" s="62"/>
      <c r="D245" s="62"/>
      <c r="E245" s="61"/>
      <c r="F245" s="61"/>
      <c r="G245" s="63" t="str">
        <f t="shared" si="14"/>
        <v>0,00</v>
      </c>
      <c r="H245" s="63" t="str">
        <f t="shared" si="15"/>
        <v>0,00</v>
      </c>
      <c r="I245" s="58"/>
      <c r="J245" s="38" t="s">
        <v>29</v>
      </c>
      <c r="K245" s="39">
        <f>G246</f>
        <v>0</v>
      </c>
      <c r="L245" s="40" t="s">
        <v>36</v>
      </c>
      <c r="M245" s="40" t="s">
        <v>35</v>
      </c>
      <c r="N245" s="40" t="s">
        <v>37</v>
      </c>
    </row>
    <row r="246" spans="1:14" x14ac:dyDescent="0.35">
      <c r="A246" s="70">
        <v>44045</v>
      </c>
      <c r="B246" s="61"/>
      <c r="C246" s="62"/>
      <c r="D246" s="62"/>
      <c r="E246" s="61"/>
      <c r="F246" s="61"/>
      <c r="G246" s="71">
        <f>SUM(G214:G245)</f>
        <v>0</v>
      </c>
      <c r="H246" s="71">
        <f>SUM(H214:H245)</f>
        <v>0</v>
      </c>
      <c r="I246" s="58"/>
      <c r="J246" s="38" t="s">
        <v>30</v>
      </c>
      <c r="K246" s="39">
        <f>H246</f>
        <v>0</v>
      </c>
      <c r="L246" s="39">
        <f>SUMIF(B214:B245,"Urlaub",H214:H245)</f>
        <v>0</v>
      </c>
      <c r="M246" s="39">
        <f>SUMIF(B214:B245,"Feiertag",H214:H245)</f>
        <v>0</v>
      </c>
      <c r="N246" s="39">
        <f>SUMIF(B214:B245,"Krank",H214:H245)</f>
        <v>0</v>
      </c>
    </row>
    <row r="247" spans="1:14" x14ac:dyDescent="0.35">
      <c r="A247" s="70">
        <v>44046</v>
      </c>
      <c r="B247" s="61"/>
      <c r="C247" s="62"/>
      <c r="D247" s="62"/>
      <c r="E247" s="61"/>
      <c r="F247" s="61"/>
      <c r="G247" s="63" t="str">
        <f t="shared" ref="G247:G276" si="16">IF(F247=1,(D247-C247)*24,"0,00")</f>
        <v>0,00</v>
      </c>
      <c r="H247" s="63" t="str">
        <f t="shared" ref="H247:H276" si="17">IF(F247=2,(D247-C247)*24,"0,00")</f>
        <v>0,00</v>
      </c>
      <c r="I247" s="58"/>
    </row>
    <row r="248" spans="1:14" x14ac:dyDescent="0.35">
      <c r="A248" s="70">
        <v>44047</v>
      </c>
      <c r="B248" s="61"/>
      <c r="C248" s="62"/>
      <c r="D248" s="62"/>
      <c r="E248" s="61"/>
      <c r="F248" s="61"/>
      <c r="G248" s="63" t="str">
        <f t="shared" si="16"/>
        <v>0,00</v>
      </c>
      <c r="H248" s="63" t="str">
        <f t="shared" si="17"/>
        <v>0,00</v>
      </c>
      <c r="I248" s="58"/>
      <c r="J248" s="31"/>
    </row>
    <row r="249" spans="1:14" x14ac:dyDescent="0.35">
      <c r="A249" s="70">
        <v>44048</v>
      </c>
      <c r="B249" s="61"/>
      <c r="C249" s="62"/>
      <c r="D249" s="62"/>
      <c r="E249" s="61"/>
      <c r="F249" s="61"/>
      <c r="G249" s="63" t="str">
        <f t="shared" si="16"/>
        <v>0,00</v>
      </c>
      <c r="H249" s="63" t="str">
        <f t="shared" si="17"/>
        <v>0,00</v>
      </c>
      <c r="I249" s="58"/>
    </row>
    <row r="250" spans="1:14" x14ac:dyDescent="0.35">
      <c r="A250" s="70">
        <v>44049</v>
      </c>
      <c r="B250" s="61"/>
      <c r="C250" s="62"/>
      <c r="D250" s="62"/>
      <c r="E250" s="61"/>
      <c r="F250" s="61"/>
      <c r="G250" s="63" t="str">
        <f t="shared" si="16"/>
        <v>0,00</v>
      </c>
      <c r="H250" s="63" t="str">
        <f t="shared" si="17"/>
        <v>0,00</v>
      </c>
      <c r="I250" s="58"/>
    </row>
    <row r="251" spans="1:14" x14ac:dyDescent="0.35">
      <c r="A251" s="70">
        <v>44050</v>
      </c>
      <c r="B251" s="61"/>
      <c r="C251" s="62"/>
      <c r="D251" s="62"/>
      <c r="E251" s="61"/>
      <c r="F251" s="61"/>
      <c r="G251" s="63" t="str">
        <f t="shared" si="16"/>
        <v>0,00</v>
      </c>
      <c r="H251" s="63" t="str">
        <f t="shared" si="17"/>
        <v>0,00</v>
      </c>
      <c r="I251" s="58"/>
    </row>
    <row r="252" spans="1:14" x14ac:dyDescent="0.35">
      <c r="A252" s="70">
        <v>44051</v>
      </c>
      <c r="B252" s="61"/>
      <c r="C252" s="62"/>
      <c r="D252" s="62"/>
      <c r="E252" s="61"/>
      <c r="F252" s="61"/>
      <c r="G252" s="63" t="str">
        <f t="shared" si="16"/>
        <v>0,00</v>
      </c>
      <c r="H252" s="63" t="str">
        <f t="shared" si="17"/>
        <v>0,00</v>
      </c>
      <c r="I252" s="58"/>
    </row>
    <row r="253" spans="1:14" x14ac:dyDescent="0.35">
      <c r="A253" s="70">
        <v>44052</v>
      </c>
      <c r="B253" s="61"/>
      <c r="C253" s="62"/>
      <c r="D253" s="62"/>
      <c r="E253" s="61"/>
      <c r="F253" s="61"/>
      <c r="G253" s="63" t="str">
        <f t="shared" si="16"/>
        <v>0,00</v>
      </c>
      <c r="H253" s="63" t="str">
        <f t="shared" si="17"/>
        <v>0,00</v>
      </c>
      <c r="I253" s="58"/>
    </row>
    <row r="254" spans="1:14" x14ac:dyDescent="0.35">
      <c r="A254" s="70">
        <v>44053</v>
      </c>
      <c r="B254" s="61"/>
      <c r="C254" s="62"/>
      <c r="D254" s="62"/>
      <c r="E254" s="61"/>
      <c r="F254" s="61"/>
      <c r="G254" s="63" t="str">
        <f t="shared" si="16"/>
        <v>0,00</v>
      </c>
      <c r="H254" s="63" t="str">
        <f t="shared" si="17"/>
        <v>0,00</v>
      </c>
      <c r="I254" s="58"/>
    </row>
    <row r="255" spans="1:14" x14ac:dyDescent="0.35">
      <c r="A255" s="70">
        <v>44054</v>
      </c>
      <c r="B255" s="61"/>
      <c r="C255" s="62"/>
      <c r="D255" s="62"/>
      <c r="E255" s="61"/>
      <c r="F255" s="61"/>
      <c r="G255" s="63" t="str">
        <f t="shared" si="16"/>
        <v>0,00</v>
      </c>
      <c r="H255" s="63" t="str">
        <f t="shared" si="17"/>
        <v>0,00</v>
      </c>
      <c r="I255" s="58"/>
    </row>
    <row r="256" spans="1:14" x14ac:dyDescent="0.35">
      <c r="A256" s="70">
        <v>44055</v>
      </c>
      <c r="B256" s="61"/>
      <c r="C256" s="62"/>
      <c r="D256" s="62"/>
      <c r="E256" s="61"/>
      <c r="F256" s="61"/>
      <c r="G256" s="63" t="str">
        <f t="shared" si="16"/>
        <v>0,00</v>
      </c>
      <c r="H256" s="63" t="str">
        <f t="shared" si="17"/>
        <v>0,00</v>
      </c>
      <c r="I256" s="58"/>
    </row>
    <row r="257" spans="1:10" x14ac:dyDescent="0.35">
      <c r="A257" s="70">
        <v>44056</v>
      </c>
      <c r="B257" s="61"/>
      <c r="C257" s="62"/>
      <c r="D257" s="62"/>
      <c r="E257" s="61"/>
      <c r="F257" s="61"/>
      <c r="G257" s="63" t="str">
        <f t="shared" si="16"/>
        <v>0,00</v>
      </c>
      <c r="H257" s="63" t="str">
        <f t="shared" si="17"/>
        <v>0,00</v>
      </c>
      <c r="I257" s="58"/>
    </row>
    <row r="258" spans="1:10" x14ac:dyDescent="0.35">
      <c r="A258" s="70">
        <v>44057</v>
      </c>
      <c r="B258" s="61"/>
      <c r="C258" s="62"/>
      <c r="D258" s="62"/>
      <c r="E258" s="61"/>
      <c r="F258" s="61"/>
      <c r="G258" s="63" t="str">
        <f t="shared" si="16"/>
        <v>0,00</v>
      </c>
      <c r="H258" s="63" t="str">
        <f t="shared" si="17"/>
        <v>0,00</v>
      </c>
      <c r="I258" s="58"/>
    </row>
    <row r="259" spans="1:10" x14ac:dyDescent="0.35">
      <c r="A259" s="70">
        <v>44058</v>
      </c>
      <c r="B259" s="61"/>
      <c r="C259" s="62"/>
      <c r="D259" s="62"/>
      <c r="E259" s="61"/>
      <c r="F259" s="61"/>
      <c r="G259" s="63" t="str">
        <f t="shared" si="16"/>
        <v>0,00</v>
      </c>
      <c r="H259" s="63" t="str">
        <f t="shared" si="17"/>
        <v>0,00</v>
      </c>
      <c r="I259" s="58"/>
      <c r="J259" s="31"/>
    </row>
    <row r="260" spans="1:10" x14ac:dyDescent="0.35">
      <c r="A260" s="70">
        <v>44059</v>
      </c>
      <c r="B260" s="61"/>
      <c r="C260" s="62"/>
      <c r="D260" s="62"/>
      <c r="E260" s="61"/>
      <c r="F260" s="61"/>
      <c r="G260" s="63" t="str">
        <f t="shared" si="16"/>
        <v>0,00</v>
      </c>
      <c r="H260" s="63" t="str">
        <f t="shared" si="17"/>
        <v>0,00</v>
      </c>
      <c r="I260" s="58"/>
    </row>
    <row r="261" spans="1:10" x14ac:dyDescent="0.35">
      <c r="A261" s="70">
        <v>44060</v>
      </c>
      <c r="B261" s="61"/>
      <c r="C261" s="62"/>
      <c r="D261" s="62"/>
      <c r="E261" s="61"/>
      <c r="F261" s="61"/>
      <c r="G261" s="63" t="str">
        <f t="shared" si="16"/>
        <v>0,00</v>
      </c>
      <c r="H261" s="63" t="str">
        <f t="shared" si="17"/>
        <v>0,00</v>
      </c>
      <c r="I261" s="58"/>
    </row>
    <row r="262" spans="1:10" x14ac:dyDescent="0.35">
      <c r="A262" s="70">
        <v>44061</v>
      </c>
      <c r="B262" s="61"/>
      <c r="C262" s="62"/>
      <c r="D262" s="62"/>
      <c r="E262" s="61"/>
      <c r="F262" s="61"/>
      <c r="G262" s="63" t="str">
        <f t="shared" si="16"/>
        <v>0,00</v>
      </c>
      <c r="H262" s="63" t="str">
        <f t="shared" si="17"/>
        <v>0,00</v>
      </c>
      <c r="I262" s="58"/>
    </row>
    <row r="263" spans="1:10" x14ac:dyDescent="0.35">
      <c r="A263" s="70">
        <v>44062</v>
      </c>
      <c r="B263" s="61"/>
      <c r="C263" s="62"/>
      <c r="D263" s="62"/>
      <c r="E263" s="61"/>
      <c r="F263" s="61"/>
      <c r="G263" s="63" t="str">
        <f t="shared" si="16"/>
        <v>0,00</v>
      </c>
      <c r="H263" s="63" t="str">
        <f t="shared" si="17"/>
        <v>0,00</v>
      </c>
      <c r="I263" s="58"/>
    </row>
    <row r="264" spans="1:10" x14ac:dyDescent="0.35">
      <c r="A264" s="70">
        <v>44063</v>
      </c>
      <c r="B264" s="61"/>
      <c r="C264" s="62"/>
      <c r="D264" s="62"/>
      <c r="E264" s="61"/>
      <c r="F264" s="61"/>
      <c r="G264" s="63" t="str">
        <f t="shared" si="16"/>
        <v>0,00</v>
      </c>
      <c r="H264" s="63" t="str">
        <f t="shared" si="17"/>
        <v>0,00</v>
      </c>
      <c r="I264" s="58"/>
    </row>
    <row r="265" spans="1:10" x14ac:dyDescent="0.35">
      <c r="A265" s="70">
        <v>44064</v>
      </c>
      <c r="B265" s="61"/>
      <c r="C265" s="62"/>
      <c r="D265" s="62"/>
      <c r="E265" s="61"/>
      <c r="F265" s="61"/>
      <c r="G265" s="63" t="str">
        <f t="shared" si="16"/>
        <v>0,00</v>
      </c>
      <c r="H265" s="63" t="str">
        <f t="shared" si="17"/>
        <v>0,00</v>
      </c>
      <c r="I265" s="58"/>
    </row>
    <row r="266" spans="1:10" x14ac:dyDescent="0.35">
      <c r="A266" s="70">
        <v>44065</v>
      </c>
      <c r="B266" s="61"/>
      <c r="C266" s="62"/>
      <c r="D266" s="62"/>
      <c r="E266" s="61"/>
      <c r="F266" s="61"/>
      <c r="G266" s="63" t="str">
        <f t="shared" si="16"/>
        <v>0,00</v>
      </c>
      <c r="H266" s="63" t="str">
        <f t="shared" si="17"/>
        <v>0,00</v>
      </c>
      <c r="I266" s="58"/>
    </row>
    <row r="267" spans="1:10" x14ac:dyDescent="0.35">
      <c r="A267" s="70">
        <v>44066</v>
      </c>
      <c r="B267" s="61"/>
      <c r="C267" s="62"/>
      <c r="D267" s="62"/>
      <c r="E267" s="61"/>
      <c r="F267" s="61"/>
      <c r="G267" s="63" t="str">
        <f t="shared" si="16"/>
        <v>0,00</v>
      </c>
      <c r="H267" s="63" t="str">
        <f t="shared" si="17"/>
        <v>0,00</v>
      </c>
      <c r="I267" s="58"/>
    </row>
    <row r="268" spans="1:10" x14ac:dyDescent="0.35">
      <c r="A268" s="70">
        <v>44067</v>
      </c>
      <c r="B268" s="61"/>
      <c r="C268" s="62"/>
      <c r="D268" s="62"/>
      <c r="E268" s="61"/>
      <c r="F268" s="61"/>
      <c r="G268" s="63" t="str">
        <f t="shared" si="16"/>
        <v>0,00</v>
      </c>
      <c r="H268" s="63" t="str">
        <f t="shared" si="17"/>
        <v>0,00</v>
      </c>
      <c r="I268" s="58"/>
    </row>
    <row r="269" spans="1:10" x14ac:dyDescent="0.35">
      <c r="A269" s="70">
        <v>44068</v>
      </c>
      <c r="B269" s="61"/>
      <c r="C269" s="62"/>
      <c r="D269" s="62"/>
      <c r="E269" s="61"/>
      <c r="F269" s="61"/>
      <c r="G269" s="63" t="str">
        <f t="shared" si="16"/>
        <v>0,00</v>
      </c>
      <c r="H269" s="63" t="str">
        <f t="shared" si="17"/>
        <v>0,00</v>
      </c>
      <c r="I269" s="58"/>
    </row>
    <row r="270" spans="1:10" x14ac:dyDescent="0.35">
      <c r="A270" s="70">
        <v>44069</v>
      </c>
      <c r="B270" s="61"/>
      <c r="C270" s="62"/>
      <c r="D270" s="62"/>
      <c r="E270" s="61"/>
      <c r="F270" s="61"/>
      <c r="G270" s="63" t="str">
        <f t="shared" si="16"/>
        <v>0,00</v>
      </c>
      <c r="H270" s="63" t="str">
        <f t="shared" si="17"/>
        <v>0,00</v>
      </c>
      <c r="I270" s="58"/>
    </row>
    <row r="271" spans="1:10" x14ac:dyDescent="0.35">
      <c r="A271" s="70">
        <v>44070</v>
      </c>
      <c r="B271" s="61"/>
      <c r="C271" s="62"/>
      <c r="D271" s="62"/>
      <c r="E271" s="61"/>
      <c r="F271" s="61"/>
      <c r="G271" s="63" t="str">
        <f t="shared" si="16"/>
        <v>0,00</v>
      </c>
      <c r="H271" s="63" t="str">
        <f t="shared" si="17"/>
        <v>0,00</v>
      </c>
      <c r="I271" s="58"/>
    </row>
    <row r="272" spans="1:10" x14ac:dyDescent="0.35">
      <c r="A272" s="70">
        <v>44071</v>
      </c>
      <c r="B272" s="61"/>
      <c r="C272" s="62"/>
      <c r="D272" s="62"/>
      <c r="E272" s="61"/>
      <c r="F272" s="61"/>
      <c r="G272" s="63" t="str">
        <f t="shared" si="16"/>
        <v>0,00</v>
      </c>
      <c r="H272" s="63" t="str">
        <f t="shared" si="17"/>
        <v>0,00</v>
      </c>
      <c r="I272" s="58"/>
    </row>
    <row r="273" spans="1:14" x14ac:dyDescent="0.35">
      <c r="A273" s="70">
        <v>44072</v>
      </c>
      <c r="B273" s="61"/>
      <c r="C273" s="62"/>
      <c r="D273" s="62"/>
      <c r="E273" s="61"/>
      <c r="F273" s="61"/>
      <c r="G273" s="63" t="str">
        <f t="shared" si="16"/>
        <v>0,00</v>
      </c>
      <c r="H273" s="63" t="str">
        <f t="shared" si="17"/>
        <v>0,00</v>
      </c>
      <c r="I273" s="58"/>
    </row>
    <row r="274" spans="1:14" x14ac:dyDescent="0.35">
      <c r="A274" s="70">
        <v>44073</v>
      </c>
      <c r="B274" s="61"/>
      <c r="C274" s="62"/>
      <c r="D274" s="62"/>
      <c r="E274" s="61"/>
      <c r="F274" s="61"/>
      <c r="G274" s="63" t="str">
        <f t="shared" si="16"/>
        <v>0,00</v>
      </c>
      <c r="H274" s="63" t="str">
        <f t="shared" si="17"/>
        <v>0,00</v>
      </c>
      <c r="I274" s="58"/>
      <c r="J274" s="31"/>
    </row>
    <row r="275" spans="1:14" x14ac:dyDescent="0.35">
      <c r="A275" s="70">
        <v>44074</v>
      </c>
      <c r="B275" s="61"/>
      <c r="C275" s="62"/>
      <c r="D275" s="62"/>
      <c r="E275" s="61"/>
      <c r="F275" s="61"/>
      <c r="G275" s="63" t="str">
        <f t="shared" si="16"/>
        <v>0,00</v>
      </c>
      <c r="H275" s="63" t="str">
        <f t="shared" si="17"/>
        <v>0,00</v>
      </c>
      <c r="I275" s="58"/>
    </row>
    <row r="276" spans="1:14" x14ac:dyDescent="0.35">
      <c r="A276" s="70"/>
      <c r="B276" s="61"/>
      <c r="C276" s="62"/>
      <c r="D276" s="62"/>
      <c r="E276" s="61"/>
      <c r="F276" s="61"/>
      <c r="G276" s="63" t="str">
        <f t="shared" si="16"/>
        <v>0,00</v>
      </c>
      <c r="H276" s="63" t="str">
        <f t="shared" si="17"/>
        <v>0,00</v>
      </c>
      <c r="I276" s="58"/>
      <c r="J276" s="38" t="s">
        <v>29</v>
      </c>
      <c r="K276" s="39">
        <f>G277</f>
        <v>0</v>
      </c>
      <c r="L276" s="40" t="s">
        <v>36</v>
      </c>
      <c r="M276" s="40" t="s">
        <v>35</v>
      </c>
      <c r="N276" s="40" t="s">
        <v>37</v>
      </c>
    </row>
    <row r="277" spans="1:14" x14ac:dyDescent="0.35">
      <c r="A277" s="70"/>
      <c r="B277" s="61"/>
      <c r="C277" s="62"/>
      <c r="D277" s="62"/>
      <c r="E277" s="61"/>
      <c r="F277" s="61"/>
      <c r="G277" s="71">
        <f>SUM(G247:G276)</f>
        <v>0</v>
      </c>
      <c r="H277" s="71">
        <f>SUM(H247:H276)</f>
        <v>0</v>
      </c>
      <c r="I277" s="58"/>
      <c r="J277" s="38" t="s">
        <v>30</v>
      </c>
      <c r="K277" s="39">
        <f>H277</f>
        <v>0</v>
      </c>
      <c r="L277" s="39">
        <f>SUMIF(B247:B276,"Urlaub",H247:H276)</f>
        <v>0</v>
      </c>
      <c r="M277" s="39">
        <f>SUMIF(B247:B276,"Feiertag",H247:H276)</f>
        <v>0</v>
      </c>
      <c r="N277" s="39">
        <f>SUMIF(B247:B276,"Krank",H247:H276)</f>
        <v>0</v>
      </c>
    </row>
    <row r="278" spans="1:14" x14ac:dyDescent="0.35">
      <c r="A278" s="70">
        <v>44075</v>
      </c>
      <c r="B278" s="61"/>
      <c r="C278" s="62"/>
      <c r="D278" s="62"/>
      <c r="E278" s="61"/>
      <c r="F278" s="61"/>
      <c r="G278" s="63" t="str">
        <f t="shared" ref="G278:G307" si="18">IF(F278=1,(D278-C278)*24,"0,00")</f>
        <v>0,00</v>
      </c>
      <c r="H278" s="63" t="str">
        <f t="shared" ref="H278:H307" si="19">IF(F278=2,(D278-C278)*24,"0,00")</f>
        <v>0,00</v>
      </c>
      <c r="I278" s="58"/>
    </row>
    <row r="279" spans="1:14" x14ac:dyDescent="0.35">
      <c r="A279" s="70">
        <v>44076</v>
      </c>
      <c r="B279" s="61"/>
      <c r="C279" s="62"/>
      <c r="D279" s="62"/>
      <c r="E279" s="61"/>
      <c r="F279" s="61"/>
      <c r="G279" s="63" t="str">
        <f t="shared" si="18"/>
        <v>0,00</v>
      </c>
      <c r="H279" s="63" t="str">
        <f t="shared" si="19"/>
        <v>0,00</v>
      </c>
      <c r="I279" s="58"/>
    </row>
    <row r="280" spans="1:14" x14ac:dyDescent="0.35">
      <c r="A280" s="70">
        <v>44077</v>
      </c>
      <c r="B280" s="61"/>
      <c r="C280" s="62"/>
      <c r="D280" s="62"/>
      <c r="E280" s="61"/>
      <c r="F280" s="61"/>
      <c r="G280" s="63" t="str">
        <f t="shared" si="18"/>
        <v>0,00</v>
      </c>
      <c r="H280" s="63" t="str">
        <f t="shared" si="19"/>
        <v>0,00</v>
      </c>
      <c r="I280" s="58"/>
    </row>
    <row r="281" spans="1:14" x14ac:dyDescent="0.35">
      <c r="A281" s="70">
        <v>44078</v>
      </c>
      <c r="B281" s="61"/>
      <c r="C281" s="62"/>
      <c r="D281" s="62"/>
      <c r="E281" s="61"/>
      <c r="F281" s="61"/>
      <c r="G281" s="63" t="str">
        <f t="shared" si="18"/>
        <v>0,00</v>
      </c>
      <c r="H281" s="63" t="str">
        <f t="shared" si="19"/>
        <v>0,00</v>
      </c>
      <c r="I281" s="58"/>
    </row>
    <row r="282" spans="1:14" x14ac:dyDescent="0.35">
      <c r="A282" s="70">
        <v>44079</v>
      </c>
      <c r="B282" s="61"/>
      <c r="C282" s="62"/>
      <c r="D282" s="62"/>
      <c r="E282" s="61"/>
      <c r="F282" s="61"/>
      <c r="G282" s="63" t="str">
        <f t="shared" si="18"/>
        <v>0,00</v>
      </c>
      <c r="H282" s="63" t="str">
        <f t="shared" si="19"/>
        <v>0,00</v>
      </c>
      <c r="I282" s="58"/>
    </row>
    <row r="283" spans="1:14" x14ac:dyDescent="0.35">
      <c r="A283" s="70">
        <v>44080</v>
      </c>
      <c r="B283" s="61"/>
      <c r="C283" s="62"/>
      <c r="D283" s="62"/>
      <c r="E283" s="61"/>
      <c r="F283" s="61"/>
      <c r="G283" s="63" t="str">
        <f t="shared" si="18"/>
        <v>0,00</v>
      </c>
      <c r="H283" s="63" t="str">
        <f t="shared" si="19"/>
        <v>0,00</v>
      </c>
      <c r="I283" s="58"/>
    </row>
    <row r="284" spans="1:14" x14ac:dyDescent="0.35">
      <c r="A284" s="70">
        <v>44081</v>
      </c>
      <c r="B284" s="61"/>
      <c r="C284" s="62"/>
      <c r="D284" s="62"/>
      <c r="E284" s="61"/>
      <c r="F284" s="61"/>
      <c r="G284" s="63" t="str">
        <f t="shared" si="18"/>
        <v>0,00</v>
      </c>
      <c r="H284" s="63" t="str">
        <f t="shared" si="19"/>
        <v>0,00</v>
      </c>
      <c r="I284" s="58"/>
    </row>
    <row r="285" spans="1:14" x14ac:dyDescent="0.35">
      <c r="A285" s="70">
        <v>44082</v>
      </c>
      <c r="B285" s="61"/>
      <c r="C285" s="62"/>
      <c r="D285" s="62"/>
      <c r="E285" s="61"/>
      <c r="F285" s="61"/>
      <c r="G285" s="63" t="str">
        <f t="shared" si="18"/>
        <v>0,00</v>
      </c>
      <c r="H285" s="63" t="str">
        <f t="shared" si="19"/>
        <v>0,00</v>
      </c>
      <c r="I285" s="58"/>
    </row>
    <row r="286" spans="1:14" x14ac:dyDescent="0.35">
      <c r="A286" s="70">
        <v>44083</v>
      </c>
      <c r="B286" s="61"/>
      <c r="C286" s="62"/>
      <c r="D286" s="62"/>
      <c r="E286" s="61"/>
      <c r="F286" s="61"/>
      <c r="G286" s="63" t="str">
        <f t="shared" si="18"/>
        <v>0,00</v>
      </c>
      <c r="H286" s="63" t="str">
        <f t="shared" si="19"/>
        <v>0,00</v>
      </c>
      <c r="I286" s="58"/>
    </row>
    <row r="287" spans="1:14" x14ac:dyDescent="0.35">
      <c r="A287" s="70">
        <v>44084</v>
      </c>
      <c r="B287" s="61"/>
      <c r="C287" s="62"/>
      <c r="D287" s="62"/>
      <c r="E287" s="61"/>
      <c r="F287" s="61"/>
      <c r="G287" s="63" t="str">
        <f t="shared" si="18"/>
        <v>0,00</v>
      </c>
      <c r="H287" s="63" t="str">
        <f t="shared" si="19"/>
        <v>0,00</v>
      </c>
      <c r="I287" s="58"/>
    </row>
    <row r="288" spans="1:14" x14ac:dyDescent="0.35">
      <c r="A288" s="70">
        <v>44085</v>
      </c>
      <c r="B288" s="61"/>
      <c r="C288" s="62"/>
      <c r="D288" s="62"/>
      <c r="E288" s="61"/>
      <c r="F288" s="61"/>
      <c r="G288" s="63" t="str">
        <f t="shared" si="18"/>
        <v>0,00</v>
      </c>
      <c r="H288" s="63" t="str">
        <f t="shared" si="19"/>
        <v>0,00</v>
      </c>
      <c r="I288" s="58"/>
    </row>
    <row r="289" spans="1:10" x14ac:dyDescent="0.35">
      <c r="A289" s="70">
        <v>44086</v>
      </c>
      <c r="B289" s="61"/>
      <c r="C289" s="62"/>
      <c r="D289" s="62"/>
      <c r="E289" s="61"/>
      <c r="F289" s="61"/>
      <c r="G289" s="63" t="str">
        <f t="shared" si="18"/>
        <v>0,00</v>
      </c>
      <c r="H289" s="63" t="str">
        <f t="shared" si="19"/>
        <v>0,00</v>
      </c>
      <c r="I289" s="58"/>
      <c r="J289" s="31"/>
    </row>
    <row r="290" spans="1:10" x14ac:dyDescent="0.35">
      <c r="A290" s="70">
        <v>44087</v>
      </c>
      <c r="B290" s="61"/>
      <c r="C290" s="62"/>
      <c r="D290" s="62"/>
      <c r="E290" s="61"/>
      <c r="F290" s="61"/>
      <c r="G290" s="63" t="str">
        <f t="shared" si="18"/>
        <v>0,00</v>
      </c>
      <c r="H290" s="63" t="str">
        <f t="shared" si="19"/>
        <v>0,00</v>
      </c>
      <c r="I290" s="58"/>
    </row>
    <row r="291" spans="1:10" x14ac:dyDescent="0.35">
      <c r="A291" s="70">
        <v>44088</v>
      </c>
      <c r="B291" s="61"/>
      <c r="C291" s="62"/>
      <c r="D291" s="62"/>
      <c r="E291" s="61"/>
      <c r="F291" s="61"/>
      <c r="G291" s="63" t="str">
        <f t="shared" si="18"/>
        <v>0,00</v>
      </c>
      <c r="H291" s="63" t="str">
        <f t="shared" si="19"/>
        <v>0,00</v>
      </c>
      <c r="I291" s="58"/>
    </row>
    <row r="292" spans="1:10" x14ac:dyDescent="0.35">
      <c r="A292" s="70">
        <v>44089</v>
      </c>
      <c r="B292" s="61"/>
      <c r="C292" s="62"/>
      <c r="D292" s="62"/>
      <c r="E292" s="61"/>
      <c r="F292" s="61"/>
      <c r="G292" s="63" t="str">
        <f t="shared" si="18"/>
        <v>0,00</v>
      </c>
      <c r="H292" s="63" t="str">
        <f t="shared" si="19"/>
        <v>0,00</v>
      </c>
      <c r="I292" s="58"/>
    </row>
    <row r="293" spans="1:10" x14ac:dyDescent="0.35">
      <c r="A293" s="70">
        <v>44090</v>
      </c>
      <c r="B293" s="61"/>
      <c r="C293" s="62"/>
      <c r="D293" s="62"/>
      <c r="E293" s="61"/>
      <c r="F293" s="61"/>
      <c r="G293" s="63" t="str">
        <f t="shared" si="18"/>
        <v>0,00</v>
      </c>
      <c r="H293" s="63" t="str">
        <f t="shared" si="19"/>
        <v>0,00</v>
      </c>
      <c r="I293" s="58"/>
    </row>
    <row r="294" spans="1:10" x14ac:dyDescent="0.35">
      <c r="A294" s="70">
        <v>44091</v>
      </c>
      <c r="B294" s="61"/>
      <c r="C294" s="62"/>
      <c r="D294" s="62"/>
      <c r="E294" s="61"/>
      <c r="F294" s="61"/>
      <c r="G294" s="63" t="str">
        <f t="shared" si="18"/>
        <v>0,00</v>
      </c>
      <c r="H294" s="63" t="str">
        <f t="shared" si="19"/>
        <v>0,00</v>
      </c>
      <c r="I294" s="58"/>
    </row>
    <row r="295" spans="1:10" x14ac:dyDescent="0.35">
      <c r="A295" s="70">
        <v>44092</v>
      </c>
      <c r="B295" s="61"/>
      <c r="C295" s="62"/>
      <c r="D295" s="62"/>
      <c r="E295" s="61"/>
      <c r="F295" s="61"/>
      <c r="G295" s="63" t="str">
        <f t="shared" si="18"/>
        <v>0,00</v>
      </c>
      <c r="H295" s="63" t="str">
        <f t="shared" si="19"/>
        <v>0,00</v>
      </c>
      <c r="I295" s="58"/>
    </row>
    <row r="296" spans="1:10" x14ac:dyDescent="0.35">
      <c r="A296" s="70">
        <v>44093</v>
      </c>
      <c r="B296" s="61"/>
      <c r="C296" s="62"/>
      <c r="D296" s="62"/>
      <c r="E296" s="61"/>
      <c r="F296" s="61"/>
      <c r="G296" s="63" t="str">
        <f t="shared" si="18"/>
        <v>0,00</v>
      </c>
      <c r="H296" s="63" t="str">
        <f t="shared" si="19"/>
        <v>0,00</v>
      </c>
      <c r="I296" s="58"/>
    </row>
    <row r="297" spans="1:10" x14ac:dyDescent="0.35">
      <c r="A297" s="70">
        <v>44094</v>
      </c>
      <c r="B297" s="61"/>
      <c r="C297" s="62"/>
      <c r="D297" s="62"/>
      <c r="E297" s="61"/>
      <c r="F297" s="61"/>
      <c r="G297" s="63" t="str">
        <f t="shared" si="18"/>
        <v>0,00</v>
      </c>
      <c r="H297" s="63" t="str">
        <f t="shared" si="19"/>
        <v>0,00</v>
      </c>
      <c r="I297" s="58"/>
    </row>
    <row r="298" spans="1:10" x14ac:dyDescent="0.35">
      <c r="A298" s="70">
        <v>44095</v>
      </c>
      <c r="B298" s="61"/>
      <c r="C298" s="62"/>
      <c r="D298" s="62"/>
      <c r="E298" s="61"/>
      <c r="F298" s="61"/>
      <c r="G298" s="63" t="str">
        <f t="shared" si="18"/>
        <v>0,00</v>
      </c>
      <c r="H298" s="63" t="str">
        <f t="shared" si="19"/>
        <v>0,00</v>
      </c>
      <c r="I298" s="58"/>
    </row>
    <row r="299" spans="1:10" x14ac:dyDescent="0.35">
      <c r="A299" s="70">
        <v>44096</v>
      </c>
      <c r="B299" s="61"/>
      <c r="C299" s="62"/>
      <c r="D299" s="62"/>
      <c r="E299" s="61"/>
      <c r="F299" s="61"/>
      <c r="G299" s="63" t="str">
        <f t="shared" si="18"/>
        <v>0,00</v>
      </c>
      <c r="H299" s="63" t="str">
        <f t="shared" si="19"/>
        <v>0,00</v>
      </c>
      <c r="I299" s="58"/>
    </row>
    <row r="300" spans="1:10" x14ac:dyDescent="0.35">
      <c r="A300" s="70">
        <v>44097</v>
      </c>
      <c r="B300" s="61"/>
      <c r="C300" s="62"/>
      <c r="D300" s="62"/>
      <c r="E300" s="61"/>
      <c r="F300" s="61"/>
      <c r="G300" s="63" t="str">
        <f t="shared" si="18"/>
        <v>0,00</v>
      </c>
      <c r="H300" s="63" t="str">
        <f t="shared" si="19"/>
        <v>0,00</v>
      </c>
      <c r="I300" s="58"/>
    </row>
    <row r="301" spans="1:10" x14ac:dyDescent="0.35">
      <c r="A301" s="70">
        <v>44098</v>
      </c>
      <c r="B301" s="61"/>
      <c r="C301" s="62"/>
      <c r="D301" s="62"/>
      <c r="E301" s="61"/>
      <c r="F301" s="61"/>
      <c r="G301" s="63" t="str">
        <f t="shared" si="18"/>
        <v>0,00</v>
      </c>
      <c r="H301" s="63" t="str">
        <f t="shared" si="19"/>
        <v>0,00</v>
      </c>
      <c r="I301" s="58"/>
    </row>
    <row r="302" spans="1:10" x14ac:dyDescent="0.35">
      <c r="A302" s="70">
        <v>44099</v>
      </c>
      <c r="B302" s="61"/>
      <c r="C302" s="62"/>
      <c r="D302" s="62"/>
      <c r="E302" s="61"/>
      <c r="F302" s="61"/>
      <c r="G302" s="63" t="str">
        <f t="shared" si="18"/>
        <v>0,00</v>
      </c>
      <c r="H302" s="63" t="str">
        <f t="shared" si="19"/>
        <v>0,00</v>
      </c>
      <c r="I302" s="58"/>
    </row>
    <row r="303" spans="1:10" x14ac:dyDescent="0.35">
      <c r="A303" s="70">
        <v>44100</v>
      </c>
      <c r="B303" s="61"/>
      <c r="C303" s="62"/>
      <c r="D303" s="62"/>
      <c r="E303" s="61"/>
      <c r="F303" s="61"/>
      <c r="G303" s="63" t="str">
        <f t="shared" si="18"/>
        <v>0,00</v>
      </c>
      <c r="H303" s="63" t="str">
        <f t="shared" si="19"/>
        <v>0,00</v>
      </c>
      <c r="I303" s="58"/>
    </row>
    <row r="304" spans="1:10" x14ac:dyDescent="0.35">
      <c r="A304" s="70">
        <v>44101</v>
      </c>
      <c r="B304" s="61"/>
      <c r="C304" s="62"/>
      <c r="D304" s="62"/>
      <c r="E304" s="61"/>
      <c r="F304" s="61"/>
      <c r="G304" s="63" t="str">
        <f t="shared" si="18"/>
        <v>0,00</v>
      </c>
      <c r="H304" s="63" t="str">
        <f t="shared" si="19"/>
        <v>0,00</v>
      </c>
      <c r="I304" s="58"/>
      <c r="J304" s="31"/>
    </row>
    <row r="305" spans="1:14" x14ac:dyDescent="0.35">
      <c r="A305" s="70">
        <v>44102</v>
      </c>
      <c r="B305" s="61"/>
      <c r="C305" s="62"/>
      <c r="D305" s="62"/>
      <c r="E305" s="61"/>
      <c r="F305" s="61"/>
      <c r="G305" s="63" t="str">
        <f t="shared" si="18"/>
        <v>0,00</v>
      </c>
      <c r="H305" s="63" t="str">
        <f t="shared" si="19"/>
        <v>0,00</v>
      </c>
      <c r="I305" s="58"/>
    </row>
    <row r="306" spans="1:14" x14ac:dyDescent="0.35">
      <c r="A306" s="70">
        <v>44103</v>
      </c>
      <c r="B306" s="61"/>
      <c r="C306" s="62"/>
      <c r="D306" s="62"/>
      <c r="E306" s="61"/>
      <c r="F306" s="61"/>
      <c r="G306" s="63" t="str">
        <f t="shared" si="18"/>
        <v>0,00</v>
      </c>
      <c r="H306" s="63" t="str">
        <f t="shared" si="19"/>
        <v>0,00</v>
      </c>
      <c r="I306" s="58"/>
    </row>
    <row r="307" spans="1:14" x14ac:dyDescent="0.35">
      <c r="A307" s="70">
        <v>44104</v>
      </c>
      <c r="B307" s="61"/>
      <c r="C307" s="62"/>
      <c r="D307" s="62"/>
      <c r="E307" s="61"/>
      <c r="F307" s="61"/>
      <c r="G307" s="63" t="str">
        <f t="shared" si="18"/>
        <v>0,00</v>
      </c>
      <c r="H307" s="63" t="str">
        <f t="shared" si="19"/>
        <v>0,00</v>
      </c>
      <c r="I307" s="58"/>
      <c r="J307" s="38" t="s">
        <v>29</v>
      </c>
      <c r="K307" s="39">
        <f>G308</f>
        <v>0</v>
      </c>
      <c r="L307" s="40" t="s">
        <v>36</v>
      </c>
      <c r="M307" s="40" t="s">
        <v>35</v>
      </c>
      <c r="N307" s="40" t="s">
        <v>37</v>
      </c>
    </row>
    <row r="308" spans="1:14" x14ac:dyDescent="0.35">
      <c r="A308" s="70"/>
      <c r="B308" s="61"/>
      <c r="C308" s="62"/>
      <c r="D308" s="62"/>
      <c r="E308" s="61"/>
      <c r="F308" s="61"/>
      <c r="G308" s="71">
        <f>SUM(G278:G307)</f>
        <v>0</v>
      </c>
      <c r="H308" s="71">
        <f>SUM(H278:H307)</f>
        <v>0</v>
      </c>
      <c r="I308" s="58"/>
      <c r="J308" s="38" t="s">
        <v>30</v>
      </c>
      <c r="K308" s="39">
        <f>H308</f>
        <v>0</v>
      </c>
      <c r="L308" s="39">
        <f>SUMIF(B278:B307,"Urlaub",H278:H307)</f>
        <v>0</v>
      </c>
      <c r="M308" s="39">
        <f>SUMIF(B278:B307,"Feiertag",H278:H307)</f>
        <v>0</v>
      </c>
      <c r="N308" s="39">
        <f>SUMIF(B278:B307,"Krank",H278:H307)</f>
        <v>0</v>
      </c>
    </row>
    <row r="309" spans="1:14" x14ac:dyDescent="0.35">
      <c r="A309" s="70">
        <v>44105</v>
      </c>
      <c r="B309" s="61"/>
      <c r="C309" s="62"/>
      <c r="D309" s="62"/>
      <c r="E309" s="61"/>
      <c r="F309" s="61"/>
      <c r="G309" s="63" t="str">
        <f t="shared" ref="G309:G339" si="20">IF(F309=1,(D309-C309)*24,"0,00")</f>
        <v>0,00</v>
      </c>
      <c r="H309" s="63" t="str">
        <f t="shared" ref="H309:H339" si="21">IF(F309=2,(D309-C309)*24,"0,00")</f>
        <v>0,00</v>
      </c>
      <c r="I309" s="58"/>
    </row>
    <row r="310" spans="1:14" x14ac:dyDescent="0.35">
      <c r="A310" s="70">
        <v>44106</v>
      </c>
      <c r="B310" s="61"/>
      <c r="C310" s="62"/>
      <c r="D310" s="62"/>
      <c r="E310" s="61"/>
      <c r="F310" s="61"/>
      <c r="G310" s="63" t="str">
        <f t="shared" si="20"/>
        <v>0,00</v>
      </c>
      <c r="H310" s="63" t="str">
        <f t="shared" si="21"/>
        <v>0,00</v>
      </c>
      <c r="I310" s="58"/>
    </row>
    <row r="311" spans="1:14" x14ac:dyDescent="0.35">
      <c r="A311" s="70">
        <v>44107</v>
      </c>
      <c r="B311" s="61"/>
      <c r="C311" s="62"/>
      <c r="D311" s="62"/>
      <c r="E311" s="61"/>
      <c r="F311" s="61"/>
      <c r="G311" s="63" t="str">
        <f t="shared" si="20"/>
        <v>0,00</v>
      </c>
      <c r="H311" s="63" t="str">
        <f t="shared" si="21"/>
        <v>0,00</v>
      </c>
      <c r="I311" s="58"/>
    </row>
    <row r="312" spans="1:14" x14ac:dyDescent="0.35">
      <c r="A312" s="70">
        <v>44108</v>
      </c>
      <c r="B312" s="61"/>
      <c r="C312" s="62"/>
      <c r="D312" s="62"/>
      <c r="E312" s="61"/>
      <c r="F312" s="61"/>
      <c r="G312" s="63" t="str">
        <f t="shared" si="20"/>
        <v>0,00</v>
      </c>
      <c r="H312" s="63" t="str">
        <f t="shared" si="21"/>
        <v>0,00</v>
      </c>
      <c r="I312" s="58"/>
    </row>
    <row r="313" spans="1:14" x14ac:dyDescent="0.35">
      <c r="A313" s="70">
        <v>44109</v>
      </c>
      <c r="B313" s="61"/>
      <c r="C313" s="62"/>
      <c r="D313" s="62"/>
      <c r="E313" s="61"/>
      <c r="F313" s="61"/>
      <c r="G313" s="63" t="str">
        <f t="shared" si="20"/>
        <v>0,00</v>
      </c>
      <c r="H313" s="63" t="str">
        <f t="shared" si="21"/>
        <v>0,00</v>
      </c>
      <c r="I313" s="58"/>
    </row>
    <row r="314" spans="1:14" x14ac:dyDescent="0.35">
      <c r="A314" s="70">
        <v>44110</v>
      </c>
      <c r="B314" s="61"/>
      <c r="C314" s="62"/>
      <c r="D314" s="62"/>
      <c r="E314" s="61"/>
      <c r="F314" s="61"/>
      <c r="G314" s="63" t="str">
        <f t="shared" si="20"/>
        <v>0,00</v>
      </c>
      <c r="H314" s="63" t="str">
        <f t="shared" si="21"/>
        <v>0,00</v>
      </c>
      <c r="I314" s="58"/>
    </row>
    <row r="315" spans="1:14" x14ac:dyDescent="0.35">
      <c r="A315" s="70">
        <v>44111</v>
      </c>
      <c r="B315" s="61"/>
      <c r="C315" s="62"/>
      <c r="D315" s="62"/>
      <c r="E315" s="61"/>
      <c r="F315" s="61"/>
      <c r="G315" s="63" t="str">
        <f t="shared" si="20"/>
        <v>0,00</v>
      </c>
      <c r="H315" s="63" t="str">
        <f t="shared" si="21"/>
        <v>0,00</v>
      </c>
      <c r="I315" s="58"/>
    </row>
    <row r="316" spans="1:14" x14ac:dyDescent="0.35">
      <c r="A316" s="70">
        <v>44112</v>
      </c>
      <c r="B316" s="61"/>
      <c r="C316" s="62"/>
      <c r="D316" s="62"/>
      <c r="E316" s="61"/>
      <c r="F316" s="61"/>
      <c r="G316" s="63" t="str">
        <f t="shared" si="20"/>
        <v>0,00</v>
      </c>
      <c r="H316" s="63" t="str">
        <f t="shared" si="21"/>
        <v>0,00</v>
      </c>
      <c r="I316" s="58"/>
      <c r="J316" s="31"/>
    </row>
    <row r="317" spans="1:14" x14ac:dyDescent="0.35">
      <c r="A317" s="70">
        <v>44113</v>
      </c>
      <c r="B317" s="61"/>
      <c r="C317" s="62"/>
      <c r="D317" s="62"/>
      <c r="E317" s="61"/>
      <c r="F317" s="61"/>
      <c r="G317" s="63" t="str">
        <f t="shared" si="20"/>
        <v>0,00</v>
      </c>
      <c r="H317" s="63" t="str">
        <f t="shared" si="21"/>
        <v>0,00</v>
      </c>
      <c r="I317" s="58"/>
    </row>
    <row r="318" spans="1:14" x14ac:dyDescent="0.35">
      <c r="A318" s="70">
        <v>44114</v>
      </c>
      <c r="B318" s="61"/>
      <c r="C318" s="62"/>
      <c r="D318" s="62"/>
      <c r="E318" s="61"/>
      <c r="F318" s="61"/>
      <c r="G318" s="63" t="str">
        <f t="shared" si="20"/>
        <v>0,00</v>
      </c>
      <c r="H318" s="63" t="str">
        <f t="shared" si="21"/>
        <v>0,00</v>
      </c>
      <c r="I318" s="58"/>
    </row>
    <row r="319" spans="1:14" x14ac:dyDescent="0.35">
      <c r="A319" s="70">
        <v>44115</v>
      </c>
      <c r="B319" s="61"/>
      <c r="C319" s="62"/>
      <c r="D319" s="62"/>
      <c r="E319" s="61"/>
      <c r="F319" s="61"/>
      <c r="G319" s="63" t="str">
        <f t="shared" si="20"/>
        <v>0,00</v>
      </c>
      <c r="H319" s="63" t="str">
        <f t="shared" si="21"/>
        <v>0,00</v>
      </c>
      <c r="I319" s="58"/>
    </row>
    <row r="320" spans="1:14" x14ac:dyDescent="0.35">
      <c r="A320" s="70">
        <v>44116</v>
      </c>
      <c r="B320" s="61"/>
      <c r="C320" s="62"/>
      <c r="D320" s="62"/>
      <c r="E320" s="61"/>
      <c r="F320" s="61"/>
      <c r="G320" s="63" t="str">
        <f t="shared" si="20"/>
        <v>0,00</v>
      </c>
      <c r="H320" s="63" t="str">
        <f t="shared" si="21"/>
        <v>0,00</v>
      </c>
      <c r="I320" s="58"/>
    </row>
    <row r="321" spans="1:9" x14ac:dyDescent="0.35">
      <c r="A321" s="70">
        <v>44117</v>
      </c>
      <c r="B321" s="61"/>
      <c r="C321" s="62"/>
      <c r="D321" s="62"/>
      <c r="E321" s="61"/>
      <c r="F321" s="61"/>
      <c r="G321" s="63" t="str">
        <f t="shared" si="20"/>
        <v>0,00</v>
      </c>
      <c r="H321" s="63" t="str">
        <f t="shared" si="21"/>
        <v>0,00</v>
      </c>
      <c r="I321" s="58"/>
    </row>
    <row r="322" spans="1:9" x14ac:dyDescent="0.35">
      <c r="A322" s="70">
        <v>44118</v>
      </c>
      <c r="B322" s="61"/>
      <c r="C322" s="62"/>
      <c r="D322" s="62"/>
      <c r="E322" s="61"/>
      <c r="F322" s="61"/>
      <c r="G322" s="63" t="str">
        <f t="shared" si="20"/>
        <v>0,00</v>
      </c>
      <c r="H322" s="63" t="str">
        <f t="shared" si="21"/>
        <v>0,00</v>
      </c>
      <c r="I322" s="58"/>
    </row>
    <row r="323" spans="1:9" x14ac:dyDescent="0.35">
      <c r="A323" s="70">
        <v>44119</v>
      </c>
      <c r="B323" s="61"/>
      <c r="C323" s="62"/>
      <c r="D323" s="62"/>
      <c r="E323" s="61"/>
      <c r="F323" s="61"/>
      <c r="G323" s="63" t="str">
        <f t="shared" si="20"/>
        <v>0,00</v>
      </c>
      <c r="H323" s="63" t="str">
        <f t="shared" si="21"/>
        <v>0,00</v>
      </c>
      <c r="I323" s="58"/>
    </row>
    <row r="324" spans="1:9" x14ac:dyDescent="0.35">
      <c r="A324" s="70">
        <v>44120</v>
      </c>
      <c r="B324" s="61"/>
      <c r="C324" s="62"/>
      <c r="D324" s="62"/>
      <c r="E324" s="61"/>
      <c r="F324" s="61"/>
      <c r="G324" s="63" t="str">
        <f t="shared" si="20"/>
        <v>0,00</v>
      </c>
      <c r="H324" s="63" t="str">
        <f t="shared" si="21"/>
        <v>0,00</v>
      </c>
      <c r="I324" s="58"/>
    </row>
    <row r="325" spans="1:9" x14ac:dyDescent="0.35">
      <c r="A325" s="70">
        <v>44121</v>
      </c>
      <c r="B325" s="61"/>
      <c r="C325" s="62"/>
      <c r="D325" s="62"/>
      <c r="E325" s="61"/>
      <c r="F325" s="61"/>
      <c r="G325" s="63" t="str">
        <f t="shared" si="20"/>
        <v>0,00</v>
      </c>
      <c r="H325" s="63" t="str">
        <f t="shared" si="21"/>
        <v>0,00</v>
      </c>
      <c r="I325" s="58"/>
    </row>
    <row r="326" spans="1:9" x14ac:dyDescent="0.35">
      <c r="A326" s="70">
        <v>44122</v>
      </c>
      <c r="B326" s="61"/>
      <c r="C326" s="62"/>
      <c r="D326" s="62"/>
      <c r="E326" s="61"/>
      <c r="F326" s="61"/>
      <c r="G326" s="63" t="str">
        <f t="shared" si="20"/>
        <v>0,00</v>
      </c>
      <c r="H326" s="63" t="str">
        <f t="shared" si="21"/>
        <v>0,00</v>
      </c>
      <c r="I326" s="58"/>
    </row>
    <row r="327" spans="1:9" x14ac:dyDescent="0.35">
      <c r="A327" s="70">
        <v>44123</v>
      </c>
      <c r="B327" s="61"/>
      <c r="C327" s="62"/>
      <c r="D327" s="62"/>
      <c r="E327" s="61"/>
      <c r="F327" s="61"/>
      <c r="G327" s="63" t="str">
        <f t="shared" si="20"/>
        <v>0,00</v>
      </c>
      <c r="H327" s="63" t="str">
        <f t="shared" si="21"/>
        <v>0,00</v>
      </c>
      <c r="I327" s="58"/>
    </row>
    <row r="328" spans="1:9" x14ac:dyDescent="0.35">
      <c r="A328" s="70">
        <v>44124</v>
      </c>
      <c r="B328" s="61"/>
      <c r="C328" s="62"/>
      <c r="D328" s="62"/>
      <c r="E328" s="61"/>
      <c r="F328" s="61"/>
      <c r="G328" s="63" t="str">
        <f t="shared" si="20"/>
        <v>0,00</v>
      </c>
      <c r="H328" s="63" t="str">
        <f t="shared" si="21"/>
        <v>0,00</v>
      </c>
      <c r="I328" s="58"/>
    </row>
    <row r="329" spans="1:9" x14ac:dyDescent="0.35">
      <c r="A329" s="70">
        <v>44125</v>
      </c>
      <c r="B329" s="61"/>
      <c r="C329" s="62"/>
      <c r="D329" s="62"/>
      <c r="E329" s="61"/>
      <c r="F329" s="61"/>
      <c r="G329" s="63" t="str">
        <f t="shared" si="20"/>
        <v>0,00</v>
      </c>
      <c r="H329" s="63" t="str">
        <f t="shared" si="21"/>
        <v>0,00</v>
      </c>
      <c r="I329" s="58"/>
    </row>
    <row r="330" spans="1:9" x14ac:dyDescent="0.35">
      <c r="A330" s="70">
        <v>44126</v>
      </c>
      <c r="B330" s="61"/>
      <c r="C330" s="62"/>
      <c r="D330" s="62"/>
      <c r="E330" s="61"/>
      <c r="F330" s="61"/>
      <c r="G330" s="63" t="str">
        <f t="shared" si="20"/>
        <v>0,00</v>
      </c>
      <c r="H330" s="63" t="str">
        <f t="shared" si="21"/>
        <v>0,00</v>
      </c>
      <c r="I330" s="58"/>
    </row>
    <row r="331" spans="1:9" x14ac:dyDescent="0.35">
      <c r="A331" s="70">
        <v>44127</v>
      </c>
      <c r="B331" s="61"/>
      <c r="C331" s="62"/>
      <c r="D331" s="62"/>
      <c r="E331" s="61"/>
      <c r="F331" s="61"/>
      <c r="G331" s="63" t="str">
        <f t="shared" si="20"/>
        <v>0,00</v>
      </c>
      <c r="H331" s="63" t="str">
        <f t="shared" si="21"/>
        <v>0,00</v>
      </c>
      <c r="I331" s="58"/>
    </row>
    <row r="332" spans="1:9" x14ac:dyDescent="0.35">
      <c r="A332" s="70">
        <v>44128</v>
      </c>
      <c r="B332" s="61"/>
      <c r="C332" s="62"/>
      <c r="D332" s="62"/>
      <c r="E332" s="61"/>
      <c r="F332" s="61"/>
      <c r="G332" s="63" t="str">
        <f t="shared" si="20"/>
        <v>0,00</v>
      </c>
      <c r="H332" s="63" t="str">
        <f t="shared" si="21"/>
        <v>0,00</v>
      </c>
      <c r="I332" s="58"/>
    </row>
    <row r="333" spans="1:9" x14ac:dyDescent="0.35">
      <c r="A333" s="70">
        <v>44129</v>
      </c>
      <c r="B333" s="61"/>
      <c r="C333" s="62"/>
      <c r="D333" s="62"/>
      <c r="E333" s="61"/>
      <c r="F333" s="61"/>
      <c r="G333" s="63" t="str">
        <f t="shared" si="20"/>
        <v>0,00</v>
      </c>
      <c r="H333" s="63" t="str">
        <f t="shared" si="21"/>
        <v>0,00</v>
      </c>
      <c r="I333" s="58"/>
    </row>
    <row r="334" spans="1:9" x14ac:dyDescent="0.35">
      <c r="A334" s="70">
        <v>44130</v>
      </c>
      <c r="B334" s="61"/>
      <c r="C334" s="62"/>
      <c r="D334" s="62"/>
      <c r="E334" s="61"/>
      <c r="F334" s="61"/>
      <c r="G334" s="63" t="str">
        <f t="shared" si="20"/>
        <v>0,00</v>
      </c>
      <c r="H334" s="63" t="str">
        <f t="shared" si="21"/>
        <v>0,00</v>
      </c>
      <c r="I334" s="58"/>
    </row>
    <row r="335" spans="1:9" x14ac:dyDescent="0.35">
      <c r="A335" s="70">
        <v>44131</v>
      </c>
      <c r="B335" s="61"/>
      <c r="C335" s="62"/>
      <c r="D335" s="62"/>
      <c r="E335" s="61"/>
      <c r="F335" s="61"/>
      <c r="G335" s="63" t="str">
        <f t="shared" si="20"/>
        <v>0,00</v>
      </c>
      <c r="H335" s="63" t="str">
        <f t="shared" si="21"/>
        <v>0,00</v>
      </c>
      <c r="I335" s="58"/>
    </row>
    <row r="336" spans="1:9" x14ac:dyDescent="0.35">
      <c r="A336" s="70">
        <v>44132</v>
      </c>
      <c r="B336" s="61"/>
      <c r="C336" s="62"/>
      <c r="D336" s="62"/>
      <c r="E336" s="61"/>
      <c r="F336" s="61"/>
      <c r="G336" s="63" t="str">
        <f t="shared" si="20"/>
        <v>0,00</v>
      </c>
      <c r="H336" s="63" t="str">
        <f t="shared" si="21"/>
        <v>0,00</v>
      </c>
      <c r="I336" s="58"/>
    </row>
    <row r="337" spans="1:14" x14ac:dyDescent="0.35">
      <c r="A337" s="70">
        <v>44133</v>
      </c>
      <c r="B337" s="61"/>
      <c r="C337" s="62"/>
      <c r="D337" s="62"/>
      <c r="E337" s="61"/>
      <c r="F337" s="61"/>
      <c r="G337" s="63" t="str">
        <f t="shared" si="20"/>
        <v>0,00</v>
      </c>
      <c r="H337" s="63" t="str">
        <f t="shared" si="21"/>
        <v>0,00</v>
      </c>
      <c r="I337" s="58"/>
    </row>
    <row r="338" spans="1:14" x14ac:dyDescent="0.35">
      <c r="A338" s="70">
        <v>44134</v>
      </c>
      <c r="B338" s="61"/>
      <c r="C338" s="62"/>
      <c r="D338" s="62"/>
      <c r="E338" s="61"/>
      <c r="F338" s="61"/>
      <c r="G338" s="63" t="str">
        <f t="shared" si="20"/>
        <v>0,00</v>
      </c>
      <c r="H338" s="63" t="str">
        <f t="shared" si="21"/>
        <v>0,00</v>
      </c>
      <c r="I338" s="58"/>
      <c r="J338" s="31"/>
    </row>
    <row r="339" spans="1:14" x14ac:dyDescent="0.35">
      <c r="A339" s="70">
        <v>44135</v>
      </c>
      <c r="B339" s="61"/>
      <c r="C339" s="62"/>
      <c r="D339" s="62"/>
      <c r="E339" s="61"/>
      <c r="F339" s="61"/>
      <c r="G339" s="63" t="str">
        <f t="shared" si="20"/>
        <v>0,00</v>
      </c>
      <c r="H339" s="63" t="str">
        <f t="shared" si="21"/>
        <v>0,00</v>
      </c>
      <c r="I339" s="58"/>
    </row>
    <row r="340" spans="1:14" x14ac:dyDescent="0.35">
      <c r="A340" s="70">
        <v>44136</v>
      </c>
      <c r="B340" s="61"/>
      <c r="C340" s="62"/>
      <c r="D340" s="62"/>
      <c r="E340" s="61"/>
      <c r="F340" s="61"/>
      <c r="G340" s="63" t="str">
        <f t="shared" ref="G340" si="22">IF(F340=1,(D340-C340)*24,"0,00")</f>
        <v>0,00</v>
      </c>
      <c r="H340" s="63" t="str">
        <f t="shared" ref="H340" si="23">IF(F340=2,(D340-C340)*24,"0,00")</f>
        <v>0,00</v>
      </c>
      <c r="I340" s="58"/>
      <c r="J340" s="38" t="s">
        <v>29</v>
      </c>
      <c r="K340" s="39">
        <f>G341</f>
        <v>0</v>
      </c>
      <c r="L340" s="40" t="s">
        <v>36</v>
      </c>
      <c r="M340" s="40" t="s">
        <v>35</v>
      </c>
      <c r="N340" s="40" t="s">
        <v>37</v>
      </c>
    </row>
    <row r="341" spans="1:14" x14ac:dyDescent="0.35">
      <c r="A341" s="70"/>
      <c r="B341" s="61"/>
      <c r="C341" s="62"/>
      <c r="D341" s="62"/>
      <c r="E341" s="61"/>
      <c r="F341" s="61"/>
      <c r="G341" s="71">
        <f>SUM(G309:G340)</f>
        <v>0</v>
      </c>
      <c r="H341" s="71">
        <f>SUM(H309:H340)</f>
        <v>0</v>
      </c>
      <c r="I341" s="58"/>
      <c r="J341" s="38" t="s">
        <v>30</v>
      </c>
      <c r="K341" s="39">
        <f>H341</f>
        <v>0</v>
      </c>
      <c r="L341" s="39">
        <f>SUMIF(B309:B340,"Urlaub",H309:H340)</f>
        <v>0</v>
      </c>
      <c r="M341" s="39">
        <f>SUMIF(B309:B340,"Feiertag",H309:H340)</f>
        <v>0</v>
      </c>
      <c r="N341" s="39">
        <f>SUMIF(B309:B340,"Krank",H309:H340)</f>
        <v>0</v>
      </c>
    </row>
    <row r="342" spans="1:14" x14ac:dyDescent="0.35">
      <c r="A342" s="70">
        <v>44137</v>
      </c>
      <c r="B342" s="61"/>
      <c r="C342" s="62"/>
      <c r="D342" s="62"/>
      <c r="E342" s="61"/>
      <c r="F342" s="61"/>
      <c r="G342" s="63" t="str">
        <f t="shared" ref="G342:G371" si="24">IF(F342=1,(D342-C342)*24,"0,00")</f>
        <v>0,00</v>
      </c>
      <c r="H342" s="63" t="str">
        <f t="shared" ref="H342:H371" si="25">IF(F342=2,(D342-C342)*24,"0,00")</f>
        <v>0,00</v>
      </c>
      <c r="I342" s="58"/>
    </row>
    <row r="343" spans="1:14" x14ac:dyDescent="0.35">
      <c r="A343" s="70">
        <v>44138</v>
      </c>
      <c r="B343" s="61"/>
      <c r="C343" s="62"/>
      <c r="D343" s="62"/>
      <c r="E343" s="61"/>
      <c r="F343" s="61"/>
      <c r="G343" s="63" t="str">
        <f t="shared" si="24"/>
        <v>0,00</v>
      </c>
      <c r="H343" s="63" t="str">
        <f t="shared" si="25"/>
        <v>0,00</v>
      </c>
      <c r="I343" s="58"/>
    </row>
    <row r="344" spans="1:14" x14ac:dyDescent="0.35">
      <c r="A344" s="70">
        <v>44139</v>
      </c>
      <c r="B344" s="61"/>
      <c r="C344" s="62"/>
      <c r="D344" s="62"/>
      <c r="E344" s="61"/>
      <c r="F344" s="61"/>
      <c r="G344" s="63" t="str">
        <f t="shared" si="24"/>
        <v>0,00</v>
      </c>
      <c r="H344" s="63" t="str">
        <f t="shared" si="25"/>
        <v>0,00</v>
      </c>
      <c r="I344" s="58"/>
    </row>
    <row r="345" spans="1:14" x14ac:dyDescent="0.35">
      <c r="A345" s="70">
        <v>44140</v>
      </c>
      <c r="B345" s="61"/>
      <c r="C345" s="62"/>
      <c r="D345" s="62"/>
      <c r="E345" s="61"/>
      <c r="F345" s="61"/>
      <c r="G345" s="63" t="str">
        <f t="shared" si="24"/>
        <v>0,00</v>
      </c>
      <c r="H345" s="63" t="str">
        <f t="shared" si="25"/>
        <v>0,00</v>
      </c>
      <c r="I345" s="58"/>
    </row>
    <row r="346" spans="1:14" x14ac:dyDescent="0.35">
      <c r="A346" s="70">
        <v>44141</v>
      </c>
      <c r="B346" s="61"/>
      <c r="C346" s="62"/>
      <c r="D346" s="62"/>
      <c r="E346" s="61"/>
      <c r="F346" s="61"/>
      <c r="G346" s="63" t="str">
        <f t="shared" si="24"/>
        <v>0,00</v>
      </c>
      <c r="H346" s="63" t="str">
        <f t="shared" si="25"/>
        <v>0,00</v>
      </c>
      <c r="I346" s="58"/>
    </row>
    <row r="347" spans="1:14" x14ac:dyDescent="0.35">
      <c r="A347" s="70">
        <v>44142</v>
      </c>
      <c r="B347" s="61"/>
      <c r="C347" s="62"/>
      <c r="D347" s="62"/>
      <c r="E347" s="61"/>
      <c r="F347" s="61"/>
      <c r="G347" s="63" t="str">
        <f t="shared" si="24"/>
        <v>0,00</v>
      </c>
      <c r="H347" s="63" t="str">
        <f t="shared" si="25"/>
        <v>0,00</v>
      </c>
      <c r="I347" s="58"/>
    </row>
    <row r="348" spans="1:14" x14ac:dyDescent="0.35">
      <c r="A348" s="70">
        <v>44143</v>
      </c>
      <c r="B348" s="61"/>
      <c r="C348" s="62"/>
      <c r="D348" s="62"/>
      <c r="E348" s="61"/>
      <c r="F348" s="61"/>
      <c r="G348" s="63" t="str">
        <f t="shared" si="24"/>
        <v>0,00</v>
      </c>
      <c r="H348" s="63" t="str">
        <f t="shared" si="25"/>
        <v>0,00</v>
      </c>
      <c r="I348" s="58"/>
    </row>
    <row r="349" spans="1:14" x14ac:dyDescent="0.35">
      <c r="A349" s="70">
        <v>44144</v>
      </c>
      <c r="B349" s="61"/>
      <c r="C349" s="62"/>
      <c r="D349" s="62"/>
      <c r="E349" s="61"/>
      <c r="F349" s="61"/>
      <c r="G349" s="63" t="str">
        <f t="shared" si="24"/>
        <v>0,00</v>
      </c>
      <c r="H349" s="63" t="str">
        <f t="shared" si="25"/>
        <v>0,00</v>
      </c>
      <c r="I349" s="58"/>
    </row>
    <row r="350" spans="1:14" x14ac:dyDescent="0.35">
      <c r="A350" s="70">
        <v>44145</v>
      </c>
      <c r="B350" s="61"/>
      <c r="C350" s="62"/>
      <c r="D350" s="62"/>
      <c r="E350" s="61"/>
      <c r="F350" s="61"/>
      <c r="G350" s="63" t="str">
        <f t="shared" si="24"/>
        <v>0,00</v>
      </c>
      <c r="H350" s="63" t="str">
        <f t="shared" si="25"/>
        <v>0,00</v>
      </c>
      <c r="I350" s="58"/>
    </row>
    <row r="351" spans="1:14" x14ac:dyDescent="0.35">
      <c r="A351" s="70">
        <v>44146</v>
      </c>
      <c r="B351" s="61"/>
      <c r="C351" s="62"/>
      <c r="D351" s="62"/>
      <c r="E351" s="61"/>
      <c r="F351" s="61"/>
      <c r="G351" s="63" t="str">
        <f t="shared" si="24"/>
        <v>0,00</v>
      </c>
      <c r="H351" s="63" t="str">
        <f t="shared" si="25"/>
        <v>0,00</v>
      </c>
      <c r="I351" s="58"/>
    </row>
    <row r="352" spans="1:14" x14ac:dyDescent="0.35">
      <c r="A352" s="70">
        <v>44147</v>
      </c>
      <c r="B352" s="61"/>
      <c r="C352" s="62"/>
      <c r="D352" s="62"/>
      <c r="E352" s="61"/>
      <c r="F352" s="61"/>
      <c r="G352" s="63" t="str">
        <f t="shared" si="24"/>
        <v>0,00</v>
      </c>
      <c r="H352" s="63" t="str">
        <f t="shared" si="25"/>
        <v>0,00</v>
      </c>
      <c r="I352" s="58"/>
    </row>
    <row r="353" spans="1:14" x14ac:dyDescent="0.35">
      <c r="A353" s="70">
        <v>44148</v>
      </c>
      <c r="B353" s="61"/>
      <c r="C353" s="62"/>
      <c r="D353" s="62"/>
      <c r="E353" s="61"/>
      <c r="F353" s="61"/>
      <c r="G353" s="63" t="str">
        <f t="shared" si="24"/>
        <v>0,00</v>
      </c>
      <c r="H353" s="63" t="str">
        <f t="shared" si="25"/>
        <v>0,00</v>
      </c>
      <c r="I353" s="58"/>
    </row>
    <row r="354" spans="1:14" x14ac:dyDescent="0.35">
      <c r="A354" s="70">
        <v>44149</v>
      </c>
      <c r="B354" s="61"/>
      <c r="C354" s="62"/>
      <c r="D354" s="62"/>
      <c r="E354" s="61"/>
      <c r="F354" s="61"/>
      <c r="G354" s="63" t="str">
        <f t="shared" si="24"/>
        <v>0,00</v>
      </c>
      <c r="H354" s="63" t="str">
        <f t="shared" si="25"/>
        <v>0,00</v>
      </c>
      <c r="I354" s="58"/>
    </row>
    <row r="355" spans="1:14" x14ac:dyDescent="0.35">
      <c r="A355" s="70">
        <v>44150</v>
      </c>
      <c r="B355" s="61"/>
      <c r="C355" s="62"/>
      <c r="D355" s="62"/>
      <c r="E355" s="61"/>
      <c r="F355" s="61"/>
      <c r="G355" s="63" t="str">
        <f t="shared" si="24"/>
        <v>0,00</v>
      </c>
      <c r="H355" s="63" t="str">
        <f t="shared" si="25"/>
        <v>0,00</v>
      </c>
      <c r="I355" s="58"/>
    </row>
    <row r="356" spans="1:14" x14ac:dyDescent="0.35">
      <c r="A356" s="70">
        <v>44151</v>
      </c>
      <c r="B356" s="61"/>
      <c r="C356" s="62"/>
      <c r="D356" s="62"/>
      <c r="E356" s="61"/>
      <c r="F356" s="61"/>
      <c r="G356" s="63" t="str">
        <f t="shared" si="24"/>
        <v>0,00</v>
      </c>
      <c r="H356" s="63" t="str">
        <f t="shared" si="25"/>
        <v>0,00</v>
      </c>
      <c r="I356" s="58"/>
    </row>
    <row r="357" spans="1:14" x14ac:dyDescent="0.35">
      <c r="A357" s="70">
        <v>44152</v>
      </c>
      <c r="B357" s="61"/>
      <c r="C357" s="62"/>
      <c r="D357" s="62"/>
      <c r="E357" s="61"/>
      <c r="F357" s="61"/>
      <c r="G357" s="63" t="str">
        <f t="shared" si="24"/>
        <v>0,00</v>
      </c>
      <c r="H357" s="63" t="str">
        <f t="shared" si="25"/>
        <v>0,00</v>
      </c>
      <c r="I357" s="58"/>
    </row>
    <row r="358" spans="1:14" x14ac:dyDescent="0.35">
      <c r="A358" s="70">
        <v>44153</v>
      </c>
      <c r="B358" s="61"/>
      <c r="C358" s="62"/>
      <c r="D358" s="62"/>
      <c r="E358" s="61"/>
      <c r="F358" s="61"/>
      <c r="G358" s="63" t="str">
        <f t="shared" si="24"/>
        <v>0,00</v>
      </c>
      <c r="H358" s="63" t="str">
        <f t="shared" si="25"/>
        <v>0,00</v>
      </c>
      <c r="I358" s="58"/>
    </row>
    <row r="359" spans="1:14" x14ac:dyDescent="0.35">
      <c r="A359" s="70">
        <v>44154</v>
      </c>
      <c r="B359" s="61"/>
      <c r="C359" s="62"/>
      <c r="D359" s="62"/>
      <c r="E359" s="61"/>
      <c r="F359" s="61"/>
      <c r="G359" s="63" t="str">
        <f t="shared" si="24"/>
        <v>0,00</v>
      </c>
      <c r="H359" s="63" t="str">
        <f t="shared" si="25"/>
        <v>0,00</v>
      </c>
      <c r="I359" s="58"/>
    </row>
    <row r="360" spans="1:14" x14ac:dyDescent="0.35">
      <c r="A360" s="70">
        <v>44155</v>
      </c>
      <c r="B360" s="61"/>
      <c r="C360" s="62"/>
      <c r="D360" s="62"/>
      <c r="E360" s="61"/>
      <c r="F360" s="61"/>
      <c r="G360" s="63" t="str">
        <f t="shared" si="24"/>
        <v>0,00</v>
      </c>
      <c r="H360" s="63" t="str">
        <f t="shared" si="25"/>
        <v>0,00</v>
      </c>
      <c r="I360" s="58"/>
      <c r="J360" s="46"/>
      <c r="K360" s="46"/>
      <c r="L360" s="46"/>
      <c r="M360" s="46"/>
      <c r="N360" s="46"/>
    </row>
    <row r="361" spans="1:14" x14ac:dyDescent="0.35">
      <c r="A361" s="70">
        <v>44156</v>
      </c>
      <c r="B361" s="61"/>
      <c r="C361" s="62"/>
      <c r="D361" s="62"/>
      <c r="E361" s="61"/>
      <c r="F361" s="61"/>
      <c r="G361" s="63" t="str">
        <f t="shared" si="24"/>
        <v>0,00</v>
      </c>
      <c r="H361" s="63" t="str">
        <f t="shared" si="25"/>
        <v>0,00</v>
      </c>
      <c r="I361" s="58"/>
      <c r="J361" s="46"/>
      <c r="K361" s="46"/>
      <c r="L361" s="46"/>
      <c r="M361" s="46"/>
      <c r="N361" s="46"/>
    </row>
    <row r="362" spans="1:14" x14ac:dyDescent="0.35">
      <c r="A362" s="70">
        <v>44157</v>
      </c>
      <c r="B362" s="61"/>
      <c r="C362" s="62"/>
      <c r="D362" s="62"/>
      <c r="E362" s="61"/>
      <c r="F362" s="61"/>
      <c r="G362" s="63" t="str">
        <f t="shared" si="24"/>
        <v>0,00</v>
      </c>
      <c r="H362" s="63" t="str">
        <f t="shared" si="25"/>
        <v>0,00</v>
      </c>
      <c r="I362" s="58"/>
      <c r="J362" s="46"/>
      <c r="K362" s="46"/>
      <c r="L362" s="46"/>
      <c r="M362" s="46"/>
      <c r="N362" s="46"/>
    </row>
    <row r="363" spans="1:14" x14ac:dyDescent="0.35">
      <c r="A363" s="70">
        <v>44158</v>
      </c>
      <c r="B363" s="61"/>
      <c r="C363" s="62"/>
      <c r="D363" s="62"/>
      <c r="E363" s="61"/>
      <c r="F363" s="61"/>
      <c r="G363" s="63" t="str">
        <f t="shared" si="24"/>
        <v>0,00</v>
      </c>
      <c r="H363" s="63" t="str">
        <f t="shared" si="25"/>
        <v>0,00</v>
      </c>
      <c r="I363" s="58"/>
      <c r="J363" s="46"/>
      <c r="K363" s="46"/>
      <c r="L363" s="46"/>
      <c r="M363" s="46"/>
      <c r="N363" s="46"/>
    </row>
    <row r="364" spans="1:14" x14ac:dyDescent="0.35">
      <c r="A364" s="70">
        <v>44159</v>
      </c>
      <c r="B364" s="61"/>
      <c r="C364" s="62"/>
      <c r="D364" s="62"/>
      <c r="E364" s="61"/>
      <c r="F364" s="61"/>
      <c r="G364" s="63" t="str">
        <f t="shared" si="24"/>
        <v>0,00</v>
      </c>
      <c r="H364" s="63" t="str">
        <f t="shared" si="25"/>
        <v>0,00</v>
      </c>
      <c r="I364" s="58"/>
      <c r="J364" s="46"/>
      <c r="K364" s="46"/>
      <c r="L364" s="46"/>
      <c r="M364" s="46"/>
      <c r="N364" s="46"/>
    </row>
    <row r="365" spans="1:14" x14ac:dyDescent="0.35">
      <c r="A365" s="70">
        <v>44160</v>
      </c>
      <c r="B365" s="61"/>
      <c r="C365" s="62"/>
      <c r="D365" s="62"/>
      <c r="E365" s="61"/>
      <c r="F365" s="61"/>
      <c r="G365" s="63" t="str">
        <f t="shared" si="24"/>
        <v>0,00</v>
      </c>
      <c r="H365" s="63" t="str">
        <f t="shared" si="25"/>
        <v>0,00</v>
      </c>
      <c r="I365" s="58"/>
      <c r="J365" s="46"/>
      <c r="K365" s="46"/>
      <c r="L365" s="46"/>
      <c r="M365" s="46"/>
      <c r="N365" s="46"/>
    </row>
    <row r="366" spans="1:14" x14ac:dyDescent="0.35">
      <c r="A366" s="70">
        <v>44161</v>
      </c>
      <c r="B366" s="61"/>
      <c r="C366" s="62"/>
      <c r="D366" s="62"/>
      <c r="E366" s="61"/>
      <c r="F366" s="61"/>
      <c r="G366" s="63" t="str">
        <f t="shared" si="24"/>
        <v>0,00</v>
      </c>
      <c r="H366" s="63" t="str">
        <f t="shared" si="25"/>
        <v>0,00</v>
      </c>
      <c r="I366" s="58"/>
      <c r="J366" s="46"/>
      <c r="K366" s="46"/>
      <c r="L366" s="46"/>
      <c r="M366" s="46"/>
      <c r="N366" s="46"/>
    </row>
    <row r="367" spans="1:14" x14ac:dyDescent="0.35">
      <c r="A367" s="70">
        <v>44162</v>
      </c>
      <c r="B367" s="61"/>
      <c r="C367" s="62"/>
      <c r="D367" s="62"/>
      <c r="E367" s="61"/>
      <c r="F367" s="61"/>
      <c r="G367" s="63" t="str">
        <f t="shared" si="24"/>
        <v>0,00</v>
      </c>
      <c r="H367" s="63" t="str">
        <f t="shared" si="25"/>
        <v>0,00</v>
      </c>
      <c r="I367" s="58"/>
      <c r="J367" s="46"/>
      <c r="K367" s="46"/>
      <c r="L367" s="46"/>
      <c r="M367" s="46"/>
      <c r="N367" s="46"/>
    </row>
    <row r="368" spans="1:14" x14ac:dyDescent="0.35">
      <c r="A368" s="70">
        <v>44163</v>
      </c>
      <c r="B368" s="61"/>
      <c r="C368" s="62"/>
      <c r="D368" s="62"/>
      <c r="E368" s="61"/>
      <c r="F368" s="61"/>
      <c r="G368" s="63" t="str">
        <f t="shared" si="24"/>
        <v>0,00</v>
      </c>
      <c r="H368" s="63" t="str">
        <f t="shared" si="25"/>
        <v>0,00</v>
      </c>
      <c r="I368" s="58"/>
      <c r="J368" s="46"/>
      <c r="K368" s="46"/>
      <c r="L368" s="46"/>
      <c r="M368" s="46"/>
      <c r="N368" s="46"/>
    </row>
    <row r="369" spans="1:14" x14ac:dyDescent="0.35">
      <c r="A369" s="70">
        <v>44164</v>
      </c>
      <c r="B369" s="61"/>
      <c r="C369" s="62"/>
      <c r="D369" s="62"/>
      <c r="E369" s="61"/>
      <c r="F369" s="61"/>
      <c r="G369" s="63" t="str">
        <f t="shared" si="24"/>
        <v>0,00</v>
      </c>
      <c r="H369" s="63" t="str">
        <f t="shared" si="25"/>
        <v>0,00</v>
      </c>
      <c r="I369" s="58"/>
      <c r="J369" s="46"/>
      <c r="K369" s="46"/>
      <c r="L369" s="46"/>
      <c r="M369" s="46"/>
      <c r="N369" s="46"/>
    </row>
    <row r="370" spans="1:14" x14ac:dyDescent="0.35">
      <c r="A370" s="70">
        <v>44165</v>
      </c>
      <c r="B370" s="61"/>
      <c r="C370" s="62"/>
      <c r="D370" s="62"/>
      <c r="E370" s="61"/>
      <c r="F370" s="61"/>
      <c r="G370" s="63" t="str">
        <f t="shared" si="24"/>
        <v>0,00</v>
      </c>
      <c r="H370" s="63" t="str">
        <f t="shared" si="25"/>
        <v>0,00</v>
      </c>
      <c r="I370" s="58"/>
      <c r="J370" s="46"/>
      <c r="K370" s="46"/>
      <c r="L370" s="46"/>
      <c r="M370" s="46"/>
      <c r="N370" s="46"/>
    </row>
    <row r="371" spans="1:14" x14ac:dyDescent="0.35">
      <c r="A371" s="70"/>
      <c r="B371" s="61"/>
      <c r="C371" s="62"/>
      <c r="D371" s="62"/>
      <c r="E371" s="61"/>
      <c r="F371" s="61"/>
      <c r="G371" s="63" t="str">
        <f t="shared" si="24"/>
        <v>0,00</v>
      </c>
      <c r="H371" s="63" t="str">
        <f t="shared" si="25"/>
        <v>0,00</v>
      </c>
      <c r="I371" s="58"/>
      <c r="J371" s="38" t="s">
        <v>29</v>
      </c>
      <c r="K371" s="39">
        <f>G372</f>
        <v>0</v>
      </c>
      <c r="L371" s="40" t="s">
        <v>36</v>
      </c>
      <c r="M371" s="40" t="s">
        <v>35</v>
      </c>
      <c r="N371" s="40" t="s">
        <v>37</v>
      </c>
    </row>
    <row r="372" spans="1:14" x14ac:dyDescent="0.35">
      <c r="A372" s="70"/>
      <c r="B372" s="61"/>
      <c r="C372" s="62"/>
      <c r="D372" s="62"/>
      <c r="E372" s="61"/>
      <c r="F372" s="61"/>
      <c r="G372" s="71">
        <f>SUM(G342:G371)</f>
        <v>0</v>
      </c>
      <c r="H372" s="71">
        <f>SUM(H342:H371)</f>
        <v>0</v>
      </c>
      <c r="I372" s="58"/>
      <c r="J372" s="38" t="s">
        <v>30</v>
      </c>
      <c r="K372" s="39">
        <f>H372</f>
        <v>0</v>
      </c>
      <c r="L372" s="39">
        <f>SUMIF(B342:B371,"Urlaub",H342:H371)</f>
        <v>0</v>
      </c>
      <c r="M372" s="39">
        <f>SUMIF(B342:B371,"Feiertag",H342:H371)</f>
        <v>0</v>
      </c>
      <c r="N372" s="39">
        <f>SUMIF(B342:B371,"Krank",H342:H371)</f>
        <v>0</v>
      </c>
    </row>
    <row r="373" spans="1:14" x14ac:dyDescent="0.35">
      <c r="A373" s="70">
        <v>44166</v>
      </c>
      <c r="B373" s="61"/>
      <c r="C373" s="62"/>
      <c r="D373" s="62"/>
      <c r="E373" s="61"/>
      <c r="F373" s="61"/>
      <c r="G373" s="63" t="str">
        <f t="shared" ref="G373:G403" si="26">IF(F373=1,(D373-C373)*24,"0,00")</f>
        <v>0,00</v>
      </c>
      <c r="H373" s="63" t="str">
        <f t="shared" ref="H373:H403" si="27">IF(F373=2,(D373-C373)*24,"0,00")</f>
        <v>0,00</v>
      </c>
      <c r="I373" s="58"/>
    </row>
    <row r="374" spans="1:14" x14ac:dyDescent="0.35">
      <c r="A374" s="70">
        <v>44167</v>
      </c>
      <c r="B374" s="61"/>
      <c r="C374" s="62"/>
      <c r="D374" s="62"/>
      <c r="E374" s="61"/>
      <c r="F374" s="61"/>
      <c r="G374" s="63" t="str">
        <f t="shared" si="26"/>
        <v>0,00</v>
      </c>
      <c r="H374" s="63" t="str">
        <f t="shared" si="27"/>
        <v>0,00</v>
      </c>
      <c r="I374" s="58"/>
    </row>
    <row r="375" spans="1:14" x14ac:dyDescent="0.35">
      <c r="A375" s="70">
        <v>44168</v>
      </c>
      <c r="B375" s="61"/>
      <c r="C375" s="62"/>
      <c r="D375" s="62"/>
      <c r="E375" s="61"/>
      <c r="F375" s="61"/>
      <c r="G375" s="63" t="str">
        <f t="shared" si="26"/>
        <v>0,00</v>
      </c>
      <c r="H375" s="63" t="str">
        <f t="shared" si="27"/>
        <v>0,00</v>
      </c>
      <c r="I375" s="58"/>
    </row>
    <row r="376" spans="1:14" x14ac:dyDescent="0.35">
      <c r="A376" s="70">
        <v>44169</v>
      </c>
      <c r="B376" s="61"/>
      <c r="C376" s="62"/>
      <c r="D376" s="62"/>
      <c r="E376" s="61"/>
      <c r="F376" s="61"/>
      <c r="G376" s="63" t="str">
        <f t="shared" si="26"/>
        <v>0,00</v>
      </c>
      <c r="H376" s="63" t="str">
        <f t="shared" si="27"/>
        <v>0,00</v>
      </c>
      <c r="I376" s="58"/>
    </row>
    <row r="377" spans="1:14" x14ac:dyDescent="0.35">
      <c r="A377" s="70">
        <v>44170</v>
      </c>
      <c r="B377" s="61"/>
      <c r="C377" s="62"/>
      <c r="D377" s="62"/>
      <c r="E377" s="61"/>
      <c r="F377" s="61"/>
      <c r="G377" s="63" t="str">
        <f t="shared" si="26"/>
        <v>0,00</v>
      </c>
      <c r="H377" s="63" t="str">
        <f t="shared" si="27"/>
        <v>0,00</v>
      </c>
      <c r="I377" s="58"/>
    </row>
    <row r="378" spans="1:14" x14ac:dyDescent="0.35">
      <c r="A378" s="70">
        <v>44171</v>
      </c>
      <c r="B378" s="61"/>
      <c r="C378" s="62"/>
      <c r="D378" s="62"/>
      <c r="E378" s="61"/>
      <c r="F378" s="61"/>
      <c r="G378" s="63" t="str">
        <f t="shared" si="26"/>
        <v>0,00</v>
      </c>
      <c r="H378" s="63" t="str">
        <f t="shared" si="27"/>
        <v>0,00</v>
      </c>
      <c r="I378" s="58"/>
    </row>
    <row r="379" spans="1:14" x14ac:dyDescent="0.35">
      <c r="A379" s="70">
        <v>44172</v>
      </c>
      <c r="B379" s="61"/>
      <c r="C379" s="62"/>
      <c r="D379" s="62"/>
      <c r="E379" s="61"/>
      <c r="F379" s="61"/>
      <c r="G379" s="63" t="str">
        <f t="shared" si="26"/>
        <v>0,00</v>
      </c>
      <c r="H379" s="63" t="str">
        <f t="shared" si="27"/>
        <v>0,00</v>
      </c>
      <c r="I379" s="58"/>
    </row>
    <row r="380" spans="1:14" x14ac:dyDescent="0.35">
      <c r="A380" s="70">
        <v>44173</v>
      </c>
      <c r="B380" s="61"/>
      <c r="C380" s="62"/>
      <c r="D380" s="62"/>
      <c r="E380" s="61"/>
      <c r="F380" s="61"/>
      <c r="G380" s="63" t="str">
        <f t="shared" si="26"/>
        <v>0,00</v>
      </c>
      <c r="H380" s="63" t="str">
        <f t="shared" si="27"/>
        <v>0,00</v>
      </c>
      <c r="I380" s="58"/>
    </row>
    <row r="381" spans="1:14" x14ac:dyDescent="0.35">
      <c r="A381" s="70">
        <v>44174</v>
      </c>
      <c r="B381" s="61"/>
      <c r="C381" s="62"/>
      <c r="D381" s="62"/>
      <c r="E381" s="61"/>
      <c r="F381" s="61"/>
      <c r="G381" s="63" t="str">
        <f t="shared" si="26"/>
        <v>0,00</v>
      </c>
      <c r="H381" s="63" t="str">
        <f t="shared" si="27"/>
        <v>0,00</v>
      </c>
      <c r="I381" s="58"/>
    </row>
    <row r="382" spans="1:14" x14ac:dyDescent="0.35">
      <c r="A382" s="70">
        <v>44175</v>
      </c>
      <c r="B382" s="61"/>
      <c r="C382" s="62"/>
      <c r="D382" s="62"/>
      <c r="E382" s="61"/>
      <c r="F382" s="61"/>
      <c r="G382" s="63" t="str">
        <f t="shared" si="26"/>
        <v>0,00</v>
      </c>
      <c r="H382" s="63" t="str">
        <f t="shared" si="27"/>
        <v>0,00</v>
      </c>
      <c r="I382" s="58"/>
    </row>
    <row r="383" spans="1:14" x14ac:dyDescent="0.35">
      <c r="A383" s="70">
        <v>44176</v>
      </c>
      <c r="B383" s="61"/>
      <c r="C383" s="62"/>
      <c r="D383" s="62"/>
      <c r="E383" s="61"/>
      <c r="F383" s="61"/>
      <c r="G383" s="63" t="str">
        <f t="shared" si="26"/>
        <v>0,00</v>
      </c>
      <c r="H383" s="63" t="str">
        <f t="shared" si="27"/>
        <v>0,00</v>
      </c>
      <c r="I383" s="58"/>
    </row>
    <row r="384" spans="1:14" x14ac:dyDescent="0.35">
      <c r="A384" s="70">
        <v>44177</v>
      </c>
      <c r="B384" s="61"/>
      <c r="C384" s="62"/>
      <c r="D384" s="62"/>
      <c r="E384" s="61"/>
      <c r="F384" s="61"/>
      <c r="G384" s="63" t="str">
        <f t="shared" si="26"/>
        <v>0,00</v>
      </c>
      <c r="H384" s="63" t="str">
        <f t="shared" si="27"/>
        <v>0,00</v>
      </c>
      <c r="I384" s="58"/>
    </row>
    <row r="385" spans="1:9" x14ac:dyDescent="0.35">
      <c r="A385" s="70">
        <v>44178</v>
      </c>
      <c r="B385" s="61"/>
      <c r="C385" s="62"/>
      <c r="D385" s="62"/>
      <c r="E385" s="61"/>
      <c r="F385" s="61"/>
      <c r="G385" s="63" t="str">
        <f t="shared" si="26"/>
        <v>0,00</v>
      </c>
      <c r="H385" s="63" t="str">
        <f t="shared" si="27"/>
        <v>0,00</v>
      </c>
      <c r="I385" s="58"/>
    </row>
    <row r="386" spans="1:9" x14ac:dyDescent="0.35">
      <c r="A386" s="70">
        <v>44179</v>
      </c>
      <c r="B386" s="61"/>
      <c r="C386" s="62"/>
      <c r="D386" s="62"/>
      <c r="E386" s="61"/>
      <c r="F386" s="61"/>
      <c r="G386" s="63" t="str">
        <f t="shared" si="26"/>
        <v>0,00</v>
      </c>
      <c r="H386" s="63" t="str">
        <f t="shared" si="27"/>
        <v>0,00</v>
      </c>
      <c r="I386" s="58"/>
    </row>
    <row r="387" spans="1:9" x14ac:dyDescent="0.35">
      <c r="A387" s="70">
        <v>44180</v>
      </c>
      <c r="B387" s="61"/>
      <c r="C387" s="62"/>
      <c r="D387" s="62"/>
      <c r="E387" s="61"/>
      <c r="F387" s="61"/>
      <c r="G387" s="63" t="str">
        <f t="shared" si="26"/>
        <v>0,00</v>
      </c>
      <c r="H387" s="63" t="str">
        <f t="shared" si="27"/>
        <v>0,00</v>
      </c>
      <c r="I387" s="58"/>
    </row>
    <row r="388" spans="1:9" x14ac:dyDescent="0.35">
      <c r="A388" s="70">
        <v>44181</v>
      </c>
      <c r="B388" s="61"/>
      <c r="C388" s="62"/>
      <c r="D388" s="62"/>
      <c r="E388" s="61"/>
      <c r="F388" s="61"/>
      <c r="G388" s="63" t="str">
        <f t="shared" si="26"/>
        <v>0,00</v>
      </c>
      <c r="H388" s="63" t="str">
        <f t="shared" si="27"/>
        <v>0,00</v>
      </c>
      <c r="I388" s="58"/>
    </row>
    <row r="389" spans="1:9" x14ac:dyDescent="0.35">
      <c r="A389" s="70">
        <v>44182</v>
      </c>
      <c r="B389" s="61"/>
      <c r="C389" s="62"/>
      <c r="D389" s="62"/>
      <c r="E389" s="61"/>
      <c r="F389" s="61"/>
      <c r="G389" s="63" t="str">
        <f t="shared" si="26"/>
        <v>0,00</v>
      </c>
      <c r="H389" s="63" t="str">
        <f t="shared" si="27"/>
        <v>0,00</v>
      </c>
      <c r="I389" s="58"/>
    </row>
    <row r="390" spans="1:9" x14ac:dyDescent="0.35">
      <c r="A390" s="70">
        <v>44183</v>
      </c>
      <c r="B390" s="61"/>
      <c r="C390" s="62"/>
      <c r="D390" s="62"/>
      <c r="E390" s="61"/>
      <c r="F390" s="61"/>
      <c r="G390" s="63" t="str">
        <f t="shared" si="26"/>
        <v>0,00</v>
      </c>
      <c r="H390" s="63" t="str">
        <f t="shared" si="27"/>
        <v>0,00</v>
      </c>
      <c r="I390" s="58"/>
    </row>
    <row r="391" spans="1:9" x14ac:dyDescent="0.35">
      <c r="A391" s="70">
        <v>44184</v>
      </c>
      <c r="B391" s="61"/>
      <c r="C391" s="62"/>
      <c r="D391" s="62"/>
      <c r="E391" s="61"/>
      <c r="F391" s="61"/>
      <c r="G391" s="63" t="str">
        <f t="shared" si="26"/>
        <v>0,00</v>
      </c>
      <c r="H391" s="63" t="str">
        <f t="shared" si="27"/>
        <v>0,00</v>
      </c>
      <c r="I391" s="58"/>
    </row>
    <row r="392" spans="1:9" x14ac:dyDescent="0.35">
      <c r="A392" s="70">
        <v>44185</v>
      </c>
      <c r="B392" s="61"/>
      <c r="C392" s="62"/>
      <c r="D392" s="62"/>
      <c r="E392" s="61"/>
      <c r="F392" s="61"/>
      <c r="G392" s="63" t="str">
        <f t="shared" si="26"/>
        <v>0,00</v>
      </c>
      <c r="H392" s="63" t="str">
        <f t="shared" si="27"/>
        <v>0,00</v>
      </c>
      <c r="I392" s="58"/>
    </row>
    <row r="393" spans="1:9" x14ac:dyDescent="0.35">
      <c r="A393" s="70">
        <v>44186</v>
      </c>
      <c r="B393" s="61"/>
      <c r="C393" s="62"/>
      <c r="D393" s="62"/>
      <c r="E393" s="61"/>
      <c r="F393" s="61"/>
      <c r="G393" s="63" t="str">
        <f t="shared" si="26"/>
        <v>0,00</v>
      </c>
      <c r="H393" s="63" t="str">
        <f t="shared" si="27"/>
        <v>0,00</v>
      </c>
      <c r="I393" s="58"/>
    </row>
    <row r="394" spans="1:9" x14ac:dyDescent="0.35">
      <c r="A394" s="70">
        <v>44187</v>
      </c>
      <c r="B394" s="61"/>
      <c r="C394" s="62"/>
      <c r="D394" s="62"/>
      <c r="E394" s="61"/>
      <c r="F394" s="61"/>
      <c r="G394" s="63" t="str">
        <f t="shared" si="26"/>
        <v>0,00</v>
      </c>
      <c r="H394" s="63" t="str">
        <f t="shared" si="27"/>
        <v>0,00</v>
      </c>
      <c r="I394" s="58"/>
    </row>
    <row r="395" spans="1:9" x14ac:dyDescent="0.35">
      <c r="A395" s="70">
        <v>44188</v>
      </c>
      <c r="B395" s="61"/>
      <c r="C395" s="62"/>
      <c r="D395" s="62"/>
      <c r="E395" s="61"/>
      <c r="F395" s="61"/>
      <c r="G395" s="63" t="str">
        <f t="shared" si="26"/>
        <v>0,00</v>
      </c>
      <c r="H395" s="63" t="str">
        <f t="shared" si="27"/>
        <v>0,00</v>
      </c>
      <c r="I395" s="58"/>
    </row>
    <row r="396" spans="1:9" x14ac:dyDescent="0.35">
      <c r="A396" s="70">
        <v>44189</v>
      </c>
      <c r="B396" s="61"/>
      <c r="C396" s="62"/>
      <c r="D396" s="62"/>
      <c r="E396" s="61"/>
      <c r="F396" s="61"/>
      <c r="G396" s="63" t="str">
        <f t="shared" si="26"/>
        <v>0,00</v>
      </c>
      <c r="H396" s="63" t="str">
        <f t="shared" si="27"/>
        <v>0,00</v>
      </c>
      <c r="I396" s="58"/>
    </row>
    <row r="397" spans="1:9" x14ac:dyDescent="0.35">
      <c r="A397" s="70">
        <v>44190</v>
      </c>
      <c r="B397" s="61"/>
      <c r="C397" s="62"/>
      <c r="D397" s="62"/>
      <c r="E397" s="61"/>
      <c r="F397" s="61"/>
      <c r="G397" s="63" t="str">
        <f t="shared" si="26"/>
        <v>0,00</v>
      </c>
      <c r="H397" s="63" t="str">
        <f t="shared" si="27"/>
        <v>0,00</v>
      </c>
      <c r="I397" s="58"/>
    </row>
    <row r="398" spans="1:9" x14ac:dyDescent="0.35">
      <c r="A398" s="70">
        <v>44191</v>
      </c>
      <c r="B398" s="61"/>
      <c r="C398" s="62"/>
      <c r="D398" s="62"/>
      <c r="E398" s="61"/>
      <c r="F398" s="61"/>
      <c r="G398" s="63" t="str">
        <f t="shared" si="26"/>
        <v>0,00</v>
      </c>
      <c r="H398" s="63" t="str">
        <f t="shared" si="27"/>
        <v>0,00</v>
      </c>
      <c r="I398" s="58"/>
    </row>
    <row r="399" spans="1:9" x14ac:dyDescent="0.35">
      <c r="A399" s="70">
        <v>44192</v>
      </c>
      <c r="B399" s="61"/>
      <c r="C399" s="62"/>
      <c r="D399" s="62"/>
      <c r="E399" s="61"/>
      <c r="F399" s="61"/>
      <c r="G399" s="63" t="str">
        <f t="shared" si="26"/>
        <v>0,00</v>
      </c>
      <c r="H399" s="63" t="str">
        <f t="shared" si="27"/>
        <v>0,00</v>
      </c>
      <c r="I399" s="58"/>
    </row>
    <row r="400" spans="1:9" x14ac:dyDescent="0.35">
      <c r="A400" s="70">
        <v>44193</v>
      </c>
      <c r="B400" s="61"/>
      <c r="C400" s="62"/>
      <c r="D400" s="62"/>
      <c r="E400" s="61"/>
      <c r="F400" s="61"/>
      <c r="G400" s="63" t="str">
        <f t="shared" si="26"/>
        <v>0,00</v>
      </c>
      <c r="H400" s="63" t="str">
        <f t="shared" si="27"/>
        <v>0,00</v>
      </c>
      <c r="I400" s="58"/>
    </row>
    <row r="401" spans="1:14" x14ac:dyDescent="0.35">
      <c r="A401" s="70">
        <v>44194</v>
      </c>
      <c r="B401" s="61"/>
      <c r="C401" s="62"/>
      <c r="D401" s="62"/>
      <c r="E401" s="61"/>
      <c r="F401" s="61"/>
      <c r="G401" s="63" t="str">
        <f t="shared" si="26"/>
        <v>0,00</v>
      </c>
      <c r="H401" s="63" t="str">
        <f t="shared" si="27"/>
        <v>0,00</v>
      </c>
      <c r="I401" s="58"/>
    </row>
    <row r="402" spans="1:14" x14ac:dyDescent="0.35">
      <c r="A402" s="70">
        <v>44195</v>
      </c>
      <c r="B402" s="61"/>
      <c r="C402" s="62"/>
      <c r="D402" s="62"/>
      <c r="E402" s="61"/>
      <c r="F402" s="61"/>
      <c r="G402" s="63" t="str">
        <f t="shared" si="26"/>
        <v>0,00</v>
      </c>
      <c r="H402" s="63" t="str">
        <f t="shared" si="27"/>
        <v>0,00</v>
      </c>
      <c r="I402" s="58"/>
    </row>
    <row r="403" spans="1:14" x14ac:dyDescent="0.35">
      <c r="A403" s="70">
        <v>44196</v>
      </c>
      <c r="B403" s="61"/>
      <c r="C403" s="62"/>
      <c r="D403" s="62"/>
      <c r="E403" s="61"/>
      <c r="F403" s="61"/>
      <c r="G403" s="63" t="str">
        <f t="shared" si="26"/>
        <v>0,00</v>
      </c>
      <c r="H403" s="63" t="str">
        <f t="shared" si="27"/>
        <v>0,00</v>
      </c>
      <c r="I403" s="58"/>
      <c r="J403" s="38" t="s">
        <v>29</v>
      </c>
      <c r="K403" s="39">
        <f>G404</f>
        <v>0</v>
      </c>
      <c r="L403" s="40" t="s">
        <v>36</v>
      </c>
      <c r="M403" s="40" t="s">
        <v>35</v>
      </c>
      <c r="N403" s="40" t="s">
        <v>37</v>
      </c>
    </row>
    <row r="404" spans="1:14" x14ac:dyDescent="0.35">
      <c r="A404" s="61"/>
      <c r="B404" s="62"/>
      <c r="C404" s="62"/>
      <c r="D404" s="61"/>
      <c r="E404" s="61"/>
      <c r="F404" s="77"/>
      <c r="G404" s="71">
        <f>SUM(G373:G403)</f>
        <v>0</v>
      </c>
      <c r="H404" s="71">
        <f>SUM(H373:H403)</f>
        <v>0</v>
      </c>
      <c r="I404" s="78"/>
      <c r="J404" s="38" t="s">
        <v>30</v>
      </c>
      <c r="K404" s="39">
        <f>H404</f>
        <v>0</v>
      </c>
      <c r="L404" s="39">
        <f>SUMIF(B373:B403,"Urlaub",H373:H403)</f>
        <v>0</v>
      </c>
      <c r="M404" s="39">
        <f>SUMIF(B373:B403,"Feiertag",H373:H403)</f>
        <v>0</v>
      </c>
      <c r="N404" s="39">
        <f>SUMIF(B373:B403,"Krank",H373:H403)</f>
        <v>0</v>
      </c>
    </row>
    <row r="405" spans="1:14" x14ac:dyDescent="0.35">
      <c r="A405" s="79"/>
      <c r="B405" s="80"/>
      <c r="D405" s="79"/>
      <c r="F405" s="81"/>
      <c r="I405" s="83"/>
    </row>
    <row r="406" spans="1:14" x14ac:dyDescent="0.35">
      <c r="A406" s="79"/>
      <c r="B406" s="80"/>
      <c r="D406" s="79"/>
      <c r="F406" s="81"/>
      <c r="I406" s="83"/>
    </row>
    <row r="407" spans="1:14" x14ac:dyDescent="0.35">
      <c r="A407" s="79"/>
      <c r="B407" s="80"/>
      <c r="D407" s="79"/>
      <c r="F407" s="81"/>
      <c r="I407" s="83"/>
    </row>
    <row r="408" spans="1:14" x14ac:dyDescent="0.35">
      <c r="A408" s="79"/>
      <c r="B408" s="80"/>
      <c r="D408" s="79"/>
      <c r="F408" s="81"/>
      <c r="I408" s="83"/>
    </row>
    <row r="409" spans="1:14" x14ac:dyDescent="0.35">
      <c r="A409" s="79"/>
      <c r="B409" s="80"/>
      <c r="D409" s="79"/>
      <c r="F409" s="81"/>
      <c r="I409" s="83"/>
    </row>
    <row r="410" spans="1:14" x14ac:dyDescent="0.35">
      <c r="A410" s="79"/>
      <c r="B410" s="80"/>
      <c r="D410" s="79"/>
      <c r="F410" s="81"/>
      <c r="I410" s="83"/>
    </row>
    <row r="411" spans="1:14" x14ac:dyDescent="0.35">
      <c r="A411" s="79"/>
      <c r="B411" s="80"/>
      <c r="D411" s="79"/>
      <c r="F411" s="81"/>
      <c r="I411" s="83"/>
    </row>
    <row r="412" spans="1:14" x14ac:dyDescent="0.35">
      <c r="A412" s="79"/>
      <c r="B412" s="80"/>
      <c r="D412" s="79"/>
      <c r="F412" s="81"/>
      <c r="I412" s="83"/>
    </row>
    <row r="413" spans="1:14" x14ac:dyDescent="0.35">
      <c r="A413" s="79"/>
      <c r="B413" s="80"/>
      <c r="D413" s="79"/>
      <c r="F413" s="81"/>
      <c r="I413" s="83"/>
    </row>
    <row r="414" spans="1:14" x14ac:dyDescent="0.35">
      <c r="A414" s="79"/>
      <c r="B414" s="80"/>
      <c r="D414" s="79"/>
      <c r="F414" s="81"/>
      <c r="I414" s="83"/>
    </row>
    <row r="415" spans="1:14" x14ac:dyDescent="0.35">
      <c r="A415" s="79"/>
      <c r="B415" s="80"/>
      <c r="D415" s="79"/>
      <c r="F415" s="81"/>
      <c r="I415" s="83"/>
    </row>
    <row r="416" spans="1:14" x14ac:dyDescent="0.35">
      <c r="A416" s="79"/>
      <c r="B416" s="80"/>
      <c r="D416" s="79"/>
      <c r="F416" s="81"/>
      <c r="I416" s="83"/>
    </row>
    <row r="417" spans="1:9" x14ac:dyDescent="0.35">
      <c r="A417" s="79"/>
      <c r="B417" s="80"/>
      <c r="D417" s="79"/>
      <c r="F417" s="81"/>
      <c r="I417" s="83"/>
    </row>
    <row r="418" spans="1:9" x14ac:dyDescent="0.35">
      <c r="A418" s="79"/>
      <c r="B418" s="80"/>
      <c r="D418" s="79"/>
      <c r="F418" s="81"/>
      <c r="I418" s="83"/>
    </row>
    <row r="419" spans="1:9" x14ac:dyDescent="0.35">
      <c r="A419" s="79"/>
      <c r="B419" s="80"/>
      <c r="D419" s="79"/>
      <c r="F419" s="81"/>
      <c r="I419" s="83"/>
    </row>
    <row r="420" spans="1:9" x14ac:dyDescent="0.35">
      <c r="A420" s="79"/>
      <c r="B420" s="80"/>
      <c r="D420" s="79"/>
      <c r="F420" s="81"/>
      <c r="I420" s="83"/>
    </row>
    <row r="421" spans="1:9" x14ac:dyDescent="0.35">
      <c r="A421" s="79"/>
      <c r="B421" s="80"/>
      <c r="D421" s="79"/>
      <c r="F421" s="81"/>
      <c r="I421" s="83"/>
    </row>
    <row r="422" spans="1:9" x14ac:dyDescent="0.35">
      <c r="A422" s="79"/>
      <c r="B422" s="80"/>
      <c r="D422" s="79"/>
      <c r="F422" s="81"/>
      <c r="I422" s="83"/>
    </row>
    <row r="423" spans="1:9" x14ac:dyDescent="0.35">
      <c r="A423" s="79"/>
      <c r="B423" s="80"/>
      <c r="D423" s="79"/>
      <c r="F423" s="81"/>
      <c r="I423" s="83"/>
    </row>
    <row r="424" spans="1:9" x14ac:dyDescent="0.35">
      <c r="A424" s="79"/>
      <c r="B424" s="80"/>
      <c r="D424" s="79"/>
      <c r="F424" s="81"/>
      <c r="I424" s="83"/>
    </row>
    <row r="425" spans="1:9" x14ac:dyDescent="0.35">
      <c r="A425" s="79"/>
      <c r="B425" s="80"/>
      <c r="D425" s="79"/>
      <c r="F425" s="81"/>
      <c r="I425" s="83"/>
    </row>
    <row r="426" spans="1:9" x14ac:dyDescent="0.35">
      <c r="A426" s="79"/>
      <c r="B426" s="80"/>
      <c r="D426" s="79"/>
      <c r="F426" s="81"/>
      <c r="I426" s="83"/>
    </row>
    <row r="427" spans="1:9" x14ac:dyDescent="0.35">
      <c r="A427" s="79"/>
      <c r="B427" s="80"/>
      <c r="D427" s="79"/>
      <c r="F427" s="81"/>
      <c r="I427" s="83"/>
    </row>
    <row r="428" spans="1:9" x14ac:dyDescent="0.35">
      <c r="A428" s="79"/>
      <c r="B428" s="80"/>
      <c r="D428" s="79"/>
      <c r="F428" s="81"/>
      <c r="I428" s="83"/>
    </row>
    <row r="429" spans="1:9" x14ac:dyDescent="0.35">
      <c r="A429" s="79"/>
      <c r="B429" s="80"/>
      <c r="D429" s="79"/>
      <c r="F429" s="81"/>
      <c r="I429" s="83"/>
    </row>
    <row r="430" spans="1:9" x14ac:dyDescent="0.35">
      <c r="A430" s="79"/>
      <c r="B430" s="80"/>
      <c r="D430" s="79"/>
      <c r="F430" s="81"/>
      <c r="I430" s="83"/>
    </row>
    <row r="431" spans="1:9" x14ac:dyDescent="0.35">
      <c r="A431" s="79"/>
      <c r="B431" s="80"/>
      <c r="D431" s="79"/>
      <c r="F431" s="81"/>
      <c r="I431" s="83"/>
    </row>
    <row r="432" spans="1:9" x14ac:dyDescent="0.35">
      <c r="A432" s="79"/>
      <c r="B432" s="80"/>
      <c r="D432" s="79"/>
      <c r="F432" s="81"/>
      <c r="I432" s="83"/>
    </row>
    <row r="433" spans="1:9" x14ac:dyDescent="0.35">
      <c r="A433" s="79"/>
      <c r="B433" s="80"/>
      <c r="D433" s="79"/>
      <c r="F433" s="81"/>
      <c r="I433" s="83"/>
    </row>
    <row r="434" spans="1:9" x14ac:dyDescent="0.35">
      <c r="A434" s="79"/>
      <c r="B434" s="80"/>
      <c r="D434" s="79"/>
      <c r="F434" s="81"/>
      <c r="I434" s="83"/>
    </row>
    <row r="435" spans="1:9" x14ac:dyDescent="0.35">
      <c r="A435" s="79"/>
      <c r="B435" s="80"/>
      <c r="D435" s="79"/>
      <c r="F435" s="81"/>
      <c r="I435" s="83"/>
    </row>
    <row r="436" spans="1:9" x14ac:dyDescent="0.35">
      <c r="A436" s="79"/>
      <c r="B436" s="80"/>
      <c r="D436" s="79"/>
      <c r="F436" s="81"/>
      <c r="I436" s="83"/>
    </row>
    <row r="437" spans="1:9" x14ac:dyDescent="0.35">
      <c r="A437" s="79"/>
      <c r="B437" s="80"/>
      <c r="D437" s="79"/>
      <c r="F437" s="81"/>
      <c r="I437" s="83"/>
    </row>
    <row r="438" spans="1:9" x14ac:dyDescent="0.35">
      <c r="A438" s="79"/>
      <c r="B438" s="80"/>
      <c r="D438" s="79"/>
      <c r="F438" s="81"/>
      <c r="I438" s="83"/>
    </row>
    <row r="439" spans="1:9" x14ac:dyDescent="0.35">
      <c r="A439" s="79"/>
      <c r="B439" s="80"/>
      <c r="D439" s="79"/>
      <c r="F439" s="81"/>
      <c r="I439" s="83"/>
    </row>
    <row r="440" spans="1:9" x14ac:dyDescent="0.35">
      <c r="A440" s="79"/>
      <c r="B440" s="80"/>
      <c r="D440" s="79"/>
      <c r="F440" s="81"/>
      <c r="I440" s="83"/>
    </row>
    <row r="441" spans="1:9" x14ac:dyDescent="0.35">
      <c r="A441" s="79"/>
      <c r="B441" s="80"/>
      <c r="D441" s="79"/>
      <c r="F441" s="81"/>
      <c r="I441" s="83"/>
    </row>
    <row r="442" spans="1:9" x14ac:dyDescent="0.35">
      <c r="A442" s="79"/>
      <c r="B442" s="80"/>
      <c r="D442" s="79"/>
      <c r="F442" s="81"/>
      <c r="I442" s="83"/>
    </row>
    <row r="443" spans="1:9" x14ac:dyDescent="0.35">
      <c r="A443" s="79"/>
      <c r="B443" s="80"/>
      <c r="D443" s="79"/>
      <c r="F443" s="81"/>
      <c r="I443" s="83"/>
    </row>
    <row r="444" spans="1:9" x14ac:dyDescent="0.35">
      <c r="A444" s="79"/>
      <c r="B444" s="80"/>
      <c r="D444" s="79"/>
      <c r="F444" s="81"/>
      <c r="I444" s="83"/>
    </row>
    <row r="445" spans="1:9" x14ac:dyDescent="0.35">
      <c r="A445" s="79"/>
      <c r="B445" s="80"/>
      <c r="D445" s="79"/>
      <c r="F445" s="81"/>
      <c r="I445" s="83"/>
    </row>
    <row r="446" spans="1:9" x14ac:dyDescent="0.35">
      <c r="A446" s="79"/>
      <c r="B446" s="80"/>
      <c r="D446" s="79"/>
      <c r="F446" s="81"/>
      <c r="I446" s="83"/>
    </row>
    <row r="447" spans="1:9" x14ac:dyDescent="0.35">
      <c r="A447" s="79"/>
      <c r="B447" s="80"/>
      <c r="D447" s="79"/>
      <c r="F447" s="81"/>
      <c r="I447" s="83"/>
    </row>
    <row r="448" spans="1:9" x14ac:dyDescent="0.35">
      <c r="A448" s="79"/>
      <c r="B448" s="80"/>
      <c r="D448" s="79"/>
      <c r="F448" s="81"/>
      <c r="I448" s="83"/>
    </row>
    <row r="449" spans="1:9" x14ac:dyDescent="0.35">
      <c r="A449" s="79"/>
      <c r="B449" s="80"/>
      <c r="D449" s="79"/>
      <c r="F449" s="81"/>
      <c r="I449" s="83"/>
    </row>
    <row r="450" spans="1:9" x14ac:dyDescent="0.35">
      <c r="A450" s="79"/>
      <c r="B450" s="80"/>
      <c r="D450" s="79"/>
      <c r="F450" s="81"/>
      <c r="I450" s="83"/>
    </row>
    <row r="451" spans="1:9" x14ac:dyDescent="0.35">
      <c r="A451" s="79"/>
      <c r="B451" s="80"/>
      <c r="D451" s="79"/>
      <c r="F451" s="81"/>
      <c r="I451" s="83"/>
    </row>
    <row r="452" spans="1:9" x14ac:dyDescent="0.35">
      <c r="A452" s="79"/>
      <c r="B452" s="80"/>
      <c r="D452" s="79"/>
      <c r="F452" s="81"/>
      <c r="I452" s="83"/>
    </row>
    <row r="453" spans="1:9" x14ac:dyDescent="0.35">
      <c r="A453" s="79"/>
      <c r="B453" s="80"/>
      <c r="D453" s="79"/>
      <c r="F453" s="81"/>
      <c r="I453" s="83"/>
    </row>
    <row r="454" spans="1:9" x14ac:dyDescent="0.35">
      <c r="A454" s="79"/>
      <c r="B454" s="80"/>
      <c r="D454" s="79"/>
      <c r="F454" s="81"/>
      <c r="I454" s="83"/>
    </row>
    <row r="455" spans="1:9" x14ac:dyDescent="0.35">
      <c r="A455" s="79"/>
      <c r="B455" s="80"/>
      <c r="D455" s="79"/>
      <c r="F455" s="81"/>
      <c r="I455" s="83"/>
    </row>
    <row r="456" spans="1:9" x14ac:dyDescent="0.35">
      <c r="A456" s="79"/>
      <c r="B456" s="80"/>
      <c r="D456" s="79"/>
      <c r="F456" s="81"/>
      <c r="I456" s="83"/>
    </row>
    <row r="457" spans="1:9" x14ac:dyDescent="0.35">
      <c r="A457" s="79"/>
      <c r="B457" s="80"/>
      <c r="D457" s="79"/>
      <c r="F457" s="81"/>
      <c r="I457" s="83"/>
    </row>
    <row r="458" spans="1:9" x14ac:dyDescent="0.35">
      <c r="A458" s="79"/>
      <c r="B458" s="80"/>
      <c r="D458" s="79"/>
      <c r="F458" s="81"/>
      <c r="I458" s="83"/>
    </row>
    <row r="459" spans="1:9" x14ac:dyDescent="0.35">
      <c r="A459" s="79"/>
      <c r="B459" s="80"/>
      <c r="D459" s="79"/>
      <c r="F459" s="81"/>
      <c r="I459" s="83"/>
    </row>
    <row r="460" spans="1:9" x14ac:dyDescent="0.35">
      <c r="A460" s="79"/>
      <c r="B460" s="80"/>
      <c r="D460" s="79"/>
      <c r="F460" s="81"/>
      <c r="I460" s="83"/>
    </row>
    <row r="461" spans="1:9" x14ac:dyDescent="0.35">
      <c r="A461" s="79"/>
      <c r="B461" s="80"/>
      <c r="D461" s="79"/>
      <c r="F461" s="81"/>
      <c r="I461" s="83"/>
    </row>
    <row r="462" spans="1:9" x14ac:dyDescent="0.35">
      <c r="A462" s="79"/>
      <c r="B462" s="80"/>
      <c r="D462" s="79"/>
      <c r="F462" s="81"/>
      <c r="I462" s="83"/>
    </row>
    <row r="463" spans="1:9" x14ac:dyDescent="0.35">
      <c r="A463" s="79"/>
      <c r="B463" s="80"/>
      <c r="D463" s="79"/>
      <c r="F463" s="81"/>
      <c r="I463" s="83"/>
    </row>
    <row r="464" spans="1:9" x14ac:dyDescent="0.35">
      <c r="A464" s="79"/>
      <c r="B464" s="80"/>
      <c r="D464" s="79"/>
      <c r="F464" s="81"/>
      <c r="I464" s="83"/>
    </row>
    <row r="465" spans="1:9" x14ac:dyDescent="0.35">
      <c r="A465" s="79"/>
      <c r="B465" s="80"/>
      <c r="D465" s="79"/>
      <c r="F465" s="81"/>
      <c r="I465" s="83"/>
    </row>
    <row r="466" spans="1:9" x14ac:dyDescent="0.35">
      <c r="A466" s="79"/>
      <c r="B466" s="80"/>
      <c r="D466" s="79"/>
      <c r="F466" s="81"/>
      <c r="I466" s="83"/>
    </row>
    <row r="467" spans="1:9" x14ac:dyDescent="0.35">
      <c r="A467" s="79"/>
      <c r="B467" s="80"/>
      <c r="D467" s="79"/>
      <c r="F467" s="81"/>
      <c r="I467" s="83"/>
    </row>
    <row r="468" spans="1:9" x14ac:dyDescent="0.35">
      <c r="A468" s="79"/>
      <c r="B468" s="80"/>
      <c r="D468" s="79"/>
      <c r="F468" s="81"/>
      <c r="I468" s="83"/>
    </row>
    <row r="469" spans="1:9" x14ac:dyDescent="0.35">
      <c r="A469" s="79"/>
      <c r="B469" s="80"/>
      <c r="D469" s="79"/>
      <c r="F469" s="81"/>
      <c r="I469" s="83"/>
    </row>
    <row r="470" spans="1:9" x14ac:dyDescent="0.35">
      <c r="A470" s="79"/>
      <c r="B470" s="80"/>
      <c r="D470" s="79"/>
      <c r="F470" s="81"/>
      <c r="I470" s="83"/>
    </row>
    <row r="471" spans="1:9" x14ac:dyDescent="0.35">
      <c r="A471" s="79"/>
      <c r="B471" s="80"/>
      <c r="D471" s="79"/>
      <c r="F471" s="81"/>
      <c r="I471" s="83"/>
    </row>
    <row r="472" spans="1:9" x14ac:dyDescent="0.35">
      <c r="A472" s="79"/>
      <c r="B472" s="80"/>
      <c r="D472" s="79"/>
      <c r="F472" s="81"/>
      <c r="I472" s="83"/>
    </row>
    <row r="473" spans="1:9" x14ac:dyDescent="0.35">
      <c r="A473" s="79"/>
      <c r="B473" s="80"/>
      <c r="D473" s="79"/>
      <c r="F473" s="81"/>
      <c r="I473" s="83"/>
    </row>
    <row r="474" spans="1:9" x14ac:dyDescent="0.35">
      <c r="A474" s="79"/>
      <c r="B474" s="80"/>
      <c r="D474" s="79"/>
      <c r="F474" s="81"/>
      <c r="I474" s="83"/>
    </row>
    <row r="475" spans="1:9" x14ac:dyDescent="0.35">
      <c r="A475" s="79"/>
      <c r="B475" s="80"/>
      <c r="D475" s="79"/>
      <c r="F475" s="81"/>
      <c r="I475" s="83"/>
    </row>
    <row r="476" spans="1:9" x14ac:dyDescent="0.35">
      <c r="A476" s="79"/>
      <c r="B476" s="80"/>
      <c r="D476" s="79"/>
      <c r="F476" s="81"/>
      <c r="I476" s="83"/>
    </row>
    <row r="477" spans="1:9" x14ac:dyDescent="0.35">
      <c r="A477" s="79"/>
      <c r="B477" s="80"/>
      <c r="D477" s="79"/>
      <c r="F477" s="81"/>
      <c r="I477" s="83"/>
    </row>
    <row r="478" spans="1:9" x14ac:dyDescent="0.35">
      <c r="A478" s="79"/>
      <c r="B478" s="80"/>
      <c r="D478" s="79"/>
      <c r="F478" s="81"/>
      <c r="I478" s="83"/>
    </row>
    <row r="479" spans="1:9" x14ac:dyDescent="0.35">
      <c r="A479" s="79"/>
      <c r="B479" s="80"/>
      <c r="D479" s="79"/>
      <c r="F479" s="81"/>
      <c r="I479" s="83"/>
    </row>
    <row r="480" spans="1:9" x14ac:dyDescent="0.35">
      <c r="A480" s="79"/>
      <c r="B480" s="80"/>
      <c r="D480" s="79"/>
      <c r="F480" s="81"/>
      <c r="I480" s="83"/>
    </row>
    <row r="481" spans="1:9" x14ac:dyDescent="0.35">
      <c r="A481" s="79"/>
      <c r="B481" s="80"/>
      <c r="D481" s="79"/>
      <c r="F481" s="81"/>
      <c r="I481" s="83"/>
    </row>
    <row r="482" spans="1:9" x14ac:dyDescent="0.35">
      <c r="A482" s="79"/>
      <c r="B482" s="80"/>
      <c r="D482" s="79"/>
      <c r="F482" s="81"/>
      <c r="I482" s="83"/>
    </row>
    <row r="483" spans="1:9" x14ac:dyDescent="0.35">
      <c r="A483" s="79"/>
      <c r="B483" s="80"/>
      <c r="D483" s="79"/>
      <c r="F483" s="81"/>
      <c r="I483" s="83"/>
    </row>
    <row r="484" spans="1:9" x14ac:dyDescent="0.35">
      <c r="A484" s="79"/>
      <c r="B484" s="80"/>
      <c r="D484" s="79"/>
      <c r="F484" s="81"/>
      <c r="I484" s="83"/>
    </row>
    <row r="485" spans="1:9" x14ac:dyDescent="0.35">
      <c r="A485" s="79"/>
      <c r="B485" s="80"/>
      <c r="D485" s="79"/>
      <c r="F485" s="81"/>
      <c r="I485" s="83"/>
    </row>
    <row r="486" spans="1:9" x14ac:dyDescent="0.35">
      <c r="A486" s="79"/>
      <c r="B486" s="80"/>
      <c r="D486" s="79"/>
      <c r="F486" s="81"/>
      <c r="I486" s="83"/>
    </row>
    <row r="487" spans="1:9" x14ac:dyDescent="0.35">
      <c r="A487" s="79"/>
      <c r="B487" s="80"/>
      <c r="D487" s="79"/>
      <c r="F487" s="81"/>
      <c r="I487" s="83"/>
    </row>
    <row r="488" spans="1:9" x14ac:dyDescent="0.35">
      <c r="A488" s="79"/>
      <c r="B488" s="80"/>
      <c r="D488" s="79"/>
      <c r="F488" s="81"/>
      <c r="I488" s="83"/>
    </row>
    <row r="489" spans="1:9" x14ac:dyDescent="0.35">
      <c r="A489" s="79"/>
      <c r="B489" s="80"/>
      <c r="D489" s="79"/>
      <c r="F489" s="81"/>
      <c r="I489" s="83"/>
    </row>
    <row r="490" spans="1:9" x14ac:dyDescent="0.35">
      <c r="A490" s="79"/>
      <c r="B490" s="80"/>
      <c r="D490" s="79"/>
      <c r="F490" s="81"/>
      <c r="I490" s="83"/>
    </row>
    <row r="491" spans="1:9" x14ac:dyDescent="0.35">
      <c r="A491" s="79"/>
      <c r="B491" s="80"/>
      <c r="D491" s="79"/>
      <c r="F491" s="81"/>
      <c r="I491" s="83"/>
    </row>
    <row r="492" spans="1:9" x14ac:dyDescent="0.35">
      <c r="A492" s="79"/>
      <c r="B492" s="80"/>
      <c r="D492" s="79"/>
      <c r="F492" s="81"/>
      <c r="I492" s="83"/>
    </row>
    <row r="493" spans="1:9" x14ac:dyDescent="0.35">
      <c r="A493" s="79"/>
      <c r="B493" s="80"/>
      <c r="D493" s="79"/>
      <c r="F493" s="81"/>
      <c r="I493" s="83"/>
    </row>
    <row r="494" spans="1:9" x14ac:dyDescent="0.35">
      <c r="A494" s="79"/>
      <c r="B494" s="80"/>
      <c r="D494" s="79"/>
      <c r="F494" s="81"/>
      <c r="I494" s="83"/>
    </row>
    <row r="495" spans="1:9" x14ac:dyDescent="0.35">
      <c r="A495" s="79"/>
      <c r="B495" s="80"/>
      <c r="D495" s="79"/>
      <c r="F495" s="81"/>
      <c r="I495" s="83"/>
    </row>
    <row r="496" spans="1:9" x14ac:dyDescent="0.35">
      <c r="A496" s="79"/>
      <c r="B496" s="80"/>
      <c r="D496" s="79"/>
      <c r="F496" s="81"/>
      <c r="I496" s="83"/>
    </row>
    <row r="497" spans="1:9" x14ac:dyDescent="0.35">
      <c r="A497" s="79"/>
      <c r="B497" s="80"/>
      <c r="D497" s="79"/>
      <c r="F497" s="81"/>
      <c r="I497" s="83"/>
    </row>
  </sheetData>
  <sheetProtection insertColumns="0" insertRows="0" sort="0" autoFilter="0"/>
  <conditionalFormatting sqref="B243:D243 F243:I243 B236:I242 B320:F324 I320:I324 B215:I228 B244:I244 A215:A275 A245:I275 A308:I309 B325:I339 B310:I317 A310:A339 A1:I2 A86:I214 B84:I85 B276:I307 A3:A4 G3:I4 A340:I1048576 A5:I83">
    <cfRule type="expression" dxfId="428" priority="58">
      <formula>$I1="erl."</formula>
    </cfRule>
    <cfRule type="expression" dxfId="427" priority="59">
      <formula>$I1="o. B."</formula>
    </cfRule>
    <cfRule type="expression" dxfId="426" priority="60">
      <formula>$B1="HH"</formula>
    </cfRule>
    <cfRule type="expression" dxfId="425" priority="61">
      <formula>$B1="Feiertag"</formula>
    </cfRule>
    <cfRule type="expression" dxfId="424" priority="62">
      <formula>$B1="Krank"</formula>
    </cfRule>
    <cfRule type="expression" dxfId="423" priority="65">
      <formula>$B1="Werkstatt"</formula>
    </cfRule>
    <cfRule type="expression" dxfId="422" priority="66">
      <formula>$B1="Urlaub"</formula>
    </cfRule>
  </conditionalFormatting>
  <conditionalFormatting sqref="B229:I235">
    <cfRule type="expression" dxfId="421" priority="37">
      <formula>$I229="o. B."</formula>
    </cfRule>
    <cfRule type="expression" dxfId="420" priority="38">
      <formula>$I229="erl."</formula>
    </cfRule>
    <cfRule type="expression" dxfId="419" priority="39">
      <formula>$B229="HH"</formula>
    </cfRule>
    <cfRule type="expression" dxfId="418" priority="40">
      <formula>$B229="Krank"</formula>
    </cfRule>
    <cfRule type="expression" dxfId="417" priority="41">
      <formula>$B229="Feiertag"</formula>
    </cfRule>
    <cfRule type="expression" dxfId="416" priority="42">
      <formula>$B229="Werkstatt"</formula>
    </cfRule>
    <cfRule type="expression" dxfId="415" priority="43">
      <formula>$B229="Urlaub"</formula>
    </cfRule>
  </conditionalFormatting>
  <conditionalFormatting sqref="E243">
    <cfRule type="expression" dxfId="414" priority="30">
      <formula>$I243="o. B."</formula>
    </cfRule>
    <cfRule type="expression" dxfId="413" priority="31">
      <formula>$I243="erl."</formula>
    </cfRule>
    <cfRule type="expression" dxfId="412" priority="32">
      <formula>$B243="HH"</formula>
    </cfRule>
    <cfRule type="expression" dxfId="411" priority="33">
      <formula>$B243="Krank"</formula>
    </cfRule>
    <cfRule type="expression" dxfId="410" priority="34">
      <formula>$B243="Feiertag"</formula>
    </cfRule>
    <cfRule type="expression" dxfId="409" priority="35">
      <formula>$B243="Werkstatt"</formula>
    </cfRule>
    <cfRule type="expression" dxfId="408" priority="36">
      <formula>$B243="Urlaub"</formula>
    </cfRule>
  </conditionalFormatting>
  <conditionalFormatting sqref="A276:A307">
    <cfRule type="expression" dxfId="407" priority="138">
      <formula>$I277="erl."</formula>
    </cfRule>
    <cfRule type="expression" dxfId="406" priority="139">
      <formula>$I277="o. B."</formula>
    </cfRule>
    <cfRule type="expression" dxfId="405" priority="140">
      <formula>$B277="HH"</formula>
    </cfRule>
    <cfRule type="expression" dxfId="404" priority="141">
      <formula>$B277="Feiertag"</formula>
    </cfRule>
    <cfRule type="expression" dxfId="403" priority="142">
      <formula>$B277="Krank"</formula>
    </cfRule>
    <cfRule type="expression" dxfId="402" priority="143">
      <formula>$B277="Werkstatt"</formula>
    </cfRule>
    <cfRule type="expression" dxfId="401" priority="144">
      <formula>$B277="Urlaub"</formula>
    </cfRule>
  </conditionalFormatting>
  <conditionalFormatting sqref="B318:B319">
    <cfRule type="expression" dxfId="400" priority="187">
      <formula>$I317="erl."</formula>
    </cfRule>
    <cfRule type="expression" dxfId="399" priority="188">
      <formula>$I317="o. B."</formula>
    </cfRule>
    <cfRule type="expression" dxfId="398" priority="189">
      <formula>$B318="HH"</formula>
    </cfRule>
    <cfRule type="expression" dxfId="397" priority="190">
      <formula>$B318="Feiertag"</formula>
    </cfRule>
    <cfRule type="expression" dxfId="396" priority="191">
      <formula>$B318="Krank"</formula>
    </cfRule>
    <cfRule type="expression" dxfId="395" priority="192">
      <formula>$B318="Werkstatt"</formula>
    </cfRule>
    <cfRule type="expression" dxfId="394" priority="193">
      <formula>$B318="Urlaub"</formula>
    </cfRule>
  </conditionalFormatting>
  <conditionalFormatting sqref="C318:I318">
    <cfRule type="expression" dxfId="393" priority="194">
      <formula>$I318="erl."</formula>
    </cfRule>
    <cfRule type="expression" dxfId="392" priority="195">
      <formula>$I318="o. B."</formula>
    </cfRule>
    <cfRule type="expression" dxfId="391" priority="196">
      <formula>$B319="HH"</formula>
    </cfRule>
    <cfRule type="expression" dxfId="390" priority="197">
      <formula>$B319="Feiertag"</formula>
    </cfRule>
    <cfRule type="expression" dxfId="389" priority="198">
      <formula>$B319="Krank"</formula>
    </cfRule>
    <cfRule type="expression" dxfId="388" priority="199">
      <formula>$B319="Werkstatt"</formula>
    </cfRule>
    <cfRule type="expression" dxfId="387" priority="200">
      <formula>$B319="Urlaub"</formula>
    </cfRule>
  </conditionalFormatting>
  <conditionalFormatting sqref="C319:I319 G320:H324">
    <cfRule type="expression" dxfId="386" priority="201">
      <formula>$I319="erl."</formula>
    </cfRule>
    <cfRule type="expression" dxfId="385" priority="202">
      <formula>$I319="o. B."</formula>
    </cfRule>
    <cfRule type="expression" dxfId="384" priority="203">
      <formula>#REF!="HH"</formula>
    </cfRule>
    <cfRule type="expression" dxfId="383" priority="204">
      <formula>#REF!="Feiertag"</formula>
    </cfRule>
    <cfRule type="expression" dxfId="382" priority="205">
      <formula>#REF!="Krank"</formula>
    </cfRule>
    <cfRule type="expression" dxfId="381" priority="206">
      <formula>#REF!="Werkstatt"</formula>
    </cfRule>
    <cfRule type="expression" dxfId="380" priority="207">
      <formula>#REF!="Urlaub"</formula>
    </cfRule>
  </conditionalFormatting>
  <conditionalFormatting sqref="A85">
    <cfRule type="expression" dxfId="379" priority="285">
      <formula>$I84="erl."</formula>
    </cfRule>
    <cfRule type="expression" dxfId="378" priority="286">
      <formula>$I84="o. B."</formula>
    </cfRule>
    <cfRule type="expression" dxfId="377" priority="287">
      <formula>$B84="HH"</formula>
    </cfRule>
    <cfRule type="expression" dxfId="376" priority="288">
      <formula>$B84="Feiertag"</formula>
    </cfRule>
    <cfRule type="expression" dxfId="375" priority="289">
      <formula>$B84="Krank"</formula>
    </cfRule>
    <cfRule type="expression" dxfId="374" priority="290">
      <formula>$B84="Werkstatt"</formula>
    </cfRule>
    <cfRule type="expression" dxfId="373" priority="291">
      <formula>$B84="Urlaub"</formula>
    </cfRule>
  </conditionalFormatting>
  <conditionalFormatting sqref="B3:F3">
    <cfRule type="expression" dxfId="372" priority="9">
      <formula>$I3="o. B."</formula>
    </cfRule>
    <cfRule type="expression" dxfId="371" priority="10">
      <formula>$I3="erl."</formula>
    </cfRule>
    <cfRule type="expression" dxfId="370" priority="11">
      <formula>$B3="HH"</formula>
    </cfRule>
    <cfRule type="expression" dxfId="369" priority="12">
      <formula>$B3="Krank"</formula>
    </cfRule>
    <cfRule type="expression" dxfId="368" priority="13">
      <formula>$B3="Feiertag"</formula>
    </cfRule>
    <cfRule type="expression" dxfId="367" priority="14">
      <formula>$B3="Werkstatt"</formula>
    </cfRule>
    <cfRule type="expression" dxfId="366" priority="15">
      <formula>$B3="Urlaub"</formula>
    </cfRule>
  </conditionalFormatting>
  <conditionalFormatting sqref="B4:F4">
    <cfRule type="expression" dxfId="365" priority="2">
      <formula>$I4="o. B."</formula>
    </cfRule>
    <cfRule type="expression" dxfId="364" priority="3">
      <formula>$I4="erl."</formula>
    </cfRule>
    <cfRule type="expression" dxfId="363" priority="4">
      <formula>$B4="HH"</formula>
    </cfRule>
    <cfRule type="expression" dxfId="362" priority="5">
      <formula>$B4="Krank"</formula>
    </cfRule>
    <cfRule type="expression" dxfId="361" priority="6">
      <formula>$B4="Feiertag"</formula>
    </cfRule>
    <cfRule type="expression" dxfId="360" priority="7">
      <formula>$B4="Werkstatt"</formula>
    </cfRule>
    <cfRule type="expression" dxfId="359" priority="8">
      <formula>$B4="Urlaub"</formula>
    </cfRule>
  </conditionalFormatting>
  <dataValidations count="1">
    <dataValidation allowBlank="1" showInputMessage="1" showErrorMessage="1" prompt="1=prod._x000a_2=unprod." sqref="F2:F403" xr:uid="{CC5186FB-A5BC-47F5-A0DF-4BA2F9D199E8}"/>
  </dataValidations>
  <pageMargins left="0.19685039370078741" right="0.19685039370078741" top="0.19685039370078741" bottom="0.19685039370078741" header="0.31496062992125984" footer="0.31496062992125984"/>
  <pageSetup paperSize="9" orientation="portrait" r:id="rId1"/>
  <ignoredErrors>
    <ignoredError sqref="H55 G84:H84 G116:H116 G148:H148 G181:H181 G213:H213 G246:H246 G277:H277 G308:H308 G341:H341 G372:H372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798C7-DEB3-4CD7-B323-44EB3D86082C}">
  <sheetPr codeName="Tabelle7"/>
  <dimension ref="A1:S470"/>
  <sheetViews>
    <sheetView workbookViewId="0">
      <pane ySplit="1" topLeftCell="A8" activePane="bottomLeft" state="frozen"/>
      <selection pane="bottomLeft" activeCell="B5" sqref="B5:B11"/>
    </sheetView>
  </sheetViews>
  <sheetFormatPr baseColWidth="10" defaultColWidth="11.453125" defaultRowHeight="14.5" x14ac:dyDescent="0.35"/>
  <cols>
    <col min="1" max="1" width="9.81640625" style="84" customWidth="1"/>
    <col min="2" max="2" width="16.7265625" style="79" customWidth="1"/>
    <col min="3" max="4" width="5.1796875" style="80" customWidth="1"/>
    <col min="5" max="5" width="40.7265625" style="79" customWidth="1"/>
    <col min="6" max="6" width="1.7265625" style="79" customWidth="1"/>
    <col min="7" max="8" width="5.453125" style="82" customWidth="1"/>
    <col min="9" max="9" width="6.54296875" style="85" customWidth="1"/>
    <col min="10" max="10" width="11.453125" style="24"/>
    <col min="11" max="11" width="9.453125" style="24" customWidth="1"/>
    <col min="12" max="12" width="8.81640625" style="24" customWidth="1"/>
    <col min="13" max="13" width="8.453125" style="24" customWidth="1"/>
    <col min="14" max="14" width="8.54296875" style="24" customWidth="1"/>
    <col min="15" max="15" width="6" style="28" bestFit="1" customWidth="1"/>
    <col min="16" max="16" width="3.54296875" style="28" bestFit="1" customWidth="1"/>
    <col min="17" max="17" width="4.81640625" style="28" bestFit="1" customWidth="1"/>
    <col min="18" max="16384" width="11.453125" style="28"/>
  </cols>
  <sheetData>
    <row r="1" spans="1:19" x14ac:dyDescent="0.35">
      <c r="A1" s="89" t="s">
        <v>1</v>
      </c>
      <c r="B1" s="65" t="s">
        <v>3</v>
      </c>
      <c r="C1" s="66" t="s">
        <v>4</v>
      </c>
      <c r="D1" s="66" t="s">
        <v>5</v>
      </c>
      <c r="E1" s="65" t="s">
        <v>39</v>
      </c>
      <c r="F1" s="90" t="s">
        <v>41</v>
      </c>
      <c r="G1" s="67" t="s">
        <v>6</v>
      </c>
      <c r="H1" s="67" t="s">
        <v>7</v>
      </c>
      <c r="I1" s="68" t="s">
        <v>88</v>
      </c>
      <c r="J1" s="55" t="s">
        <v>48</v>
      </c>
      <c r="K1" s="48" t="s">
        <v>46</v>
      </c>
      <c r="L1" s="49" t="s">
        <v>47</v>
      </c>
      <c r="M1" s="50" t="s">
        <v>42</v>
      </c>
      <c r="N1" s="51" t="s">
        <v>10</v>
      </c>
      <c r="O1" s="52" t="s">
        <v>38</v>
      </c>
      <c r="P1" s="53" t="s">
        <v>43</v>
      </c>
      <c r="Q1" s="54" t="s">
        <v>44</v>
      </c>
      <c r="R1" s="47" t="s">
        <v>45</v>
      </c>
    </row>
    <row r="2" spans="1:19" x14ac:dyDescent="0.35">
      <c r="A2" s="76">
        <v>43831</v>
      </c>
      <c r="B2" s="61" t="s">
        <v>42</v>
      </c>
      <c r="C2" s="62">
        <v>0.3125</v>
      </c>
      <c r="D2" s="62">
        <v>0.64583333333333337</v>
      </c>
      <c r="E2" s="61"/>
      <c r="F2" s="61">
        <v>2</v>
      </c>
      <c r="G2" s="63" t="str">
        <f>IF(F2=1,(D2-C2)*24,"0,00")</f>
        <v>0,00</v>
      </c>
      <c r="H2" s="63">
        <f>IF(F2=2,(D2-C2)*24,"0,00")</f>
        <v>8</v>
      </c>
      <c r="I2" s="58"/>
    </row>
    <row r="3" spans="1:19" x14ac:dyDescent="0.35">
      <c r="A3" s="76">
        <v>43832</v>
      </c>
      <c r="B3" s="61" t="s">
        <v>10</v>
      </c>
      <c r="C3" s="62">
        <v>0.3125</v>
      </c>
      <c r="D3" s="62">
        <v>0.64583333333333337</v>
      </c>
      <c r="E3" s="61"/>
      <c r="F3" s="61">
        <v>2</v>
      </c>
      <c r="G3" s="63" t="str">
        <f t="shared" ref="G3:G26" si="0">IF(F3=1,(D3-C3)*24,"0,00")</f>
        <v>0,00</v>
      </c>
      <c r="H3" s="63">
        <f t="shared" ref="H3:H26" si="1">IF(F3=2,(D3-C3)*24,"0,00")</f>
        <v>8</v>
      </c>
      <c r="I3" s="58"/>
    </row>
    <row r="4" spans="1:19" x14ac:dyDescent="0.35">
      <c r="A4" s="76">
        <v>43833</v>
      </c>
      <c r="B4" s="61" t="s">
        <v>10</v>
      </c>
      <c r="C4" s="62">
        <v>0.3125</v>
      </c>
      <c r="D4" s="62">
        <v>0.64583333333333337</v>
      </c>
      <c r="E4" s="61"/>
      <c r="F4" s="61">
        <v>2</v>
      </c>
      <c r="G4" s="63" t="str">
        <f t="shared" si="0"/>
        <v>0,00</v>
      </c>
      <c r="H4" s="63">
        <f t="shared" si="1"/>
        <v>8</v>
      </c>
      <c r="I4" s="58"/>
    </row>
    <row r="5" spans="1:19" x14ac:dyDescent="0.35">
      <c r="A5" s="101">
        <v>43836</v>
      </c>
      <c r="B5" s="98" t="s">
        <v>90</v>
      </c>
      <c r="C5" s="99">
        <v>0.3125</v>
      </c>
      <c r="D5" s="99">
        <v>0.64583333333333337</v>
      </c>
      <c r="E5" s="98" t="s">
        <v>49</v>
      </c>
      <c r="F5" s="98">
        <v>1</v>
      </c>
      <c r="G5" s="100">
        <f t="shared" si="0"/>
        <v>8</v>
      </c>
      <c r="H5" s="100" t="str">
        <f t="shared" si="1"/>
        <v>0,00</v>
      </c>
      <c r="I5" s="102" t="s">
        <v>58</v>
      </c>
    </row>
    <row r="6" spans="1:19" x14ac:dyDescent="0.35">
      <c r="A6" s="101">
        <v>43837</v>
      </c>
      <c r="B6" s="98" t="s">
        <v>90</v>
      </c>
      <c r="C6" s="99">
        <v>0.3125</v>
      </c>
      <c r="D6" s="99">
        <v>0.52083333333333337</v>
      </c>
      <c r="E6" s="98" t="s">
        <v>55</v>
      </c>
      <c r="F6" s="98">
        <v>1</v>
      </c>
      <c r="G6" s="100">
        <f t="shared" si="0"/>
        <v>5.0000000000000009</v>
      </c>
      <c r="H6" s="100" t="str">
        <f t="shared" si="1"/>
        <v>0,00</v>
      </c>
      <c r="I6" s="102" t="s">
        <v>58</v>
      </c>
      <c r="J6" s="31"/>
      <c r="K6" s="34"/>
      <c r="L6" s="33"/>
      <c r="M6" s="35"/>
      <c r="N6" s="35"/>
      <c r="O6" s="33"/>
      <c r="P6" s="37"/>
      <c r="Q6" s="36"/>
      <c r="R6" s="36"/>
      <c r="S6" s="36"/>
    </row>
    <row r="7" spans="1:19" x14ac:dyDescent="0.35">
      <c r="A7" s="101">
        <v>43837</v>
      </c>
      <c r="B7" s="98" t="s">
        <v>90</v>
      </c>
      <c r="C7" s="99">
        <v>0.52083333333333337</v>
      </c>
      <c r="D7" s="99">
        <v>0.64583333333333337</v>
      </c>
      <c r="E7" s="98" t="s">
        <v>51</v>
      </c>
      <c r="F7" s="98">
        <v>1</v>
      </c>
      <c r="G7" s="100">
        <f t="shared" si="0"/>
        <v>3</v>
      </c>
      <c r="H7" s="100" t="str">
        <f t="shared" si="1"/>
        <v>0,00</v>
      </c>
      <c r="I7" s="102" t="s">
        <v>58</v>
      </c>
      <c r="J7" s="31"/>
      <c r="K7" s="34"/>
      <c r="L7" s="33"/>
      <c r="M7" s="35"/>
      <c r="N7" s="35"/>
      <c r="O7" s="33"/>
      <c r="P7" s="37"/>
      <c r="Q7" s="36"/>
      <c r="R7" s="36"/>
      <c r="S7" s="36"/>
    </row>
    <row r="8" spans="1:19" x14ac:dyDescent="0.35">
      <c r="A8" s="101">
        <v>43838</v>
      </c>
      <c r="B8" s="98" t="s">
        <v>90</v>
      </c>
      <c r="C8" s="99">
        <v>0.3125</v>
      </c>
      <c r="D8" s="99">
        <v>0.41666666666666669</v>
      </c>
      <c r="E8" s="98" t="s">
        <v>52</v>
      </c>
      <c r="F8" s="98">
        <v>1</v>
      </c>
      <c r="G8" s="100">
        <f t="shared" si="0"/>
        <v>2.5000000000000004</v>
      </c>
      <c r="H8" s="100" t="str">
        <f t="shared" si="1"/>
        <v>0,00</v>
      </c>
      <c r="I8" s="102" t="s">
        <v>58</v>
      </c>
      <c r="J8" s="31"/>
      <c r="K8" s="29"/>
      <c r="M8" s="23"/>
      <c r="N8" s="23"/>
      <c r="O8" s="24"/>
      <c r="P8" s="24"/>
      <c r="Q8" s="30"/>
      <c r="R8" s="30"/>
      <c r="S8" s="30"/>
    </row>
    <row r="9" spans="1:19" x14ac:dyDescent="0.35">
      <c r="A9" s="101">
        <v>43838</v>
      </c>
      <c r="B9" s="98" t="s">
        <v>90</v>
      </c>
      <c r="C9" s="99">
        <v>0.41666666666666669</v>
      </c>
      <c r="D9" s="99">
        <v>0.64583333333333337</v>
      </c>
      <c r="E9" s="98" t="s">
        <v>53</v>
      </c>
      <c r="F9" s="98">
        <v>1</v>
      </c>
      <c r="G9" s="100">
        <f t="shared" si="0"/>
        <v>5.5</v>
      </c>
      <c r="H9" s="100" t="str">
        <f t="shared" si="1"/>
        <v>0,00</v>
      </c>
      <c r="I9" s="102" t="s">
        <v>58</v>
      </c>
      <c r="J9" s="31"/>
      <c r="K9" s="29"/>
      <c r="M9" s="23"/>
      <c r="N9" s="23"/>
      <c r="O9" s="24"/>
      <c r="P9" s="24"/>
      <c r="Q9" s="30"/>
      <c r="R9" s="30"/>
      <c r="S9" s="30"/>
    </row>
    <row r="10" spans="1:19" x14ac:dyDescent="0.35">
      <c r="A10" s="101">
        <v>43839</v>
      </c>
      <c r="B10" s="98" t="s">
        <v>90</v>
      </c>
      <c r="C10" s="99">
        <v>0.3125</v>
      </c>
      <c r="D10" s="99">
        <v>0.64583333333333337</v>
      </c>
      <c r="E10" s="98" t="s">
        <v>56</v>
      </c>
      <c r="F10" s="98">
        <v>1</v>
      </c>
      <c r="G10" s="100">
        <f t="shared" si="0"/>
        <v>8</v>
      </c>
      <c r="H10" s="100" t="str">
        <f t="shared" si="1"/>
        <v>0,00</v>
      </c>
      <c r="I10" s="102" t="s">
        <v>58</v>
      </c>
      <c r="J10" s="31"/>
      <c r="K10" s="29"/>
      <c r="M10" s="23"/>
      <c r="N10" s="23"/>
      <c r="O10" s="24"/>
      <c r="P10" s="24"/>
      <c r="Q10" s="30"/>
      <c r="R10" s="30"/>
      <c r="S10" s="30"/>
    </row>
    <row r="11" spans="1:19" x14ac:dyDescent="0.35">
      <c r="A11" s="101">
        <v>43840</v>
      </c>
      <c r="B11" s="98" t="s">
        <v>90</v>
      </c>
      <c r="C11" s="99">
        <v>0.3125</v>
      </c>
      <c r="D11" s="99">
        <v>0.64583333333333337</v>
      </c>
      <c r="E11" s="98" t="s">
        <v>57</v>
      </c>
      <c r="F11" s="98">
        <v>1</v>
      </c>
      <c r="G11" s="100">
        <f t="shared" si="0"/>
        <v>8</v>
      </c>
      <c r="H11" s="100" t="str">
        <f t="shared" si="1"/>
        <v>0,00</v>
      </c>
      <c r="I11" s="102" t="s">
        <v>58</v>
      </c>
      <c r="J11" s="31"/>
      <c r="K11" s="29"/>
      <c r="M11" s="23"/>
      <c r="N11" s="23"/>
      <c r="O11" s="24"/>
      <c r="P11" s="24"/>
      <c r="Q11" s="30"/>
      <c r="R11" s="30"/>
      <c r="S11" s="30"/>
    </row>
    <row r="12" spans="1:19" x14ac:dyDescent="0.35">
      <c r="A12" s="76">
        <v>43843</v>
      </c>
      <c r="B12" s="61" t="s">
        <v>10</v>
      </c>
      <c r="C12" s="62">
        <v>0.3125</v>
      </c>
      <c r="D12" s="62">
        <v>0.64583333333333337</v>
      </c>
      <c r="E12" s="61"/>
      <c r="F12" s="61">
        <v>2</v>
      </c>
      <c r="G12" s="63" t="str">
        <f t="shared" si="0"/>
        <v>0,00</v>
      </c>
      <c r="H12" s="63">
        <f t="shared" si="1"/>
        <v>8</v>
      </c>
      <c r="I12" s="58"/>
      <c r="J12" s="31"/>
    </row>
    <row r="13" spans="1:19" x14ac:dyDescent="0.35">
      <c r="A13" s="76">
        <v>43844</v>
      </c>
      <c r="B13" s="61" t="s">
        <v>10</v>
      </c>
      <c r="C13" s="62">
        <v>0.3125</v>
      </c>
      <c r="D13" s="62">
        <v>0.64583333333333337</v>
      </c>
      <c r="E13" s="61"/>
      <c r="F13" s="61">
        <v>2</v>
      </c>
      <c r="G13" s="63" t="str">
        <f t="shared" si="0"/>
        <v>0,00</v>
      </c>
      <c r="H13" s="63">
        <f t="shared" si="1"/>
        <v>8</v>
      </c>
      <c r="I13" s="58"/>
      <c r="J13" s="31"/>
    </row>
    <row r="14" spans="1:19" x14ac:dyDescent="0.35">
      <c r="A14" s="76">
        <v>43845</v>
      </c>
      <c r="B14" s="61" t="s">
        <v>10</v>
      </c>
      <c r="C14" s="62">
        <v>0.3125</v>
      </c>
      <c r="D14" s="62">
        <v>0.64583333333333337</v>
      </c>
      <c r="E14" s="61"/>
      <c r="F14" s="61">
        <v>2</v>
      </c>
      <c r="G14" s="63" t="str">
        <f t="shared" si="0"/>
        <v>0,00</v>
      </c>
      <c r="H14" s="63">
        <f t="shared" si="1"/>
        <v>8</v>
      </c>
      <c r="I14" s="58"/>
      <c r="J14" s="31"/>
    </row>
    <row r="15" spans="1:19" x14ac:dyDescent="0.35">
      <c r="A15" s="76">
        <v>43846</v>
      </c>
      <c r="B15" s="61" t="s">
        <v>10</v>
      </c>
      <c r="C15" s="62">
        <v>0.3125</v>
      </c>
      <c r="D15" s="62">
        <v>0.64583333333333337</v>
      </c>
      <c r="E15" s="61"/>
      <c r="F15" s="61">
        <v>2</v>
      </c>
      <c r="G15" s="63" t="str">
        <f t="shared" si="0"/>
        <v>0,00</v>
      </c>
      <c r="H15" s="63">
        <f t="shared" si="1"/>
        <v>8</v>
      </c>
      <c r="I15" s="58"/>
      <c r="J15" s="31"/>
    </row>
    <row r="16" spans="1:19" x14ac:dyDescent="0.35">
      <c r="A16" s="76">
        <v>43847</v>
      </c>
      <c r="B16" s="61" t="s">
        <v>10</v>
      </c>
      <c r="C16" s="62">
        <v>0.3125</v>
      </c>
      <c r="D16" s="62">
        <v>0.64583333333333337</v>
      </c>
      <c r="E16" s="61"/>
      <c r="F16" s="61">
        <v>2</v>
      </c>
      <c r="G16" s="63" t="str">
        <f t="shared" si="0"/>
        <v>0,00</v>
      </c>
      <c r="H16" s="63">
        <f t="shared" si="1"/>
        <v>8</v>
      </c>
      <c r="I16" s="58"/>
      <c r="J16" s="31"/>
    </row>
    <row r="17" spans="1:14" x14ac:dyDescent="0.35">
      <c r="A17" s="76">
        <v>43850</v>
      </c>
      <c r="B17" s="61" t="s">
        <v>10</v>
      </c>
      <c r="C17" s="62">
        <v>0.3125</v>
      </c>
      <c r="D17" s="62">
        <v>0.64583333333333337</v>
      </c>
      <c r="E17" s="61"/>
      <c r="F17" s="61">
        <v>2</v>
      </c>
      <c r="G17" s="63" t="str">
        <f t="shared" si="0"/>
        <v>0,00</v>
      </c>
      <c r="H17" s="63">
        <f t="shared" si="1"/>
        <v>8</v>
      </c>
      <c r="I17" s="58"/>
      <c r="J17" s="31"/>
    </row>
    <row r="18" spans="1:14" x14ac:dyDescent="0.35">
      <c r="A18" s="76">
        <v>43851</v>
      </c>
      <c r="B18" s="61" t="s">
        <v>10</v>
      </c>
      <c r="C18" s="62">
        <v>0.3125</v>
      </c>
      <c r="D18" s="62">
        <v>0.64583333333333337</v>
      </c>
      <c r="E18" s="61"/>
      <c r="F18" s="61">
        <v>2</v>
      </c>
      <c r="G18" s="63" t="str">
        <f t="shared" si="0"/>
        <v>0,00</v>
      </c>
      <c r="H18" s="63">
        <f t="shared" si="1"/>
        <v>8</v>
      </c>
      <c r="I18" s="58"/>
      <c r="J18" s="31"/>
    </row>
    <row r="19" spans="1:14" x14ac:dyDescent="0.35">
      <c r="A19" s="76">
        <v>43852</v>
      </c>
      <c r="B19" s="61" t="s">
        <v>10</v>
      </c>
      <c r="C19" s="62">
        <v>0.3125</v>
      </c>
      <c r="D19" s="62">
        <v>0.64583333333333337</v>
      </c>
      <c r="E19" s="61"/>
      <c r="F19" s="61">
        <v>2</v>
      </c>
      <c r="G19" s="63" t="str">
        <f t="shared" si="0"/>
        <v>0,00</v>
      </c>
      <c r="H19" s="63">
        <f t="shared" si="1"/>
        <v>8</v>
      </c>
      <c r="I19" s="58"/>
      <c r="J19" s="31"/>
    </row>
    <row r="20" spans="1:14" x14ac:dyDescent="0.35">
      <c r="A20" s="76">
        <v>43853</v>
      </c>
      <c r="B20" s="61" t="s">
        <v>10</v>
      </c>
      <c r="C20" s="62">
        <v>0.3125</v>
      </c>
      <c r="D20" s="62">
        <v>0.64583333333333337</v>
      </c>
      <c r="E20" s="61"/>
      <c r="F20" s="61">
        <v>2</v>
      </c>
      <c r="G20" s="63" t="str">
        <f t="shared" si="0"/>
        <v>0,00</v>
      </c>
      <c r="H20" s="63">
        <f t="shared" si="1"/>
        <v>8</v>
      </c>
      <c r="I20" s="58"/>
      <c r="J20" s="31"/>
    </row>
    <row r="21" spans="1:14" x14ac:dyDescent="0.35">
      <c r="A21" s="76">
        <v>43854</v>
      </c>
      <c r="B21" s="61" t="s">
        <v>10</v>
      </c>
      <c r="C21" s="62">
        <v>0.3125</v>
      </c>
      <c r="D21" s="62">
        <v>0.64583333333333337</v>
      </c>
      <c r="E21" s="61"/>
      <c r="F21" s="61">
        <v>2</v>
      </c>
      <c r="G21" s="63" t="str">
        <f t="shared" si="0"/>
        <v>0,00</v>
      </c>
      <c r="H21" s="63">
        <f t="shared" si="1"/>
        <v>8</v>
      </c>
      <c r="I21" s="58"/>
      <c r="J21" s="31"/>
    </row>
    <row r="22" spans="1:14" x14ac:dyDescent="0.35">
      <c r="A22" s="76">
        <v>43857</v>
      </c>
      <c r="B22" s="61" t="s">
        <v>10</v>
      </c>
      <c r="C22" s="62">
        <v>0.3125</v>
      </c>
      <c r="D22" s="62">
        <v>0.64583333333333337</v>
      </c>
      <c r="E22" s="61"/>
      <c r="F22" s="61">
        <v>2</v>
      </c>
      <c r="G22" s="63" t="str">
        <f t="shared" si="0"/>
        <v>0,00</v>
      </c>
      <c r="H22" s="63">
        <f t="shared" si="1"/>
        <v>8</v>
      </c>
      <c r="I22" s="58"/>
      <c r="J22" s="31"/>
    </row>
    <row r="23" spans="1:14" x14ac:dyDescent="0.35">
      <c r="A23" s="76">
        <v>43858</v>
      </c>
      <c r="B23" s="61"/>
      <c r="C23" s="62"/>
      <c r="D23" s="62"/>
      <c r="E23" s="61"/>
      <c r="F23" s="61"/>
      <c r="G23" s="63" t="str">
        <f t="shared" si="0"/>
        <v>0,00</v>
      </c>
      <c r="H23" s="63" t="str">
        <f t="shared" si="1"/>
        <v>0,00</v>
      </c>
      <c r="I23" s="58"/>
      <c r="J23" s="31"/>
    </row>
    <row r="24" spans="1:14" x14ac:dyDescent="0.35">
      <c r="A24" s="76">
        <v>43859</v>
      </c>
      <c r="B24" s="61"/>
      <c r="C24" s="62"/>
      <c r="D24" s="62"/>
      <c r="E24" s="61"/>
      <c r="F24" s="61"/>
      <c r="G24" s="63" t="str">
        <f t="shared" si="0"/>
        <v>0,00</v>
      </c>
      <c r="H24" s="63" t="str">
        <f t="shared" si="1"/>
        <v>0,00</v>
      </c>
      <c r="I24" s="58"/>
      <c r="J24" s="31"/>
    </row>
    <row r="25" spans="1:14" x14ac:dyDescent="0.35">
      <c r="A25" s="76">
        <v>43860</v>
      </c>
      <c r="B25" s="61"/>
      <c r="C25" s="62"/>
      <c r="D25" s="62"/>
      <c r="E25" s="61"/>
      <c r="F25" s="61"/>
      <c r="G25" s="63" t="str">
        <f t="shared" si="0"/>
        <v>0,00</v>
      </c>
      <c r="H25" s="63" t="str">
        <f t="shared" si="1"/>
        <v>0,00</v>
      </c>
      <c r="I25" s="58"/>
    </row>
    <row r="26" spans="1:14" x14ac:dyDescent="0.35">
      <c r="A26" s="76">
        <v>43861</v>
      </c>
      <c r="B26" s="61"/>
      <c r="C26" s="62"/>
      <c r="D26" s="62"/>
      <c r="E26" s="61"/>
      <c r="F26" s="61"/>
      <c r="G26" s="63" t="str">
        <f t="shared" si="0"/>
        <v>0,00</v>
      </c>
      <c r="H26" s="63" t="str">
        <f t="shared" si="1"/>
        <v>0,00</v>
      </c>
      <c r="I26" s="58"/>
      <c r="J26" s="41" t="s">
        <v>31</v>
      </c>
      <c r="K26" s="94">
        <f>G27</f>
        <v>40</v>
      </c>
      <c r="L26" s="43" t="s">
        <v>36</v>
      </c>
      <c r="M26" s="43" t="s">
        <v>35</v>
      </c>
      <c r="N26" s="43" t="s">
        <v>37</v>
      </c>
    </row>
    <row r="27" spans="1:14" x14ac:dyDescent="0.35">
      <c r="A27" s="76">
        <v>43862</v>
      </c>
      <c r="B27" s="61"/>
      <c r="C27" s="62"/>
      <c r="D27" s="62"/>
      <c r="E27" s="61"/>
      <c r="F27" s="61"/>
      <c r="G27" s="71">
        <f>SUM(G2:G26)</f>
        <v>40</v>
      </c>
      <c r="H27" s="71">
        <f>SUM(H2:H26)</f>
        <v>112</v>
      </c>
      <c r="I27" s="72"/>
      <c r="J27" s="41" t="s">
        <v>32</v>
      </c>
      <c r="K27" s="42">
        <f>H27</f>
        <v>112</v>
      </c>
      <c r="L27" s="42">
        <f>SUMIF(B2:B26,"Urlaub",H2:H26)</f>
        <v>104</v>
      </c>
      <c r="M27" s="42">
        <f>SUMIF(B2:B26,"Feiertag",H2:H26)</f>
        <v>8</v>
      </c>
      <c r="N27" s="42">
        <f>SUMIF(B2:B26,"Krank",H2:H26)</f>
        <v>0</v>
      </c>
    </row>
    <row r="28" spans="1:14" x14ac:dyDescent="0.35">
      <c r="A28" s="76">
        <v>43863</v>
      </c>
      <c r="B28" s="61"/>
      <c r="C28" s="62"/>
      <c r="D28" s="62"/>
      <c r="E28" s="61"/>
      <c r="F28" s="61"/>
      <c r="G28" s="63" t="str">
        <f t="shared" ref="G28:G56" si="2">IF(F28=1,(D28-C28)*24,"0,00")</f>
        <v>0,00</v>
      </c>
      <c r="H28" s="63" t="str">
        <f t="shared" ref="H28:H56" si="3">IF(F28=2,(D28-C28)*24,"0,00")</f>
        <v>0,00</v>
      </c>
      <c r="I28" s="58"/>
      <c r="J28" s="31"/>
    </row>
    <row r="29" spans="1:14" x14ac:dyDescent="0.35">
      <c r="A29" s="76">
        <v>43864</v>
      </c>
      <c r="B29" s="61"/>
      <c r="C29" s="62"/>
      <c r="D29" s="62"/>
      <c r="E29" s="61"/>
      <c r="F29" s="61"/>
      <c r="G29" s="63" t="str">
        <f t="shared" si="2"/>
        <v>0,00</v>
      </c>
      <c r="H29" s="63" t="str">
        <f t="shared" si="3"/>
        <v>0,00</v>
      </c>
      <c r="I29" s="58"/>
      <c r="J29" s="56"/>
    </row>
    <row r="30" spans="1:14" x14ac:dyDescent="0.35">
      <c r="A30" s="76">
        <v>43865</v>
      </c>
      <c r="B30" s="61"/>
      <c r="C30" s="62"/>
      <c r="D30" s="62"/>
      <c r="E30" s="61"/>
      <c r="F30" s="61"/>
      <c r="G30" s="63" t="str">
        <f t="shared" si="2"/>
        <v>0,00</v>
      </c>
      <c r="H30" s="63" t="str">
        <f t="shared" si="3"/>
        <v>0,00</v>
      </c>
      <c r="I30" s="58"/>
    </row>
    <row r="31" spans="1:14" x14ac:dyDescent="0.35">
      <c r="A31" s="76">
        <v>43866</v>
      </c>
      <c r="B31" s="61"/>
      <c r="C31" s="62"/>
      <c r="D31" s="62"/>
      <c r="E31" s="61"/>
      <c r="F31" s="61"/>
      <c r="G31" s="63" t="str">
        <f t="shared" si="2"/>
        <v>0,00</v>
      </c>
      <c r="H31" s="63" t="str">
        <f t="shared" si="3"/>
        <v>0,00</v>
      </c>
      <c r="I31" s="58"/>
    </row>
    <row r="32" spans="1:14" x14ac:dyDescent="0.35">
      <c r="A32" s="76">
        <v>43867</v>
      </c>
      <c r="B32" s="61"/>
      <c r="C32" s="62"/>
      <c r="D32" s="62"/>
      <c r="E32" s="61"/>
      <c r="F32" s="61"/>
      <c r="G32" s="63" t="str">
        <f t="shared" si="2"/>
        <v>0,00</v>
      </c>
      <c r="H32" s="63" t="str">
        <f t="shared" si="3"/>
        <v>0,00</v>
      </c>
      <c r="I32" s="58"/>
    </row>
    <row r="33" spans="1:10" x14ac:dyDescent="0.35">
      <c r="A33" s="76">
        <v>43868</v>
      </c>
      <c r="B33" s="61"/>
      <c r="C33" s="62"/>
      <c r="D33" s="62"/>
      <c r="E33" s="61"/>
      <c r="F33" s="61"/>
      <c r="G33" s="63" t="str">
        <f t="shared" si="2"/>
        <v>0,00</v>
      </c>
      <c r="H33" s="63" t="str">
        <f t="shared" si="3"/>
        <v>0,00</v>
      </c>
      <c r="I33" s="58"/>
    </row>
    <row r="34" spans="1:10" x14ac:dyDescent="0.35">
      <c r="A34" s="76">
        <v>43869</v>
      </c>
      <c r="B34" s="61"/>
      <c r="C34" s="62"/>
      <c r="D34" s="62"/>
      <c r="E34" s="61"/>
      <c r="F34" s="61"/>
      <c r="G34" s="63" t="str">
        <f t="shared" si="2"/>
        <v>0,00</v>
      </c>
      <c r="H34" s="63" t="str">
        <f t="shared" si="3"/>
        <v>0,00</v>
      </c>
      <c r="I34" s="58"/>
    </row>
    <row r="35" spans="1:10" x14ac:dyDescent="0.35">
      <c r="A35" s="76">
        <v>43870</v>
      </c>
      <c r="B35" s="61"/>
      <c r="C35" s="62"/>
      <c r="D35" s="62"/>
      <c r="E35" s="61"/>
      <c r="F35" s="61"/>
      <c r="G35" s="63" t="str">
        <f t="shared" si="2"/>
        <v>0,00</v>
      </c>
      <c r="H35" s="63" t="str">
        <f t="shared" si="3"/>
        <v>0,00</v>
      </c>
      <c r="I35" s="58"/>
    </row>
    <row r="36" spans="1:10" x14ac:dyDescent="0.35">
      <c r="A36" s="76">
        <v>43871</v>
      </c>
      <c r="B36" s="61"/>
      <c r="C36" s="62"/>
      <c r="D36" s="62"/>
      <c r="E36" s="61"/>
      <c r="F36" s="61"/>
      <c r="G36" s="63" t="str">
        <f t="shared" si="2"/>
        <v>0,00</v>
      </c>
      <c r="H36" s="63" t="str">
        <f t="shared" si="3"/>
        <v>0,00</v>
      </c>
      <c r="I36" s="58"/>
      <c r="J36" s="28"/>
    </row>
    <row r="37" spans="1:10" x14ac:dyDescent="0.35">
      <c r="A37" s="76">
        <v>43872</v>
      </c>
      <c r="B37" s="61"/>
      <c r="C37" s="62"/>
      <c r="D37" s="62"/>
      <c r="E37" s="61"/>
      <c r="F37" s="61"/>
      <c r="G37" s="63" t="str">
        <f t="shared" si="2"/>
        <v>0,00</v>
      </c>
      <c r="H37" s="63" t="str">
        <f t="shared" si="3"/>
        <v>0,00</v>
      </c>
      <c r="I37" s="58"/>
      <c r="J37" s="31"/>
    </row>
    <row r="38" spans="1:10" x14ac:dyDescent="0.35">
      <c r="A38" s="76">
        <v>43873</v>
      </c>
      <c r="B38" s="61"/>
      <c r="C38" s="62"/>
      <c r="D38" s="62"/>
      <c r="E38" s="61"/>
      <c r="F38" s="61"/>
      <c r="G38" s="63" t="str">
        <f t="shared" si="2"/>
        <v>0,00</v>
      </c>
      <c r="H38" s="63" t="str">
        <f t="shared" si="3"/>
        <v>0,00</v>
      </c>
      <c r="I38" s="58"/>
      <c r="J38" s="57"/>
    </row>
    <row r="39" spans="1:10" x14ac:dyDescent="0.35">
      <c r="A39" s="76">
        <v>43874</v>
      </c>
      <c r="B39" s="61"/>
      <c r="C39" s="62"/>
      <c r="D39" s="62"/>
      <c r="E39" s="61"/>
      <c r="F39" s="61"/>
      <c r="G39" s="63" t="str">
        <f t="shared" si="2"/>
        <v>0,00</v>
      </c>
      <c r="H39" s="63" t="str">
        <f t="shared" si="3"/>
        <v>0,00</v>
      </c>
      <c r="I39" s="58"/>
    </row>
    <row r="40" spans="1:10" x14ac:dyDescent="0.35">
      <c r="A40" s="76">
        <v>43875</v>
      </c>
      <c r="B40" s="61"/>
      <c r="C40" s="62"/>
      <c r="D40" s="62"/>
      <c r="E40" s="61"/>
      <c r="F40" s="61"/>
      <c r="G40" s="63" t="str">
        <f t="shared" si="2"/>
        <v>0,00</v>
      </c>
      <c r="H40" s="63" t="str">
        <f t="shared" si="3"/>
        <v>0,00</v>
      </c>
      <c r="I40" s="58"/>
    </row>
    <row r="41" spans="1:10" x14ac:dyDescent="0.35">
      <c r="A41" s="76">
        <v>43876</v>
      </c>
      <c r="B41" s="61"/>
      <c r="C41" s="62"/>
      <c r="D41" s="62"/>
      <c r="E41" s="61"/>
      <c r="F41" s="61"/>
      <c r="G41" s="63" t="str">
        <f t="shared" si="2"/>
        <v>0,00</v>
      </c>
      <c r="H41" s="63" t="str">
        <f t="shared" si="3"/>
        <v>0,00</v>
      </c>
      <c r="I41" s="58"/>
    </row>
    <row r="42" spans="1:10" x14ac:dyDescent="0.35">
      <c r="A42" s="76">
        <v>43877</v>
      </c>
      <c r="B42" s="61"/>
      <c r="C42" s="62"/>
      <c r="D42" s="62"/>
      <c r="E42" s="61"/>
      <c r="F42" s="61"/>
      <c r="G42" s="63" t="str">
        <f t="shared" si="2"/>
        <v>0,00</v>
      </c>
      <c r="H42" s="63" t="str">
        <f t="shared" si="3"/>
        <v>0,00</v>
      </c>
      <c r="I42" s="58"/>
    </row>
    <row r="43" spans="1:10" x14ac:dyDescent="0.35">
      <c r="A43" s="76">
        <v>43878</v>
      </c>
      <c r="B43" s="61"/>
      <c r="C43" s="62"/>
      <c r="D43" s="62"/>
      <c r="E43" s="61"/>
      <c r="F43" s="61"/>
      <c r="G43" s="63" t="str">
        <f t="shared" si="2"/>
        <v>0,00</v>
      </c>
      <c r="H43" s="63" t="str">
        <f t="shared" si="3"/>
        <v>0,00</v>
      </c>
      <c r="I43" s="58"/>
    </row>
    <row r="44" spans="1:10" x14ac:dyDescent="0.35">
      <c r="A44" s="76">
        <v>43879</v>
      </c>
      <c r="B44" s="61"/>
      <c r="C44" s="62"/>
      <c r="D44" s="62"/>
      <c r="E44" s="61"/>
      <c r="F44" s="61"/>
      <c r="G44" s="63" t="str">
        <f t="shared" si="2"/>
        <v>0,00</v>
      </c>
      <c r="H44" s="63" t="str">
        <f t="shared" si="3"/>
        <v>0,00</v>
      </c>
      <c r="I44" s="58"/>
    </row>
    <row r="45" spans="1:10" x14ac:dyDescent="0.35">
      <c r="A45" s="76">
        <v>43880</v>
      </c>
      <c r="B45" s="61"/>
      <c r="C45" s="62"/>
      <c r="D45" s="62"/>
      <c r="E45" s="61"/>
      <c r="F45" s="61"/>
      <c r="G45" s="63" t="str">
        <f t="shared" si="2"/>
        <v>0,00</v>
      </c>
      <c r="H45" s="63" t="str">
        <f t="shared" si="3"/>
        <v>0,00</v>
      </c>
      <c r="I45" s="58"/>
    </row>
    <row r="46" spans="1:10" x14ac:dyDescent="0.35">
      <c r="A46" s="76">
        <v>43881</v>
      </c>
      <c r="B46" s="61"/>
      <c r="C46" s="62"/>
      <c r="D46" s="62"/>
      <c r="E46" s="61"/>
      <c r="F46" s="61"/>
      <c r="G46" s="63" t="str">
        <f t="shared" si="2"/>
        <v>0,00</v>
      </c>
      <c r="H46" s="63" t="str">
        <f t="shared" si="3"/>
        <v>0,00</v>
      </c>
      <c r="I46" s="58"/>
    </row>
    <row r="47" spans="1:10" x14ac:dyDescent="0.35">
      <c r="A47" s="76">
        <v>43882</v>
      </c>
      <c r="B47" s="61"/>
      <c r="C47" s="62"/>
      <c r="D47" s="62"/>
      <c r="E47" s="61"/>
      <c r="F47" s="61"/>
      <c r="G47" s="63" t="str">
        <f t="shared" si="2"/>
        <v>0,00</v>
      </c>
      <c r="H47" s="63" t="str">
        <f t="shared" si="3"/>
        <v>0,00</v>
      </c>
      <c r="I47" s="58"/>
    </row>
    <row r="48" spans="1:10" x14ac:dyDescent="0.35">
      <c r="A48" s="76">
        <v>43883</v>
      </c>
      <c r="B48" s="61"/>
      <c r="C48" s="62"/>
      <c r="D48" s="62"/>
      <c r="E48" s="61"/>
      <c r="F48" s="61"/>
      <c r="G48" s="63" t="str">
        <f t="shared" si="2"/>
        <v>0,00</v>
      </c>
      <c r="H48" s="63" t="str">
        <f t="shared" si="3"/>
        <v>0,00</v>
      </c>
      <c r="I48" s="58"/>
      <c r="J48" s="31"/>
    </row>
    <row r="49" spans="1:14" x14ac:dyDescent="0.35">
      <c r="A49" s="76">
        <v>43884</v>
      </c>
      <c r="B49" s="61"/>
      <c r="C49" s="62"/>
      <c r="D49" s="62"/>
      <c r="E49" s="61"/>
      <c r="F49" s="61"/>
      <c r="G49" s="63" t="str">
        <f t="shared" si="2"/>
        <v>0,00</v>
      </c>
      <c r="H49" s="63" t="str">
        <f t="shared" si="3"/>
        <v>0,00</v>
      </c>
      <c r="I49" s="58"/>
    </row>
    <row r="50" spans="1:14" x14ac:dyDescent="0.35">
      <c r="A50" s="76">
        <v>43885</v>
      </c>
      <c r="B50" s="61"/>
      <c r="C50" s="62"/>
      <c r="D50" s="62"/>
      <c r="E50" s="61"/>
      <c r="F50" s="61"/>
      <c r="G50" s="63" t="str">
        <f t="shared" si="2"/>
        <v>0,00</v>
      </c>
      <c r="H50" s="63" t="str">
        <f t="shared" si="3"/>
        <v>0,00</v>
      </c>
      <c r="I50" s="58"/>
    </row>
    <row r="51" spans="1:14" x14ac:dyDescent="0.35">
      <c r="A51" s="76">
        <v>43886</v>
      </c>
      <c r="B51" s="61"/>
      <c r="C51" s="62"/>
      <c r="D51" s="62"/>
      <c r="E51" s="61"/>
      <c r="F51" s="61"/>
      <c r="G51" s="63" t="str">
        <f t="shared" si="2"/>
        <v>0,00</v>
      </c>
      <c r="H51" s="63" t="str">
        <f t="shared" si="3"/>
        <v>0,00</v>
      </c>
      <c r="I51" s="58"/>
    </row>
    <row r="52" spans="1:14" x14ac:dyDescent="0.35">
      <c r="A52" s="76">
        <v>43887</v>
      </c>
      <c r="B52" s="61"/>
      <c r="C52" s="62"/>
      <c r="D52" s="62"/>
      <c r="E52" s="61"/>
      <c r="F52" s="61"/>
      <c r="G52" s="63" t="str">
        <f t="shared" si="2"/>
        <v>0,00</v>
      </c>
      <c r="H52" s="63" t="str">
        <f t="shared" si="3"/>
        <v>0,00</v>
      </c>
      <c r="I52" s="58"/>
    </row>
    <row r="53" spans="1:14" x14ac:dyDescent="0.35">
      <c r="A53" s="76">
        <v>43888</v>
      </c>
      <c r="B53" s="61"/>
      <c r="C53" s="62"/>
      <c r="D53" s="62"/>
      <c r="E53" s="61"/>
      <c r="F53" s="61"/>
      <c r="G53" s="63" t="str">
        <f t="shared" si="2"/>
        <v>0,00</v>
      </c>
      <c r="H53" s="63" t="str">
        <f t="shared" si="3"/>
        <v>0,00</v>
      </c>
      <c r="I53" s="58"/>
    </row>
    <row r="54" spans="1:14" x14ac:dyDescent="0.35">
      <c r="A54" s="76">
        <v>43889</v>
      </c>
      <c r="B54" s="61"/>
      <c r="C54" s="62"/>
      <c r="D54" s="62"/>
      <c r="E54" s="61"/>
      <c r="F54" s="61"/>
      <c r="G54" s="63" t="str">
        <f t="shared" si="2"/>
        <v>0,00</v>
      </c>
      <c r="H54" s="63" t="str">
        <f t="shared" si="3"/>
        <v>0,00</v>
      </c>
      <c r="I54" s="58"/>
    </row>
    <row r="55" spans="1:14" x14ac:dyDescent="0.35">
      <c r="A55" s="76">
        <v>43890</v>
      </c>
      <c r="B55" s="61"/>
      <c r="C55" s="62"/>
      <c r="D55" s="62"/>
      <c r="E55" s="61"/>
      <c r="F55" s="61"/>
      <c r="G55" s="63" t="str">
        <f t="shared" si="2"/>
        <v>0,00</v>
      </c>
      <c r="H55" s="63" t="str">
        <f t="shared" si="3"/>
        <v>0,00</v>
      </c>
      <c r="I55" s="58"/>
    </row>
    <row r="56" spans="1:14" x14ac:dyDescent="0.35">
      <c r="A56" s="76">
        <v>43891</v>
      </c>
      <c r="B56" s="61"/>
      <c r="C56" s="62"/>
      <c r="D56" s="62"/>
      <c r="E56" s="61"/>
      <c r="F56" s="61"/>
      <c r="G56" s="63" t="str">
        <f t="shared" si="2"/>
        <v>0,00</v>
      </c>
      <c r="H56" s="63" t="str">
        <f t="shared" si="3"/>
        <v>0,00</v>
      </c>
      <c r="I56" s="58"/>
      <c r="J56" s="41" t="s">
        <v>31</v>
      </c>
      <c r="K56" s="42">
        <f>G57</f>
        <v>0</v>
      </c>
      <c r="L56" s="43" t="s">
        <v>36</v>
      </c>
      <c r="M56" s="43" t="s">
        <v>35</v>
      </c>
      <c r="N56" s="43" t="s">
        <v>37</v>
      </c>
    </row>
    <row r="57" spans="1:14" x14ac:dyDescent="0.35">
      <c r="A57" s="76"/>
      <c r="B57" s="61"/>
      <c r="C57" s="62"/>
      <c r="D57" s="62"/>
      <c r="E57" s="61"/>
      <c r="F57" s="61"/>
      <c r="G57" s="71">
        <f>SUM(G28:G56)</f>
        <v>0</v>
      </c>
      <c r="H57" s="71">
        <f>SUM(H28:H56)</f>
        <v>0</v>
      </c>
      <c r="I57" s="58"/>
      <c r="J57" s="41" t="s">
        <v>32</v>
      </c>
      <c r="K57" s="42">
        <f>H57</f>
        <v>0</v>
      </c>
      <c r="L57" s="42">
        <f>SUMIF(B28:B56,"Urlaub",H28:H56)</f>
        <v>0</v>
      </c>
      <c r="M57" s="42">
        <f>SUMIF(B28:B56,"Feiertag",H28:H56)</f>
        <v>0</v>
      </c>
      <c r="N57" s="42">
        <f>SUMIF(B28:B56,"Krank",H28:H56)</f>
        <v>0</v>
      </c>
    </row>
    <row r="58" spans="1:14" x14ac:dyDescent="0.35">
      <c r="A58" s="76">
        <v>43892</v>
      </c>
      <c r="B58" s="61"/>
      <c r="C58" s="62"/>
      <c r="D58" s="62"/>
      <c r="E58" s="61"/>
      <c r="F58" s="61"/>
      <c r="G58" s="63" t="str">
        <f t="shared" ref="G58:G88" si="4">IF(F58=1,(D58-C58)*24,"0,00")</f>
        <v>0,00</v>
      </c>
      <c r="H58" s="63" t="str">
        <f t="shared" ref="H58:H88" si="5">IF(F58=2,(D58-C58)*24,"0,00")</f>
        <v>0,00</v>
      </c>
      <c r="I58" s="58"/>
    </row>
    <row r="59" spans="1:14" x14ac:dyDescent="0.35">
      <c r="A59" s="76">
        <v>43893</v>
      </c>
      <c r="B59" s="61"/>
      <c r="C59" s="62"/>
      <c r="D59" s="62"/>
      <c r="E59" s="61"/>
      <c r="F59" s="61"/>
      <c r="G59" s="63" t="str">
        <f t="shared" si="4"/>
        <v>0,00</v>
      </c>
      <c r="H59" s="63" t="str">
        <f t="shared" si="5"/>
        <v>0,00</v>
      </c>
      <c r="I59" s="58"/>
    </row>
    <row r="60" spans="1:14" x14ac:dyDescent="0.35">
      <c r="A60" s="76">
        <v>43894</v>
      </c>
      <c r="B60" s="61"/>
      <c r="C60" s="62"/>
      <c r="D60" s="62"/>
      <c r="E60" s="61"/>
      <c r="F60" s="61"/>
      <c r="G60" s="63" t="str">
        <f t="shared" si="4"/>
        <v>0,00</v>
      </c>
      <c r="H60" s="63" t="str">
        <f t="shared" si="5"/>
        <v>0,00</v>
      </c>
      <c r="I60" s="58"/>
      <c r="J60" s="56"/>
    </row>
    <row r="61" spans="1:14" x14ac:dyDescent="0.35">
      <c r="A61" s="76">
        <v>43895</v>
      </c>
      <c r="B61" s="61"/>
      <c r="C61" s="62"/>
      <c r="D61" s="62"/>
      <c r="E61" s="61"/>
      <c r="F61" s="61"/>
      <c r="G61" s="63" t="str">
        <f t="shared" si="4"/>
        <v>0,00</v>
      </c>
      <c r="H61" s="63" t="str">
        <f t="shared" si="5"/>
        <v>0,00</v>
      </c>
      <c r="I61" s="58"/>
    </row>
    <row r="62" spans="1:14" x14ac:dyDescent="0.35">
      <c r="A62" s="76">
        <v>43896</v>
      </c>
      <c r="B62" s="61"/>
      <c r="C62" s="62"/>
      <c r="D62" s="62"/>
      <c r="E62" s="61"/>
      <c r="F62" s="61"/>
      <c r="G62" s="63" t="str">
        <f t="shared" si="4"/>
        <v>0,00</v>
      </c>
      <c r="H62" s="63" t="str">
        <f t="shared" si="5"/>
        <v>0,00</v>
      </c>
      <c r="I62" s="58"/>
    </row>
    <row r="63" spans="1:14" x14ac:dyDescent="0.35">
      <c r="A63" s="76">
        <v>43897</v>
      </c>
      <c r="B63" s="61"/>
      <c r="C63" s="62"/>
      <c r="D63" s="62"/>
      <c r="E63" s="61"/>
      <c r="F63" s="61"/>
      <c r="G63" s="63" t="str">
        <f t="shared" si="4"/>
        <v>0,00</v>
      </c>
      <c r="H63" s="63" t="str">
        <f t="shared" si="5"/>
        <v>0,00</v>
      </c>
      <c r="I63" s="58"/>
    </row>
    <row r="64" spans="1:14" x14ac:dyDescent="0.35">
      <c r="A64" s="76">
        <v>43898</v>
      </c>
      <c r="B64" s="61"/>
      <c r="C64" s="62"/>
      <c r="D64" s="62"/>
      <c r="E64" s="61"/>
      <c r="F64" s="61"/>
      <c r="G64" s="63" t="str">
        <f t="shared" si="4"/>
        <v>0,00</v>
      </c>
      <c r="H64" s="63" t="str">
        <f t="shared" si="5"/>
        <v>0,00</v>
      </c>
      <c r="I64" s="58"/>
    </row>
    <row r="65" spans="1:10" x14ac:dyDescent="0.35">
      <c r="A65" s="76">
        <v>43899</v>
      </c>
      <c r="B65" s="61"/>
      <c r="C65" s="62"/>
      <c r="D65" s="62"/>
      <c r="E65" s="61"/>
      <c r="F65" s="61"/>
      <c r="G65" s="63" t="str">
        <f t="shared" si="4"/>
        <v>0,00</v>
      </c>
      <c r="H65" s="63" t="str">
        <f t="shared" si="5"/>
        <v>0,00</v>
      </c>
      <c r="I65" s="58"/>
    </row>
    <row r="66" spans="1:10" x14ac:dyDescent="0.35">
      <c r="A66" s="76">
        <v>43900</v>
      </c>
      <c r="B66" s="61"/>
      <c r="C66" s="62"/>
      <c r="D66" s="62"/>
      <c r="E66" s="61"/>
      <c r="F66" s="61"/>
      <c r="G66" s="63" t="str">
        <f t="shared" si="4"/>
        <v>0,00</v>
      </c>
      <c r="H66" s="63" t="str">
        <f t="shared" si="5"/>
        <v>0,00</v>
      </c>
      <c r="I66" s="58"/>
    </row>
    <row r="67" spans="1:10" x14ac:dyDescent="0.35">
      <c r="A67" s="76">
        <v>43901</v>
      </c>
      <c r="B67" s="61"/>
      <c r="C67" s="62"/>
      <c r="D67" s="62"/>
      <c r="E67" s="61"/>
      <c r="F67" s="61"/>
      <c r="G67" s="63" t="str">
        <f t="shared" si="4"/>
        <v>0,00</v>
      </c>
      <c r="H67" s="63" t="str">
        <f t="shared" si="5"/>
        <v>0,00</v>
      </c>
      <c r="I67" s="58"/>
    </row>
    <row r="68" spans="1:10" x14ac:dyDescent="0.35">
      <c r="A68" s="76">
        <v>43902</v>
      </c>
      <c r="B68" s="61"/>
      <c r="C68" s="62"/>
      <c r="D68" s="62"/>
      <c r="E68" s="61"/>
      <c r="F68" s="61"/>
      <c r="G68" s="63" t="str">
        <f t="shared" si="4"/>
        <v>0,00</v>
      </c>
      <c r="H68" s="63" t="str">
        <f t="shared" si="5"/>
        <v>0,00</v>
      </c>
      <c r="I68" s="58"/>
    </row>
    <row r="69" spans="1:10" x14ac:dyDescent="0.35">
      <c r="A69" s="76">
        <v>43903</v>
      </c>
      <c r="B69" s="61"/>
      <c r="C69" s="62"/>
      <c r="D69" s="62"/>
      <c r="E69" s="61"/>
      <c r="F69" s="61"/>
      <c r="G69" s="63" t="str">
        <f t="shared" si="4"/>
        <v>0,00</v>
      </c>
      <c r="H69" s="63" t="str">
        <f t="shared" si="5"/>
        <v>0,00</v>
      </c>
      <c r="I69" s="58"/>
      <c r="J69" s="31"/>
    </row>
    <row r="70" spans="1:10" x14ac:dyDescent="0.35">
      <c r="A70" s="76">
        <v>43904</v>
      </c>
      <c r="B70" s="61"/>
      <c r="C70" s="62"/>
      <c r="D70" s="62"/>
      <c r="E70" s="61"/>
      <c r="F70" s="61"/>
      <c r="G70" s="63" t="str">
        <f t="shared" si="4"/>
        <v>0,00</v>
      </c>
      <c r="H70" s="63" t="str">
        <f t="shared" si="5"/>
        <v>0,00</v>
      </c>
      <c r="I70" s="58"/>
    </row>
    <row r="71" spans="1:10" x14ac:dyDescent="0.35">
      <c r="A71" s="76">
        <v>43905</v>
      </c>
      <c r="B71" s="61"/>
      <c r="C71" s="62"/>
      <c r="D71" s="62"/>
      <c r="E71" s="61"/>
      <c r="F71" s="61"/>
      <c r="G71" s="63" t="str">
        <f t="shared" si="4"/>
        <v>0,00</v>
      </c>
      <c r="H71" s="63" t="str">
        <f t="shared" si="5"/>
        <v>0,00</v>
      </c>
      <c r="I71" s="58"/>
    </row>
    <row r="72" spans="1:10" x14ac:dyDescent="0.35">
      <c r="A72" s="76">
        <v>43906</v>
      </c>
      <c r="B72" s="61"/>
      <c r="C72" s="62"/>
      <c r="D72" s="62"/>
      <c r="E72" s="61"/>
      <c r="F72" s="61"/>
      <c r="G72" s="63" t="str">
        <f t="shared" si="4"/>
        <v>0,00</v>
      </c>
      <c r="H72" s="63" t="str">
        <f t="shared" si="5"/>
        <v>0,00</v>
      </c>
      <c r="I72" s="58"/>
    </row>
    <row r="73" spans="1:10" x14ac:dyDescent="0.35">
      <c r="A73" s="76">
        <v>43907</v>
      </c>
      <c r="B73" s="61"/>
      <c r="C73" s="62"/>
      <c r="D73" s="62"/>
      <c r="E73" s="61"/>
      <c r="F73" s="61"/>
      <c r="G73" s="63" t="str">
        <f t="shared" si="4"/>
        <v>0,00</v>
      </c>
      <c r="H73" s="63" t="str">
        <f t="shared" si="5"/>
        <v>0,00</v>
      </c>
      <c r="I73" s="58"/>
    </row>
    <row r="74" spans="1:10" x14ac:dyDescent="0.35">
      <c r="A74" s="76">
        <v>43908</v>
      </c>
      <c r="B74" s="61"/>
      <c r="C74" s="62"/>
      <c r="D74" s="62"/>
      <c r="E74" s="61"/>
      <c r="F74" s="61"/>
      <c r="G74" s="63" t="str">
        <f t="shared" si="4"/>
        <v>0,00</v>
      </c>
      <c r="H74" s="63" t="str">
        <f t="shared" si="5"/>
        <v>0,00</v>
      </c>
      <c r="I74" s="58"/>
    </row>
    <row r="75" spans="1:10" x14ac:dyDescent="0.35">
      <c r="A75" s="76">
        <v>43909</v>
      </c>
      <c r="B75" s="61"/>
      <c r="C75" s="62"/>
      <c r="D75" s="62"/>
      <c r="E75" s="61"/>
      <c r="F75" s="61"/>
      <c r="G75" s="63" t="str">
        <f t="shared" si="4"/>
        <v>0,00</v>
      </c>
      <c r="H75" s="63" t="str">
        <f t="shared" si="5"/>
        <v>0,00</v>
      </c>
      <c r="I75" s="58"/>
    </row>
    <row r="76" spans="1:10" x14ac:dyDescent="0.35">
      <c r="A76" s="76">
        <v>43910</v>
      </c>
      <c r="B76" s="61"/>
      <c r="C76" s="62"/>
      <c r="D76" s="62"/>
      <c r="E76" s="61"/>
      <c r="F76" s="61"/>
      <c r="G76" s="63" t="str">
        <f t="shared" si="4"/>
        <v>0,00</v>
      </c>
      <c r="H76" s="63" t="str">
        <f t="shared" si="5"/>
        <v>0,00</v>
      </c>
      <c r="I76" s="58"/>
    </row>
    <row r="77" spans="1:10" x14ac:dyDescent="0.35">
      <c r="A77" s="76">
        <v>43911</v>
      </c>
      <c r="B77" s="61"/>
      <c r="C77" s="62"/>
      <c r="D77" s="62"/>
      <c r="E77" s="61"/>
      <c r="F77" s="61"/>
      <c r="G77" s="63" t="str">
        <f t="shared" si="4"/>
        <v>0,00</v>
      </c>
      <c r="H77" s="63" t="str">
        <f t="shared" si="5"/>
        <v>0,00</v>
      </c>
      <c r="I77" s="58"/>
    </row>
    <row r="78" spans="1:10" x14ac:dyDescent="0.35">
      <c r="A78" s="76">
        <v>43912</v>
      </c>
      <c r="B78" s="61"/>
      <c r="C78" s="62"/>
      <c r="D78" s="62"/>
      <c r="E78" s="61"/>
      <c r="F78" s="61"/>
      <c r="G78" s="63" t="str">
        <f t="shared" si="4"/>
        <v>0,00</v>
      </c>
      <c r="H78" s="63" t="str">
        <f t="shared" si="5"/>
        <v>0,00</v>
      </c>
      <c r="I78" s="58"/>
    </row>
    <row r="79" spans="1:10" x14ac:dyDescent="0.35">
      <c r="A79" s="76">
        <v>43913</v>
      </c>
      <c r="B79" s="61"/>
      <c r="C79" s="62"/>
      <c r="D79" s="62"/>
      <c r="E79" s="61"/>
      <c r="F79" s="61"/>
      <c r="G79" s="63" t="str">
        <f t="shared" si="4"/>
        <v>0,00</v>
      </c>
      <c r="H79" s="63" t="str">
        <f t="shared" si="5"/>
        <v>0,00</v>
      </c>
      <c r="I79" s="58"/>
      <c r="J79" s="31"/>
    </row>
    <row r="80" spans="1:10" x14ac:dyDescent="0.35">
      <c r="A80" s="76">
        <v>43914</v>
      </c>
      <c r="B80" s="61"/>
      <c r="C80" s="62"/>
      <c r="D80" s="62"/>
      <c r="E80" s="61"/>
      <c r="F80" s="61"/>
      <c r="G80" s="63" t="str">
        <f t="shared" si="4"/>
        <v>0,00</v>
      </c>
      <c r="H80" s="63" t="str">
        <f t="shared" si="5"/>
        <v>0,00</v>
      </c>
      <c r="I80" s="58"/>
    </row>
    <row r="81" spans="1:14" x14ac:dyDescent="0.35">
      <c r="A81" s="76">
        <v>43915</v>
      </c>
      <c r="B81" s="61"/>
      <c r="C81" s="62"/>
      <c r="D81" s="62"/>
      <c r="E81" s="61"/>
      <c r="F81" s="61"/>
      <c r="G81" s="63" t="str">
        <f t="shared" si="4"/>
        <v>0,00</v>
      </c>
      <c r="H81" s="63" t="str">
        <f t="shared" si="5"/>
        <v>0,00</v>
      </c>
      <c r="I81" s="58"/>
    </row>
    <row r="82" spans="1:14" x14ac:dyDescent="0.35">
      <c r="A82" s="76">
        <v>43916</v>
      </c>
      <c r="B82" s="61"/>
      <c r="C82" s="62"/>
      <c r="D82" s="62"/>
      <c r="E82" s="61"/>
      <c r="F82" s="61"/>
      <c r="G82" s="63" t="str">
        <f t="shared" si="4"/>
        <v>0,00</v>
      </c>
      <c r="H82" s="63" t="str">
        <f t="shared" si="5"/>
        <v>0,00</v>
      </c>
      <c r="I82" s="58"/>
    </row>
    <row r="83" spans="1:14" x14ac:dyDescent="0.35">
      <c r="A83" s="76">
        <v>43917</v>
      </c>
      <c r="B83" s="61"/>
      <c r="C83" s="62"/>
      <c r="D83" s="62"/>
      <c r="E83" s="61"/>
      <c r="F83" s="61"/>
      <c r="G83" s="63" t="str">
        <f t="shared" si="4"/>
        <v>0,00</v>
      </c>
      <c r="H83" s="63" t="str">
        <f t="shared" si="5"/>
        <v>0,00</v>
      </c>
      <c r="I83" s="58"/>
    </row>
    <row r="84" spans="1:14" x14ac:dyDescent="0.35">
      <c r="A84" s="76">
        <v>43918</v>
      </c>
      <c r="B84" s="61"/>
      <c r="C84" s="62"/>
      <c r="D84" s="62"/>
      <c r="E84" s="61"/>
      <c r="F84" s="61"/>
      <c r="G84" s="63" t="str">
        <f t="shared" si="4"/>
        <v>0,00</v>
      </c>
      <c r="H84" s="63" t="str">
        <f t="shared" si="5"/>
        <v>0,00</v>
      </c>
      <c r="I84" s="58"/>
    </row>
    <row r="85" spans="1:14" x14ac:dyDescent="0.35">
      <c r="A85" s="76">
        <v>43919</v>
      </c>
      <c r="B85" s="61"/>
      <c r="C85" s="62"/>
      <c r="D85" s="62"/>
      <c r="E85" s="61"/>
      <c r="F85" s="61"/>
      <c r="G85" s="63" t="str">
        <f t="shared" si="4"/>
        <v>0,00</v>
      </c>
      <c r="H85" s="63" t="str">
        <f t="shared" si="5"/>
        <v>0,00</v>
      </c>
      <c r="I85" s="58"/>
    </row>
    <row r="86" spans="1:14" x14ac:dyDescent="0.35">
      <c r="A86" s="76">
        <v>43920</v>
      </c>
      <c r="B86" s="61"/>
      <c r="C86" s="62"/>
      <c r="D86" s="62"/>
      <c r="E86" s="61"/>
      <c r="F86" s="61"/>
      <c r="G86" s="63" t="str">
        <f t="shared" si="4"/>
        <v>0,00</v>
      </c>
      <c r="H86" s="63" t="str">
        <f t="shared" si="5"/>
        <v>0,00</v>
      </c>
      <c r="I86" s="58"/>
    </row>
    <row r="87" spans="1:14" x14ac:dyDescent="0.35">
      <c r="A87" s="76">
        <v>43921</v>
      </c>
      <c r="B87" s="61"/>
      <c r="C87" s="62"/>
      <c r="D87" s="62"/>
      <c r="E87" s="61"/>
      <c r="F87" s="61"/>
      <c r="G87" s="63" t="str">
        <f t="shared" si="4"/>
        <v>0,00</v>
      </c>
      <c r="H87" s="63" t="str">
        <f t="shared" si="5"/>
        <v>0,00</v>
      </c>
      <c r="I87" s="58"/>
    </row>
    <row r="88" spans="1:14" x14ac:dyDescent="0.35">
      <c r="A88" s="76"/>
      <c r="B88" s="61"/>
      <c r="C88" s="62"/>
      <c r="D88" s="62"/>
      <c r="E88" s="61"/>
      <c r="F88" s="61"/>
      <c r="G88" s="63" t="str">
        <f t="shared" si="4"/>
        <v>0,00</v>
      </c>
      <c r="H88" s="63" t="str">
        <f t="shared" si="5"/>
        <v>0,00</v>
      </c>
      <c r="I88" s="58"/>
      <c r="J88" s="41" t="s">
        <v>31</v>
      </c>
      <c r="K88" s="42">
        <f>G89</f>
        <v>0</v>
      </c>
      <c r="L88" s="43" t="s">
        <v>36</v>
      </c>
      <c r="M88" s="43" t="s">
        <v>35</v>
      </c>
      <c r="N88" s="43" t="s">
        <v>37</v>
      </c>
    </row>
    <row r="89" spans="1:14" x14ac:dyDescent="0.35">
      <c r="A89" s="76"/>
      <c r="B89" s="61"/>
      <c r="C89" s="62"/>
      <c r="D89" s="62"/>
      <c r="E89" s="61"/>
      <c r="F89" s="61"/>
      <c r="G89" s="71">
        <f>SUM(G58:G88)</f>
        <v>0</v>
      </c>
      <c r="H89" s="71">
        <f>SUM(H58:H88)</f>
        <v>0</v>
      </c>
      <c r="I89" s="58"/>
      <c r="J89" s="41" t="s">
        <v>32</v>
      </c>
      <c r="K89" s="42">
        <f>H89</f>
        <v>0</v>
      </c>
      <c r="L89" s="42">
        <f>SUMIF(B58:B88,"Urlaub",H58:H88)</f>
        <v>0</v>
      </c>
      <c r="M89" s="42">
        <f>SUMIF(B58:B88,"Feiertag",H58:H88)</f>
        <v>0</v>
      </c>
      <c r="N89" s="42">
        <f>SUMIF(B58:B88,"Krank",H58:H88)</f>
        <v>0</v>
      </c>
    </row>
    <row r="90" spans="1:14" x14ac:dyDescent="0.35">
      <c r="A90" s="76">
        <v>43922</v>
      </c>
      <c r="B90" s="61"/>
      <c r="C90" s="62"/>
      <c r="D90" s="62"/>
      <c r="E90" s="61"/>
      <c r="F90" s="61"/>
      <c r="G90" s="63" t="str">
        <f t="shared" ref="G90:G119" si="6">IF(F90=1,(D90-C90)*24,"0,00")</f>
        <v>0,00</v>
      </c>
      <c r="H90" s="63" t="str">
        <f t="shared" ref="H90:H119" si="7">IF(F90=2,(D90-C90)*24,"0,00")</f>
        <v>0,00</v>
      </c>
      <c r="I90" s="58"/>
    </row>
    <row r="91" spans="1:14" x14ac:dyDescent="0.35">
      <c r="A91" s="76">
        <v>43923</v>
      </c>
      <c r="B91" s="61"/>
      <c r="C91" s="62"/>
      <c r="D91" s="62"/>
      <c r="E91" s="61"/>
      <c r="F91" s="61"/>
      <c r="G91" s="63" t="str">
        <f t="shared" si="6"/>
        <v>0,00</v>
      </c>
      <c r="H91" s="63" t="str">
        <f t="shared" si="7"/>
        <v>0,00</v>
      </c>
      <c r="I91" s="58"/>
    </row>
    <row r="92" spans="1:14" x14ac:dyDescent="0.35">
      <c r="A92" s="76">
        <v>43924</v>
      </c>
      <c r="B92" s="61"/>
      <c r="C92" s="62"/>
      <c r="D92" s="62"/>
      <c r="E92" s="61"/>
      <c r="F92" s="61"/>
      <c r="G92" s="63" t="str">
        <f t="shared" si="6"/>
        <v>0,00</v>
      </c>
      <c r="H92" s="63" t="str">
        <f t="shared" si="7"/>
        <v>0,00</v>
      </c>
      <c r="I92" s="58"/>
    </row>
    <row r="93" spans="1:14" x14ac:dyDescent="0.35">
      <c r="A93" s="76">
        <v>43925</v>
      </c>
      <c r="B93" s="61"/>
      <c r="C93" s="62"/>
      <c r="D93" s="62"/>
      <c r="E93" s="61"/>
      <c r="F93" s="61"/>
      <c r="G93" s="63" t="str">
        <f t="shared" si="6"/>
        <v>0,00</v>
      </c>
      <c r="H93" s="63" t="str">
        <f t="shared" si="7"/>
        <v>0,00</v>
      </c>
      <c r="I93" s="58"/>
    </row>
    <row r="94" spans="1:14" x14ac:dyDescent="0.35">
      <c r="A94" s="76">
        <v>43926</v>
      </c>
      <c r="B94" s="61"/>
      <c r="C94" s="62"/>
      <c r="D94" s="62"/>
      <c r="E94" s="61"/>
      <c r="F94" s="61"/>
      <c r="G94" s="63" t="str">
        <f t="shared" si="6"/>
        <v>0,00</v>
      </c>
      <c r="H94" s="63" t="str">
        <f t="shared" si="7"/>
        <v>0,00</v>
      </c>
      <c r="I94" s="58"/>
    </row>
    <row r="95" spans="1:14" x14ac:dyDescent="0.35">
      <c r="A95" s="76">
        <v>43927</v>
      </c>
      <c r="B95" s="61"/>
      <c r="C95" s="62"/>
      <c r="D95" s="62"/>
      <c r="E95" s="61"/>
      <c r="F95" s="61"/>
      <c r="G95" s="63" t="str">
        <f t="shared" si="6"/>
        <v>0,00</v>
      </c>
      <c r="H95" s="63" t="str">
        <f t="shared" si="7"/>
        <v>0,00</v>
      </c>
      <c r="I95" s="58"/>
    </row>
    <row r="96" spans="1:14" x14ac:dyDescent="0.35">
      <c r="A96" s="76">
        <v>43928</v>
      </c>
      <c r="B96" s="61"/>
      <c r="C96" s="62"/>
      <c r="D96" s="62"/>
      <c r="E96" s="61"/>
      <c r="F96" s="61"/>
      <c r="G96" s="63" t="str">
        <f t="shared" si="6"/>
        <v>0,00</v>
      </c>
      <c r="H96" s="63" t="str">
        <f t="shared" si="7"/>
        <v>0,00</v>
      </c>
      <c r="I96" s="58"/>
    </row>
    <row r="97" spans="1:10" x14ac:dyDescent="0.35">
      <c r="A97" s="76">
        <v>43929</v>
      </c>
      <c r="B97" s="61"/>
      <c r="C97" s="62"/>
      <c r="D97" s="62"/>
      <c r="E97" s="61"/>
      <c r="F97" s="61"/>
      <c r="G97" s="63" t="str">
        <f t="shared" si="6"/>
        <v>0,00</v>
      </c>
      <c r="H97" s="63" t="str">
        <f t="shared" si="7"/>
        <v>0,00</v>
      </c>
      <c r="I97" s="58"/>
    </row>
    <row r="98" spans="1:10" x14ac:dyDescent="0.35">
      <c r="A98" s="76">
        <v>43930</v>
      </c>
      <c r="B98" s="61"/>
      <c r="C98" s="62"/>
      <c r="D98" s="62"/>
      <c r="E98" s="61"/>
      <c r="F98" s="61"/>
      <c r="G98" s="63" t="str">
        <f t="shared" si="6"/>
        <v>0,00</v>
      </c>
      <c r="H98" s="63" t="str">
        <f t="shared" si="7"/>
        <v>0,00</v>
      </c>
      <c r="I98" s="58"/>
    </row>
    <row r="99" spans="1:10" x14ac:dyDescent="0.35">
      <c r="A99" s="76">
        <v>43931</v>
      </c>
      <c r="B99" s="61"/>
      <c r="C99" s="62"/>
      <c r="D99" s="62"/>
      <c r="E99" s="61"/>
      <c r="F99" s="61"/>
      <c r="G99" s="63" t="str">
        <f t="shared" si="6"/>
        <v>0,00</v>
      </c>
      <c r="H99" s="63" t="str">
        <f t="shared" si="7"/>
        <v>0,00</v>
      </c>
      <c r="I99" s="58"/>
    </row>
    <row r="100" spans="1:10" x14ac:dyDescent="0.35">
      <c r="A100" s="76">
        <v>43932</v>
      </c>
      <c r="B100" s="61"/>
      <c r="C100" s="62"/>
      <c r="D100" s="62"/>
      <c r="E100" s="61"/>
      <c r="F100" s="61"/>
      <c r="G100" s="63" t="str">
        <f t="shared" si="6"/>
        <v>0,00</v>
      </c>
      <c r="H100" s="63" t="str">
        <f t="shared" si="7"/>
        <v>0,00</v>
      </c>
      <c r="I100" s="58"/>
    </row>
    <row r="101" spans="1:10" x14ac:dyDescent="0.35">
      <c r="A101" s="76">
        <v>43933</v>
      </c>
      <c r="B101" s="61"/>
      <c r="C101" s="62"/>
      <c r="D101" s="62"/>
      <c r="E101" s="61"/>
      <c r="F101" s="61"/>
      <c r="G101" s="63" t="str">
        <f t="shared" si="6"/>
        <v>0,00</v>
      </c>
      <c r="H101" s="63" t="str">
        <f t="shared" si="7"/>
        <v>0,00</v>
      </c>
      <c r="I101" s="58"/>
    </row>
    <row r="102" spans="1:10" x14ac:dyDescent="0.35">
      <c r="A102" s="76">
        <v>43934</v>
      </c>
      <c r="B102" s="61"/>
      <c r="C102" s="62"/>
      <c r="D102" s="62"/>
      <c r="E102" s="61"/>
      <c r="F102" s="61"/>
      <c r="G102" s="63" t="str">
        <f t="shared" si="6"/>
        <v>0,00</v>
      </c>
      <c r="H102" s="63" t="str">
        <f t="shared" si="7"/>
        <v>0,00</v>
      </c>
      <c r="I102" s="58"/>
    </row>
    <row r="103" spans="1:10" x14ac:dyDescent="0.35">
      <c r="A103" s="76">
        <v>43935</v>
      </c>
      <c r="B103" s="61"/>
      <c r="C103" s="62"/>
      <c r="D103" s="62"/>
      <c r="E103" s="61"/>
      <c r="F103" s="61"/>
      <c r="G103" s="63" t="str">
        <f t="shared" si="6"/>
        <v>0,00</v>
      </c>
      <c r="H103" s="63" t="str">
        <f t="shared" si="7"/>
        <v>0,00</v>
      </c>
      <c r="I103" s="58"/>
    </row>
    <row r="104" spans="1:10" x14ac:dyDescent="0.35">
      <c r="A104" s="76">
        <v>43936</v>
      </c>
      <c r="B104" s="61"/>
      <c r="C104" s="62"/>
      <c r="D104" s="62"/>
      <c r="E104" s="61"/>
      <c r="F104" s="61"/>
      <c r="G104" s="63" t="str">
        <f t="shared" si="6"/>
        <v>0,00</v>
      </c>
      <c r="H104" s="63" t="str">
        <f t="shared" si="7"/>
        <v>0,00</v>
      </c>
      <c r="I104" s="58"/>
    </row>
    <row r="105" spans="1:10" x14ac:dyDescent="0.35">
      <c r="A105" s="76">
        <v>43937</v>
      </c>
      <c r="B105" s="61"/>
      <c r="C105" s="62"/>
      <c r="D105" s="62"/>
      <c r="E105" s="61"/>
      <c r="F105" s="61"/>
      <c r="G105" s="63" t="str">
        <f t="shared" si="6"/>
        <v>0,00</v>
      </c>
      <c r="H105" s="63" t="str">
        <f t="shared" si="7"/>
        <v>0,00</v>
      </c>
      <c r="I105" s="58"/>
    </row>
    <row r="106" spans="1:10" x14ac:dyDescent="0.35">
      <c r="A106" s="76">
        <v>43938</v>
      </c>
      <c r="B106" s="61"/>
      <c r="C106" s="62"/>
      <c r="D106" s="62"/>
      <c r="E106" s="61"/>
      <c r="F106" s="61"/>
      <c r="G106" s="63" t="str">
        <f t="shared" si="6"/>
        <v>0,00</v>
      </c>
      <c r="H106" s="63" t="str">
        <f t="shared" si="7"/>
        <v>0,00</v>
      </c>
      <c r="I106" s="58"/>
    </row>
    <row r="107" spans="1:10" x14ac:dyDescent="0.35">
      <c r="A107" s="76">
        <v>43939</v>
      </c>
      <c r="B107" s="61"/>
      <c r="C107" s="62"/>
      <c r="D107" s="62"/>
      <c r="E107" s="61"/>
      <c r="F107" s="61"/>
      <c r="G107" s="63" t="str">
        <f t="shared" si="6"/>
        <v>0,00</v>
      </c>
      <c r="H107" s="63" t="str">
        <f t="shared" si="7"/>
        <v>0,00</v>
      </c>
      <c r="I107" s="58"/>
    </row>
    <row r="108" spans="1:10" x14ac:dyDescent="0.35">
      <c r="A108" s="76">
        <v>43940</v>
      </c>
      <c r="B108" s="61"/>
      <c r="C108" s="62"/>
      <c r="D108" s="62"/>
      <c r="E108" s="61"/>
      <c r="F108" s="61"/>
      <c r="G108" s="63" t="str">
        <f t="shared" si="6"/>
        <v>0,00</v>
      </c>
      <c r="H108" s="63" t="str">
        <f t="shared" si="7"/>
        <v>0,00</v>
      </c>
      <c r="I108" s="58"/>
      <c r="J108" s="31"/>
    </row>
    <row r="109" spans="1:10" x14ac:dyDescent="0.35">
      <c r="A109" s="76">
        <v>43941</v>
      </c>
      <c r="B109" s="61"/>
      <c r="C109" s="62"/>
      <c r="D109" s="62"/>
      <c r="E109" s="61"/>
      <c r="F109" s="61"/>
      <c r="G109" s="63" t="str">
        <f t="shared" si="6"/>
        <v>0,00</v>
      </c>
      <c r="H109" s="63" t="str">
        <f t="shared" si="7"/>
        <v>0,00</v>
      </c>
      <c r="I109" s="58"/>
    </row>
    <row r="110" spans="1:10" x14ac:dyDescent="0.35">
      <c r="A110" s="76">
        <v>43942</v>
      </c>
      <c r="B110" s="61"/>
      <c r="C110" s="62"/>
      <c r="D110" s="62"/>
      <c r="E110" s="61"/>
      <c r="F110" s="61"/>
      <c r="G110" s="63" t="str">
        <f t="shared" si="6"/>
        <v>0,00</v>
      </c>
      <c r="H110" s="63" t="str">
        <f t="shared" si="7"/>
        <v>0,00</v>
      </c>
      <c r="I110" s="58"/>
    </row>
    <row r="111" spans="1:10" x14ac:dyDescent="0.35">
      <c r="A111" s="76">
        <v>43943</v>
      </c>
      <c r="B111" s="61"/>
      <c r="C111" s="62"/>
      <c r="D111" s="62"/>
      <c r="E111" s="61"/>
      <c r="F111" s="61"/>
      <c r="G111" s="63" t="str">
        <f t="shared" si="6"/>
        <v>0,00</v>
      </c>
      <c r="H111" s="63" t="str">
        <f t="shared" si="7"/>
        <v>0,00</v>
      </c>
      <c r="I111" s="58"/>
    </row>
    <row r="112" spans="1:10" x14ac:dyDescent="0.35">
      <c r="A112" s="76">
        <v>43944</v>
      </c>
      <c r="B112" s="61"/>
      <c r="C112" s="62"/>
      <c r="D112" s="62"/>
      <c r="E112" s="61"/>
      <c r="F112" s="61"/>
      <c r="G112" s="63" t="str">
        <f t="shared" si="6"/>
        <v>0,00</v>
      </c>
      <c r="H112" s="63" t="str">
        <f t="shared" si="7"/>
        <v>0,00</v>
      </c>
      <c r="I112" s="58"/>
    </row>
    <row r="113" spans="1:14" x14ac:dyDescent="0.35">
      <c r="A113" s="76">
        <v>43945</v>
      </c>
      <c r="B113" s="61"/>
      <c r="C113" s="62"/>
      <c r="D113" s="62"/>
      <c r="E113" s="61"/>
      <c r="F113" s="61"/>
      <c r="G113" s="63" t="str">
        <f t="shared" si="6"/>
        <v>0,00</v>
      </c>
      <c r="H113" s="63" t="str">
        <f t="shared" si="7"/>
        <v>0,00</v>
      </c>
      <c r="I113" s="58"/>
    </row>
    <row r="114" spans="1:14" x14ac:dyDescent="0.35">
      <c r="A114" s="76">
        <v>43946</v>
      </c>
      <c r="B114" s="61"/>
      <c r="C114" s="62"/>
      <c r="D114" s="62"/>
      <c r="E114" s="61"/>
      <c r="F114" s="61"/>
      <c r="G114" s="63" t="str">
        <f t="shared" si="6"/>
        <v>0,00</v>
      </c>
      <c r="H114" s="63" t="str">
        <f t="shared" si="7"/>
        <v>0,00</v>
      </c>
      <c r="I114" s="58"/>
    </row>
    <row r="115" spans="1:14" x14ac:dyDescent="0.35">
      <c r="A115" s="76">
        <v>43947</v>
      </c>
      <c r="B115" s="61"/>
      <c r="C115" s="62"/>
      <c r="D115" s="62"/>
      <c r="E115" s="61"/>
      <c r="F115" s="61"/>
      <c r="G115" s="63" t="str">
        <f t="shared" si="6"/>
        <v>0,00</v>
      </c>
      <c r="H115" s="63" t="str">
        <f t="shared" si="7"/>
        <v>0,00</v>
      </c>
      <c r="I115" s="58"/>
    </row>
    <row r="116" spans="1:14" x14ac:dyDescent="0.35">
      <c r="A116" s="76">
        <v>43948</v>
      </c>
      <c r="B116" s="61"/>
      <c r="C116" s="62"/>
      <c r="D116" s="62"/>
      <c r="E116" s="61"/>
      <c r="F116" s="61"/>
      <c r="G116" s="63" t="str">
        <f t="shared" si="6"/>
        <v>0,00</v>
      </c>
      <c r="H116" s="63" t="str">
        <f t="shared" si="7"/>
        <v>0,00</v>
      </c>
      <c r="I116" s="58"/>
    </row>
    <row r="117" spans="1:14" x14ac:dyDescent="0.35">
      <c r="A117" s="76">
        <v>43949</v>
      </c>
      <c r="B117" s="61"/>
      <c r="C117" s="62"/>
      <c r="D117" s="62"/>
      <c r="E117" s="61"/>
      <c r="F117" s="61"/>
      <c r="G117" s="63" t="str">
        <f t="shared" si="6"/>
        <v>0,00</v>
      </c>
      <c r="H117" s="63" t="str">
        <f t="shared" si="7"/>
        <v>0,00</v>
      </c>
      <c r="I117" s="58"/>
    </row>
    <row r="118" spans="1:14" x14ac:dyDescent="0.35">
      <c r="A118" s="76">
        <v>43950</v>
      </c>
      <c r="B118" s="61"/>
      <c r="C118" s="62"/>
      <c r="D118" s="62"/>
      <c r="E118" s="61"/>
      <c r="F118" s="61"/>
      <c r="G118" s="63" t="str">
        <f t="shared" si="6"/>
        <v>0,00</v>
      </c>
      <c r="H118" s="63" t="str">
        <f t="shared" si="7"/>
        <v>0,00</v>
      </c>
      <c r="I118" s="58"/>
    </row>
    <row r="119" spans="1:14" x14ac:dyDescent="0.35">
      <c r="A119" s="76">
        <v>43951</v>
      </c>
      <c r="B119" s="61"/>
      <c r="C119" s="62"/>
      <c r="D119" s="62"/>
      <c r="E119" s="61"/>
      <c r="F119" s="61"/>
      <c r="G119" s="63" t="str">
        <f t="shared" si="6"/>
        <v>0,00</v>
      </c>
      <c r="H119" s="63" t="str">
        <f t="shared" si="7"/>
        <v>0,00</v>
      </c>
      <c r="I119" s="58"/>
    </row>
    <row r="120" spans="1:14" x14ac:dyDescent="0.35">
      <c r="A120" s="76"/>
      <c r="B120" s="61"/>
      <c r="C120" s="62"/>
      <c r="D120" s="62"/>
      <c r="E120" s="61"/>
      <c r="F120" s="61"/>
      <c r="G120" s="63" t="str">
        <f t="shared" ref="G120" si="8">IF(F120=1,(D120-C120)*24,"0,00")</f>
        <v>0,00</v>
      </c>
      <c r="H120" s="63" t="str">
        <f t="shared" ref="H120" si="9">IF(F120=2,(D120-C120)*24,"0,00")</f>
        <v>0,00</v>
      </c>
      <c r="I120" s="58"/>
      <c r="J120" s="41" t="s">
        <v>31</v>
      </c>
      <c r="K120" s="42">
        <f>G121</f>
        <v>0</v>
      </c>
      <c r="L120" s="43" t="s">
        <v>36</v>
      </c>
      <c r="M120" s="43" t="s">
        <v>35</v>
      </c>
      <c r="N120" s="43" t="s">
        <v>37</v>
      </c>
    </row>
    <row r="121" spans="1:14" x14ac:dyDescent="0.35">
      <c r="A121" s="76"/>
      <c r="B121" s="61"/>
      <c r="C121" s="62"/>
      <c r="D121" s="62"/>
      <c r="E121" s="61"/>
      <c r="F121" s="61"/>
      <c r="G121" s="71">
        <f>SUM(G90:G120)</f>
        <v>0</v>
      </c>
      <c r="H121" s="71">
        <f>SUM(H90:H120)</f>
        <v>0</v>
      </c>
      <c r="I121" s="58"/>
      <c r="J121" s="41" t="s">
        <v>32</v>
      </c>
      <c r="K121" s="42">
        <f>H121</f>
        <v>0</v>
      </c>
      <c r="L121" s="42">
        <f>SUMIF(B90:B120,"Urlaub",H90:H120)</f>
        <v>0</v>
      </c>
      <c r="M121" s="42">
        <f>SUMIF(B90:B120,"Feiertag",H90:H120)</f>
        <v>0</v>
      </c>
      <c r="N121" s="42">
        <f>SUMIF(B90:B120,"Krank",H90:H120)</f>
        <v>0</v>
      </c>
    </row>
    <row r="122" spans="1:14" x14ac:dyDescent="0.35">
      <c r="A122" s="76">
        <v>43952</v>
      </c>
      <c r="B122" s="61"/>
      <c r="C122" s="62"/>
      <c r="D122" s="62"/>
      <c r="E122" s="61"/>
      <c r="F122" s="61"/>
      <c r="G122" s="63" t="str">
        <f t="shared" ref="G122:G153" si="10">IF(F122=1,(D122-C122)*24,"0,00")</f>
        <v>0,00</v>
      </c>
      <c r="H122" s="63" t="str">
        <f t="shared" ref="H122:H153" si="11">IF(F122=2,(D122-C122)*24,"0,00")</f>
        <v>0,00</v>
      </c>
      <c r="I122" s="58"/>
    </row>
    <row r="123" spans="1:14" x14ac:dyDescent="0.35">
      <c r="A123" s="76">
        <v>43953</v>
      </c>
      <c r="B123" s="61"/>
      <c r="C123" s="62"/>
      <c r="D123" s="62"/>
      <c r="E123" s="61"/>
      <c r="F123" s="61"/>
      <c r="G123" s="63" t="str">
        <f t="shared" si="10"/>
        <v>0,00</v>
      </c>
      <c r="H123" s="63" t="str">
        <f t="shared" si="11"/>
        <v>0,00</v>
      </c>
      <c r="I123" s="58"/>
    </row>
    <row r="124" spans="1:14" x14ac:dyDescent="0.35">
      <c r="A124" s="76">
        <v>43954</v>
      </c>
      <c r="B124" s="61"/>
      <c r="C124" s="62"/>
      <c r="D124" s="62"/>
      <c r="E124" s="61"/>
      <c r="F124" s="61"/>
      <c r="G124" s="63" t="str">
        <f t="shared" si="10"/>
        <v>0,00</v>
      </c>
      <c r="H124" s="63" t="str">
        <f t="shared" si="11"/>
        <v>0,00</v>
      </c>
      <c r="I124" s="58"/>
      <c r="J124" s="31"/>
    </row>
    <row r="125" spans="1:14" x14ac:dyDescent="0.35">
      <c r="A125" s="76">
        <v>43955</v>
      </c>
      <c r="B125" s="61"/>
      <c r="C125" s="62"/>
      <c r="D125" s="62"/>
      <c r="E125" s="61"/>
      <c r="F125" s="61"/>
      <c r="G125" s="63" t="str">
        <f>IF(F125=1,(D125-C125)*24,"0,00")</f>
        <v>0,00</v>
      </c>
      <c r="H125" s="63" t="str">
        <f t="shared" si="11"/>
        <v>0,00</v>
      </c>
      <c r="I125" s="58"/>
    </row>
    <row r="126" spans="1:14" x14ac:dyDescent="0.35">
      <c r="A126" s="76">
        <v>43956</v>
      </c>
      <c r="B126" s="61"/>
      <c r="C126" s="62"/>
      <c r="D126" s="62"/>
      <c r="E126" s="61"/>
      <c r="F126" s="61"/>
      <c r="G126" s="63" t="str">
        <f>IF(F126=1,(D126-C126)*24,"0,00")</f>
        <v>0,00</v>
      </c>
      <c r="H126" s="63" t="str">
        <f t="shared" si="11"/>
        <v>0,00</v>
      </c>
      <c r="I126" s="58"/>
    </row>
    <row r="127" spans="1:14" x14ac:dyDescent="0.35">
      <c r="A127" s="76">
        <v>43957</v>
      </c>
      <c r="B127" s="61"/>
      <c r="C127" s="62"/>
      <c r="D127" s="62"/>
      <c r="E127" s="61"/>
      <c r="F127" s="61"/>
      <c r="G127" s="63" t="str">
        <f t="shared" si="10"/>
        <v>0,00</v>
      </c>
      <c r="H127" s="63" t="str">
        <f t="shared" si="11"/>
        <v>0,00</v>
      </c>
      <c r="I127" s="58"/>
    </row>
    <row r="128" spans="1:14" x14ac:dyDescent="0.35">
      <c r="A128" s="76">
        <v>43958</v>
      </c>
      <c r="B128" s="61"/>
      <c r="C128" s="62"/>
      <c r="D128" s="62"/>
      <c r="E128" s="61"/>
      <c r="F128" s="61"/>
      <c r="G128" s="63" t="str">
        <f t="shared" si="10"/>
        <v>0,00</v>
      </c>
      <c r="H128" s="63" t="str">
        <f>IF(F128=2,(D128-C128)*24,"0,00")</f>
        <v>0,00</v>
      </c>
      <c r="I128" s="58"/>
    </row>
    <row r="129" spans="1:10" x14ac:dyDescent="0.35">
      <c r="A129" s="76">
        <v>43959</v>
      </c>
      <c r="B129" s="61"/>
      <c r="C129" s="62"/>
      <c r="D129" s="62"/>
      <c r="E129" s="61"/>
      <c r="F129" s="61"/>
      <c r="G129" s="63" t="str">
        <f t="shared" si="10"/>
        <v>0,00</v>
      </c>
      <c r="H129" s="63" t="str">
        <f>IF(F129=2,(D129-C129)*24,"0,00")</f>
        <v>0,00</v>
      </c>
      <c r="I129" s="58"/>
    </row>
    <row r="130" spans="1:10" x14ac:dyDescent="0.35">
      <c r="A130" s="76">
        <v>43960</v>
      </c>
      <c r="B130" s="61"/>
      <c r="C130" s="62"/>
      <c r="D130" s="62"/>
      <c r="E130" s="61"/>
      <c r="F130" s="61"/>
      <c r="G130" s="63" t="str">
        <f t="shared" si="10"/>
        <v>0,00</v>
      </c>
      <c r="H130" s="63" t="str">
        <f>IF(F130=2,(D130-C130)*24,"0,00")</f>
        <v>0,00</v>
      </c>
      <c r="I130" s="58"/>
    </row>
    <row r="131" spans="1:10" x14ac:dyDescent="0.35">
      <c r="A131" s="76">
        <v>43961</v>
      </c>
      <c r="B131" s="61"/>
      <c r="C131" s="62"/>
      <c r="D131" s="62"/>
      <c r="E131" s="61"/>
      <c r="F131" s="61"/>
      <c r="G131" s="63" t="str">
        <f t="shared" si="10"/>
        <v>0,00</v>
      </c>
      <c r="H131" s="63" t="str">
        <f t="shared" si="11"/>
        <v>0,00</v>
      </c>
      <c r="I131" s="58"/>
    </row>
    <row r="132" spans="1:10" x14ac:dyDescent="0.35">
      <c r="A132" s="76">
        <v>43962</v>
      </c>
      <c r="B132" s="61"/>
      <c r="C132" s="62"/>
      <c r="D132" s="62"/>
      <c r="E132" s="61"/>
      <c r="F132" s="61"/>
      <c r="G132" s="63" t="str">
        <f t="shared" si="10"/>
        <v>0,00</v>
      </c>
      <c r="H132" s="63" t="str">
        <f t="shared" si="11"/>
        <v>0,00</v>
      </c>
      <c r="I132" s="58"/>
    </row>
    <row r="133" spans="1:10" x14ac:dyDescent="0.35">
      <c r="A133" s="76">
        <v>43963</v>
      </c>
      <c r="B133" s="61"/>
      <c r="C133" s="62"/>
      <c r="D133" s="62"/>
      <c r="E133" s="61"/>
      <c r="F133" s="61"/>
      <c r="G133" s="63" t="str">
        <f t="shared" si="10"/>
        <v>0,00</v>
      </c>
      <c r="H133" s="63" t="str">
        <f t="shared" si="11"/>
        <v>0,00</v>
      </c>
      <c r="I133" s="58"/>
    </row>
    <row r="134" spans="1:10" x14ac:dyDescent="0.35">
      <c r="A134" s="76">
        <v>43964</v>
      </c>
      <c r="B134" s="61"/>
      <c r="C134" s="62"/>
      <c r="D134" s="62"/>
      <c r="E134" s="61"/>
      <c r="F134" s="61"/>
      <c r="G134" s="63" t="str">
        <f t="shared" si="10"/>
        <v>0,00</v>
      </c>
      <c r="H134" s="63" t="str">
        <f t="shared" si="11"/>
        <v>0,00</v>
      </c>
      <c r="I134" s="58"/>
    </row>
    <row r="135" spans="1:10" x14ac:dyDescent="0.35">
      <c r="A135" s="76">
        <v>43965</v>
      </c>
      <c r="B135" s="61"/>
      <c r="C135" s="62"/>
      <c r="D135" s="62"/>
      <c r="E135" s="61"/>
      <c r="F135" s="61"/>
      <c r="G135" s="63" t="str">
        <f t="shared" si="10"/>
        <v>0,00</v>
      </c>
      <c r="H135" s="63" t="str">
        <f t="shared" si="11"/>
        <v>0,00</v>
      </c>
      <c r="I135" s="58"/>
    </row>
    <row r="136" spans="1:10" x14ac:dyDescent="0.35">
      <c r="A136" s="76">
        <v>43966</v>
      </c>
      <c r="B136" s="61"/>
      <c r="C136" s="62"/>
      <c r="D136" s="62"/>
      <c r="E136" s="61"/>
      <c r="F136" s="61"/>
      <c r="G136" s="63" t="str">
        <f t="shared" si="10"/>
        <v>0,00</v>
      </c>
      <c r="H136" s="63" t="str">
        <f t="shared" si="11"/>
        <v>0,00</v>
      </c>
      <c r="I136" s="58"/>
    </row>
    <row r="137" spans="1:10" x14ac:dyDescent="0.35">
      <c r="A137" s="76">
        <v>43967</v>
      </c>
      <c r="B137" s="61"/>
      <c r="C137" s="62"/>
      <c r="D137" s="62"/>
      <c r="E137" s="61"/>
      <c r="F137" s="61"/>
      <c r="G137" s="63" t="str">
        <f t="shared" si="10"/>
        <v>0,00</v>
      </c>
      <c r="H137" s="63" t="str">
        <f t="shared" si="11"/>
        <v>0,00</v>
      </c>
      <c r="I137" s="58"/>
      <c r="J137" s="31"/>
    </row>
    <row r="138" spans="1:10" x14ac:dyDescent="0.35">
      <c r="A138" s="76">
        <v>43968</v>
      </c>
      <c r="B138" s="61"/>
      <c r="C138" s="62"/>
      <c r="D138" s="62"/>
      <c r="E138" s="61"/>
      <c r="F138" s="61"/>
      <c r="G138" s="63" t="str">
        <f t="shared" si="10"/>
        <v>0,00</v>
      </c>
      <c r="H138" s="63" t="str">
        <f t="shared" si="11"/>
        <v>0,00</v>
      </c>
      <c r="I138" s="58"/>
    </row>
    <row r="139" spans="1:10" x14ac:dyDescent="0.35">
      <c r="A139" s="76">
        <v>43969</v>
      </c>
      <c r="B139" s="61"/>
      <c r="C139" s="62"/>
      <c r="D139" s="62"/>
      <c r="E139" s="61"/>
      <c r="F139" s="61"/>
      <c r="G139" s="63" t="str">
        <f t="shared" si="10"/>
        <v>0,00</v>
      </c>
      <c r="H139" s="63" t="str">
        <f t="shared" si="11"/>
        <v>0,00</v>
      </c>
      <c r="I139" s="58"/>
    </row>
    <row r="140" spans="1:10" x14ac:dyDescent="0.35">
      <c r="A140" s="76">
        <v>43970</v>
      </c>
      <c r="B140" s="61"/>
      <c r="C140" s="62"/>
      <c r="D140" s="62"/>
      <c r="E140" s="61"/>
      <c r="F140" s="61"/>
      <c r="G140" s="63" t="str">
        <f t="shared" si="10"/>
        <v>0,00</v>
      </c>
      <c r="H140" s="63" t="str">
        <f t="shared" si="11"/>
        <v>0,00</v>
      </c>
      <c r="I140" s="58"/>
    </row>
    <row r="141" spans="1:10" x14ac:dyDescent="0.35">
      <c r="A141" s="76">
        <v>43971</v>
      </c>
      <c r="B141" s="61"/>
      <c r="C141" s="62"/>
      <c r="D141" s="62"/>
      <c r="E141" s="61"/>
      <c r="F141" s="61"/>
      <c r="G141" s="63" t="str">
        <f t="shared" si="10"/>
        <v>0,00</v>
      </c>
      <c r="H141" s="63" t="str">
        <f t="shared" si="11"/>
        <v>0,00</v>
      </c>
      <c r="I141" s="58"/>
    </row>
    <row r="142" spans="1:10" x14ac:dyDescent="0.35">
      <c r="A142" s="76">
        <v>43972</v>
      </c>
      <c r="B142" s="61"/>
      <c r="C142" s="62"/>
      <c r="D142" s="62"/>
      <c r="E142" s="61"/>
      <c r="F142" s="61"/>
      <c r="G142" s="63" t="str">
        <f t="shared" si="10"/>
        <v>0,00</v>
      </c>
      <c r="H142" s="63" t="str">
        <f t="shared" si="11"/>
        <v>0,00</v>
      </c>
      <c r="I142" s="58"/>
    </row>
    <row r="143" spans="1:10" x14ac:dyDescent="0.35">
      <c r="A143" s="76">
        <v>43973</v>
      </c>
      <c r="B143" s="61"/>
      <c r="C143" s="62"/>
      <c r="D143" s="62"/>
      <c r="E143" s="61"/>
      <c r="F143" s="61"/>
      <c r="G143" s="63" t="str">
        <f t="shared" si="10"/>
        <v>0,00</v>
      </c>
      <c r="H143" s="63" t="str">
        <f t="shared" si="11"/>
        <v>0,00</v>
      </c>
      <c r="I143" s="58"/>
    </row>
    <row r="144" spans="1:10" x14ac:dyDescent="0.35">
      <c r="A144" s="76">
        <v>43974</v>
      </c>
      <c r="B144" s="61"/>
      <c r="C144" s="62"/>
      <c r="D144" s="62"/>
      <c r="E144" s="61"/>
      <c r="F144" s="61"/>
      <c r="G144" s="63" t="str">
        <f t="shared" si="10"/>
        <v>0,00</v>
      </c>
      <c r="H144" s="63" t="str">
        <f t="shared" si="11"/>
        <v>0,00</v>
      </c>
      <c r="I144" s="58"/>
    </row>
    <row r="145" spans="1:14" x14ac:dyDescent="0.35">
      <c r="A145" s="76">
        <v>43975</v>
      </c>
      <c r="B145" s="61"/>
      <c r="C145" s="62"/>
      <c r="D145" s="62"/>
      <c r="E145" s="61"/>
      <c r="F145" s="61"/>
      <c r="G145" s="63" t="str">
        <f t="shared" si="10"/>
        <v>0,00</v>
      </c>
      <c r="H145" s="63" t="str">
        <f t="shared" si="11"/>
        <v>0,00</v>
      </c>
      <c r="I145" s="58"/>
    </row>
    <row r="146" spans="1:14" x14ac:dyDescent="0.35">
      <c r="A146" s="76">
        <v>43976</v>
      </c>
      <c r="B146" s="61"/>
      <c r="C146" s="62"/>
      <c r="D146" s="62"/>
      <c r="E146" s="61"/>
      <c r="F146" s="61"/>
      <c r="G146" s="63" t="str">
        <f t="shared" si="10"/>
        <v>0,00</v>
      </c>
      <c r="H146" s="63" t="str">
        <f t="shared" si="11"/>
        <v>0,00</v>
      </c>
      <c r="I146" s="58"/>
      <c r="J146" s="31"/>
    </row>
    <row r="147" spans="1:14" x14ac:dyDescent="0.35">
      <c r="A147" s="76">
        <v>43977</v>
      </c>
      <c r="B147" s="61"/>
      <c r="C147" s="62"/>
      <c r="D147" s="62"/>
      <c r="E147" s="61"/>
      <c r="F147" s="61"/>
      <c r="G147" s="63" t="str">
        <f t="shared" si="10"/>
        <v>0,00</v>
      </c>
      <c r="H147" s="63" t="str">
        <f t="shared" si="11"/>
        <v>0,00</v>
      </c>
      <c r="I147" s="58"/>
    </row>
    <row r="148" spans="1:14" x14ac:dyDescent="0.35">
      <c r="A148" s="76">
        <v>43978</v>
      </c>
      <c r="B148" s="61"/>
      <c r="C148" s="62"/>
      <c r="D148" s="62"/>
      <c r="E148" s="61"/>
      <c r="F148" s="61"/>
      <c r="G148" s="63" t="str">
        <f t="shared" si="10"/>
        <v>0,00</v>
      </c>
      <c r="H148" s="63" t="str">
        <f t="shared" si="11"/>
        <v>0,00</v>
      </c>
      <c r="I148" s="58"/>
    </row>
    <row r="149" spans="1:14" x14ac:dyDescent="0.35">
      <c r="A149" s="76">
        <v>43979</v>
      </c>
      <c r="B149" s="61"/>
      <c r="C149" s="62"/>
      <c r="D149" s="62"/>
      <c r="E149" s="61"/>
      <c r="F149" s="61"/>
      <c r="G149" s="63" t="str">
        <f t="shared" si="10"/>
        <v>0,00</v>
      </c>
      <c r="H149" s="63" t="str">
        <f t="shared" si="11"/>
        <v>0,00</v>
      </c>
      <c r="I149" s="58"/>
    </row>
    <row r="150" spans="1:14" x14ac:dyDescent="0.35">
      <c r="A150" s="76">
        <v>43980</v>
      </c>
      <c r="B150" s="61"/>
      <c r="C150" s="62"/>
      <c r="D150" s="62"/>
      <c r="E150" s="61"/>
      <c r="F150" s="61"/>
      <c r="G150" s="63" t="str">
        <f t="shared" si="10"/>
        <v>0,00</v>
      </c>
      <c r="H150" s="63" t="str">
        <f t="shared" si="11"/>
        <v>0,00</v>
      </c>
      <c r="I150" s="58"/>
    </row>
    <row r="151" spans="1:14" x14ac:dyDescent="0.35">
      <c r="A151" s="76">
        <v>43981</v>
      </c>
      <c r="B151" s="61"/>
      <c r="C151" s="62"/>
      <c r="D151" s="62"/>
      <c r="E151" s="61"/>
      <c r="F151" s="61"/>
      <c r="G151" s="63" t="str">
        <f t="shared" si="10"/>
        <v>0,00</v>
      </c>
      <c r="H151" s="63" t="str">
        <f t="shared" si="11"/>
        <v>0,00</v>
      </c>
      <c r="I151" s="58"/>
    </row>
    <row r="152" spans="1:14" x14ac:dyDescent="0.35">
      <c r="A152" s="76">
        <v>43982</v>
      </c>
      <c r="B152" s="61"/>
      <c r="C152" s="62"/>
      <c r="D152" s="62"/>
      <c r="E152" s="61"/>
      <c r="F152" s="61"/>
      <c r="G152" s="63" t="str">
        <f t="shared" si="10"/>
        <v>0,00</v>
      </c>
      <c r="H152" s="63" t="str">
        <f t="shared" si="11"/>
        <v>0,00</v>
      </c>
      <c r="I152" s="58"/>
      <c r="J152" s="31"/>
    </row>
    <row r="153" spans="1:14" x14ac:dyDescent="0.35">
      <c r="A153" s="70"/>
      <c r="B153" s="61"/>
      <c r="C153" s="62"/>
      <c r="D153" s="62"/>
      <c r="E153" s="61"/>
      <c r="F153" s="61"/>
      <c r="G153" s="63" t="str">
        <f t="shared" si="10"/>
        <v>0,00</v>
      </c>
      <c r="H153" s="63" t="str">
        <f t="shared" si="11"/>
        <v>0,00</v>
      </c>
      <c r="I153" s="58"/>
      <c r="J153" s="41" t="s">
        <v>31</v>
      </c>
      <c r="K153" s="42">
        <f>G154</f>
        <v>0</v>
      </c>
      <c r="L153" s="43" t="s">
        <v>36</v>
      </c>
      <c r="M153" s="43" t="s">
        <v>35</v>
      </c>
      <c r="N153" s="43" t="s">
        <v>37</v>
      </c>
    </row>
    <row r="154" spans="1:14" x14ac:dyDescent="0.35">
      <c r="A154" s="76"/>
      <c r="B154" s="61"/>
      <c r="C154" s="62"/>
      <c r="D154" s="62"/>
      <c r="E154" s="61"/>
      <c r="F154" s="61"/>
      <c r="G154" s="71">
        <f>SUM(G122:G153)</f>
        <v>0</v>
      </c>
      <c r="H154" s="71">
        <f>SUM(H122:H153)</f>
        <v>0</v>
      </c>
      <c r="I154" s="58"/>
      <c r="J154" s="41" t="s">
        <v>32</v>
      </c>
      <c r="K154" s="42">
        <f>H154</f>
        <v>0</v>
      </c>
      <c r="L154" s="42">
        <f>SUMIF(B122:B153,"Urlaub",H122:H153)</f>
        <v>0</v>
      </c>
      <c r="M154" s="42">
        <f>SUMIF(B122:B153,"Feiertag",H122:H153)</f>
        <v>0</v>
      </c>
      <c r="N154" s="42">
        <f>SUMIF(B122:B153,"Krank",H122:H153)</f>
        <v>0</v>
      </c>
    </row>
    <row r="155" spans="1:14" x14ac:dyDescent="0.35">
      <c r="A155" s="76">
        <v>43983</v>
      </c>
      <c r="B155" s="61"/>
      <c r="C155" s="62"/>
      <c r="D155" s="62"/>
      <c r="E155" s="61"/>
      <c r="F155" s="61"/>
      <c r="G155" s="63" t="str">
        <f t="shared" ref="G155:G185" si="12">IF(F155=1,(D155-C155)*24,"0,00")</f>
        <v>0,00</v>
      </c>
      <c r="H155" s="63" t="str">
        <f t="shared" ref="H155:H185" si="13">IF(F155=2,(D155-C155)*24,"0,00")</f>
        <v>0,00</v>
      </c>
      <c r="I155" s="58"/>
    </row>
    <row r="156" spans="1:14" x14ac:dyDescent="0.35">
      <c r="A156" s="76">
        <v>43984</v>
      </c>
      <c r="B156" s="61"/>
      <c r="C156" s="62"/>
      <c r="D156" s="62"/>
      <c r="E156" s="61"/>
      <c r="F156" s="61"/>
      <c r="G156" s="63" t="str">
        <f t="shared" si="12"/>
        <v>0,00</v>
      </c>
      <c r="H156" s="63" t="str">
        <f t="shared" si="13"/>
        <v>0,00</v>
      </c>
      <c r="I156" s="58"/>
    </row>
    <row r="157" spans="1:14" x14ac:dyDescent="0.35">
      <c r="A157" s="76">
        <v>43985</v>
      </c>
      <c r="B157" s="61"/>
      <c r="C157" s="62"/>
      <c r="D157" s="62"/>
      <c r="E157" s="61"/>
      <c r="F157" s="61"/>
      <c r="G157" s="63" t="str">
        <f t="shared" si="12"/>
        <v>0,00</v>
      </c>
      <c r="H157" s="63" t="str">
        <f t="shared" si="13"/>
        <v>0,00</v>
      </c>
      <c r="I157" s="58"/>
    </row>
    <row r="158" spans="1:14" x14ac:dyDescent="0.35">
      <c r="A158" s="76">
        <v>43986</v>
      </c>
      <c r="B158" s="61"/>
      <c r="C158" s="62"/>
      <c r="D158" s="62"/>
      <c r="E158" s="61"/>
      <c r="F158" s="61"/>
      <c r="G158" s="63" t="str">
        <f t="shared" si="12"/>
        <v>0,00</v>
      </c>
      <c r="H158" s="63" t="str">
        <f t="shared" si="13"/>
        <v>0,00</v>
      </c>
      <c r="I158" s="58"/>
    </row>
    <row r="159" spans="1:14" x14ac:dyDescent="0.35">
      <c r="A159" s="76">
        <v>43987</v>
      </c>
      <c r="B159" s="61"/>
      <c r="C159" s="62"/>
      <c r="D159" s="62"/>
      <c r="E159" s="61"/>
      <c r="F159" s="61"/>
      <c r="G159" s="63" t="str">
        <f t="shared" si="12"/>
        <v>0,00</v>
      </c>
      <c r="H159" s="63" t="str">
        <f t="shared" si="13"/>
        <v>0,00</v>
      </c>
      <c r="I159" s="58"/>
    </row>
    <row r="160" spans="1:14" x14ac:dyDescent="0.35">
      <c r="A160" s="76">
        <v>43988</v>
      </c>
      <c r="B160" s="61"/>
      <c r="C160" s="62"/>
      <c r="D160" s="62"/>
      <c r="E160" s="61"/>
      <c r="F160" s="61"/>
      <c r="G160" s="63" t="str">
        <f t="shared" si="12"/>
        <v>0,00</v>
      </c>
      <c r="H160" s="63" t="str">
        <f t="shared" si="13"/>
        <v>0,00</v>
      </c>
      <c r="I160" s="58"/>
    </row>
    <row r="161" spans="1:10" x14ac:dyDescent="0.35">
      <c r="A161" s="76">
        <v>43989</v>
      </c>
      <c r="B161" s="61"/>
      <c r="C161" s="62"/>
      <c r="D161" s="62"/>
      <c r="E161" s="61"/>
      <c r="F161" s="61"/>
      <c r="G161" s="63" t="str">
        <f t="shared" si="12"/>
        <v>0,00</v>
      </c>
      <c r="H161" s="63" t="str">
        <f t="shared" si="13"/>
        <v>0,00</v>
      </c>
      <c r="I161" s="58"/>
    </row>
    <row r="162" spans="1:10" x14ac:dyDescent="0.35">
      <c r="A162" s="76">
        <v>43990</v>
      </c>
      <c r="B162" s="61"/>
      <c r="C162" s="62"/>
      <c r="D162" s="62"/>
      <c r="E162" s="61"/>
      <c r="F162" s="61"/>
      <c r="G162" s="63" t="str">
        <f t="shared" si="12"/>
        <v>0,00</v>
      </c>
      <c r="H162" s="63" t="str">
        <f t="shared" si="13"/>
        <v>0,00</v>
      </c>
      <c r="I162" s="58"/>
    </row>
    <row r="163" spans="1:10" x14ac:dyDescent="0.35">
      <c r="A163" s="76">
        <v>43991</v>
      </c>
      <c r="B163" s="61"/>
      <c r="C163" s="62"/>
      <c r="D163" s="62"/>
      <c r="E163" s="61"/>
      <c r="F163" s="61"/>
      <c r="G163" s="63" t="str">
        <f t="shared" si="12"/>
        <v>0,00</v>
      </c>
      <c r="H163" s="63" t="str">
        <f t="shared" si="13"/>
        <v>0,00</v>
      </c>
      <c r="I163" s="58"/>
    </row>
    <row r="164" spans="1:10" x14ac:dyDescent="0.35">
      <c r="A164" s="76">
        <v>43992</v>
      </c>
      <c r="B164" s="61"/>
      <c r="C164" s="62"/>
      <c r="D164" s="62"/>
      <c r="E164" s="61"/>
      <c r="F164" s="61"/>
      <c r="G164" s="63" t="str">
        <f t="shared" si="12"/>
        <v>0,00</v>
      </c>
      <c r="H164" s="63" t="str">
        <f t="shared" si="13"/>
        <v>0,00</v>
      </c>
      <c r="I164" s="58"/>
    </row>
    <row r="165" spans="1:10" x14ac:dyDescent="0.35">
      <c r="A165" s="76">
        <v>43993</v>
      </c>
      <c r="B165" s="61"/>
      <c r="C165" s="62"/>
      <c r="D165" s="62"/>
      <c r="E165" s="61"/>
      <c r="F165" s="61"/>
      <c r="G165" s="63" t="str">
        <f t="shared" si="12"/>
        <v>0,00</v>
      </c>
      <c r="H165" s="63" t="str">
        <f t="shared" si="13"/>
        <v>0,00</v>
      </c>
      <c r="I165" s="58"/>
    </row>
    <row r="166" spans="1:10" x14ac:dyDescent="0.35">
      <c r="A166" s="76">
        <v>43994</v>
      </c>
      <c r="B166" s="61"/>
      <c r="C166" s="62"/>
      <c r="D166" s="62"/>
      <c r="E166" s="61"/>
      <c r="F166" s="61"/>
      <c r="G166" s="63" t="str">
        <f t="shared" si="12"/>
        <v>0,00</v>
      </c>
      <c r="H166" s="63" t="str">
        <f t="shared" si="13"/>
        <v>0,00</v>
      </c>
      <c r="I166" s="58"/>
    </row>
    <row r="167" spans="1:10" x14ac:dyDescent="0.35">
      <c r="A167" s="76">
        <v>43995</v>
      </c>
      <c r="B167" s="61"/>
      <c r="C167" s="62"/>
      <c r="D167" s="62"/>
      <c r="E167" s="61"/>
      <c r="F167" s="61"/>
      <c r="G167" s="63" t="str">
        <f t="shared" si="12"/>
        <v>0,00</v>
      </c>
      <c r="H167" s="63" t="str">
        <f t="shared" si="13"/>
        <v>0,00</v>
      </c>
      <c r="I167" s="58"/>
    </row>
    <row r="168" spans="1:10" x14ac:dyDescent="0.35">
      <c r="A168" s="76">
        <v>43996</v>
      </c>
      <c r="B168" s="61"/>
      <c r="C168" s="62"/>
      <c r="D168" s="62"/>
      <c r="E168" s="61"/>
      <c r="F168" s="61"/>
      <c r="G168" s="63" t="str">
        <f t="shared" si="12"/>
        <v>0,00</v>
      </c>
      <c r="H168" s="63" t="str">
        <f t="shared" si="13"/>
        <v>0,00</v>
      </c>
      <c r="I168" s="58"/>
    </row>
    <row r="169" spans="1:10" x14ac:dyDescent="0.35">
      <c r="A169" s="76">
        <v>43997</v>
      </c>
      <c r="B169" s="61"/>
      <c r="C169" s="62"/>
      <c r="D169" s="62"/>
      <c r="E169" s="61"/>
      <c r="F169" s="61"/>
      <c r="G169" s="63" t="str">
        <f t="shared" si="12"/>
        <v>0,00</v>
      </c>
      <c r="H169" s="63" t="str">
        <f t="shared" si="13"/>
        <v>0,00</v>
      </c>
      <c r="I169" s="58"/>
    </row>
    <row r="170" spans="1:10" x14ac:dyDescent="0.35">
      <c r="A170" s="76">
        <v>43998</v>
      </c>
      <c r="B170" s="61"/>
      <c r="C170" s="62"/>
      <c r="D170" s="62"/>
      <c r="E170" s="61"/>
      <c r="F170" s="61"/>
      <c r="G170" s="63" t="str">
        <f t="shared" si="12"/>
        <v>0,00</v>
      </c>
      <c r="H170" s="63" t="str">
        <f t="shared" si="13"/>
        <v>0,00</v>
      </c>
      <c r="I170" s="58"/>
      <c r="J170" s="31"/>
    </row>
    <row r="171" spans="1:10" x14ac:dyDescent="0.35">
      <c r="A171" s="76">
        <v>43999</v>
      </c>
      <c r="B171" s="61"/>
      <c r="C171" s="62"/>
      <c r="D171" s="62"/>
      <c r="E171" s="61"/>
      <c r="F171" s="61"/>
      <c r="G171" s="63" t="str">
        <f t="shared" si="12"/>
        <v>0,00</v>
      </c>
      <c r="H171" s="63" t="str">
        <f t="shared" si="13"/>
        <v>0,00</v>
      </c>
      <c r="I171" s="58"/>
    </row>
    <row r="172" spans="1:10" x14ac:dyDescent="0.35">
      <c r="A172" s="76">
        <v>44000</v>
      </c>
      <c r="B172" s="61"/>
      <c r="C172" s="62"/>
      <c r="D172" s="62"/>
      <c r="E172" s="61"/>
      <c r="F172" s="61"/>
      <c r="G172" s="63" t="str">
        <f t="shared" si="12"/>
        <v>0,00</v>
      </c>
      <c r="H172" s="63" t="str">
        <f t="shared" si="13"/>
        <v>0,00</v>
      </c>
      <c r="I172" s="58"/>
    </row>
    <row r="173" spans="1:10" x14ac:dyDescent="0.35">
      <c r="A173" s="76">
        <v>44001</v>
      </c>
      <c r="B173" s="61"/>
      <c r="C173" s="62"/>
      <c r="D173" s="62"/>
      <c r="E173" s="61"/>
      <c r="F173" s="61"/>
      <c r="G173" s="63" t="str">
        <f t="shared" si="12"/>
        <v>0,00</v>
      </c>
      <c r="H173" s="63" t="str">
        <f t="shared" si="13"/>
        <v>0,00</v>
      </c>
      <c r="I173" s="58"/>
    </row>
    <row r="174" spans="1:10" x14ac:dyDescent="0.35">
      <c r="A174" s="76">
        <v>44002</v>
      </c>
      <c r="B174" s="61"/>
      <c r="C174" s="62"/>
      <c r="D174" s="62"/>
      <c r="E174" s="61"/>
      <c r="F174" s="61"/>
      <c r="G174" s="63" t="str">
        <f t="shared" si="12"/>
        <v>0,00</v>
      </c>
      <c r="H174" s="63" t="str">
        <f t="shared" si="13"/>
        <v>0,00</v>
      </c>
      <c r="I174" s="58"/>
    </row>
    <row r="175" spans="1:10" x14ac:dyDescent="0.35">
      <c r="A175" s="76">
        <v>44003</v>
      </c>
      <c r="B175" s="61"/>
      <c r="C175" s="62"/>
      <c r="D175" s="62"/>
      <c r="E175" s="61"/>
      <c r="F175" s="61"/>
      <c r="G175" s="63" t="str">
        <f t="shared" si="12"/>
        <v>0,00</v>
      </c>
      <c r="H175" s="63" t="str">
        <f t="shared" si="13"/>
        <v>0,00</v>
      </c>
      <c r="I175" s="58"/>
    </row>
    <row r="176" spans="1:10" x14ac:dyDescent="0.35">
      <c r="A176" s="76">
        <v>44004</v>
      </c>
      <c r="B176" s="61"/>
      <c r="C176" s="62"/>
      <c r="D176" s="62"/>
      <c r="E176" s="61"/>
      <c r="F176" s="61"/>
      <c r="G176" s="63" t="str">
        <f t="shared" si="12"/>
        <v>0,00</v>
      </c>
      <c r="H176" s="63" t="str">
        <f t="shared" si="13"/>
        <v>0,00</v>
      </c>
      <c r="I176" s="58"/>
    </row>
    <row r="177" spans="1:14" x14ac:dyDescent="0.35">
      <c r="A177" s="76">
        <v>44005</v>
      </c>
      <c r="B177" s="61"/>
      <c r="C177" s="62"/>
      <c r="D177" s="62"/>
      <c r="E177" s="61"/>
      <c r="F177" s="61"/>
      <c r="G177" s="63" t="str">
        <f t="shared" si="12"/>
        <v>0,00</v>
      </c>
      <c r="H177" s="63" t="str">
        <f t="shared" si="13"/>
        <v>0,00</v>
      </c>
      <c r="I177" s="58"/>
      <c r="J177" s="31"/>
    </row>
    <row r="178" spans="1:14" x14ac:dyDescent="0.35">
      <c r="A178" s="76">
        <v>44006</v>
      </c>
      <c r="B178" s="61"/>
      <c r="C178" s="62"/>
      <c r="D178" s="62"/>
      <c r="E178" s="61"/>
      <c r="F178" s="61"/>
      <c r="G178" s="63" t="str">
        <f t="shared" si="12"/>
        <v>0,00</v>
      </c>
      <c r="H178" s="63" t="str">
        <f t="shared" si="13"/>
        <v>0,00</v>
      </c>
      <c r="I178" s="58"/>
    </row>
    <row r="179" spans="1:14" x14ac:dyDescent="0.35">
      <c r="A179" s="76">
        <v>44007</v>
      </c>
      <c r="B179" s="61"/>
      <c r="C179" s="62"/>
      <c r="D179" s="62"/>
      <c r="E179" s="61"/>
      <c r="F179" s="61"/>
      <c r="G179" s="63" t="str">
        <f t="shared" si="12"/>
        <v>0,00</v>
      </c>
      <c r="H179" s="63" t="str">
        <f t="shared" si="13"/>
        <v>0,00</v>
      </c>
      <c r="I179" s="58"/>
    </row>
    <row r="180" spans="1:14" x14ac:dyDescent="0.35">
      <c r="A180" s="76">
        <v>44008</v>
      </c>
      <c r="B180" s="61"/>
      <c r="C180" s="62"/>
      <c r="D180" s="62"/>
      <c r="E180" s="61"/>
      <c r="F180" s="61"/>
      <c r="G180" s="63" t="str">
        <f t="shared" si="12"/>
        <v>0,00</v>
      </c>
      <c r="H180" s="63" t="str">
        <f t="shared" si="13"/>
        <v>0,00</v>
      </c>
      <c r="I180" s="58"/>
    </row>
    <row r="181" spans="1:14" x14ac:dyDescent="0.35">
      <c r="A181" s="76">
        <v>44009</v>
      </c>
      <c r="B181" s="61"/>
      <c r="C181" s="62"/>
      <c r="D181" s="62"/>
      <c r="E181" s="61"/>
      <c r="F181" s="61"/>
      <c r="G181" s="63" t="str">
        <f t="shared" si="12"/>
        <v>0,00</v>
      </c>
      <c r="H181" s="63" t="str">
        <f t="shared" si="13"/>
        <v>0,00</v>
      </c>
      <c r="I181" s="58"/>
    </row>
    <row r="182" spans="1:14" x14ac:dyDescent="0.35">
      <c r="A182" s="76">
        <v>44010</v>
      </c>
      <c r="B182" s="61"/>
      <c r="C182" s="62"/>
      <c r="D182" s="62"/>
      <c r="E182" s="61"/>
      <c r="F182" s="61"/>
      <c r="G182" s="63" t="str">
        <f t="shared" si="12"/>
        <v>0,00</v>
      </c>
      <c r="H182" s="63" t="str">
        <f t="shared" si="13"/>
        <v>0,00</v>
      </c>
      <c r="I182" s="58"/>
    </row>
    <row r="183" spans="1:14" x14ac:dyDescent="0.35">
      <c r="A183" s="76">
        <v>44011</v>
      </c>
      <c r="B183" s="61"/>
      <c r="C183" s="62"/>
      <c r="D183" s="62"/>
      <c r="E183" s="61"/>
      <c r="F183" s="61"/>
      <c r="G183" s="63" t="str">
        <f t="shared" si="12"/>
        <v>0,00</v>
      </c>
      <c r="H183" s="63" t="str">
        <f t="shared" si="13"/>
        <v>0,00</v>
      </c>
      <c r="I183" s="58"/>
    </row>
    <row r="184" spans="1:14" x14ac:dyDescent="0.35">
      <c r="A184" s="76">
        <v>44012</v>
      </c>
      <c r="B184" s="61"/>
      <c r="C184" s="62"/>
      <c r="D184" s="62"/>
      <c r="E184" s="61"/>
      <c r="F184" s="61"/>
      <c r="G184" s="63" t="str">
        <f t="shared" si="12"/>
        <v>0,00</v>
      </c>
      <c r="H184" s="63" t="str">
        <f t="shared" si="13"/>
        <v>0,00</v>
      </c>
      <c r="I184" s="58"/>
      <c r="J184" s="31"/>
    </row>
    <row r="185" spans="1:14" x14ac:dyDescent="0.35">
      <c r="A185" s="76"/>
      <c r="B185" s="61"/>
      <c r="C185" s="62"/>
      <c r="D185" s="62"/>
      <c r="E185" s="61"/>
      <c r="F185" s="61"/>
      <c r="G185" s="63" t="str">
        <f t="shared" si="12"/>
        <v>0,00</v>
      </c>
      <c r="H185" s="63" t="str">
        <f t="shared" si="13"/>
        <v>0,00</v>
      </c>
      <c r="I185" s="58"/>
      <c r="J185" s="41" t="s">
        <v>31</v>
      </c>
      <c r="K185" s="42">
        <f>G186</f>
        <v>0</v>
      </c>
      <c r="L185" s="43" t="s">
        <v>36</v>
      </c>
      <c r="M185" s="43" t="s">
        <v>35</v>
      </c>
      <c r="N185" s="43" t="s">
        <v>37</v>
      </c>
    </row>
    <row r="186" spans="1:14" s="32" customFormat="1" x14ac:dyDescent="0.35">
      <c r="A186" s="76"/>
      <c r="B186" s="61"/>
      <c r="C186" s="62"/>
      <c r="D186" s="62"/>
      <c r="E186" s="61"/>
      <c r="F186" s="61"/>
      <c r="G186" s="71">
        <f>SUM(G155:G185)</f>
        <v>0</v>
      </c>
      <c r="H186" s="71">
        <f>SUM(H155:H185)</f>
        <v>0</v>
      </c>
      <c r="I186" s="58"/>
      <c r="J186" s="44" t="s">
        <v>32</v>
      </c>
      <c r="K186" s="45">
        <f>H186</f>
        <v>0</v>
      </c>
      <c r="L186" s="45">
        <f>SUMIF(B155:B185,"Urlaub",H155:H185)</f>
        <v>0</v>
      </c>
      <c r="M186" s="45">
        <f>SUMIF(B155:B185,"Feiertag",H155:H185)</f>
        <v>0</v>
      </c>
      <c r="N186" s="45">
        <f>SUMIF(B155:B185,"Krank",H155:H185)</f>
        <v>0</v>
      </c>
    </row>
    <row r="187" spans="1:14" x14ac:dyDescent="0.35">
      <c r="A187" s="76">
        <v>44013</v>
      </c>
      <c r="B187" s="61"/>
      <c r="C187" s="62"/>
      <c r="D187" s="62"/>
      <c r="E187" s="61"/>
      <c r="F187" s="61"/>
      <c r="G187" s="63" t="str">
        <f t="shared" ref="G187:G218" si="14">IF(F187=1,(D187-C187)*24,"0,00")</f>
        <v>0,00</v>
      </c>
      <c r="H187" s="63" t="str">
        <f t="shared" ref="H187:H218" si="15">IF(F187=2,(D187-C187)*24,"0,00")</f>
        <v>0,00</v>
      </c>
      <c r="I187" s="58"/>
    </row>
    <row r="188" spans="1:14" x14ac:dyDescent="0.35">
      <c r="A188" s="76">
        <v>44014</v>
      </c>
      <c r="B188" s="61"/>
      <c r="C188" s="62"/>
      <c r="D188" s="62"/>
      <c r="E188" s="61"/>
      <c r="F188" s="61"/>
      <c r="G188" s="63" t="str">
        <f t="shared" si="14"/>
        <v>0,00</v>
      </c>
      <c r="H188" s="63" t="str">
        <f t="shared" si="15"/>
        <v>0,00</v>
      </c>
      <c r="I188" s="58"/>
    </row>
    <row r="189" spans="1:14" x14ac:dyDescent="0.35">
      <c r="A189" s="76">
        <v>44015</v>
      </c>
      <c r="B189" s="61"/>
      <c r="C189" s="62"/>
      <c r="D189" s="62"/>
      <c r="E189" s="61"/>
      <c r="F189" s="61"/>
      <c r="G189" s="63" t="str">
        <f t="shared" si="14"/>
        <v>0,00</v>
      </c>
      <c r="H189" s="63" t="str">
        <f t="shared" si="15"/>
        <v>0,00</v>
      </c>
      <c r="I189" s="58"/>
    </row>
    <row r="190" spans="1:14" x14ac:dyDescent="0.35">
      <c r="A190" s="76">
        <v>44016</v>
      </c>
      <c r="B190" s="61"/>
      <c r="C190" s="62"/>
      <c r="D190" s="62"/>
      <c r="E190" s="61"/>
      <c r="F190" s="61"/>
      <c r="G190" s="63" t="str">
        <f t="shared" si="14"/>
        <v>0,00</v>
      </c>
      <c r="H190" s="63" t="str">
        <f t="shared" si="15"/>
        <v>0,00</v>
      </c>
      <c r="I190" s="58"/>
    </row>
    <row r="191" spans="1:14" x14ac:dyDescent="0.35">
      <c r="A191" s="76">
        <v>44017</v>
      </c>
      <c r="B191" s="61"/>
      <c r="C191" s="62"/>
      <c r="D191" s="62"/>
      <c r="E191" s="61"/>
      <c r="F191" s="61"/>
      <c r="G191" s="63" t="str">
        <f t="shared" si="14"/>
        <v>0,00</v>
      </c>
      <c r="H191" s="63" t="str">
        <f t="shared" si="15"/>
        <v>0,00</v>
      </c>
      <c r="I191" s="58"/>
    </row>
    <row r="192" spans="1:14" x14ac:dyDescent="0.35">
      <c r="A192" s="76">
        <v>44018</v>
      </c>
      <c r="B192" s="61"/>
      <c r="C192" s="62"/>
      <c r="D192" s="62"/>
      <c r="E192" s="61"/>
      <c r="F192" s="61"/>
      <c r="G192" s="63" t="str">
        <f t="shared" si="14"/>
        <v>0,00</v>
      </c>
      <c r="H192" s="63" t="str">
        <f t="shared" si="15"/>
        <v>0,00</v>
      </c>
      <c r="I192" s="58"/>
    </row>
    <row r="193" spans="1:10" x14ac:dyDescent="0.35">
      <c r="A193" s="76">
        <v>44019</v>
      </c>
      <c r="B193" s="61"/>
      <c r="C193" s="62"/>
      <c r="D193" s="62"/>
      <c r="E193" s="61"/>
      <c r="F193" s="61"/>
      <c r="G193" s="63" t="str">
        <f t="shared" si="14"/>
        <v>0,00</v>
      </c>
      <c r="H193" s="63" t="str">
        <f t="shared" si="15"/>
        <v>0,00</v>
      </c>
      <c r="I193" s="58"/>
    </row>
    <row r="194" spans="1:10" x14ac:dyDescent="0.35">
      <c r="A194" s="76">
        <v>44020</v>
      </c>
      <c r="B194" s="61"/>
      <c r="C194" s="62"/>
      <c r="D194" s="62"/>
      <c r="E194" s="61"/>
      <c r="F194" s="61"/>
      <c r="G194" s="63" t="str">
        <f t="shared" si="14"/>
        <v>0,00</v>
      </c>
      <c r="H194" s="63" t="str">
        <f t="shared" si="15"/>
        <v>0,00</v>
      </c>
      <c r="I194" s="58"/>
      <c r="J194" s="31"/>
    </row>
    <row r="195" spans="1:10" x14ac:dyDescent="0.35">
      <c r="A195" s="76">
        <v>44021</v>
      </c>
      <c r="B195" s="61"/>
      <c r="C195" s="62"/>
      <c r="D195" s="62"/>
      <c r="E195" s="61"/>
      <c r="F195" s="61"/>
      <c r="G195" s="63" t="str">
        <f t="shared" si="14"/>
        <v>0,00</v>
      </c>
      <c r="H195" s="63" t="str">
        <f t="shared" si="15"/>
        <v>0,00</v>
      </c>
      <c r="I195" s="58"/>
    </row>
    <row r="196" spans="1:10" x14ac:dyDescent="0.35">
      <c r="A196" s="76">
        <v>44022</v>
      </c>
      <c r="B196" s="61"/>
      <c r="C196" s="62"/>
      <c r="D196" s="62"/>
      <c r="E196" s="61"/>
      <c r="F196" s="61"/>
      <c r="G196" s="63" t="str">
        <f t="shared" si="14"/>
        <v>0,00</v>
      </c>
      <c r="H196" s="63" t="str">
        <f t="shared" si="15"/>
        <v>0,00</v>
      </c>
      <c r="I196" s="58"/>
    </row>
    <row r="197" spans="1:10" x14ac:dyDescent="0.35">
      <c r="A197" s="76">
        <v>44023</v>
      </c>
      <c r="B197" s="61"/>
      <c r="C197" s="62"/>
      <c r="D197" s="62"/>
      <c r="E197" s="61"/>
      <c r="F197" s="61"/>
      <c r="G197" s="63" t="str">
        <f t="shared" si="14"/>
        <v>0,00</v>
      </c>
      <c r="H197" s="63" t="str">
        <f t="shared" si="15"/>
        <v>0,00</v>
      </c>
      <c r="I197" s="58"/>
    </row>
    <row r="198" spans="1:10" x14ac:dyDescent="0.35">
      <c r="A198" s="76">
        <v>44024</v>
      </c>
      <c r="B198" s="61"/>
      <c r="C198" s="62"/>
      <c r="D198" s="62"/>
      <c r="E198" s="61"/>
      <c r="F198" s="61"/>
      <c r="G198" s="63" t="str">
        <f t="shared" si="14"/>
        <v>0,00</v>
      </c>
      <c r="H198" s="63" t="str">
        <f t="shared" si="15"/>
        <v>0,00</v>
      </c>
      <c r="I198" s="58"/>
    </row>
    <row r="199" spans="1:10" x14ac:dyDescent="0.35">
      <c r="A199" s="76">
        <v>44025</v>
      </c>
      <c r="B199" s="61"/>
      <c r="C199" s="62"/>
      <c r="D199" s="62"/>
      <c r="E199" s="61"/>
      <c r="F199" s="61"/>
      <c r="G199" s="63" t="str">
        <f t="shared" si="14"/>
        <v>0,00</v>
      </c>
      <c r="H199" s="63" t="str">
        <f t="shared" si="15"/>
        <v>0,00</v>
      </c>
      <c r="I199" s="58"/>
    </row>
    <row r="200" spans="1:10" x14ac:dyDescent="0.35">
      <c r="A200" s="76">
        <v>44026</v>
      </c>
      <c r="B200" s="61"/>
      <c r="C200" s="62"/>
      <c r="D200" s="62"/>
      <c r="E200" s="61"/>
      <c r="F200" s="61"/>
      <c r="G200" s="63" t="str">
        <f t="shared" si="14"/>
        <v>0,00</v>
      </c>
      <c r="H200" s="63" t="str">
        <f t="shared" si="15"/>
        <v>0,00</v>
      </c>
      <c r="I200" s="58"/>
    </row>
    <row r="201" spans="1:10" x14ac:dyDescent="0.35">
      <c r="A201" s="76">
        <v>44027</v>
      </c>
      <c r="B201" s="61"/>
      <c r="C201" s="62"/>
      <c r="D201" s="62"/>
      <c r="E201" s="61"/>
      <c r="F201" s="61"/>
      <c r="G201" s="63" t="str">
        <f t="shared" si="14"/>
        <v>0,00</v>
      </c>
      <c r="H201" s="63" t="str">
        <f t="shared" si="15"/>
        <v>0,00</v>
      </c>
      <c r="I201" s="58"/>
    </row>
    <row r="202" spans="1:10" x14ac:dyDescent="0.35">
      <c r="A202" s="76">
        <v>44028</v>
      </c>
      <c r="B202" s="61"/>
      <c r="C202" s="62"/>
      <c r="D202" s="62"/>
      <c r="E202" s="61"/>
      <c r="F202" s="61"/>
      <c r="G202" s="63" t="str">
        <f t="shared" si="14"/>
        <v>0,00</v>
      </c>
      <c r="H202" s="63" t="str">
        <f t="shared" si="15"/>
        <v>0,00</v>
      </c>
      <c r="I202" s="58"/>
    </row>
    <row r="203" spans="1:10" x14ac:dyDescent="0.35">
      <c r="A203" s="76">
        <v>44029</v>
      </c>
      <c r="B203" s="61"/>
      <c r="C203" s="62"/>
      <c r="D203" s="62"/>
      <c r="E203" s="61"/>
      <c r="F203" s="61"/>
      <c r="G203" s="63" t="str">
        <f t="shared" si="14"/>
        <v>0,00</v>
      </c>
      <c r="H203" s="63" t="str">
        <f t="shared" si="15"/>
        <v>0,00</v>
      </c>
      <c r="I203" s="58"/>
    </row>
    <row r="204" spans="1:10" x14ac:dyDescent="0.35">
      <c r="A204" s="76">
        <v>44030</v>
      </c>
      <c r="B204" s="61"/>
      <c r="C204" s="62"/>
      <c r="D204" s="62"/>
      <c r="E204" s="61"/>
      <c r="F204" s="61"/>
      <c r="G204" s="63" t="str">
        <f t="shared" si="14"/>
        <v>0,00</v>
      </c>
      <c r="H204" s="63" t="str">
        <f t="shared" si="15"/>
        <v>0,00</v>
      </c>
      <c r="I204" s="58"/>
    </row>
    <row r="205" spans="1:10" x14ac:dyDescent="0.35">
      <c r="A205" s="76">
        <v>44031</v>
      </c>
      <c r="B205" s="61"/>
      <c r="C205" s="62"/>
      <c r="D205" s="62"/>
      <c r="E205" s="61"/>
      <c r="F205" s="61"/>
      <c r="G205" s="63" t="str">
        <f t="shared" si="14"/>
        <v>0,00</v>
      </c>
      <c r="H205" s="63" t="str">
        <f t="shared" si="15"/>
        <v>0,00</v>
      </c>
      <c r="I205" s="58"/>
    </row>
    <row r="206" spans="1:10" x14ac:dyDescent="0.35">
      <c r="A206" s="76">
        <v>44032</v>
      </c>
      <c r="B206" s="61"/>
      <c r="C206" s="62"/>
      <c r="D206" s="62"/>
      <c r="E206" s="61"/>
      <c r="F206" s="61"/>
      <c r="G206" s="63" t="str">
        <f t="shared" si="14"/>
        <v>0,00</v>
      </c>
      <c r="H206" s="63" t="str">
        <f t="shared" si="15"/>
        <v>0,00</v>
      </c>
      <c r="I206" s="58"/>
    </row>
    <row r="207" spans="1:10" x14ac:dyDescent="0.35">
      <c r="A207" s="76">
        <v>44033</v>
      </c>
      <c r="B207" s="61"/>
      <c r="C207" s="62"/>
      <c r="D207" s="62"/>
      <c r="E207" s="61"/>
      <c r="F207" s="61"/>
      <c r="G207" s="63" t="str">
        <f t="shared" si="14"/>
        <v>0,00</v>
      </c>
      <c r="H207" s="63" t="str">
        <f t="shared" si="15"/>
        <v>0,00</v>
      </c>
      <c r="I207" s="58"/>
    </row>
    <row r="208" spans="1:10" x14ac:dyDescent="0.35">
      <c r="A208" s="76">
        <v>44034</v>
      </c>
      <c r="B208" s="61"/>
      <c r="C208" s="62"/>
      <c r="D208" s="62"/>
      <c r="E208" s="61"/>
      <c r="F208" s="61"/>
      <c r="G208" s="63" t="str">
        <f t="shared" si="14"/>
        <v>0,00</v>
      </c>
      <c r="H208" s="63" t="str">
        <f t="shared" si="15"/>
        <v>0,00</v>
      </c>
      <c r="I208" s="58"/>
    </row>
    <row r="209" spans="1:14" x14ac:dyDescent="0.35">
      <c r="A209" s="76">
        <v>44035</v>
      </c>
      <c r="B209" s="61"/>
      <c r="C209" s="62"/>
      <c r="D209" s="62"/>
      <c r="E209" s="61"/>
      <c r="F209" s="61"/>
      <c r="G209" s="63" t="str">
        <f t="shared" si="14"/>
        <v>0,00</v>
      </c>
      <c r="H209" s="63" t="str">
        <f t="shared" si="15"/>
        <v>0,00</v>
      </c>
      <c r="I209" s="58"/>
    </row>
    <row r="210" spans="1:14" x14ac:dyDescent="0.35">
      <c r="A210" s="76">
        <v>44036</v>
      </c>
      <c r="B210" s="61"/>
      <c r="C210" s="62"/>
      <c r="D210" s="62"/>
      <c r="E210" s="61"/>
      <c r="F210" s="61"/>
      <c r="G210" s="63" t="str">
        <f t="shared" si="14"/>
        <v>0,00</v>
      </c>
      <c r="H210" s="63" t="str">
        <f t="shared" si="15"/>
        <v>0,00</v>
      </c>
      <c r="I210" s="58"/>
    </row>
    <row r="211" spans="1:14" x14ac:dyDescent="0.35">
      <c r="A211" s="76">
        <v>44037</v>
      </c>
      <c r="B211" s="61"/>
      <c r="C211" s="62"/>
      <c r="D211" s="62"/>
      <c r="E211" s="61"/>
      <c r="F211" s="61"/>
      <c r="G211" s="63" t="str">
        <f t="shared" si="14"/>
        <v>0,00</v>
      </c>
      <c r="H211" s="63" t="str">
        <f t="shared" si="15"/>
        <v>0,00</v>
      </c>
      <c r="I211" s="58"/>
    </row>
    <row r="212" spans="1:14" x14ac:dyDescent="0.35">
      <c r="A212" s="76">
        <v>44038</v>
      </c>
      <c r="B212" s="61"/>
      <c r="C212" s="62"/>
      <c r="D212" s="62"/>
      <c r="E212" s="61"/>
      <c r="F212" s="61"/>
      <c r="G212" s="63" t="str">
        <f t="shared" si="14"/>
        <v>0,00</v>
      </c>
      <c r="H212" s="63" t="str">
        <f t="shared" si="15"/>
        <v>0,00</v>
      </c>
      <c r="I212" s="58"/>
    </row>
    <row r="213" spans="1:14" x14ac:dyDescent="0.35">
      <c r="A213" s="76">
        <v>44039</v>
      </c>
      <c r="B213" s="61"/>
      <c r="C213" s="62"/>
      <c r="D213" s="62"/>
      <c r="E213" s="61"/>
      <c r="F213" s="61"/>
      <c r="G213" s="63" t="str">
        <f t="shared" si="14"/>
        <v>0,00</v>
      </c>
      <c r="H213" s="63" t="str">
        <f t="shared" si="15"/>
        <v>0,00</v>
      </c>
      <c r="I213" s="58"/>
    </row>
    <row r="214" spans="1:14" x14ac:dyDescent="0.35">
      <c r="A214" s="76">
        <v>44040</v>
      </c>
      <c r="B214" s="61"/>
      <c r="C214" s="62"/>
      <c r="D214" s="62"/>
      <c r="E214" s="61"/>
      <c r="F214" s="61"/>
      <c r="G214" s="63" t="str">
        <f t="shared" si="14"/>
        <v>0,00</v>
      </c>
      <c r="H214" s="63" t="str">
        <f t="shared" si="15"/>
        <v>0,00</v>
      </c>
      <c r="I214" s="58"/>
      <c r="J214" s="31"/>
    </row>
    <row r="215" spans="1:14" x14ac:dyDescent="0.35">
      <c r="A215" s="76">
        <v>44041</v>
      </c>
      <c r="B215" s="61"/>
      <c r="C215" s="62"/>
      <c r="D215" s="62"/>
      <c r="E215" s="61"/>
      <c r="F215" s="61"/>
      <c r="G215" s="63" t="str">
        <f t="shared" si="14"/>
        <v>0,00</v>
      </c>
      <c r="H215" s="63" t="str">
        <f t="shared" si="15"/>
        <v>0,00</v>
      </c>
      <c r="I215" s="58"/>
    </row>
    <row r="216" spans="1:14" x14ac:dyDescent="0.35">
      <c r="A216" s="76">
        <v>44042</v>
      </c>
      <c r="B216" s="61"/>
      <c r="C216" s="62"/>
      <c r="D216" s="62"/>
      <c r="E216" s="61"/>
      <c r="F216" s="61"/>
      <c r="G216" s="63" t="str">
        <f t="shared" si="14"/>
        <v>0,00</v>
      </c>
      <c r="H216" s="63" t="str">
        <f t="shared" si="15"/>
        <v>0,00</v>
      </c>
      <c r="I216" s="58"/>
    </row>
    <row r="217" spans="1:14" x14ac:dyDescent="0.35">
      <c r="A217" s="76">
        <v>44043</v>
      </c>
      <c r="B217" s="61"/>
      <c r="C217" s="62"/>
      <c r="D217" s="62"/>
      <c r="E217" s="61"/>
      <c r="F217" s="61"/>
      <c r="G217" s="63" t="str">
        <f t="shared" si="14"/>
        <v>0,00</v>
      </c>
      <c r="H217" s="63" t="str">
        <f t="shared" si="15"/>
        <v>0,00</v>
      </c>
      <c r="I217" s="58"/>
    </row>
    <row r="218" spans="1:14" x14ac:dyDescent="0.35">
      <c r="A218" s="76">
        <v>44044</v>
      </c>
      <c r="B218" s="61"/>
      <c r="C218" s="62"/>
      <c r="D218" s="62"/>
      <c r="E218" s="61"/>
      <c r="F218" s="61"/>
      <c r="G218" s="63" t="str">
        <f t="shared" si="14"/>
        <v>0,00</v>
      </c>
      <c r="H218" s="63" t="str">
        <f t="shared" si="15"/>
        <v>0,00</v>
      </c>
      <c r="I218" s="58"/>
      <c r="J218" s="41" t="s">
        <v>31</v>
      </c>
      <c r="K218" s="42">
        <f>G219</f>
        <v>0</v>
      </c>
      <c r="L218" s="43" t="s">
        <v>36</v>
      </c>
      <c r="M218" s="43" t="s">
        <v>35</v>
      </c>
      <c r="N218" s="43" t="s">
        <v>37</v>
      </c>
    </row>
    <row r="219" spans="1:14" x14ac:dyDescent="0.35">
      <c r="A219" s="76">
        <v>44045</v>
      </c>
      <c r="B219" s="61"/>
      <c r="C219" s="62"/>
      <c r="D219" s="62"/>
      <c r="E219" s="61"/>
      <c r="F219" s="61"/>
      <c r="G219" s="71">
        <f>SUM(G187:G218)</f>
        <v>0</v>
      </c>
      <c r="H219" s="71">
        <f>SUM(H187:H218)</f>
        <v>0</v>
      </c>
      <c r="I219" s="58"/>
      <c r="J219" s="44" t="s">
        <v>32</v>
      </c>
      <c r="K219" s="45">
        <f>H219</f>
        <v>0</v>
      </c>
      <c r="L219" s="45">
        <f>SUMIF(B187:B218,"Urlaub",H187:H218)</f>
        <v>0</v>
      </c>
      <c r="M219" s="45">
        <f>SUMIF(B187:B218,"Feiertag",H187:H218)</f>
        <v>0</v>
      </c>
      <c r="N219" s="45">
        <f>SUMIF(B187:B218,"Krank",H187:H218)</f>
        <v>0</v>
      </c>
    </row>
    <row r="220" spans="1:14" x14ac:dyDescent="0.35">
      <c r="A220" s="76">
        <v>44046</v>
      </c>
      <c r="B220" s="61"/>
      <c r="C220" s="62"/>
      <c r="D220" s="62"/>
      <c r="E220" s="61"/>
      <c r="F220" s="61"/>
      <c r="G220" s="63" t="str">
        <f t="shared" ref="G220:G247" si="16">IF(F220=1,(D220-C220)*24,"0,00")</f>
        <v>0,00</v>
      </c>
      <c r="H220" s="63" t="str">
        <f t="shared" ref="H220:H247" si="17">IF(F220=2,(D220-C220)*24,"0,00")</f>
        <v>0,00</v>
      </c>
      <c r="I220" s="58"/>
    </row>
    <row r="221" spans="1:14" x14ac:dyDescent="0.35">
      <c r="A221" s="76">
        <v>44047</v>
      </c>
      <c r="B221" s="61"/>
      <c r="C221" s="62"/>
      <c r="D221" s="62"/>
      <c r="E221" s="61"/>
      <c r="F221" s="61"/>
      <c r="G221" s="63" t="str">
        <f t="shared" si="16"/>
        <v>0,00</v>
      </c>
      <c r="H221" s="63" t="str">
        <f t="shared" si="17"/>
        <v>0,00</v>
      </c>
      <c r="I221" s="58"/>
      <c r="J221" s="31"/>
    </row>
    <row r="222" spans="1:14" x14ac:dyDescent="0.35">
      <c r="A222" s="76">
        <v>44048</v>
      </c>
      <c r="B222" s="61"/>
      <c r="C222" s="62"/>
      <c r="D222" s="62"/>
      <c r="E222" s="61"/>
      <c r="F222" s="61"/>
      <c r="G222" s="63" t="str">
        <f t="shared" si="16"/>
        <v>0,00</v>
      </c>
      <c r="H222" s="63" t="str">
        <f t="shared" si="17"/>
        <v>0,00</v>
      </c>
      <c r="I222" s="58"/>
    </row>
    <row r="223" spans="1:14" x14ac:dyDescent="0.35">
      <c r="A223" s="76">
        <v>44049</v>
      </c>
      <c r="B223" s="61"/>
      <c r="C223" s="62"/>
      <c r="D223" s="62"/>
      <c r="E223" s="61"/>
      <c r="F223" s="61"/>
      <c r="G223" s="63" t="str">
        <f t="shared" si="16"/>
        <v>0,00</v>
      </c>
      <c r="H223" s="63" t="str">
        <f t="shared" si="17"/>
        <v>0,00</v>
      </c>
      <c r="I223" s="58"/>
    </row>
    <row r="224" spans="1:14" x14ac:dyDescent="0.35">
      <c r="A224" s="76">
        <v>44050</v>
      </c>
      <c r="B224" s="61"/>
      <c r="C224" s="62"/>
      <c r="D224" s="62"/>
      <c r="E224" s="61"/>
      <c r="F224" s="61"/>
      <c r="G224" s="63" t="str">
        <f t="shared" si="16"/>
        <v>0,00</v>
      </c>
      <c r="H224" s="63" t="str">
        <f t="shared" si="17"/>
        <v>0,00</v>
      </c>
      <c r="I224" s="58"/>
    </row>
    <row r="225" spans="1:10" x14ac:dyDescent="0.35">
      <c r="A225" s="76">
        <v>44051</v>
      </c>
      <c r="B225" s="61"/>
      <c r="C225" s="62"/>
      <c r="D225" s="62"/>
      <c r="E225" s="61"/>
      <c r="F225" s="61"/>
      <c r="G225" s="63" t="str">
        <f t="shared" si="16"/>
        <v>0,00</v>
      </c>
      <c r="H225" s="63" t="str">
        <f t="shared" si="17"/>
        <v>0,00</v>
      </c>
      <c r="I225" s="58"/>
    </row>
    <row r="226" spans="1:10" x14ac:dyDescent="0.35">
      <c r="A226" s="76">
        <v>44052</v>
      </c>
      <c r="B226" s="61"/>
      <c r="C226" s="62"/>
      <c r="D226" s="62"/>
      <c r="E226" s="61"/>
      <c r="F226" s="61"/>
      <c r="G226" s="63" t="str">
        <f t="shared" si="16"/>
        <v>0,00</v>
      </c>
      <c r="H226" s="63" t="str">
        <f t="shared" si="17"/>
        <v>0,00</v>
      </c>
      <c r="I226" s="58"/>
    </row>
    <row r="227" spans="1:10" x14ac:dyDescent="0.35">
      <c r="A227" s="76">
        <v>44053</v>
      </c>
      <c r="B227" s="61"/>
      <c r="C227" s="62"/>
      <c r="D227" s="62"/>
      <c r="E227" s="61"/>
      <c r="F227" s="61"/>
      <c r="G227" s="63" t="str">
        <f t="shared" si="16"/>
        <v>0,00</v>
      </c>
      <c r="H227" s="63" t="str">
        <f t="shared" si="17"/>
        <v>0,00</v>
      </c>
      <c r="I227" s="58"/>
    </row>
    <row r="228" spans="1:10" x14ac:dyDescent="0.35">
      <c r="A228" s="76">
        <v>44054</v>
      </c>
      <c r="B228" s="61"/>
      <c r="C228" s="62"/>
      <c r="D228" s="62"/>
      <c r="E228" s="61"/>
      <c r="F228" s="61"/>
      <c r="G228" s="63" t="str">
        <f t="shared" si="16"/>
        <v>0,00</v>
      </c>
      <c r="H228" s="63" t="str">
        <f t="shared" si="17"/>
        <v>0,00</v>
      </c>
      <c r="I228" s="58"/>
    </row>
    <row r="229" spans="1:10" x14ac:dyDescent="0.35">
      <c r="A229" s="76">
        <v>44055</v>
      </c>
      <c r="B229" s="61"/>
      <c r="C229" s="62"/>
      <c r="D229" s="62"/>
      <c r="E229" s="61"/>
      <c r="F229" s="61"/>
      <c r="G229" s="63" t="str">
        <f t="shared" si="16"/>
        <v>0,00</v>
      </c>
      <c r="H229" s="63" t="str">
        <f t="shared" si="17"/>
        <v>0,00</v>
      </c>
      <c r="I229" s="58"/>
    </row>
    <row r="230" spans="1:10" x14ac:dyDescent="0.35">
      <c r="A230" s="76">
        <v>44056</v>
      </c>
      <c r="B230" s="61"/>
      <c r="C230" s="62"/>
      <c r="D230" s="62"/>
      <c r="E230" s="61"/>
      <c r="F230" s="61"/>
      <c r="G230" s="63" t="str">
        <f t="shared" si="16"/>
        <v>0,00</v>
      </c>
      <c r="H230" s="63" t="str">
        <f t="shared" si="17"/>
        <v>0,00</v>
      </c>
      <c r="I230" s="58"/>
      <c r="J230" s="31"/>
    </row>
    <row r="231" spans="1:10" x14ac:dyDescent="0.35">
      <c r="A231" s="76">
        <v>44057</v>
      </c>
      <c r="B231" s="61"/>
      <c r="C231" s="62"/>
      <c r="D231" s="62"/>
      <c r="E231" s="61"/>
      <c r="F231" s="61"/>
      <c r="G231" s="63" t="str">
        <f t="shared" si="16"/>
        <v>0,00</v>
      </c>
      <c r="H231" s="63" t="str">
        <f t="shared" si="17"/>
        <v>0,00</v>
      </c>
      <c r="I231" s="58"/>
    </row>
    <row r="232" spans="1:10" x14ac:dyDescent="0.35">
      <c r="A232" s="76">
        <v>44058</v>
      </c>
      <c r="B232" s="61"/>
      <c r="C232" s="62"/>
      <c r="D232" s="62"/>
      <c r="E232" s="61"/>
      <c r="F232" s="61"/>
      <c r="G232" s="63" t="str">
        <f t="shared" si="16"/>
        <v>0,00</v>
      </c>
      <c r="H232" s="63" t="str">
        <f t="shared" si="17"/>
        <v>0,00</v>
      </c>
      <c r="I232" s="58"/>
    </row>
    <row r="233" spans="1:10" x14ac:dyDescent="0.35">
      <c r="A233" s="76">
        <v>44059</v>
      </c>
      <c r="B233" s="61"/>
      <c r="C233" s="62"/>
      <c r="D233" s="62"/>
      <c r="E233" s="61"/>
      <c r="F233" s="61"/>
      <c r="G233" s="63" t="str">
        <f t="shared" si="16"/>
        <v>0,00</v>
      </c>
      <c r="H233" s="63" t="str">
        <f t="shared" si="17"/>
        <v>0,00</v>
      </c>
      <c r="I233" s="58"/>
    </row>
    <row r="234" spans="1:10" x14ac:dyDescent="0.35">
      <c r="A234" s="76">
        <v>44060</v>
      </c>
      <c r="B234" s="61"/>
      <c r="C234" s="62"/>
      <c r="D234" s="62"/>
      <c r="E234" s="61"/>
      <c r="F234" s="61"/>
      <c r="G234" s="63" t="str">
        <f t="shared" si="16"/>
        <v>0,00</v>
      </c>
      <c r="H234" s="63" t="str">
        <f t="shared" si="17"/>
        <v>0,00</v>
      </c>
      <c r="I234" s="58"/>
    </row>
    <row r="235" spans="1:10" x14ac:dyDescent="0.35">
      <c r="A235" s="76">
        <v>44061</v>
      </c>
      <c r="B235" s="61"/>
      <c r="C235" s="62"/>
      <c r="D235" s="62"/>
      <c r="E235" s="61"/>
      <c r="F235" s="61"/>
      <c r="G235" s="63" t="str">
        <f t="shared" si="16"/>
        <v>0,00</v>
      </c>
      <c r="H235" s="63" t="str">
        <f t="shared" si="17"/>
        <v>0,00</v>
      </c>
      <c r="I235" s="58"/>
      <c r="J235" s="31"/>
    </row>
    <row r="236" spans="1:10" x14ac:dyDescent="0.35">
      <c r="A236" s="76">
        <v>44062</v>
      </c>
      <c r="B236" s="61"/>
      <c r="C236" s="62"/>
      <c r="D236" s="62"/>
      <c r="E236" s="61"/>
      <c r="F236" s="61"/>
      <c r="G236" s="63" t="str">
        <f t="shared" si="16"/>
        <v>0,00</v>
      </c>
      <c r="H236" s="63" t="str">
        <f t="shared" si="17"/>
        <v>0,00</v>
      </c>
      <c r="I236" s="58"/>
    </row>
    <row r="237" spans="1:10" x14ac:dyDescent="0.35">
      <c r="A237" s="76">
        <v>44063</v>
      </c>
      <c r="B237" s="61"/>
      <c r="C237" s="62"/>
      <c r="D237" s="62"/>
      <c r="E237" s="61"/>
      <c r="F237" s="61"/>
      <c r="G237" s="63" t="str">
        <f t="shared" si="16"/>
        <v>0,00</v>
      </c>
      <c r="H237" s="63" t="str">
        <f t="shared" si="17"/>
        <v>0,00</v>
      </c>
      <c r="I237" s="58"/>
    </row>
    <row r="238" spans="1:10" x14ac:dyDescent="0.35">
      <c r="A238" s="76">
        <v>44064</v>
      </c>
      <c r="B238" s="61"/>
      <c r="C238" s="62"/>
      <c r="D238" s="62"/>
      <c r="E238" s="61"/>
      <c r="F238" s="61"/>
      <c r="G238" s="63" t="str">
        <f t="shared" si="16"/>
        <v>0,00</v>
      </c>
      <c r="H238" s="63" t="str">
        <f t="shared" si="17"/>
        <v>0,00</v>
      </c>
      <c r="I238" s="58"/>
    </row>
    <row r="239" spans="1:10" x14ac:dyDescent="0.35">
      <c r="A239" s="76">
        <v>44065</v>
      </c>
      <c r="B239" s="61"/>
      <c r="C239" s="62"/>
      <c r="D239" s="62"/>
      <c r="E239" s="61"/>
      <c r="F239" s="61"/>
      <c r="G239" s="63" t="str">
        <f t="shared" si="16"/>
        <v>0,00</v>
      </c>
      <c r="H239" s="63" t="str">
        <f t="shared" si="17"/>
        <v>0,00</v>
      </c>
      <c r="I239" s="58"/>
    </row>
    <row r="240" spans="1:10" x14ac:dyDescent="0.35">
      <c r="A240" s="76">
        <v>44066</v>
      </c>
      <c r="B240" s="61"/>
      <c r="C240" s="62"/>
      <c r="D240" s="62"/>
      <c r="E240" s="61"/>
      <c r="F240" s="61"/>
      <c r="G240" s="63" t="str">
        <f t="shared" si="16"/>
        <v>0,00</v>
      </c>
      <c r="H240" s="63" t="str">
        <f t="shared" si="17"/>
        <v>0,00</v>
      </c>
      <c r="I240" s="58"/>
      <c r="J240" s="31"/>
    </row>
    <row r="241" spans="1:14" x14ac:dyDescent="0.35">
      <c r="A241" s="76">
        <v>44067</v>
      </c>
      <c r="B241" s="61"/>
      <c r="C241" s="62"/>
      <c r="D241" s="62"/>
      <c r="E241" s="61"/>
      <c r="F241" s="61"/>
      <c r="G241" s="63" t="str">
        <f t="shared" si="16"/>
        <v>0,00</v>
      </c>
      <c r="H241" s="63" t="str">
        <f t="shared" si="17"/>
        <v>0,00</v>
      </c>
      <c r="I241" s="58"/>
    </row>
    <row r="242" spans="1:14" x14ac:dyDescent="0.35">
      <c r="A242" s="76">
        <v>44068</v>
      </c>
      <c r="B242" s="61"/>
      <c r="C242" s="62"/>
      <c r="D242" s="62"/>
      <c r="E242" s="61"/>
      <c r="F242" s="61"/>
      <c r="G242" s="63" t="str">
        <f t="shared" si="16"/>
        <v>0,00</v>
      </c>
      <c r="H242" s="63" t="str">
        <f t="shared" si="17"/>
        <v>0,00</v>
      </c>
      <c r="I242" s="58"/>
    </row>
    <row r="243" spans="1:14" x14ac:dyDescent="0.35">
      <c r="A243" s="76">
        <v>44069</v>
      </c>
      <c r="B243" s="61"/>
      <c r="C243" s="62"/>
      <c r="D243" s="62"/>
      <c r="E243" s="61"/>
      <c r="F243" s="61"/>
      <c r="G243" s="63" t="str">
        <f t="shared" si="16"/>
        <v>0,00</v>
      </c>
      <c r="H243" s="63" t="str">
        <f t="shared" si="17"/>
        <v>0,00</v>
      </c>
      <c r="I243" s="58"/>
    </row>
    <row r="244" spans="1:14" x14ac:dyDescent="0.35">
      <c r="A244" s="76">
        <v>44070</v>
      </c>
      <c r="B244" s="61"/>
      <c r="C244" s="62"/>
      <c r="D244" s="62"/>
      <c r="E244" s="61"/>
      <c r="F244" s="61"/>
      <c r="G244" s="63" t="str">
        <f t="shared" si="16"/>
        <v>0,00</v>
      </c>
      <c r="H244" s="63" t="str">
        <f t="shared" si="17"/>
        <v>0,00</v>
      </c>
      <c r="I244" s="58"/>
    </row>
    <row r="245" spans="1:14" x14ac:dyDescent="0.35">
      <c r="A245" s="76">
        <v>44071</v>
      </c>
      <c r="B245" s="61"/>
      <c r="C245" s="62"/>
      <c r="D245" s="62"/>
      <c r="E245" s="61"/>
      <c r="F245" s="61"/>
      <c r="G245" s="63"/>
      <c r="H245" s="63"/>
      <c r="I245" s="58"/>
    </row>
    <row r="246" spans="1:14" x14ac:dyDescent="0.35">
      <c r="A246" s="76">
        <v>44072</v>
      </c>
      <c r="B246" s="61"/>
      <c r="C246" s="62"/>
      <c r="D246" s="62"/>
      <c r="E246" s="61"/>
      <c r="F246" s="61"/>
      <c r="G246" s="63" t="str">
        <f t="shared" si="16"/>
        <v>0,00</v>
      </c>
      <c r="H246" s="63" t="str">
        <f t="shared" si="17"/>
        <v>0,00</v>
      </c>
      <c r="I246" s="58"/>
      <c r="J246" s="31"/>
    </row>
    <row r="247" spans="1:14" x14ac:dyDescent="0.35">
      <c r="A247" s="76">
        <v>44073</v>
      </c>
      <c r="B247" s="61"/>
      <c r="C247" s="62"/>
      <c r="D247" s="62"/>
      <c r="E247" s="61"/>
      <c r="F247" s="61"/>
      <c r="G247" s="63" t="str">
        <f t="shared" si="16"/>
        <v>0,00</v>
      </c>
      <c r="H247" s="63" t="str">
        <f t="shared" si="17"/>
        <v>0,00</v>
      </c>
      <c r="I247" s="58"/>
      <c r="J247" s="41" t="s">
        <v>31</v>
      </c>
      <c r="K247" s="42">
        <f>G248</f>
        <v>0</v>
      </c>
      <c r="L247" s="43" t="s">
        <v>36</v>
      </c>
      <c r="M247" s="43" t="s">
        <v>35</v>
      </c>
      <c r="N247" s="43" t="s">
        <v>37</v>
      </c>
    </row>
    <row r="248" spans="1:14" x14ac:dyDescent="0.35">
      <c r="A248" s="76">
        <v>44074</v>
      </c>
      <c r="B248" s="61"/>
      <c r="C248" s="62"/>
      <c r="D248" s="62"/>
      <c r="E248" s="61"/>
      <c r="F248" s="61"/>
      <c r="G248" s="71">
        <f>SUM(G220:G247)</f>
        <v>0</v>
      </c>
      <c r="H248" s="71">
        <f>SUM(H220:H247)</f>
        <v>0</v>
      </c>
      <c r="I248" s="58"/>
      <c r="J248" s="44" t="s">
        <v>32</v>
      </c>
      <c r="K248" s="45">
        <f>H248</f>
        <v>0</v>
      </c>
      <c r="L248" s="45">
        <f>SUMIF(B220:B247,"Urlaub",H220:H247)</f>
        <v>0</v>
      </c>
      <c r="M248" s="45">
        <f>SUMIF(B220:B247,"Feiertag",H220:H247)</f>
        <v>0</v>
      </c>
      <c r="N248" s="45">
        <f>SUMIF(B220:B247,"Krank",H220:H247)</f>
        <v>0</v>
      </c>
    </row>
    <row r="249" spans="1:14" x14ac:dyDescent="0.35">
      <c r="A249" s="76">
        <v>44075</v>
      </c>
      <c r="B249" s="61"/>
      <c r="C249" s="62"/>
      <c r="D249" s="62"/>
      <c r="E249" s="61"/>
      <c r="F249" s="61"/>
      <c r="G249" s="63" t="str">
        <f t="shared" ref="G249:G278" si="18">IF(F249=1,(D249-C249)*24,"0,00")</f>
        <v>0,00</v>
      </c>
      <c r="H249" s="63" t="str">
        <f t="shared" ref="H249:H278" si="19">IF(F249=2,(D249-C249)*24,"0,00")</f>
        <v>0,00</v>
      </c>
      <c r="I249" s="58"/>
    </row>
    <row r="250" spans="1:14" x14ac:dyDescent="0.35">
      <c r="A250" s="76">
        <v>44076</v>
      </c>
      <c r="B250" s="61"/>
      <c r="C250" s="62"/>
      <c r="D250" s="62"/>
      <c r="E250" s="61"/>
      <c r="F250" s="61"/>
      <c r="G250" s="63" t="str">
        <f t="shared" si="18"/>
        <v>0,00</v>
      </c>
      <c r="H250" s="63" t="str">
        <f t="shared" si="19"/>
        <v>0,00</v>
      </c>
      <c r="I250" s="58"/>
    </row>
    <row r="251" spans="1:14" x14ac:dyDescent="0.35">
      <c r="A251" s="76">
        <v>44077</v>
      </c>
      <c r="B251" s="61"/>
      <c r="C251" s="62"/>
      <c r="D251" s="62"/>
      <c r="E251" s="61"/>
      <c r="F251" s="61"/>
      <c r="G251" s="63" t="str">
        <f t="shared" si="18"/>
        <v>0,00</v>
      </c>
      <c r="H251" s="63" t="str">
        <f t="shared" si="19"/>
        <v>0,00</v>
      </c>
      <c r="I251" s="58"/>
    </row>
    <row r="252" spans="1:14" x14ac:dyDescent="0.35">
      <c r="A252" s="76">
        <v>44078</v>
      </c>
      <c r="B252" s="61"/>
      <c r="C252" s="62"/>
      <c r="D252" s="62"/>
      <c r="E252" s="61"/>
      <c r="F252" s="61"/>
      <c r="G252" s="63" t="str">
        <f t="shared" si="18"/>
        <v>0,00</v>
      </c>
      <c r="H252" s="63" t="str">
        <f t="shared" si="19"/>
        <v>0,00</v>
      </c>
      <c r="I252" s="58"/>
    </row>
    <row r="253" spans="1:14" x14ac:dyDescent="0.35">
      <c r="A253" s="76">
        <v>44079</v>
      </c>
      <c r="B253" s="61"/>
      <c r="C253" s="62"/>
      <c r="D253" s="62"/>
      <c r="E253" s="61"/>
      <c r="F253" s="61"/>
      <c r="G253" s="63" t="str">
        <f t="shared" si="18"/>
        <v>0,00</v>
      </c>
      <c r="H253" s="63" t="str">
        <f t="shared" si="19"/>
        <v>0,00</v>
      </c>
      <c r="I253" s="58"/>
    </row>
    <row r="254" spans="1:14" x14ac:dyDescent="0.35">
      <c r="A254" s="76">
        <v>44080</v>
      </c>
      <c r="B254" s="61"/>
      <c r="C254" s="62"/>
      <c r="D254" s="62"/>
      <c r="E254" s="61"/>
      <c r="F254" s="61"/>
      <c r="G254" s="63" t="str">
        <f t="shared" si="18"/>
        <v>0,00</v>
      </c>
      <c r="H254" s="63" t="str">
        <f t="shared" si="19"/>
        <v>0,00</v>
      </c>
      <c r="I254" s="58"/>
    </row>
    <row r="255" spans="1:14" x14ac:dyDescent="0.35">
      <c r="A255" s="76">
        <v>44081</v>
      </c>
      <c r="B255" s="61"/>
      <c r="C255" s="62"/>
      <c r="D255" s="62"/>
      <c r="E255" s="61"/>
      <c r="F255" s="61"/>
      <c r="G255" s="63" t="str">
        <f t="shared" si="18"/>
        <v>0,00</v>
      </c>
      <c r="H255" s="63" t="str">
        <f t="shared" si="19"/>
        <v>0,00</v>
      </c>
      <c r="I255" s="58"/>
    </row>
    <row r="256" spans="1:14" x14ac:dyDescent="0.35">
      <c r="A256" s="76">
        <v>44082</v>
      </c>
      <c r="B256" s="61"/>
      <c r="C256" s="62"/>
      <c r="D256" s="62"/>
      <c r="E256" s="61"/>
      <c r="F256" s="61"/>
      <c r="G256" s="63" t="str">
        <f t="shared" si="18"/>
        <v>0,00</v>
      </c>
      <c r="H256" s="63" t="str">
        <f t="shared" si="19"/>
        <v>0,00</v>
      </c>
      <c r="I256" s="58"/>
    </row>
    <row r="257" spans="1:10" x14ac:dyDescent="0.35">
      <c r="A257" s="76">
        <v>44083</v>
      </c>
      <c r="B257" s="61"/>
      <c r="C257" s="62"/>
      <c r="D257" s="62"/>
      <c r="E257" s="61"/>
      <c r="F257" s="61"/>
      <c r="G257" s="63" t="str">
        <f t="shared" si="18"/>
        <v>0,00</v>
      </c>
      <c r="H257" s="63" t="str">
        <f t="shared" si="19"/>
        <v>0,00</v>
      </c>
      <c r="I257" s="58"/>
    </row>
    <row r="258" spans="1:10" x14ac:dyDescent="0.35">
      <c r="A258" s="76">
        <v>44084</v>
      </c>
      <c r="B258" s="61"/>
      <c r="C258" s="62"/>
      <c r="D258" s="62"/>
      <c r="E258" s="61"/>
      <c r="F258" s="61"/>
      <c r="G258" s="63" t="str">
        <f t="shared" si="18"/>
        <v>0,00</v>
      </c>
      <c r="H258" s="63" t="str">
        <f t="shared" si="19"/>
        <v>0,00</v>
      </c>
      <c r="I258" s="58"/>
    </row>
    <row r="259" spans="1:10" x14ac:dyDescent="0.35">
      <c r="A259" s="76">
        <v>44085</v>
      </c>
      <c r="B259" s="61"/>
      <c r="C259" s="62"/>
      <c r="D259" s="62"/>
      <c r="E259" s="61"/>
      <c r="F259" s="61"/>
      <c r="G259" s="63" t="str">
        <f t="shared" si="18"/>
        <v>0,00</v>
      </c>
      <c r="H259" s="63" t="str">
        <f t="shared" si="19"/>
        <v>0,00</v>
      </c>
      <c r="I259" s="58"/>
      <c r="J259" s="31"/>
    </row>
    <row r="260" spans="1:10" x14ac:dyDescent="0.35">
      <c r="A260" s="76">
        <v>44086</v>
      </c>
      <c r="B260" s="61"/>
      <c r="C260" s="62"/>
      <c r="D260" s="62"/>
      <c r="E260" s="61"/>
      <c r="F260" s="61"/>
      <c r="G260" s="63" t="str">
        <f t="shared" si="18"/>
        <v>0,00</v>
      </c>
      <c r="H260" s="63" t="str">
        <f t="shared" si="19"/>
        <v>0,00</v>
      </c>
      <c r="I260" s="58"/>
    </row>
    <row r="261" spans="1:10" x14ac:dyDescent="0.35">
      <c r="A261" s="76">
        <v>44087</v>
      </c>
      <c r="B261" s="61"/>
      <c r="C261" s="62"/>
      <c r="D261" s="62"/>
      <c r="E261" s="61"/>
      <c r="F261" s="61"/>
      <c r="G261" s="63" t="str">
        <f t="shared" si="18"/>
        <v>0,00</v>
      </c>
      <c r="H261" s="63" t="str">
        <f t="shared" si="19"/>
        <v>0,00</v>
      </c>
      <c r="I261" s="58"/>
    </row>
    <row r="262" spans="1:10" x14ac:dyDescent="0.35">
      <c r="A262" s="76">
        <v>44088</v>
      </c>
      <c r="B262" s="61"/>
      <c r="C262" s="62"/>
      <c r="D262" s="62"/>
      <c r="E262" s="61"/>
      <c r="F262" s="61"/>
      <c r="G262" s="63" t="str">
        <f t="shared" si="18"/>
        <v>0,00</v>
      </c>
      <c r="H262" s="63" t="str">
        <f t="shared" si="19"/>
        <v>0,00</v>
      </c>
      <c r="I262" s="58"/>
    </row>
    <row r="263" spans="1:10" x14ac:dyDescent="0.35">
      <c r="A263" s="76">
        <v>44089</v>
      </c>
      <c r="B263" s="61"/>
      <c r="C263" s="62"/>
      <c r="D263" s="62"/>
      <c r="E263" s="61"/>
      <c r="F263" s="61"/>
      <c r="G263" s="63" t="str">
        <f t="shared" si="18"/>
        <v>0,00</v>
      </c>
      <c r="H263" s="63" t="str">
        <f t="shared" si="19"/>
        <v>0,00</v>
      </c>
      <c r="I263" s="58"/>
    </row>
    <row r="264" spans="1:10" x14ac:dyDescent="0.35">
      <c r="A264" s="76">
        <v>44090</v>
      </c>
      <c r="B264" s="61"/>
      <c r="C264" s="62"/>
      <c r="D264" s="62"/>
      <c r="E264" s="61"/>
      <c r="F264" s="61"/>
      <c r="G264" s="63" t="str">
        <f t="shared" si="18"/>
        <v>0,00</v>
      </c>
      <c r="H264" s="63" t="str">
        <f t="shared" si="19"/>
        <v>0,00</v>
      </c>
      <c r="I264" s="58"/>
    </row>
    <row r="265" spans="1:10" x14ac:dyDescent="0.35">
      <c r="A265" s="76">
        <v>44091</v>
      </c>
      <c r="B265" s="61"/>
      <c r="C265" s="62"/>
      <c r="D265" s="62"/>
      <c r="E265" s="61"/>
      <c r="F265" s="61"/>
      <c r="G265" s="63" t="str">
        <f t="shared" si="18"/>
        <v>0,00</v>
      </c>
      <c r="H265" s="63" t="str">
        <f t="shared" si="19"/>
        <v>0,00</v>
      </c>
      <c r="I265" s="58"/>
    </row>
    <row r="266" spans="1:10" x14ac:dyDescent="0.35">
      <c r="A266" s="76">
        <v>44092</v>
      </c>
      <c r="B266" s="61"/>
      <c r="C266" s="62"/>
      <c r="D266" s="62"/>
      <c r="E266" s="61"/>
      <c r="F266" s="61"/>
      <c r="G266" s="63" t="str">
        <f t="shared" si="18"/>
        <v>0,00</v>
      </c>
      <c r="H266" s="63" t="str">
        <f t="shared" si="19"/>
        <v>0,00</v>
      </c>
      <c r="I266" s="58"/>
    </row>
    <row r="267" spans="1:10" x14ac:dyDescent="0.35">
      <c r="A267" s="76">
        <v>44093</v>
      </c>
      <c r="B267" s="61"/>
      <c r="C267" s="62"/>
      <c r="D267" s="62"/>
      <c r="E267" s="61"/>
      <c r="F267" s="61"/>
      <c r="G267" s="63" t="str">
        <f t="shared" si="18"/>
        <v>0,00</v>
      </c>
      <c r="H267" s="63" t="str">
        <f t="shared" si="19"/>
        <v>0,00</v>
      </c>
      <c r="I267" s="58"/>
    </row>
    <row r="268" spans="1:10" x14ac:dyDescent="0.35">
      <c r="A268" s="76">
        <v>44094</v>
      </c>
      <c r="B268" s="61"/>
      <c r="C268" s="62"/>
      <c r="D268" s="62"/>
      <c r="E268" s="61"/>
      <c r="F268" s="61"/>
      <c r="G268" s="63" t="str">
        <f t="shared" si="18"/>
        <v>0,00</v>
      </c>
      <c r="H268" s="63" t="str">
        <f t="shared" si="19"/>
        <v>0,00</v>
      </c>
      <c r="I268" s="58"/>
    </row>
    <row r="269" spans="1:10" x14ac:dyDescent="0.35">
      <c r="A269" s="76">
        <v>44095</v>
      </c>
      <c r="B269" s="61"/>
      <c r="C269" s="62"/>
      <c r="D269" s="62"/>
      <c r="E269" s="61"/>
      <c r="F269" s="61"/>
      <c r="G269" s="63" t="str">
        <f t="shared" si="18"/>
        <v>0,00</v>
      </c>
      <c r="H269" s="63" t="str">
        <f t="shared" si="19"/>
        <v>0,00</v>
      </c>
      <c r="I269" s="58"/>
    </row>
    <row r="270" spans="1:10" x14ac:dyDescent="0.35">
      <c r="A270" s="76">
        <v>44096</v>
      </c>
      <c r="B270" s="61"/>
      <c r="C270" s="62"/>
      <c r="D270" s="62"/>
      <c r="E270" s="61"/>
      <c r="F270" s="61"/>
      <c r="G270" s="63" t="str">
        <f t="shared" si="18"/>
        <v>0,00</v>
      </c>
      <c r="H270" s="63" t="str">
        <f t="shared" si="19"/>
        <v>0,00</v>
      </c>
      <c r="I270" s="58"/>
    </row>
    <row r="271" spans="1:10" x14ac:dyDescent="0.35">
      <c r="A271" s="76">
        <v>44097</v>
      </c>
      <c r="B271" s="61"/>
      <c r="C271" s="62"/>
      <c r="D271" s="62"/>
      <c r="E271" s="61"/>
      <c r="F271" s="61"/>
      <c r="G271" s="63" t="str">
        <f t="shared" si="18"/>
        <v>0,00</v>
      </c>
      <c r="H271" s="63" t="str">
        <f t="shared" si="19"/>
        <v>0,00</v>
      </c>
      <c r="I271" s="58"/>
    </row>
    <row r="272" spans="1:10" x14ac:dyDescent="0.35">
      <c r="A272" s="76">
        <v>44098</v>
      </c>
      <c r="B272" s="61"/>
      <c r="C272" s="62"/>
      <c r="D272" s="62"/>
      <c r="E272" s="61"/>
      <c r="F272" s="61"/>
      <c r="G272" s="63" t="str">
        <f t="shared" si="18"/>
        <v>0,00</v>
      </c>
      <c r="H272" s="63" t="str">
        <f t="shared" si="19"/>
        <v>0,00</v>
      </c>
      <c r="I272" s="58"/>
    </row>
    <row r="273" spans="1:14" x14ac:dyDescent="0.35">
      <c r="A273" s="76">
        <v>44099</v>
      </c>
      <c r="B273" s="61"/>
      <c r="C273" s="62"/>
      <c r="D273" s="62"/>
      <c r="E273" s="61"/>
      <c r="F273" s="61"/>
      <c r="G273" s="63" t="str">
        <f t="shared" si="18"/>
        <v>0,00</v>
      </c>
      <c r="H273" s="63" t="str">
        <f t="shared" si="19"/>
        <v>0,00</v>
      </c>
      <c r="I273" s="58"/>
    </row>
    <row r="274" spans="1:14" x14ac:dyDescent="0.35">
      <c r="A274" s="76">
        <v>44100</v>
      </c>
      <c r="B274" s="61"/>
      <c r="C274" s="62"/>
      <c r="D274" s="62"/>
      <c r="E274" s="61"/>
      <c r="F274" s="61"/>
      <c r="G274" s="63" t="str">
        <f t="shared" si="18"/>
        <v>0,00</v>
      </c>
      <c r="H274" s="63" t="str">
        <f t="shared" si="19"/>
        <v>0,00</v>
      </c>
      <c r="I274" s="58"/>
    </row>
    <row r="275" spans="1:14" x14ac:dyDescent="0.35">
      <c r="A275" s="76">
        <v>44101</v>
      </c>
      <c r="B275" s="61"/>
      <c r="C275" s="62"/>
      <c r="D275" s="62"/>
      <c r="E275" s="61"/>
      <c r="F275" s="61"/>
      <c r="G275" s="63" t="str">
        <f t="shared" si="18"/>
        <v>0,00</v>
      </c>
      <c r="H275" s="63" t="str">
        <f t="shared" si="19"/>
        <v>0,00</v>
      </c>
      <c r="I275" s="58"/>
    </row>
    <row r="276" spans="1:14" x14ac:dyDescent="0.35">
      <c r="A276" s="76">
        <v>44102</v>
      </c>
      <c r="B276" s="61"/>
      <c r="C276" s="62"/>
      <c r="D276" s="62"/>
      <c r="E276" s="61"/>
      <c r="F276" s="61"/>
      <c r="G276" s="63" t="str">
        <f t="shared" si="18"/>
        <v>0,00</v>
      </c>
      <c r="H276" s="63" t="str">
        <f t="shared" si="19"/>
        <v>0,00</v>
      </c>
      <c r="I276" s="58"/>
      <c r="J276" s="31"/>
    </row>
    <row r="277" spans="1:14" x14ac:dyDescent="0.35">
      <c r="A277" s="76">
        <v>44103</v>
      </c>
      <c r="B277" s="61"/>
      <c r="C277" s="62"/>
      <c r="D277" s="62"/>
      <c r="E277" s="61"/>
      <c r="F277" s="61"/>
      <c r="G277" s="63" t="str">
        <f t="shared" si="18"/>
        <v>0,00</v>
      </c>
      <c r="H277" s="63" t="str">
        <f t="shared" si="19"/>
        <v>0,00</v>
      </c>
      <c r="I277" s="58"/>
    </row>
    <row r="278" spans="1:14" x14ac:dyDescent="0.35">
      <c r="A278" s="76">
        <v>44104</v>
      </c>
      <c r="B278" s="61"/>
      <c r="C278" s="62"/>
      <c r="D278" s="62"/>
      <c r="E278" s="61"/>
      <c r="F278" s="61"/>
      <c r="G278" s="63" t="str">
        <f t="shared" si="18"/>
        <v>0,00</v>
      </c>
      <c r="H278" s="63" t="str">
        <f t="shared" si="19"/>
        <v>0,00</v>
      </c>
      <c r="I278" s="58"/>
    </row>
    <row r="279" spans="1:14" x14ac:dyDescent="0.35">
      <c r="A279" s="76"/>
      <c r="B279" s="61"/>
      <c r="C279" s="62"/>
      <c r="D279" s="62"/>
      <c r="E279" s="61"/>
      <c r="F279" s="61"/>
      <c r="G279" s="63" t="str">
        <f t="shared" ref="G279" si="20">IF(F279=1,(D279-C279)*24,"0,00")</f>
        <v>0,00</v>
      </c>
      <c r="H279" s="63" t="str">
        <f t="shared" ref="H279" si="21">IF(F279=2,(D279-C279)*24,"0,00")</f>
        <v>0,00</v>
      </c>
      <c r="I279" s="58"/>
      <c r="J279" s="41" t="s">
        <v>31</v>
      </c>
      <c r="K279" s="42">
        <f>G280</f>
        <v>0</v>
      </c>
      <c r="L279" s="43" t="s">
        <v>36</v>
      </c>
      <c r="M279" s="43" t="s">
        <v>35</v>
      </c>
      <c r="N279" s="43" t="s">
        <v>37</v>
      </c>
    </row>
    <row r="280" spans="1:14" x14ac:dyDescent="0.35">
      <c r="A280" s="76"/>
      <c r="B280" s="61"/>
      <c r="C280" s="62"/>
      <c r="D280" s="62"/>
      <c r="E280" s="61"/>
      <c r="F280" s="61"/>
      <c r="G280" s="71">
        <f>SUM(G249:G279)</f>
        <v>0</v>
      </c>
      <c r="H280" s="71">
        <f>SUM(H249:H279)</f>
        <v>0</v>
      </c>
      <c r="I280" s="58"/>
      <c r="J280" s="44" t="s">
        <v>32</v>
      </c>
      <c r="K280" s="45">
        <f>H280</f>
        <v>0</v>
      </c>
      <c r="L280" s="45">
        <f>SUMIF(B249:B279,"Urlaub",H249:H279)</f>
        <v>0</v>
      </c>
      <c r="M280" s="45">
        <f>SUMIF(B249:B279,"Feiertag",H249:H279)</f>
        <v>0</v>
      </c>
      <c r="N280" s="45">
        <f>SUMIF(B249:B279,"Krank",H249:H279)</f>
        <v>0</v>
      </c>
    </row>
    <row r="281" spans="1:14" x14ac:dyDescent="0.35">
      <c r="A281" s="76">
        <v>44105</v>
      </c>
      <c r="B281" s="61"/>
      <c r="C281" s="62"/>
      <c r="D281" s="62"/>
      <c r="E281" s="61"/>
      <c r="F281" s="61"/>
      <c r="G281" s="63" t="str">
        <f t="shared" ref="G281:G312" si="22">IF(F281=1,(D281-C281)*24,"0,00")</f>
        <v>0,00</v>
      </c>
      <c r="H281" s="63" t="str">
        <f t="shared" ref="H281:H312" si="23">IF(F281=2,(D281-C281)*24,"0,00")</f>
        <v>0,00</v>
      </c>
      <c r="I281" s="58"/>
    </row>
    <row r="282" spans="1:14" x14ac:dyDescent="0.35">
      <c r="A282" s="76">
        <v>44106</v>
      </c>
      <c r="B282" s="61"/>
      <c r="C282" s="62"/>
      <c r="D282" s="62"/>
      <c r="E282" s="61"/>
      <c r="F282" s="61"/>
      <c r="G282" s="63" t="str">
        <f t="shared" ref="G282" si="24">IF(F282=1,(D282-C282)*24,"0,00")</f>
        <v>0,00</v>
      </c>
      <c r="H282" s="63" t="str">
        <f t="shared" ref="H282" si="25">IF(F282=2,(D282-C282)*24,"0,00")</f>
        <v>0,00</v>
      </c>
      <c r="I282" s="58"/>
    </row>
    <row r="283" spans="1:14" x14ac:dyDescent="0.35">
      <c r="A283" s="76">
        <v>44107</v>
      </c>
      <c r="B283" s="61"/>
      <c r="C283" s="62"/>
      <c r="D283" s="62"/>
      <c r="E283" s="61"/>
      <c r="F283" s="61"/>
      <c r="G283" s="63" t="str">
        <f t="shared" si="22"/>
        <v>0,00</v>
      </c>
      <c r="H283" s="63" t="str">
        <f t="shared" si="23"/>
        <v>0,00</v>
      </c>
      <c r="I283" s="58"/>
    </row>
    <row r="284" spans="1:14" x14ac:dyDescent="0.35">
      <c r="A284" s="76">
        <v>44108</v>
      </c>
      <c r="B284" s="61"/>
      <c r="C284" s="62"/>
      <c r="D284" s="62"/>
      <c r="E284" s="61"/>
      <c r="F284" s="61"/>
      <c r="G284" s="63" t="str">
        <f t="shared" ref="G284:G291" si="26">IF(F284=1,(D284-C284)*24,"0,00")</f>
        <v>0,00</v>
      </c>
      <c r="H284" s="63" t="str">
        <f t="shared" ref="H284:H291" si="27">IF(F284=2,(D284-C284)*24,"0,00")</f>
        <v>0,00</v>
      </c>
      <c r="I284" s="58"/>
      <c r="J284" s="31"/>
    </row>
    <row r="285" spans="1:14" x14ac:dyDescent="0.35">
      <c r="A285" s="76">
        <v>44109</v>
      </c>
      <c r="B285" s="61"/>
      <c r="C285" s="62"/>
      <c r="D285" s="62"/>
      <c r="E285" s="61"/>
      <c r="F285" s="61"/>
      <c r="G285" s="63" t="str">
        <f t="shared" si="26"/>
        <v>0,00</v>
      </c>
      <c r="H285" s="63" t="str">
        <f t="shared" si="27"/>
        <v>0,00</v>
      </c>
      <c r="I285" s="58"/>
    </row>
    <row r="286" spans="1:14" x14ac:dyDescent="0.35">
      <c r="A286" s="76">
        <v>44110</v>
      </c>
      <c r="B286" s="61"/>
      <c r="C286" s="62"/>
      <c r="D286" s="62"/>
      <c r="E286" s="61"/>
      <c r="F286" s="61"/>
      <c r="G286" s="63" t="str">
        <f t="shared" si="26"/>
        <v>0,00</v>
      </c>
      <c r="H286" s="63" t="str">
        <f t="shared" si="27"/>
        <v>0,00</v>
      </c>
      <c r="I286" s="58"/>
    </row>
    <row r="287" spans="1:14" x14ac:dyDescent="0.35">
      <c r="A287" s="76">
        <v>44111</v>
      </c>
      <c r="B287" s="61"/>
      <c r="C287" s="62"/>
      <c r="D287" s="62"/>
      <c r="E287" s="61"/>
      <c r="F287" s="61"/>
      <c r="G287" s="63" t="str">
        <f t="shared" si="26"/>
        <v>0,00</v>
      </c>
      <c r="H287" s="63" t="str">
        <f t="shared" si="27"/>
        <v>0,00</v>
      </c>
      <c r="I287" s="58"/>
    </row>
    <row r="288" spans="1:14" x14ac:dyDescent="0.35">
      <c r="A288" s="76">
        <v>44112</v>
      </c>
      <c r="B288" s="61"/>
      <c r="C288" s="62"/>
      <c r="D288" s="62"/>
      <c r="E288" s="61"/>
      <c r="F288" s="61"/>
      <c r="G288" s="63" t="str">
        <f t="shared" si="26"/>
        <v>0,00</v>
      </c>
      <c r="H288" s="63" t="str">
        <f t="shared" si="27"/>
        <v>0,00</v>
      </c>
      <c r="I288" s="58"/>
    </row>
    <row r="289" spans="1:10" x14ac:dyDescent="0.35">
      <c r="A289" s="76">
        <v>44113</v>
      </c>
      <c r="B289" s="61"/>
      <c r="C289" s="62"/>
      <c r="D289" s="62"/>
      <c r="E289" s="61"/>
      <c r="F289" s="61"/>
      <c r="G289" s="63" t="str">
        <f t="shared" si="26"/>
        <v>0,00</v>
      </c>
      <c r="H289" s="63" t="str">
        <f t="shared" si="27"/>
        <v>0,00</v>
      </c>
      <c r="I289" s="58"/>
      <c r="J289" s="31"/>
    </row>
    <row r="290" spans="1:10" x14ac:dyDescent="0.35">
      <c r="A290" s="76">
        <v>44114</v>
      </c>
      <c r="B290" s="61"/>
      <c r="C290" s="62"/>
      <c r="D290" s="62"/>
      <c r="E290" s="61"/>
      <c r="F290" s="61"/>
      <c r="G290" s="63" t="str">
        <f t="shared" si="26"/>
        <v>0,00</v>
      </c>
      <c r="H290" s="63" t="str">
        <f t="shared" si="27"/>
        <v>0,00</v>
      </c>
      <c r="I290" s="58"/>
    </row>
    <row r="291" spans="1:10" x14ac:dyDescent="0.35">
      <c r="A291" s="76">
        <v>44115</v>
      </c>
      <c r="B291" s="61"/>
      <c r="C291" s="62"/>
      <c r="D291" s="62"/>
      <c r="E291" s="61"/>
      <c r="F291" s="61"/>
      <c r="G291" s="63" t="str">
        <f t="shared" si="26"/>
        <v>0,00</v>
      </c>
      <c r="H291" s="63" t="str">
        <f t="shared" si="27"/>
        <v>0,00</v>
      </c>
      <c r="I291" s="58"/>
    </row>
    <row r="292" spans="1:10" x14ac:dyDescent="0.35">
      <c r="A292" s="76">
        <v>44116</v>
      </c>
      <c r="B292" s="61"/>
      <c r="C292" s="62"/>
      <c r="D292" s="62"/>
      <c r="E292" s="61"/>
      <c r="F292" s="61"/>
      <c r="G292" s="63" t="str">
        <f t="shared" si="22"/>
        <v>0,00</v>
      </c>
      <c r="H292" s="63" t="str">
        <f t="shared" si="23"/>
        <v>0,00</v>
      </c>
      <c r="I292" s="58"/>
    </row>
    <row r="293" spans="1:10" x14ac:dyDescent="0.35">
      <c r="A293" s="76">
        <v>44117</v>
      </c>
      <c r="B293" s="61"/>
      <c r="C293" s="62"/>
      <c r="D293" s="62"/>
      <c r="E293" s="61"/>
      <c r="F293" s="61"/>
      <c r="G293" s="63" t="str">
        <f t="shared" si="22"/>
        <v>0,00</v>
      </c>
      <c r="H293" s="63" t="str">
        <f t="shared" si="23"/>
        <v>0,00</v>
      </c>
      <c r="I293" s="58"/>
    </row>
    <row r="294" spans="1:10" x14ac:dyDescent="0.35">
      <c r="A294" s="76">
        <v>44118</v>
      </c>
      <c r="B294" s="61"/>
      <c r="C294" s="62"/>
      <c r="D294" s="62"/>
      <c r="E294" s="61"/>
      <c r="F294" s="61"/>
      <c r="G294" s="63" t="str">
        <f t="shared" si="22"/>
        <v>0,00</v>
      </c>
      <c r="H294" s="63" t="str">
        <f t="shared" si="23"/>
        <v>0,00</v>
      </c>
      <c r="I294" s="58"/>
    </row>
    <row r="295" spans="1:10" x14ac:dyDescent="0.35">
      <c r="A295" s="76">
        <v>44119</v>
      </c>
      <c r="B295" s="61"/>
      <c r="C295" s="62"/>
      <c r="D295" s="62"/>
      <c r="E295" s="61"/>
      <c r="F295" s="61"/>
      <c r="G295" s="63" t="str">
        <f t="shared" si="22"/>
        <v>0,00</v>
      </c>
      <c r="H295" s="63" t="str">
        <f t="shared" si="23"/>
        <v>0,00</v>
      </c>
      <c r="I295" s="58"/>
    </row>
    <row r="296" spans="1:10" x14ac:dyDescent="0.35">
      <c r="A296" s="76">
        <v>44120</v>
      </c>
      <c r="B296" s="61"/>
      <c r="C296" s="62"/>
      <c r="D296" s="62"/>
      <c r="E296" s="61"/>
      <c r="F296" s="61"/>
      <c r="G296" s="63" t="str">
        <f t="shared" si="22"/>
        <v>0,00</v>
      </c>
      <c r="H296" s="63" t="str">
        <f t="shared" si="23"/>
        <v>0,00</v>
      </c>
      <c r="I296" s="58"/>
      <c r="J296" s="31"/>
    </row>
    <row r="297" spans="1:10" x14ac:dyDescent="0.35">
      <c r="A297" s="76">
        <v>44121</v>
      </c>
      <c r="B297" s="61"/>
      <c r="C297" s="62"/>
      <c r="D297" s="62"/>
      <c r="E297" s="61"/>
      <c r="F297" s="61"/>
      <c r="G297" s="63" t="str">
        <f t="shared" si="22"/>
        <v>0,00</v>
      </c>
      <c r="H297" s="63" t="str">
        <f t="shared" si="23"/>
        <v>0,00</v>
      </c>
      <c r="I297" s="58"/>
    </row>
    <row r="298" spans="1:10" x14ac:dyDescent="0.35">
      <c r="A298" s="76">
        <v>44122</v>
      </c>
      <c r="B298" s="61"/>
      <c r="C298" s="62"/>
      <c r="D298" s="62"/>
      <c r="E298" s="61"/>
      <c r="F298" s="61"/>
      <c r="G298" s="63" t="str">
        <f t="shared" si="22"/>
        <v>0,00</v>
      </c>
      <c r="H298" s="63" t="str">
        <f t="shared" si="23"/>
        <v>0,00</v>
      </c>
      <c r="I298" s="58"/>
    </row>
    <row r="299" spans="1:10" x14ac:dyDescent="0.35">
      <c r="A299" s="76">
        <v>44123</v>
      </c>
      <c r="B299" s="61"/>
      <c r="C299" s="62"/>
      <c r="D299" s="62"/>
      <c r="E299" s="61"/>
      <c r="F299" s="61"/>
      <c r="G299" s="63" t="str">
        <f t="shared" si="22"/>
        <v>0,00</v>
      </c>
      <c r="H299" s="63" t="str">
        <f t="shared" si="23"/>
        <v>0,00</v>
      </c>
      <c r="I299" s="58"/>
    </row>
    <row r="300" spans="1:10" x14ac:dyDescent="0.35">
      <c r="A300" s="76">
        <v>44124</v>
      </c>
      <c r="B300" s="61"/>
      <c r="C300" s="62"/>
      <c r="D300" s="62"/>
      <c r="E300" s="61"/>
      <c r="F300" s="61"/>
      <c r="G300" s="63" t="str">
        <f t="shared" si="22"/>
        <v>0,00</v>
      </c>
      <c r="H300" s="63" t="str">
        <f t="shared" si="23"/>
        <v>0,00</v>
      </c>
      <c r="I300" s="58"/>
    </row>
    <row r="301" spans="1:10" x14ac:dyDescent="0.35">
      <c r="A301" s="76">
        <v>44125</v>
      </c>
      <c r="B301" s="61"/>
      <c r="C301" s="62"/>
      <c r="D301" s="62"/>
      <c r="E301" s="61"/>
      <c r="F301" s="61"/>
      <c r="G301" s="63" t="str">
        <f t="shared" si="22"/>
        <v>0,00</v>
      </c>
      <c r="H301" s="63" t="str">
        <f t="shared" si="23"/>
        <v>0,00</v>
      </c>
      <c r="I301" s="58"/>
    </row>
    <row r="302" spans="1:10" x14ac:dyDescent="0.35">
      <c r="A302" s="76">
        <v>44126</v>
      </c>
      <c r="B302" s="61"/>
      <c r="C302" s="62"/>
      <c r="D302" s="62"/>
      <c r="E302" s="61"/>
      <c r="F302" s="61"/>
      <c r="G302" s="63" t="str">
        <f t="shared" si="22"/>
        <v>0,00</v>
      </c>
      <c r="H302" s="63" t="str">
        <f t="shared" si="23"/>
        <v>0,00</v>
      </c>
      <c r="I302" s="58"/>
    </row>
    <row r="303" spans="1:10" x14ac:dyDescent="0.35">
      <c r="A303" s="76">
        <v>44127</v>
      </c>
      <c r="B303" s="61"/>
      <c r="C303" s="62"/>
      <c r="D303" s="62"/>
      <c r="E303" s="61"/>
      <c r="F303" s="61"/>
      <c r="G303" s="63" t="str">
        <f t="shared" si="22"/>
        <v>0,00</v>
      </c>
      <c r="H303" s="63" t="str">
        <f t="shared" si="23"/>
        <v>0,00</v>
      </c>
      <c r="I303" s="58"/>
    </row>
    <row r="304" spans="1:10" x14ac:dyDescent="0.35">
      <c r="A304" s="76">
        <v>44128</v>
      </c>
      <c r="B304" s="61"/>
      <c r="C304" s="62"/>
      <c r="D304" s="62"/>
      <c r="E304" s="61"/>
      <c r="F304" s="61"/>
      <c r="G304" s="63" t="str">
        <f t="shared" si="22"/>
        <v>0,00</v>
      </c>
      <c r="H304" s="63" t="str">
        <f t="shared" si="23"/>
        <v>0,00</v>
      </c>
      <c r="I304" s="58"/>
    </row>
    <row r="305" spans="1:14" x14ac:dyDescent="0.35">
      <c r="A305" s="76">
        <v>44129</v>
      </c>
      <c r="B305" s="61"/>
      <c r="C305" s="62"/>
      <c r="D305" s="62"/>
      <c r="E305" s="61"/>
      <c r="F305" s="61"/>
      <c r="G305" s="63" t="str">
        <f t="shared" si="22"/>
        <v>0,00</v>
      </c>
      <c r="H305" s="63" t="str">
        <f t="shared" si="23"/>
        <v>0,00</v>
      </c>
      <c r="I305" s="58"/>
    </row>
    <row r="306" spans="1:14" x14ac:dyDescent="0.35">
      <c r="A306" s="76">
        <v>44130</v>
      </c>
      <c r="B306" s="61"/>
      <c r="C306" s="62"/>
      <c r="D306" s="62"/>
      <c r="E306" s="61"/>
      <c r="F306" s="61"/>
      <c r="G306" s="63" t="str">
        <f t="shared" si="22"/>
        <v>0,00</v>
      </c>
      <c r="H306" s="63" t="str">
        <f t="shared" si="23"/>
        <v>0,00</v>
      </c>
      <c r="I306" s="58"/>
    </row>
    <row r="307" spans="1:14" x14ac:dyDescent="0.35">
      <c r="A307" s="76">
        <v>44131</v>
      </c>
      <c r="B307" s="61"/>
      <c r="C307" s="62"/>
      <c r="D307" s="62"/>
      <c r="E307" s="61"/>
      <c r="F307" s="61"/>
      <c r="G307" s="63" t="str">
        <f t="shared" si="22"/>
        <v>0,00</v>
      </c>
      <c r="H307" s="63" t="str">
        <f t="shared" si="23"/>
        <v>0,00</v>
      </c>
      <c r="I307" s="58"/>
    </row>
    <row r="308" spans="1:14" x14ac:dyDescent="0.35">
      <c r="A308" s="76">
        <v>44132</v>
      </c>
      <c r="B308" s="61"/>
      <c r="C308" s="62"/>
      <c r="D308" s="62"/>
      <c r="E308" s="61"/>
      <c r="F308" s="61"/>
      <c r="G308" s="63" t="str">
        <f t="shared" si="22"/>
        <v>0,00</v>
      </c>
      <c r="H308" s="63" t="str">
        <f t="shared" si="23"/>
        <v>0,00</v>
      </c>
      <c r="I308" s="58"/>
    </row>
    <row r="309" spans="1:14" x14ac:dyDescent="0.35">
      <c r="A309" s="76">
        <v>44133</v>
      </c>
      <c r="B309" s="61"/>
      <c r="C309" s="62"/>
      <c r="D309" s="62"/>
      <c r="E309" s="61"/>
      <c r="F309" s="61"/>
      <c r="G309" s="63" t="str">
        <f t="shared" si="22"/>
        <v>0,00</v>
      </c>
      <c r="H309" s="63" t="str">
        <f t="shared" si="23"/>
        <v>0,00</v>
      </c>
      <c r="I309" s="58"/>
    </row>
    <row r="310" spans="1:14" x14ac:dyDescent="0.35">
      <c r="A310" s="76">
        <v>44134</v>
      </c>
      <c r="B310" s="61"/>
      <c r="C310" s="62"/>
      <c r="D310" s="62"/>
      <c r="E310" s="61"/>
      <c r="F310" s="61"/>
      <c r="G310" s="63" t="str">
        <f t="shared" si="22"/>
        <v>0,00</v>
      </c>
      <c r="H310" s="63" t="str">
        <f t="shared" si="23"/>
        <v>0,00</v>
      </c>
      <c r="I310" s="58"/>
    </row>
    <row r="311" spans="1:14" x14ac:dyDescent="0.35">
      <c r="A311" s="76">
        <v>44135</v>
      </c>
      <c r="B311" s="61"/>
      <c r="C311" s="62"/>
      <c r="D311" s="62"/>
      <c r="E311" s="61"/>
      <c r="F311" s="61"/>
      <c r="G311" s="63" t="str">
        <f t="shared" si="22"/>
        <v>0,00</v>
      </c>
      <c r="H311" s="63" t="str">
        <f t="shared" si="23"/>
        <v>0,00</v>
      </c>
      <c r="I311" s="58"/>
    </row>
    <row r="312" spans="1:14" x14ac:dyDescent="0.35">
      <c r="A312" s="76">
        <v>44136</v>
      </c>
      <c r="B312" s="61"/>
      <c r="C312" s="62"/>
      <c r="D312" s="62"/>
      <c r="E312" s="61"/>
      <c r="F312" s="61"/>
      <c r="G312" s="63" t="str">
        <f t="shared" si="22"/>
        <v>0,00</v>
      </c>
      <c r="H312" s="63" t="str">
        <f t="shared" si="23"/>
        <v>0,00</v>
      </c>
      <c r="I312" s="58"/>
      <c r="J312" s="41" t="s">
        <v>31</v>
      </c>
      <c r="K312" s="42">
        <f>G313</f>
        <v>0</v>
      </c>
      <c r="L312" s="43" t="s">
        <v>36</v>
      </c>
      <c r="M312" s="43" t="s">
        <v>35</v>
      </c>
      <c r="N312" s="43" t="s">
        <v>37</v>
      </c>
    </row>
    <row r="313" spans="1:14" x14ac:dyDescent="0.35">
      <c r="A313" s="76"/>
      <c r="B313" s="61"/>
      <c r="C313" s="62"/>
      <c r="D313" s="62"/>
      <c r="E313" s="61"/>
      <c r="F313" s="61"/>
      <c r="G313" s="71">
        <f>SUM(G281:G312)</f>
        <v>0</v>
      </c>
      <c r="H313" s="71">
        <f>SUM(H281:H312)</f>
        <v>0</v>
      </c>
      <c r="I313" s="58"/>
      <c r="J313" s="44" t="s">
        <v>32</v>
      </c>
      <c r="K313" s="45">
        <f>H313</f>
        <v>0</v>
      </c>
      <c r="L313" s="45">
        <f>SUMIF(B281:B312,"Urlaub",H281:H312)</f>
        <v>0</v>
      </c>
      <c r="M313" s="45">
        <f>SUMIF(B281:B312,"Feiertag",H281:H312)</f>
        <v>0</v>
      </c>
      <c r="N313" s="45">
        <f>SUMIF(B281:B312,"Krank",H281:H312)</f>
        <v>0</v>
      </c>
    </row>
    <row r="314" spans="1:14" x14ac:dyDescent="0.35">
      <c r="A314" s="76">
        <v>44137</v>
      </c>
      <c r="B314" s="61"/>
      <c r="C314" s="62"/>
      <c r="D314" s="62"/>
      <c r="E314" s="61"/>
      <c r="F314" s="61"/>
      <c r="G314" s="63" t="str">
        <f t="shared" ref="G314:G343" si="28">IF(F314=1,(D314-C314)*24,"0,00")</f>
        <v>0,00</v>
      </c>
      <c r="H314" s="63" t="str">
        <f t="shared" ref="H314:H343" si="29">IF(F314=2,(D314-C314)*24,"0,00")</f>
        <v>0,00</v>
      </c>
      <c r="I314" s="58"/>
      <c r="J314" s="31"/>
    </row>
    <row r="315" spans="1:14" x14ac:dyDescent="0.35">
      <c r="A315" s="76">
        <v>44138</v>
      </c>
      <c r="B315" s="61"/>
      <c r="C315" s="62"/>
      <c r="D315" s="62"/>
      <c r="E315" s="61"/>
      <c r="F315" s="61"/>
      <c r="G315" s="63" t="str">
        <f t="shared" si="28"/>
        <v>0,00</v>
      </c>
      <c r="H315" s="63" t="str">
        <f t="shared" si="29"/>
        <v>0,00</v>
      </c>
      <c r="I315" s="58"/>
    </row>
    <row r="316" spans="1:14" x14ac:dyDescent="0.35">
      <c r="A316" s="76">
        <v>44139</v>
      </c>
      <c r="B316" s="61"/>
      <c r="C316" s="62"/>
      <c r="D316" s="62"/>
      <c r="E316" s="61"/>
      <c r="F316" s="61"/>
      <c r="G316" s="63" t="str">
        <f t="shared" si="28"/>
        <v>0,00</v>
      </c>
      <c r="H316" s="63" t="str">
        <f t="shared" si="29"/>
        <v>0,00</v>
      </c>
      <c r="I316" s="58"/>
    </row>
    <row r="317" spans="1:14" x14ac:dyDescent="0.35">
      <c r="A317" s="76">
        <v>44140</v>
      </c>
      <c r="B317" s="61"/>
      <c r="C317" s="62"/>
      <c r="D317" s="62"/>
      <c r="E317" s="61"/>
      <c r="F317" s="61"/>
      <c r="G317" s="63" t="str">
        <f t="shared" si="28"/>
        <v>0,00</v>
      </c>
      <c r="H317" s="63" t="str">
        <f t="shared" si="29"/>
        <v>0,00</v>
      </c>
      <c r="I317" s="58"/>
    </row>
    <row r="318" spans="1:14" x14ac:dyDescent="0.35">
      <c r="A318" s="76">
        <v>44141</v>
      </c>
      <c r="B318" s="61"/>
      <c r="C318" s="62"/>
      <c r="D318" s="62"/>
      <c r="E318" s="61"/>
      <c r="F318" s="61"/>
      <c r="G318" s="63" t="str">
        <f t="shared" si="28"/>
        <v>0,00</v>
      </c>
      <c r="H318" s="63" t="str">
        <f t="shared" si="29"/>
        <v>0,00</v>
      </c>
      <c r="I318" s="58"/>
    </row>
    <row r="319" spans="1:14" x14ac:dyDescent="0.35">
      <c r="A319" s="76">
        <v>44142</v>
      </c>
      <c r="B319" s="61"/>
      <c r="C319" s="62"/>
      <c r="D319" s="62"/>
      <c r="E319" s="61"/>
      <c r="F319" s="61"/>
      <c r="G319" s="63" t="str">
        <f t="shared" si="28"/>
        <v>0,00</v>
      </c>
      <c r="H319" s="63" t="str">
        <f t="shared" si="29"/>
        <v>0,00</v>
      </c>
      <c r="I319" s="58"/>
    </row>
    <row r="320" spans="1:14" x14ac:dyDescent="0.35">
      <c r="A320" s="76">
        <v>44143</v>
      </c>
      <c r="B320" s="61"/>
      <c r="C320" s="62"/>
      <c r="D320" s="62"/>
      <c r="E320" s="61"/>
      <c r="F320" s="61"/>
      <c r="G320" s="63" t="str">
        <f t="shared" si="28"/>
        <v>0,00</v>
      </c>
      <c r="H320" s="63" t="str">
        <f t="shared" si="29"/>
        <v>0,00</v>
      </c>
      <c r="I320" s="58"/>
    </row>
    <row r="321" spans="1:9" x14ac:dyDescent="0.35">
      <c r="A321" s="76">
        <v>44144</v>
      </c>
      <c r="B321" s="61"/>
      <c r="C321" s="62"/>
      <c r="D321" s="62"/>
      <c r="E321" s="61"/>
      <c r="F321" s="61"/>
      <c r="G321" s="63" t="str">
        <f t="shared" si="28"/>
        <v>0,00</v>
      </c>
      <c r="H321" s="63" t="str">
        <f t="shared" si="29"/>
        <v>0,00</v>
      </c>
      <c r="I321" s="58"/>
    </row>
    <row r="322" spans="1:9" x14ac:dyDescent="0.35">
      <c r="A322" s="76">
        <v>44145</v>
      </c>
      <c r="B322" s="61"/>
      <c r="C322" s="62"/>
      <c r="D322" s="62"/>
      <c r="E322" s="61"/>
      <c r="F322" s="61"/>
      <c r="G322" s="63" t="str">
        <f t="shared" si="28"/>
        <v>0,00</v>
      </c>
      <c r="H322" s="63" t="str">
        <f t="shared" si="29"/>
        <v>0,00</v>
      </c>
      <c r="I322" s="58"/>
    </row>
    <row r="323" spans="1:9" x14ac:dyDescent="0.35">
      <c r="A323" s="76">
        <v>44146</v>
      </c>
      <c r="B323" s="61"/>
      <c r="C323" s="62"/>
      <c r="D323" s="62"/>
      <c r="E323" s="61"/>
      <c r="F323" s="61"/>
      <c r="G323" s="63" t="str">
        <f t="shared" si="28"/>
        <v>0,00</v>
      </c>
      <c r="H323" s="63" t="str">
        <f t="shared" si="29"/>
        <v>0,00</v>
      </c>
      <c r="I323" s="58"/>
    </row>
    <row r="324" spans="1:9" x14ac:dyDescent="0.35">
      <c r="A324" s="76">
        <v>44147</v>
      </c>
      <c r="B324" s="61"/>
      <c r="C324" s="62"/>
      <c r="D324" s="62"/>
      <c r="E324" s="61"/>
      <c r="F324" s="61"/>
      <c r="G324" s="63" t="str">
        <f t="shared" si="28"/>
        <v>0,00</v>
      </c>
      <c r="H324" s="63" t="str">
        <f t="shared" si="29"/>
        <v>0,00</v>
      </c>
      <c r="I324" s="58"/>
    </row>
    <row r="325" spans="1:9" x14ac:dyDescent="0.35">
      <c r="A325" s="76">
        <v>44148</v>
      </c>
      <c r="B325" s="61"/>
      <c r="C325" s="62"/>
      <c r="D325" s="62"/>
      <c r="E325" s="61"/>
      <c r="F325" s="61"/>
      <c r="G325" s="63" t="str">
        <f t="shared" si="28"/>
        <v>0,00</v>
      </c>
      <c r="H325" s="63" t="str">
        <f t="shared" si="29"/>
        <v>0,00</v>
      </c>
      <c r="I325" s="58"/>
    </row>
    <row r="326" spans="1:9" x14ac:dyDescent="0.35">
      <c r="A326" s="76">
        <v>44149</v>
      </c>
      <c r="B326" s="61"/>
      <c r="C326" s="62"/>
      <c r="D326" s="62"/>
      <c r="E326" s="61"/>
      <c r="F326" s="61"/>
      <c r="G326" s="63" t="str">
        <f t="shared" si="28"/>
        <v>0,00</v>
      </c>
      <c r="H326" s="63" t="str">
        <f t="shared" si="29"/>
        <v>0,00</v>
      </c>
      <c r="I326" s="58"/>
    </row>
    <row r="327" spans="1:9" x14ac:dyDescent="0.35">
      <c r="A327" s="76">
        <v>44150</v>
      </c>
      <c r="B327" s="61"/>
      <c r="C327" s="62"/>
      <c r="D327" s="62"/>
      <c r="E327" s="61"/>
      <c r="F327" s="61"/>
      <c r="G327" s="63" t="str">
        <f t="shared" si="28"/>
        <v>0,00</v>
      </c>
      <c r="H327" s="63" t="str">
        <f t="shared" si="29"/>
        <v>0,00</v>
      </c>
      <c r="I327" s="58"/>
    </row>
    <row r="328" spans="1:9" x14ac:dyDescent="0.35">
      <c r="A328" s="76">
        <v>44151</v>
      </c>
      <c r="B328" s="61"/>
      <c r="C328" s="62"/>
      <c r="D328" s="62"/>
      <c r="E328" s="61"/>
      <c r="F328" s="61"/>
      <c r="G328" s="63" t="str">
        <f t="shared" si="28"/>
        <v>0,00</v>
      </c>
      <c r="H328" s="63" t="str">
        <f t="shared" si="29"/>
        <v>0,00</v>
      </c>
      <c r="I328" s="58"/>
    </row>
    <row r="329" spans="1:9" x14ac:dyDescent="0.35">
      <c r="A329" s="76">
        <v>44152</v>
      </c>
      <c r="B329" s="61"/>
      <c r="C329" s="62"/>
      <c r="D329" s="62"/>
      <c r="E329" s="61"/>
      <c r="F329" s="61"/>
      <c r="G329" s="63" t="str">
        <f t="shared" si="28"/>
        <v>0,00</v>
      </c>
      <c r="H329" s="63" t="str">
        <f t="shared" si="29"/>
        <v>0,00</v>
      </c>
      <c r="I329" s="58"/>
    </row>
    <row r="330" spans="1:9" x14ac:dyDescent="0.35">
      <c r="A330" s="76">
        <v>44153</v>
      </c>
      <c r="B330" s="61"/>
      <c r="C330" s="62"/>
      <c r="D330" s="62"/>
      <c r="E330" s="61"/>
      <c r="F330" s="61"/>
      <c r="G330" s="63" t="str">
        <f t="shared" si="28"/>
        <v>0,00</v>
      </c>
      <c r="H330" s="63" t="str">
        <f t="shared" si="29"/>
        <v>0,00</v>
      </c>
      <c r="I330" s="58"/>
    </row>
    <row r="331" spans="1:9" x14ac:dyDescent="0.35">
      <c r="A331" s="76">
        <v>44154</v>
      </c>
      <c r="B331" s="61"/>
      <c r="C331" s="62"/>
      <c r="D331" s="62"/>
      <c r="E331" s="61"/>
      <c r="F331" s="61"/>
      <c r="G331" s="63" t="str">
        <f t="shared" si="28"/>
        <v>0,00</v>
      </c>
      <c r="H331" s="63" t="str">
        <f t="shared" si="29"/>
        <v>0,00</v>
      </c>
      <c r="I331" s="58"/>
    </row>
    <row r="332" spans="1:9" x14ac:dyDescent="0.35">
      <c r="A332" s="76">
        <v>44155</v>
      </c>
      <c r="B332" s="61"/>
      <c r="C332" s="62"/>
      <c r="D332" s="62"/>
      <c r="E332" s="61"/>
      <c r="F332" s="61"/>
      <c r="G332" s="63" t="str">
        <f t="shared" si="28"/>
        <v>0,00</v>
      </c>
      <c r="H332" s="63" t="str">
        <f t="shared" si="29"/>
        <v>0,00</v>
      </c>
      <c r="I332" s="58"/>
    </row>
    <row r="333" spans="1:9" x14ac:dyDescent="0.35">
      <c r="A333" s="76">
        <v>44156</v>
      </c>
      <c r="B333" s="61"/>
      <c r="C333" s="62"/>
      <c r="D333" s="62"/>
      <c r="E333" s="61"/>
      <c r="F333" s="61"/>
      <c r="G333" s="63" t="str">
        <f t="shared" si="28"/>
        <v>0,00</v>
      </c>
      <c r="H333" s="63" t="str">
        <f t="shared" si="29"/>
        <v>0,00</v>
      </c>
      <c r="I333" s="58"/>
    </row>
    <row r="334" spans="1:9" x14ac:dyDescent="0.35">
      <c r="A334" s="76">
        <v>44157</v>
      </c>
      <c r="B334" s="61"/>
      <c r="C334" s="62"/>
      <c r="D334" s="62"/>
      <c r="E334" s="61"/>
      <c r="F334" s="61"/>
      <c r="G334" s="63" t="str">
        <f t="shared" si="28"/>
        <v>0,00</v>
      </c>
      <c r="H334" s="63" t="str">
        <f t="shared" si="29"/>
        <v>0,00</v>
      </c>
      <c r="I334" s="58"/>
    </row>
    <row r="335" spans="1:9" x14ac:dyDescent="0.35">
      <c r="A335" s="76">
        <v>44158</v>
      </c>
      <c r="B335" s="61"/>
      <c r="C335" s="62"/>
      <c r="D335" s="62"/>
      <c r="E335" s="61"/>
      <c r="F335" s="61"/>
      <c r="G335" s="63" t="str">
        <f t="shared" si="28"/>
        <v>0,00</v>
      </c>
      <c r="H335" s="63" t="str">
        <f t="shared" si="29"/>
        <v>0,00</v>
      </c>
      <c r="I335" s="58"/>
    </row>
    <row r="336" spans="1:9" x14ac:dyDescent="0.35">
      <c r="A336" s="76">
        <v>44159</v>
      </c>
      <c r="B336" s="61"/>
      <c r="C336" s="62"/>
      <c r="D336" s="62"/>
      <c r="E336" s="61"/>
      <c r="F336" s="61"/>
      <c r="G336" s="63" t="str">
        <f t="shared" si="28"/>
        <v>0,00</v>
      </c>
      <c r="H336" s="63" t="str">
        <f t="shared" si="29"/>
        <v>0,00</v>
      </c>
      <c r="I336" s="58"/>
    </row>
    <row r="337" spans="1:14" x14ac:dyDescent="0.35">
      <c r="A337" s="76">
        <v>44160</v>
      </c>
      <c r="B337" s="61"/>
      <c r="C337" s="62"/>
      <c r="D337" s="62"/>
      <c r="E337" s="61"/>
      <c r="F337" s="61"/>
      <c r="G337" s="63" t="str">
        <f t="shared" si="28"/>
        <v>0,00</v>
      </c>
      <c r="H337" s="63" t="str">
        <f t="shared" si="29"/>
        <v>0,00</v>
      </c>
      <c r="I337" s="58"/>
    </row>
    <row r="338" spans="1:14" x14ac:dyDescent="0.35">
      <c r="A338" s="76">
        <v>44161</v>
      </c>
      <c r="B338" s="61"/>
      <c r="C338" s="62"/>
      <c r="D338" s="62"/>
      <c r="E338" s="61"/>
      <c r="F338" s="61"/>
      <c r="G338" s="63" t="str">
        <f t="shared" si="28"/>
        <v>0,00</v>
      </c>
      <c r="H338" s="63" t="str">
        <f t="shared" si="29"/>
        <v>0,00</v>
      </c>
      <c r="I338" s="58"/>
    </row>
    <row r="339" spans="1:14" x14ac:dyDescent="0.35">
      <c r="A339" s="76">
        <v>44162</v>
      </c>
      <c r="B339" s="61"/>
      <c r="C339" s="62"/>
      <c r="D339" s="62"/>
      <c r="E339" s="61"/>
      <c r="F339" s="61"/>
      <c r="G339" s="63" t="str">
        <f t="shared" si="28"/>
        <v>0,00</v>
      </c>
      <c r="H339" s="63" t="str">
        <f t="shared" si="29"/>
        <v>0,00</v>
      </c>
      <c r="I339" s="58"/>
    </row>
    <row r="340" spans="1:14" x14ac:dyDescent="0.35">
      <c r="A340" s="76">
        <v>44163</v>
      </c>
      <c r="B340" s="61"/>
      <c r="C340" s="62"/>
      <c r="D340" s="62"/>
      <c r="E340" s="61"/>
      <c r="F340" s="61"/>
      <c r="G340" s="63" t="str">
        <f t="shared" si="28"/>
        <v>0,00</v>
      </c>
      <c r="H340" s="63" t="str">
        <f t="shared" si="29"/>
        <v>0,00</v>
      </c>
      <c r="I340" s="58"/>
    </row>
    <row r="341" spans="1:14" x14ac:dyDescent="0.35">
      <c r="A341" s="76">
        <v>44164</v>
      </c>
      <c r="B341" s="61"/>
      <c r="C341" s="62"/>
      <c r="D341" s="62"/>
      <c r="E341" s="61"/>
      <c r="F341" s="61"/>
      <c r="G341" s="63" t="str">
        <f t="shared" si="28"/>
        <v>0,00</v>
      </c>
      <c r="H341" s="63" t="str">
        <f t="shared" si="29"/>
        <v>0,00</v>
      </c>
      <c r="I341" s="58"/>
    </row>
    <row r="342" spans="1:14" x14ac:dyDescent="0.35">
      <c r="A342" s="76">
        <v>44165</v>
      </c>
      <c r="B342" s="61"/>
      <c r="C342" s="62"/>
      <c r="D342" s="62"/>
      <c r="E342" s="61"/>
      <c r="F342" s="61"/>
      <c r="G342" s="63" t="str">
        <f t="shared" si="28"/>
        <v>0,00</v>
      </c>
      <c r="H342" s="63" t="str">
        <f t="shared" si="29"/>
        <v>0,00</v>
      </c>
      <c r="I342" s="58"/>
    </row>
    <row r="343" spans="1:14" x14ac:dyDescent="0.35">
      <c r="A343" s="76"/>
      <c r="B343" s="61"/>
      <c r="C343" s="62"/>
      <c r="D343" s="62"/>
      <c r="E343" s="61"/>
      <c r="F343" s="61"/>
      <c r="G343" s="63" t="str">
        <f t="shared" si="28"/>
        <v>0,00</v>
      </c>
      <c r="H343" s="63" t="str">
        <f t="shared" si="29"/>
        <v>0,00</v>
      </c>
      <c r="I343" s="58"/>
      <c r="J343" s="41" t="s">
        <v>31</v>
      </c>
      <c r="K343" s="42">
        <f>G344</f>
        <v>0</v>
      </c>
      <c r="L343" s="43" t="s">
        <v>36</v>
      </c>
      <c r="M343" s="43" t="s">
        <v>35</v>
      </c>
      <c r="N343" s="43" t="s">
        <v>37</v>
      </c>
    </row>
    <row r="344" spans="1:14" x14ac:dyDescent="0.35">
      <c r="A344" s="76"/>
      <c r="B344" s="61"/>
      <c r="C344" s="62"/>
      <c r="D344" s="62"/>
      <c r="E344" s="61"/>
      <c r="F344" s="61"/>
      <c r="G344" s="71">
        <f>SUM(G314:G343)</f>
        <v>0</v>
      </c>
      <c r="H344" s="71">
        <f>SUM(H314:H343)</f>
        <v>0</v>
      </c>
      <c r="I344" s="58"/>
      <c r="J344" s="44" t="s">
        <v>32</v>
      </c>
      <c r="K344" s="45">
        <f>H344</f>
        <v>0</v>
      </c>
      <c r="L344" s="45">
        <f>SUMIF(B314:B343,"Urlaub",H314:H343)</f>
        <v>0</v>
      </c>
      <c r="M344" s="45">
        <f>SUMIF(B314:B343,"Feiertag",H314:H343)</f>
        <v>0</v>
      </c>
      <c r="N344" s="45">
        <f>SUMIF(B314:B343,"Krank",H314:H343)</f>
        <v>0</v>
      </c>
    </row>
    <row r="345" spans="1:14" x14ac:dyDescent="0.35">
      <c r="A345" s="76">
        <v>44166</v>
      </c>
      <c r="B345" s="61"/>
      <c r="C345" s="62"/>
      <c r="D345" s="62"/>
      <c r="E345" s="61"/>
      <c r="F345" s="61"/>
      <c r="G345" s="63" t="str">
        <f t="shared" ref="G345:G376" si="30">IF(F345=1,(D345-C345)*24,"0,00")</f>
        <v>0,00</v>
      </c>
      <c r="H345" s="63" t="str">
        <f t="shared" ref="H345:H376" si="31">IF(F345=2,(D345-C345)*24,"0,00")</f>
        <v>0,00</v>
      </c>
      <c r="I345" s="58"/>
    </row>
    <row r="346" spans="1:14" x14ac:dyDescent="0.35">
      <c r="A346" s="76">
        <v>44167</v>
      </c>
      <c r="B346" s="61"/>
      <c r="C346" s="62"/>
      <c r="D346" s="62"/>
      <c r="E346" s="61"/>
      <c r="F346" s="61"/>
      <c r="G346" s="63" t="str">
        <f t="shared" si="30"/>
        <v>0,00</v>
      </c>
      <c r="H346" s="63" t="str">
        <f t="shared" si="31"/>
        <v>0,00</v>
      </c>
      <c r="I346" s="58"/>
    </row>
    <row r="347" spans="1:14" x14ac:dyDescent="0.35">
      <c r="A347" s="76">
        <v>44168</v>
      </c>
      <c r="B347" s="61"/>
      <c r="C347" s="62"/>
      <c r="D347" s="62"/>
      <c r="E347" s="61"/>
      <c r="F347" s="61"/>
      <c r="G347" s="63" t="str">
        <f t="shared" si="30"/>
        <v>0,00</v>
      </c>
      <c r="H347" s="63" t="str">
        <f t="shared" si="31"/>
        <v>0,00</v>
      </c>
      <c r="I347" s="58"/>
    </row>
    <row r="348" spans="1:14" x14ac:dyDescent="0.35">
      <c r="A348" s="76">
        <v>44169</v>
      </c>
      <c r="B348" s="61"/>
      <c r="C348" s="62"/>
      <c r="D348" s="62"/>
      <c r="E348" s="61"/>
      <c r="F348" s="61"/>
      <c r="G348" s="63" t="str">
        <f t="shared" si="30"/>
        <v>0,00</v>
      </c>
      <c r="H348" s="63" t="str">
        <f t="shared" si="31"/>
        <v>0,00</v>
      </c>
      <c r="I348" s="58"/>
    </row>
    <row r="349" spans="1:14" x14ac:dyDescent="0.35">
      <c r="A349" s="76">
        <v>44170</v>
      </c>
      <c r="B349" s="61"/>
      <c r="C349" s="62"/>
      <c r="D349" s="62"/>
      <c r="E349" s="61"/>
      <c r="F349" s="61"/>
      <c r="G349" s="63" t="str">
        <f t="shared" si="30"/>
        <v>0,00</v>
      </c>
      <c r="H349" s="63" t="str">
        <f t="shared" si="31"/>
        <v>0,00</v>
      </c>
      <c r="I349" s="58"/>
    </row>
    <row r="350" spans="1:14" x14ac:dyDescent="0.35">
      <c r="A350" s="76">
        <v>44171</v>
      </c>
      <c r="B350" s="61"/>
      <c r="C350" s="62"/>
      <c r="D350" s="62"/>
      <c r="E350" s="61"/>
      <c r="F350" s="61"/>
      <c r="G350" s="63" t="str">
        <f t="shared" si="30"/>
        <v>0,00</v>
      </c>
      <c r="H350" s="63" t="str">
        <f t="shared" si="31"/>
        <v>0,00</v>
      </c>
      <c r="I350" s="58"/>
    </row>
    <row r="351" spans="1:14" x14ac:dyDescent="0.35">
      <c r="A351" s="76">
        <v>44172</v>
      </c>
      <c r="B351" s="61"/>
      <c r="C351" s="62"/>
      <c r="D351" s="62"/>
      <c r="E351" s="61"/>
      <c r="F351" s="61"/>
      <c r="G351" s="63" t="str">
        <f t="shared" si="30"/>
        <v>0,00</v>
      </c>
      <c r="H351" s="63" t="str">
        <f t="shared" si="31"/>
        <v>0,00</v>
      </c>
      <c r="I351" s="58"/>
    </row>
    <row r="352" spans="1:14" x14ac:dyDescent="0.35">
      <c r="A352" s="76">
        <v>44173</v>
      </c>
      <c r="B352" s="61"/>
      <c r="C352" s="62"/>
      <c r="D352" s="62"/>
      <c r="E352" s="61"/>
      <c r="F352" s="61"/>
      <c r="G352" s="63" t="str">
        <f t="shared" si="30"/>
        <v>0,00</v>
      </c>
      <c r="H352" s="63" t="str">
        <f t="shared" si="31"/>
        <v>0,00</v>
      </c>
      <c r="I352" s="58"/>
    </row>
    <row r="353" spans="1:9" x14ac:dyDescent="0.35">
      <c r="A353" s="76">
        <v>44174</v>
      </c>
      <c r="B353" s="61"/>
      <c r="C353" s="62"/>
      <c r="D353" s="62"/>
      <c r="E353" s="61"/>
      <c r="F353" s="61"/>
      <c r="G353" s="63" t="str">
        <f t="shared" si="30"/>
        <v>0,00</v>
      </c>
      <c r="H353" s="63" t="str">
        <f t="shared" si="31"/>
        <v>0,00</v>
      </c>
      <c r="I353" s="58"/>
    </row>
    <row r="354" spans="1:9" x14ac:dyDescent="0.35">
      <c r="A354" s="76">
        <v>44175</v>
      </c>
      <c r="B354" s="61"/>
      <c r="C354" s="62"/>
      <c r="D354" s="62"/>
      <c r="E354" s="61"/>
      <c r="F354" s="61"/>
      <c r="G354" s="63" t="str">
        <f t="shared" si="30"/>
        <v>0,00</v>
      </c>
      <c r="H354" s="63" t="str">
        <f t="shared" si="31"/>
        <v>0,00</v>
      </c>
      <c r="I354" s="58"/>
    </row>
    <row r="355" spans="1:9" x14ac:dyDescent="0.35">
      <c r="A355" s="76">
        <v>44176</v>
      </c>
      <c r="B355" s="61"/>
      <c r="C355" s="62"/>
      <c r="D355" s="62"/>
      <c r="E355" s="61"/>
      <c r="F355" s="61"/>
      <c r="G355" s="63" t="str">
        <f t="shared" si="30"/>
        <v>0,00</v>
      </c>
      <c r="H355" s="63" t="str">
        <f t="shared" si="31"/>
        <v>0,00</v>
      </c>
      <c r="I355" s="58"/>
    </row>
    <row r="356" spans="1:9" x14ac:dyDescent="0.35">
      <c r="A356" s="76">
        <v>44177</v>
      </c>
      <c r="B356" s="61"/>
      <c r="C356" s="62"/>
      <c r="D356" s="62"/>
      <c r="E356" s="61"/>
      <c r="F356" s="61"/>
      <c r="G356" s="63" t="str">
        <f t="shared" si="30"/>
        <v>0,00</v>
      </c>
      <c r="H356" s="63" t="str">
        <f t="shared" si="31"/>
        <v>0,00</v>
      </c>
      <c r="I356" s="58"/>
    </row>
    <row r="357" spans="1:9" x14ac:dyDescent="0.35">
      <c r="A357" s="76">
        <v>44178</v>
      </c>
      <c r="B357" s="61"/>
      <c r="C357" s="62"/>
      <c r="D357" s="62"/>
      <c r="E357" s="61"/>
      <c r="F357" s="61"/>
      <c r="G357" s="63" t="str">
        <f t="shared" si="30"/>
        <v>0,00</v>
      </c>
      <c r="H357" s="63" t="str">
        <f t="shared" si="31"/>
        <v>0,00</v>
      </c>
      <c r="I357" s="58"/>
    </row>
    <row r="358" spans="1:9" x14ac:dyDescent="0.35">
      <c r="A358" s="76">
        <v>44179</v>
      </c>
      <c r="B358" s="61"/>
      <c r="C358" s="62"/>
      <c r="D358" s="62"/>
      <c r="E358" s="61"/>
      <c r="F358" s="61"/>
      <c r="G358" s="63" t="str">
        <f t="shared" si="30"/>
        <v>0,00</v>
      </c>
      <c r="H358" s="63" t="str">
        <f t="shared" si="31"/>
        <v>0,00</v>
      </c>
      <c r="I358" s="58"/>
    </row>
    <row r="359" spans="1:9" x14ac:dyDescent="0.35">
      <c r="A359" s="76">
        <v>44180</v>
      </c>
      <c r="B359" s="61"/>
      <c r="C359" s="62"/>
      <c r="D359" s="62"/>
      <c r="E359" s="61"/>
      <c r="F359" s="61"/>
      <c r="G359" s="63" t="str">
        <f t="shared" si="30"/>
        <v>0,00</v>
      </c>
      <c r="H359" s="63" t="str">
        <f t="shared" si="31"/>
        <v>0,00</v>
      </c>
      <c r="I359" s="58"/>
    </row>
    <row r="360" spans="1:9" x14ac:dyDescent="0.35">
      <c r="A360" s="76">
        <v>44181</v>
      </c>
      <c r="B360" s="61"/>
      <c r="C360" s="62"/>
      <c r="D360" s="62"/>
      <c r="E360" s="61"/>
      <c r="F360" s="61"/>
      <c r="G360" s="63" t="str">
        <f t="shared" si="30"/>
        <v>0,00</v>
      </c>
      <c r="H360" s="63" t="str">
        <f t="shared" si="31"/>
        <v>0,00</v>
      </c>
      <c r="I360" s="58"/>
    </row>
    <row r="361" spans="1:9" x14ac:dyDescent="0.35">
      <c r="A361" s="76">
        <v>44182</v>
      </c>
      <c r="B361" s="61"/>
      <c r="C361" s="62"/>
      <c r="D361" s="62"/>
      <c r="E361" s="61"/>
      <c r="F361" s="61"/>
      <c r="G361" s="63" t="str">
        <f t="shared" si="30"/>
        <v>0,00</v>
      </c>
      <c r="H361" s="63" t="str">
        <f t="shared" si="31"/>
        <v>0,00</v>
      </c>
      <c r="I361" s="58"/>
    </row>
    <row r="362" spans="1:9" x14ac:dyDescent="0.35">
      <c r="A362" s="76">
        <v>44183</v>
      </c>
      <c r="B362" s="61"/>
      <c r="C362" s="62"/>
      <c r="D362" s="62"/>
      <c r="E362" s="61"/>
      <c r="F362" s="61"/>
      <c r="G362" s="63" t="str">
        <f t="shared" si="30"/>
        <v>0,00</v>
      </c>
      <c r="H362" s="63" t="str">
        <f t="shared" si="31"/>
        <v>0,00</v>
      </c>
      <c r="I362" s="58"/>
    </row>
    <row r="363" spans="1:9" x14ac:dyDescent="0.35">
      <c r="A363" s="76">
        <v>44184</v>
      </c>
      <c r="B363" s="61"/>
      <c r="C363" s="62"/>
      <c r="D363" s="62"/>
      <c r="E363" s="61"/>
      <c r="F363" s="61"/>
      <c r="G363" s="63" t="str">
        <f t="shared" si="30"/>
        <v>0,00</v>
      </c>
      <c r="H363" s="63" t="str">
        <f t="shared" si="31"/>
        <v>0,00</v>
      </c>
      <c r="I363" s="58"/>
    </row>
    <row r="364" spans="1:9" x14ac:dyDescent="0.35">
      <c r="A364" s="76">
        <v>44185</v>
      </c>
      <c r="B364" s="61"/>
      <c r="C364" s="62"/>
      <c r="D364" s="62"/>
      <c r="E364" s="61"/>
      <c r="F364" s="61"/>
      <c r="G364" s="63" t="str">
        <f t="shared" si="30"/>
        <v>0,00</v>
      </c>
      <c r="H364" s="63" t="str">
        <f t="shared" si="31"/>
        <v>0,00</v>
      </c>
      <c r="I364" s="58"/>
    </row>
    <row r="365" spans="1:9" x14ac:dyDescent="0.35">
      <c r="A365" s="76">
        <v>44186</v>
      </c>
      <c r="B365" s="61"/>
      <c r="C365" s="62"/>
      <c r="D365" s="62"/>
      <c r="E365" s="61"/>
      <c r="F365" s="61"/>
      <c r="G365" s="63" t="str">
        <f t="shared" si="30"/>
        <v>0,00</v>
      </c>
      <c r="H365" s="63" t="str">
        <f t="shared" si="31"/>
        <v>0,00</v>
      </c>
      <c r="I365" s="58"/>
    </row>
    <row r="366" spans="1:9" x14ac:dyDescent="0.35">
      <c r="A366" s="76">
        <v>44187</v>
      </c>
      <c r="B366" s="61"/>
      <c r="C366" s="62"/>
      <c r="D366" s="62"/>
      <c r="E366" s="61"/>
      <c r="F366" s="61"/>
      <c r="G366" s="63" t="str">
        <f t="shared" si="30"/>
        <v>0,00</v>
      </c>
      <c r="H366" s="63" t="str">
        <f t="shared" si="31"/>
        <v>0,00</v>
      </c>
      <c r="I366" s="58"/>
    </row>
    <row r="367" spans="1:9" x14ac:dyDescent="0.35">
      <c r="A367" s="76">
        <v>44188</v>
      </c>
      <c r="B367" s="61"/>
      <c r="C367" s="62"/>
      <c r="D367" s="62"/>
      <c r="E367" s="61"/>
      <c r="F367" s="61"/>
      <c r="G367" s="63" t="str">
        <f t="shared" si="30"/>
        <v>0,00</v>
      </c>
      <c r="H367" s="63" t="str">
        <f t="shared" si="31"/>
        <v>0,00</v>
      </c>
      <c r="I367" s="58"/>
    </row>
    <row r="368" spans="1:9" x14ac:dyDescent="0.35">
      <c r="A368" s="76">
        <v>44189</v>
      </c>
      <c r="B368" s="61"/>
      <c r="C368" s="62"/>
      <c r="D368" s="62"/>
      <c r="E368" s="61"/>
      <c r="F368" s="61"/>
      <c r="G368" s="63" t="str">
        <f t="shared" si="30"/>
        <v>0,00</v>
      </c>
      <c r="H368" s="63" t="str">
        <f t="shared" si="31"/>
        <v>0,00</v>
      </c>
      <c r="I368" s="58"/>
    </row>
    <row r="369" spans="1:14" x14ac:dyDescent="0.35">
      <c r="A369" s="76">
        <v>44190</v>
      </c>
      <c r="B369" s="61"/>
      <c r="C369" s="62"/>
      <c r="D369" s="62"/>
      <c r="E369" s="61"/>
      <c r="F369" s="61"/>
      <c r="G369" s="63" t="str">
        <f t="shared" si="30"/>
        <v>0,00</v>
      </c>
      <c r="H369" s="63" t="str">
        <f t="shared" si="31"/>
        <v>0,00</v>
      </c>
      <c r="I369" s="58"/>
    </row>
    <row r="370" spans="1:14" x14ac:dyDescent="0.35">
      <c r="A370" s="76">
        <v>44191</v>
      </c>
      <c r="B370" s="61"/>
      <c r="C370" s="62"/>
      <c r="D370" s="62"/>
      <c r="E370" s="61"/>
      <c r="F370" s="61"/>
      <c r="G370" s="63" t="str">
        <f t="shared" si="30"/>
        <v>0,00</v>
      </c>
      <c r="H370" s="63" t="str">
        <f t="shared" si="31"/>
        <v>0,00</v>
      </c>
      <c r="I370" s="58"/>
    </row>
    <row r="371" spans="1:14" x14ac:dyDescent="0.35">
      <c r="A371" s="76">
        <v>44192</v>
      </c>
      <c r="B371" s="61"/>
      <c r="C371" s="62"/>
      <c r="D371" s="62"/>
      <c r="E371" s="61"/>
      <c r="F371" s="61"/>
      <c r="G371" s="63" t="str">
        <f t="shared" si="30"/>
        <v>0,00</v>
      </c>
      <c r="H371" s="63" t="str">
        <f t="shared" si="31"/>
        <v>0,00</v>
      </c>
      <c r="I371" s="58"/>
    </row>
    <row r="372" spans="1:14" x14ac:dyDescent="0.35">
      <c r="A372" s="76">
        <v>44193</v>
      </c>
      <c r="B372" s="61"/>
      <c r="C372" s="62"/>
      <c r="D372" s="62"/>
      <c r="E372" s="61"/>
      <c r="F372" s="61"/>
      <c r="G372" s="63" t="str">
        <f t="shared" si="30"/>
        <v>0,00</v>
      </c>
      <c r="H372" s="63" t="str">
        <f t="shared" si="31"/>
        <v>0,00</v>
      </c>
      <c r="I372" s="58"/>
    </row>
    <row r="373" spans="1:14" x14ac:dyDescent="0.35">
      <c r="A373" s="76">
        <v>44194</v>
      </c>
      <c r="B373" s="61"/>
      <c r="C373" s="62"/>
      <c r="D373" s="62"/>
      <c r="E373" s="61"/>
      <c r="F373" s="61"/>
      <c r="G373" s="63" t="str">
        <f t="shared" si="30"/>
        <v>0,00</v>
      </c>
      <c r="H373" s="63" t="str">
        <f t="shared" si="31"/>
        <v>0,00</v>
      </c>
      <c r="I373" s="58"/>
    </row>
    <row r="374" spans="1:14" x14ac:dyDescent="0.35">
      <c r="A374" s="76">
        <v>44195</v>
      </c>
      <c r="B374" s="61"/>
      <c r="C374" s="62"/>
      <c r="D374" s="62"/>
      <c r="E374" s="61"/>
      <c r="F374" s="61"/>
      <c r="G374" s="63" t="str">
        <f t="shared" si="30"/>
        <v>0,00</v>
      </c>
      <c r="H374" s="63" t="str">
        <f t="shared" si="31"/>
        <v>0,00</v>
      </c>
      <c r="I374" s="58"/>
    </row>
    <row r="375" spans="1:14" x14ac:dyDescent="0.35">
      <c r="A375" s="76">
        <v>44196</v>
      </c>
      <c r="B375" s="61"/>
      <c r="C375" s="62"/>
      <c r="D375" s="62"/>
      <c r="E375" s="61"/>
      <c r="F375" s="61"/>
      <c r="G375" s="63" t="str">
        <f t="shared" si="30"/>
        <v>0,00</v>
      </c>
      <c r="H375" s="63" t="str">
        <f t="shared" si="31"/>
        <v>0,00</v>
      </c>
      <c r="I375" s="58"/>
    </row>
    <row r="376" spans="1:14" x14ac:dyDescent="0.35">
      <c r="A376" s="86"/>
      <c r="B376" s="61"/>
      <c r="C376" s="62"/>
      <c r="D376" s="62"/>
      <c r="E376" s="61"/>
      <c r="F376" s="61"/>
      <c r="G376" s="87" t="str">
        <f t="shared" si="30"/>
        <v>0,00</v>
      </c>
      <c r="H376" s="87" t="str">
        <f t="shared" si="31"/>
        <v>0,00</v>
      </c>
      <c r="I376" s="88"/>
      <c r="J376" s="41" t="s">
        <v>31</v>
      </c>
      <c r="K376" s="42">
        <f>G377</f>
        <v>0</v>
      </c>
      <c r="L376" s="43" t="s">
        <v>36</v>
      </c>
      <c r="M376" s="43" t="s">
        <v>35</v>
      </c>
      <c r="N376" s="43" t="s">
        <v>37</v>
      </c>
    </row>
    <row r="377" spans="1:14" x14ac:dyDescent="0.35">
      <c r="A377" s="61"/>
      <c r="B377" s="62"/>
      <c r="C377" s="62"/>
      <c r="D377" s="61"/>
      <c r="E377" s="61"/>
      <c r="F377" s="77"/>
      <c r="G377" s="71">
        <f>SUM(G345:G376)</f>
        <v>0</v>
      </c>
      <c r="H377" s="71">
        <f>SUM(H345:H376)</f>
        <v>0</v>
      </c>
      <c r="I377" s="78"/>
      <c r="J377" s="44" t="s">
        <v>32</v>
      </c>
      <c r="K377" s="45">
        <f>H377</f>
        <v>0</v>
      </c>
      <c r="L377" s="45">
        <f>SUMIF(B345:B376,"Urlaub",H345:H376)</f>
        <v>0</v>
      </c>
      <c r="M377" s="45">
        <f>SUMIF(B345:B376,"Feiertag",H345:H376)</f>
        <v>0</v>
      </c>
      <c r="N377" s="45">
        <f>SUMIF(B345:B376,"Krank",H345:H376)</f>
        <v>0</v>
      </c>
    </row>
    <row r="378" spans="1:14" x14ac:dyDescent="0.35">
      <c r="A378" s="79"/>
      <c r="B378" s="80"/>
      <c r="D378" s="79"/>
      <c r="F378" s="81"/>
      <c r="I378" s="83"/>
    </row>
    <row r="379" spans="1:14" x14ac:dyDescent="0.35">
      <c r="A379" s="79"/>
      <c r="B379" s="80"/>
      <c r="D379" s="79"/>
      <c r="F379" s="81"/>
      <c r="I379" s="83"/>
    </row>
    <row r="380" spans="1:14" x14ac:dyDescent="0.35">
      <c r="A380" s="79"/>
      <c r="B380" s="80"/>
      <c r="D380" s="79"/>
      <c r="F380" s="81"/>
      <c r="I380" s="83"/>
    </row>
    <row r="381" spans="1:14" x14ac:dyDescent="0.35">
      <c r="A381" s="79"/>
      <c r="B381" s="80"/>
      <c r="D381" s="79"/>
      <c r="F381" s="81"/>
      <c r="I381" s="83"/>
    </row>
    <row r="382" spans="1:14" x14ac:dyDescent="0.35">
      <c r="A382" s="79"/>
      <c r="B382" s="80"/>
      <c r="D382" s="79"/>
      <c r="F382" s="81"/>
      <c r="I382" s="83"/>
    </row>
    <row r="383" spans="1:14" x14ac:dyDescent="0.35">
      <c r="A383" s="79"/>
      <c r="B383" s="80"/>
      <c r="D383" s="79"/>
      <c r="F383" s="81"/>
      <c r="I383" s="83"/>
    </row>
    <row r="384" spans="1:14" x14ac:dyDescent="0.35">
      <c r="A384" s="79"/>
      <c r="B384" s="80"/>
      <c r="D384" s="79"/>
      <c r="F384" s="81"/>
      <c r="I384" s="83"/>
    </row>
    <row r="385" spans="1:9" x14ac:dyDescent="0.35">
      <c r="A385" s="79"/>
      <c r="B385" s="80"/>
      <c r="D385" s="79"/>
      <c r="F385" s="81"/>
      <c r="I385" s="83"/>
    </row>
    <row r="386" spans="1:9" x14ac:dyDescent="0.35">
      <c r="A386" s="79"/>
      <c r="B386" s="80"/>
      <c r="D386" s="79"/>
      <c r="F386" s="81"/>
      <c r="I386" s="83"/>
    </row>
    <row r="387" spans="1:9" x14ac:dyDescent="0.35">
      <c r="A387" s="79"/>
      <c r="B387" s="80"/>
      <c r="D387" s="79"/>
      <c r="F387" s="81"/>
      <c r="I387" s="83"/>
    </row>
    <row r="388" spans="1:9" x14ac:dyDescent="0.35">
      <c r="A388" s="79"/>
      <c r="B388" s="80"/>
      <c r="D388" s="79"/>
      <c r="F388" s="81"/>
      <c r="I388" s="83"/>
    </row>
    <row r="389" spans="1:9" x14ac:dyDescent="0.35">
      <c r="A389" s="79"/>
      <c r="B389" s="80"/>
      <c r="D389" s="79"/>
      <c r="F389" s="81"/>
      <c r="I389" s="83"/>
    </row>
    <row r="390" spans="1:9" x14ac:dyDescent="0.35">
      <c r="A390" s="79"/>
      <c r="B390" s="80"/>
      <c r="D390" s="79"/>
      <c r="F390" s="81"/>
      <c r="I390" s="83"/>
    </row>
    <row r="391" spans="1:9" x14ac:dyDescent="0.35">
      <c r="A391" s="79"/>
      <c r="B391" s="80"/>
      <c r="D391" s="79"/>
      <c r="F391" s="81"/>
      <c r="I391" s="83"/>
    </row>
    <row r="392" spans="1:9" x14ac:dyDescent="0.35">
      <c r="A392" s="79"/>
      <c r="B392" s="80"/>
      <c r="D392" s="79"/>
      <c r="F392" s="81"/>
      <c r="I392" s="83"/>
    </row>
    <row r="393" spans="1:9" x14ac:dyDescent="0.35">
      <c r="A393" s="79"/>
      <c r="B393" s="80"/>
      <c r="D393" s="79"/>
      <c r="F393" s="81"/>
      <c r="I393" s="83"/>
    </row>
    <row r="394" spans="1:9" x14ac:dyDescent="0.35">
      <c r="A394" s="79"/>
      <c r="B394" s="80"/>
      <c r="D394" s="79"/>
      <c r="F394" s="81"/>
      <c r="I394" s="83"/>
    </row>
    <row r="395" spans="1:9" x14ac:dyDescent="0.35">
      <c r="A395" s="79"/>
      <c r="B395" s="80"/>
      <c r="D395" s="79"/>
      <c r="F395" s="81"/>
      <c r="I395" s="83"/>
    </row>
    <row r="396" spans="1:9" x14ac:dyDescent="0.35">
      <c r="A396" s="79"/>
      <c r="B396" s="80"/>
      <c r="D396" s="79"/>
      <c r="F396" s="81"/>
      <c r="I396" s="83"/>
    </row>
    <row r="397" spans="1:9" x14ac:dyDescent="0.35">
      <c r="A397" s="79"/>
      <c r="B397" s="80"/>
      <c r="D397" s="79"/>
      <c r="F397" s="81"/>
      <c r="I397" s="83"/>
    </row>
    <row r="398" spans="1:9" x14ac:dyDescent="0.35">
      <c r="A398" s="79"/>
      <c r="B398" s="80"/>
      <c r="D398" s="79"/>
      <c r="F398" s="81"/>
      <c r="I398" s="83"/>
    </row>
    <row r="399" spans="1:9" x14ac:dyDescent="0.35">
      <c r="A399" s="79"/>
      <c r="B399" s="80"/>
      <c r="D399" s="79"/>
      <c r="F399" s="81"/>
      <c r="I399" s="83"/>
    </row>
    <row r="400" spans="1:9" x14ac:dyDescent="0.35">
      <c r="A400" s="79"/>
      <c r="B400" s="80"/>
      <c r="D400" s="79"/>
      <c r="F400" s="81"/>
      <c r="I400" s="83"/>
    </row>
    <row r="401" spans="1:9" x14ac:dyDescent="0.35">
      <c r="A401" s="79"/>
      <c r="B401" s="80"/>
      <c r="D401" s="79"/>
      <c r="F401" s="81"/>
      <c r="I401" s="83"/>
    </row>
    <row r="402" spans="1:9" x14ac:dyDescent="0.35">
      <c r="A402" s="79"/>
      <c r="B402" s="80"/>
      <c r="D402" s="79"/>
      <c r="F402" s="81"/>
      <c r="I402" s="83"/>
    </row>
    <row r="403" spans="1:9" x14ac:dyDescent="0.35">
      <c r="A403" s="79"/>
      <c r="B403" s="80"/>
      <c r="D403" s="79"/>
      <c r="F403" s="81"/>
      <c r="I403" s="83"/>
    </row>
    <row r="404" spans="1:9" x14ac:dyDescent="0.35">
      <c r="A404" s="79"/>
      <c r="B404" s="80"/>
      <c r="D404" s="79"/>
      <c r="F404" s="81"/>
      <c r="I404" s="83"/>
    </row>
    <row r="405" spans="1:9" x14ac:dyDescent="0.35">
      <c r="A405" s="79"/>
      <c r="B405" s="80"/>
      <c r="D405" s="79"/>
      <c r="F405" s="81"/>
      <c r="I405" s="83"/>
    </row>
    <row r="406" spans="1:9" x14ac:dyDescent="0.35">
      <c r="A406" s="79"/>
      <c r="B406" s="80"/>
      <c r="D406" s="79"/>
      <c r="F406" s="81"/>
      <c r="I406" s="83"/>
    </row>
    <row r="407" spans="1:9" x14ac:dyDescent="0.35">
      <c r="A407" s="79"/>
      <c r="B407" s="80"/>
      <c r="D407" s="79"/>
      <c r="F407" s="81"/>
      <c r="I407" s="83"/>
    </row>
    <row r="408" spans="1:9" x14ac:dyDescent="0.35">
      <c r="A408" s="79"/>
      <c r="B408" s="80"/>
      <c r="D408" s="79"/>
      <c r="F408" s="81"/>
      <c r="I408" s="83"/>
    </row>
    <row r="409" spans="1:9" x14ac:dyDescent="0.35">
      <c r="A409" s="79"/>
      <c r="B409" s="80"/>
      <c r="D409" s="79"/>
      <c r="F409" s="81"/>
      <c r="I409" s="83"/>
    </row>
    <row r="410" spans="1:9" x14ac:dyDescent="0.35">
      <c r="A410" s="79"/>
      <c r="B410" s="80"/>
      <c r="D410" s="79"/>
      <c r="F410" s="81"/>
      <c r="I410" s="83"/>
    </row>
    <row r="411" spans="1:9" x14ac:dyDescent="0.35">
      <c r="A411" s="79"/>
      <c r="B411" s="80"/>
      <c r="D411" s="79"/>
      <c r="F411" s="81"/>
      <c r="I411" s="83"/>
    </row>
    <row r="412" spans="1:9" x14ac:dyDescent="0.35">
      <c r="A412" s="79"/>
      <c r="B412" s="80"/>
      <c r="D412" s="79"/>
      <c r="F412" s="81"/>
      <c r="I412" s="83"/>
    </row>
    <row r="413" spans="1:9" x14ac:dyDescent="0.35">
      <c r="A413" s="79"/>
      <c r="B413" s="80"/>
      <c r="D413" s="79"/>
      <c r="F413" s="81"/>
      <c r="I413" s="83"/>
    </row>
    <row r="414" spans="1:9" x14ac:dyDescent="0.35">
      <c r="A414" s="79"/>
      <c r="B414" s="80"/>
      <c r="D414" s="79"/>
      <c r="F414" s="81"/>
      <c r="I414" s="83"/>
    </row>
    <row r="415" spans="1:9" x14ac:dyDescent="0.35">
      <c r="A415" s="79"/>
      <c r="B415" s="80"/>
      <c r="D415" s="79"/>
      <c r="F415" s="81"/>
      <c r="I415" s="83"/>
    </row>
    <row r="416" spans="1:9" x14ac:dyDescent="0.35">
      <c r="A416" s="79"/>
      <c r="B416" s="80"/>
      <c r="D416" s="79"/>
      <c r="F416" s="81"/>
      <c r="I416" s="83"/>
    </row>
    <row r="417" spans="1:9" x14ac:dyDescent="0.35">
      <c r="A417" s="79"/>
      <c r="B417" s="80"/>
      <c r="D417" s="79"/>
      <c r="F417" s="81"/>
      <c r="I417" s="83"/>
    </row>
    <row r="418" spans="1:9" x14ac:dyDescent="0.35">
      <c r="A418" s="79"/>
      <c r="B418" s="80"/>
      <c r="D418" s="79"/>
      <c r="F418" s="81"/>
      <c r="I418" s="83"/>
    </row>
    <row r="419" spans="1:9" x14ac:dyDescent="0.35">
      <c r="A419" s="79"/>
      <c r="B419" s="80"/>
      <c r="D419" s="79"/>
      <c r="F419" s="81"/>
      <c r="I419" s="83"/>
    </row>
    <row r="420" spans="1:9" x14ac:dyDescent="0.35">
      <c r="A420" s="79"/>
      <c r="B420" s="80"/>
      <c r="D420" s="79"/>
      <c r="F420" s="81"/>
      <c r="I420" s="83"/>
    </row>
    <row r="421" spans="1:9" x14ac:dyDescent="0.35">
      <c r="A421" s="79"/>
      <c r="B421" s="80"/>
      <c r="D421" s="79"/>
      <c r="F421" s="81"/>
      <c r="I421" s="83"/>
    </row>
    <row r="422" spans="1:9" x14ac:dyDescent="0.35">
      <c r="A422" s="79"/>
      <c r="B422" s="80"/>
      <c r="D422" s="79"/>
      <c r="F422" s="81"/>
      <c r="I422" s="83"/>
    </row>
    <row r="423" spans="1:9" x14ac:dyDescent="0.35">
      <c r="A423" s="79"/>
      <c r="B423" s="80"/>
      <c r="D423" s="79"/>
      <c r="F423" s="81"/>
      <c r="I423" s="83"/>
    </row>
    <row r="424" spans="1:9" x14ac:dyDescent="0.35">
      <c r="A424" s="79"/>
      <c r="B424" s="80"/>
      <c r="D424" s="79"/>
      <c r="F424" s="81"/>
      <c r="I424" s="83"/>
    </row>
    <row r="425" spans="1:9" x14ac:dyDescent="0.35">
      <c r="A425" s="79"/>
      <c r="B425" s="80"/>
      <c r="D425" s="79"/>
      <c r="F425" s="81"/>
      <c r="I425" s="83"/>
    </row>
    <row r="426" spans="1:9" x14ac:dyDescent="0.35">
      <c r="A426" s="79"/>
      <c r="B426" s="80"/>
      <c r="D426" s="79"/>
      <c r="F426" s="81"/>
      <c r="I426" s="83"/>
    </row>
    <row r="427" spans="1:9" x14ac:dyDescent="0.35">
      <c r="A427" s="79"/>
      <c r="B427" s="80"/>
      <c r="D427" s="79"/>
      <c r="F427" s="81"/>
      <c r="I427" s="83"/>
    </row>
    <row r="428" spans="1:9" x14ac:dyDescent="0.35">
      <c r="A428" s="79"/>
      <c r="B428" s="80"/>
      <c r="D428" s="79"/>
      <c r="F428" s="81"/>
      <c r="I428" s="83"/>
    </row>
    <row r="429" spans="1:9" x14ac:dyDescent="0.35">
      <c r="A429" s="79"/>
      <c r="B429" s="80"/>
      <c r="D429" s="79"/>
      <c r="F429" s="81"/>
      <c r="I429" s="83"/>
    </row>
    <row r="430" spans="1:9" x14ac:dyDescent="0.35">
      <c r="A430" s="79"/>
      <c r="B430" s="80"/>
      <c r="D430" s="79"/>
      <c r="F430" s="81"/>
      <c r="I430" s="83"/>
    </row>
    <row r="431" spans="1:9" x14ac:dyDescent="0.35">
      <c r="A431" s="79"/>
      <c r="B431" s="80"/>
      <c r="D431" s="79"/>
      <c r="F431" s="81"/>
      <c r="I431" s="83"/>
    </row>
    <row r="432" spans="1:9" x14ac:dyDescent="0.35">
      <c r="A432" s="79"/>
      <c r="B432" s="80"/>
      <c r="D432" s="79"/>
      <c r="F432" s="81"/>
      <c r="I432" s="83"/>
    </row>
    <row r="433" spans="1:9" x14ac:dyDescent="0.35">
      <c r="A433" s="79"/>
      <c r="B433" s="80"/>
      <c r="D433" s="79"/>
      <c r="F433" s="81"/>
      <c r="I433" s="83"/>
    </row>
    <row r="434" spans="1:9" x14ac:dyDescent="0.35">
      <c r="A434" s="79"/>
      <c r="B434" s="80"/>
      <c r="D434" s="79"/>
      <c r="F434" s="81"/>
      <c r="I434" s="83"/>
    </row>
    <row r="435" spans="1:9" x14ac:dyDescent="0.35">
      <c r="A435" s="79"/>
      <c r="B435" s="80"/>
      <c r="D435" s="79"/>
      <c r="F435" s="81"/>
      <c r="I435" s="83"/>
    </row>
    <row r="436" spans="1:9" x14ac:dyDescent="0.35">
      <c r="A436" s="79"/>
      <c r="B436" s="80"/>
      <c r="D436" s="79"/>
      <c r="F436" s="81"/>
      <c r="I436" s="83"/>
    </row>
    <row r="437" spans="1:9" x14ac:dyDescent="0.35">
      <c r="A437" s="79"/>
      <c r="B437" s="80"/>
      <c r="D437" s="79"/>
      <c r="F437" s="81"/>
      <c r="I437" s="83"/>
    </row>
    <row r="438" spans="1:9" x14ac:dyDescent="0.35">
      <c r="A438" s="79"/>
      <c r="B438" s="80"/>
      <c r="D438" s="79"/>
      <c r="F438" s="81"/>
      <c r="I438" s="83"/>
    </row>
    <row r="439" spans="1:9" x14ac:dyDescent="0.35">
      <c r="A439" s="79"/>
      <c r="B439" s="80"/>
      <c r="D439" s="79"/>
      <c r="F439" s="81"/>
      <c r="I439" s="83"/>
    </row>
    <row r="440" spans="1:9" x14ac:dyDescent="0.35">
      <c r="A440" s="79"/>
      <c r="B440" s="80"/>
      <c r="D440" s="79"/>
      <c r="F440" s="81"/>
      <c r="I440" s="83"/>
    </row>
    <row r="441" spans="1:9" x14ac:dyDescent="0.35">
      <c r="A441" s="79"/>
      <c r="B441" s="80"/>
      <c r="D441" s="79"/>
      <c r="F441" s="81"/>
      <c r="I441" s="83"/>
    </row>
    <row r="442" spans="1:9" x14ac:dyDescent="0.35">
      <c r="A442" s="79"/>
      <c r="B442" s="80"/>
      <c r="D442" s="79"/>
      <c r="F442" s="81"/>
      <c r="I442" s="83"/>
    </row>
    <row r="443" spans="1:9" x14ac:dyDescent="0.35">
      <c r="A443" s="79"/>
      <c r="B443" s="80"/>
      <c r="D443" s="79"/>
      <c r="F443" s="81"/>
      <c r="I443" s="83"/>
    </row>
    <row r="444" spans="1:9" x14ac:dyDescent="0.35">
      <c r="A444" s="79"/>
      <c r="B444" s="80"/>
      <c r="D444" s="79"/>
      <c r="F444" s="81"/>
      <c r="I444" s="83"/>
    </row>
    <row r="445" spans="1:9" x14ac:dyDescent="0.35">
      <c r="A445" s="79"/>
      <c r="B445" s="80"/>
      <c r="D445" s="79"/>
      <c r="F445" s="81"/>
      <c r="I445" s="83"/>
    </row>
    <row r="446" spans="1:9" x14ac:dyDescent="0.35">
      <c r="A446" s="79"/>
      <c r="B446" s="80"/>
      <c r="D446" s="79"/>
      <c r="F446" s="81"/>
      <c r="I446" s="83"/>
    </row>
    <row r="447" spans="1:9" x14ac:dyDescent="0.35">
      <c r="A447" s="79"/>
      <c r="B447" s="80"/>
      <c r="D447" s="79"/>
      <c r="F447" s="81"/>
      <c r="I447" s="83"/>
    </row>
    <row r="448" spans="1:9" x14ac:dyDescent="0.35">
      <c r="A448" s="79"/>
      <c r="B448" s="80"/>
      <c r="D448" s="79"/>
      <c r="F448" s="81"/>
      <c r="I448" s="83"/>
    </row>
    <row r="449" spans="1:9" x14ac:dyDescent="0.35">
      <c r="A449" s="79"/>
      <c r="B449" s="80"/>
      <c r="D449" s="79"/>
      <c r="F449" s="81"/>
      <c r="I449" s="83"/>
    </row>
    <row r="450" spans="1:9" x14ac:dyDescent="0.35">
      <c r="A450" s="79"/>
      <c r="B450" s="80"/>
      <c r="D450" s="79"/>
      <c r="F450" s="81"/>
      <c r="I450" s="83"/>
    </row>
    <row r="451" spans="1:9" x14ac:dyDescent="0.35">
      <c r="A451" s="79"/>
      <c r="B451" s="80"/>
      <c r="D451" s="79"/>
      <c r="F451" s="81"/>
      <c r="I451" s="83"/>
    </row>
    <row r="452" spans="1:9" x14ac:dyDescent="0.35">
      <c r="A452" s="79"/>
      <c r="B452" s="80"/>
      <c r="D452" s="79"/>
      <c r="F452" s="81"/>
      <c r="I452" s="83"/>
    </row>
    <row r="453" spans="1:9" x14ac:dyDescent="0.35">
      <c r="A453" s="79"/>
      <c r="B453" s="80"/>
      <c r="D453" s="79"/>
      <c r="F453" s="81"/>
      <c r="I453" s="83"/>
    </row>
    <row r="454" spans="1:9" x14ac:dyDescent="0.35">
      <c r="A454" s="79"/>
      <c r="B454" s="80"/>
      <c r="D454" s="79"/>
      <c r="F454" s="81"/>
      <c r="I454" s="83"/>
    </row>
    <row r="455" spans="1:9" x14ac:dyDescent="0.35">
      <c r="A455" s="79"/>
      <c r="B455" s="80"/>
      <c r="D455" s="79"/>
      <c r="F455" s="81"/>
      <c r="I455" s="83"/>
    </row>
    <row r="456" spans="1:9" x14ac:dyDescent="0.35">
      <c r="A456" s="79"/>
      <c r="B456" s="80"/>
      <c r="D456" s="79"/>
      <c r="F456" s="81"/>
      <c r="I456" s="83"/>
    </row>
    <row r="457" spans="1:9" x14ac:dyDescent="0.35">
      <c r="A457" s="79"/>
      <c r="B457" s="80"/>
      <c r="D457" s="79"/>
      <c r="F457" s="81"/>
      <c r="I457" s="83"/>
    </row>
    <row r="458" spans="1:9" x14ac:dyDescent="0.35">
      <c r="A458" s="79"/>
      <c r="B458" s="80"/>
      <c r="D458" s="79"/>
      <c r="F458" s="81"/>
      <c r="I458" s="83"/>
    </row>
    <row r="459" spans="1:9" x14ac:dyDescent="0.35">
      <c r="A459" s="79"/>
      <c r="B459" s="80"/>
      <c r="D459" s="79"/>
      <c r="F459" s="81"/>
      <c r="I459" s="83"/>
    </row>
    <row r="460" spans="1:9" x14ac:dyDescent="0.35">
      <c r="A460" s="79"/>
      <c r="B460" s="80"/>
      <c r="D460" s="79"/>
      <c r="F460" s="81"/>
      <c r="I460" s="83"/>
    </row>
    <row r="461" spans="1:9" x14ac:dyDescent="0.35">
      <c r="A461" s="79"/>
      <c r="B461" s="80"/>
      <c r="D461" s="79"/>
      <c r="F461" s="81"/>
      <c r="I461" s="83"/>
    </row>
    <row r="462" spans="1:9" x14ac:dyDescent="0.35">
      <c r="A462" s="79"/>
      <c r="B462" s="80"/>
      <c r="D462" s="79"/>
      <c r="F462" s="81"/>
      <c r="I462" s="83"/>
    </row>
    <row r="463" spans="1:9" x14ac:dyDescent="0.35">
      <c r="A463" s="79"/>
      <c r="B463" s="80"/>
      <c r="D463" s="79"/>
      <c r="F463" s="81"/>
      <c r="I463" s="83"/>
    </row>
    <row r="464" spans="1:9" x14ac:dyDescent="0.35">
      <c r="A464" s="79"/>
      <c r="B464" s="80"/>
      <c r="D464" s="79"/>
      <c r="F464" s="81"/>
      <c r="I464" s="83"/>
    </row>
    <row r="465" spans="1:9" x14ac:dyDescent="0.35">
      <c r="A465" s="79"/>
      <c r="B465" s="80"/>
      <c r="D465" s="79"/>
      <c r="F465" s="81"/>
      <c r="I465" s="83"/>
    </row>
    <row r="466" spans="1:9" x14ac:dyDescent="0.35">
      <c r="A466" s="79"/>
      <c r="B466" s="80"/>
      <c r="D466" s="79"/>
      <c r="F466" s="81"/>
      <c r="I466" s="83"/>
    </row>
    <row r="467" spans="1:9" x14ac:dyDescent="0.35">
      <c r="A467" s="79"/>
      <c r="B467" s="80"/>
      <c r="D467" s="79"/>
      <c r="F467" s="81"/>
      <c r="I467" s="83"/>
    </row>
    <row r="468" spans="1:9" x14ac:dyDescent="0.35">
      <c r="A468" s="79"/>
      <c r="B468" s="80"/>
      <c r="D468" s="79"/>
      <c r="F468" s="81"/>
      <c r="I468" s="83"/>
    </row>
    <row r="469" spans="1:9" x14ac:dyDescent="0.35">
      <c r="A469" s="79"/>
      <c r="B469" s="80"/>
      <c r="D469" s="79"/>
      <c r="F469" s="81"/>
      <c r="I469" s="83"/>
    </row>
    <row r="470" spans="1:9" x14ac:dyDescent="0.35">
      <c r="A470" s="79"/>
      <c r="B470" s="80"/>
      <c r="D470" s="79"/>
      <c r="F470" s="81"/>
      <c r="I470" s="83"/>
    </row>
  </sheetData>
  <sheetProtection formatColumns="0" insertColumns="0" insertRows="0" sort="0" autoFilter="0"/>
  <conditionalFormatting sqref="B206:D206 F206:I206 B207:I214 C227:I227 B228:I248 B251:D251 F251:I251 B256:I256 C255:I255 C257:I257 B258:I259 B261:I261 B260:D260 F260:I260 B262:D262 F262:I262 C263:I263 C264:D264 F264:I264 C271:I271 B276:D276 F276:I276 A218:I219 C249:I250 B252:I254 B272:I275 B265:I270 B298:D299 C300:D300 F298:I300 B188:I205 C215:I217 B220:I226 B277:I278 A188:A278 A279:I281 B282:I297 B301:I311 A282:A311 A312:I314 B315:I315 B317:I332 A315:A332 C5:D5 F5:I5 A5:A11 F10:H11 A2:I4 A12:I187 A333:I1048576 G6:I8 G9:H9 I9:I11 A1:H1">
    <cfRule type="expression" dxfId="358" priority="190">
      <formula>$I1="o. B."</formula>
    </cfRule>
    <cfRule type="expression" dxfId="357" priority="193">
      <formula>$I1="erl."</formula>
    </cfRule>
    <cfRule type="expression" dxfId="356" priority="222">
      <formula>$B1="HH"</formula>
    </cfRule>
    <cfRule type="expression" dxfId="355" priority="223">
      <formula>$B1="Krank"</formula>
    </cfRule>
    <cfRule type="expression" dxfId="354" priority="224">
      <formula>$B1="Feiertag"</formula>
    </cfRule>
    <cfRule type="expression" dxfId="353" priority="225">
      <formula>$B1="Werkstatt"</formula>
    </cfRule>
    <cfRule type="expression" dxfId="352" priority="227">
      <formula>$B1="Urlaub"</formula>
    </cfRule>
  </conditionalFormatting>
  <conditionalFormatting sqref="E206 B215:B217">
    <cfRule type="expression" dxfId="351" priority="183">
      <formula>$I206="erl."</formula>
    </cfRule>
    <cfRule type="expression" dxfId="350" priority="184">
      <formula>$I206="o. B."</formula>
    </cfRule>
    <cfRule type="expression" dxfId="349" priority="185">
      <formula>$B206="HH"</formula>
    </cfRule>
    <cfRule type="expression" dxfId="348" priority="186">
      <formula>$B206="Feiertag"</formula>
    </cfRule>
    <cfRule type="expression" dxfId="347" priority="187">
      <formula>$B206="Krank"</formula>
    </cfRule>
    <cfRule type="expression" dxfId="346" priority="188">
      <formula>$B206="Werkstatt"</formula>
    </cfRule>
    <cfRule type="expression" dxfId="345" priority="189">
      <formula>$B206="Urlaub"</formula>
    </cfRule>
  </conditionalFormatting>
  <conditionalFormatting sqref="B227">
    <cfRule type="expression" dxfId="344" priority="162">
      <formula>$I227="erl."</formula>
    </cfRule>
    <cfRule type="expression" dxfId="343" priority="163">
      <formula>$I227="o. B."</formula>
    </cfRule>
    <cfRule type="expression" dxfId="342" priority="164">
      <formula>$B227="HH"</formula>
    </cfRule>
    <cfRule type="expression" dxfId="341" priority="165">
      <formula>$B227="Feiertag"</formula>
    </cfRule>
    <cfRule type="expression" dxfId="340" priority="166">
      <formula>$B227="Krank"</formula>
    </cfRule>
    <cfRule type="expression" dxfId="339" priority="167">
      <formula>$B227="Werkstatt"</formula>
    </cfRule>
    <cfRule type="expression" dxfId="338" priority="168">
      <formula>$B227="Urlaub"</formula>
    </cfRule>
  </conditionalFormatting>
  <conditionalFormatting sqref="B249:B250">
    <cfRule type="expression" dxfId="337" priority="155">
      <formula>$I249="erl."</formula>
    </cfRule>
    <cfRule type="expression" dxfId="336" priority="156">
      <formula>$I249="o. B."</formula>
    </cfRule>
    <cfRule type="expression" dxfId="335" priority="157">
      <formula>$B249="HH"</formula>
    </cfRule>
    <cfRule type="expression" dxfId="334" priority="158">
      <formula>$B249="Feiertag"</formula>
    </cfRule>
    <cfRule type="expression" dxfId="333" priority="159">
      <formula>$B249="Krank"</formula>
    </cfRule>
    <cfRule type="expression" dxfId="332" priority="160">
      <formula>$B249="Werkstatt"</formula>
    </cfRule>
    <cfRule type="expression" dxfId="331" priority="161">
      <formula>$B249="Urlaub"</formula>
    </cfRule>
  </conditionalFormatting>
  <conditionalFormatting sqref="E251">
    <cfRule type="expression" dxfId="330" priority="148">
      <formula>$I251="erl."</formula>
    </cfRule>
    <cfRule type="expression" dxfId="329" priority="149">
      <formula>$I251="o. B."</formula>
    </cfRule>
    <cfRule type="expression" dxfId="328" priority="150">
      <formula>$B251="HH"</formula>
    </cfRule>
    <cfRule type="expression" dxfId="327" priority="151">
      <formula>$B251="Feiertag"</formula>
    </cfRule>
    <cfRule type="expression" dxfId="326" priority="152">
      <formula>$B251="Krank"</formula>
    </cfRule>
    <cfRule type="expression" dxfId="325" priority="153">
      <formula>$B251="Werkstatt"</formula>
    </cfRule>
    <cfRule type="expression" dxfId="324" priority="154">
      <formula>$B251="Urlaub"</formula>
    </cfRule>
  </conditionalFormatting>
  <conditionalFormatting sqref="B255">
    <cfRule type="expression" dxfId="323" priority="141">
      <formula>$I255="erl."</formula>
    </cfRule>
    <cfRule type="expression" dxfId="322" priority="142">
      <formula>$I255="o. B."</formula>
    </cfRule>
    <cfRule type="expression" dxfId="321" priority="143">
      <formula>$B255="HH"</formula>
    </cfRule>
    <cfRule type="expression" dxfId="320" priority="144">
      <formula>$B255="Feiertag"</formula>
    </cfRule>
    <cfRule type="expression" dxfId="319" priority="145">
      <formula>$B255="Krank"</formula>
    </cfRule>
    <cfRule type="expression" dxfId="318" priority="146">
      <formula>$B255="Werkstatt"</formula>
    </cfRule>
    <cfRule type="expression" dxfId="317" priority="147">
      <formula>$B255="Urlaub"</formula>
    </cfRule>
  </conditionalFormatting>
  <conditionalFormatting sqref="B257">
    <cfRule type="expression" dxfId="316" priority="134">
      <formula>$I257="erl."</formula>
    </cfRule>
    <cfRule type="expression" dxfId="315" priority="135">
      <formula>$I257="o. B."</formula>
    </cfRule>
    <cfRule type="expression" dxfId="314" priority="136">
      <formula>$B257="HH"</formula>
    </cfRule>
    <cfRule type="expression" dxfId="313" priority="137">
      <formula>$B257="Feiertag"</formula>
    </cfRule>
    <cfRule type="expression" dxfId="312" priority="138">
      <formula>$B257="Krank"</formula>
    </cfRule>
    <cfRule type="expression" dxfId="311" priority="139">
      <formula>$B257="Werkstatt"</formula>
    </cfRule>
    <cfRule type="expression" dxfId="310" priority="140">
      <formula>$B257="Urlaub"</formula>
    </cfRule>
  </conditionalFormatting>
  <conditionalFormatting sqref="E260">
    <cfRule type="expression" dxfId="309" priority="127">
      <formula>$I260="erl."</formula>
    </cfRule>
    <cfRule type="expression" dxfId="308" priority="128">
      <formula>$I260="o. B."</formula>
    </cfRule>
    <cfRule type="expression" dxfId="307" priority="129">
      <formula>$B260="HH"</formula>
    </cfRule>
    <cfRule type="expression" dxfId="306" priority="130">
      <formula>$B260="Feiertag"</formula>
    </cfRule>
    <cfRule type="expression" dxfId="305" priority="131">
      <formula>$B260="Krank"</formula>
    </cfRule>
    <cfRule type="expression" dxfId="304" priority="132">
      <formula>$B260="Werkstatt"</formula>
    </cfRule>
    <cfRule type="expression" dxfId="303" priority="133">
      <formula>$B260="Urlaub"</formula>
    </cfRule>
  </conditionalFormatting>
  <conditionalFormatting sqref="E262">
    <cfRule type="expression" dxfId="302" priority="120">
      <formula>$I262="erl."</formula>
    </cfRule>
    <cfRule type="expression" dxfId="301" priority="121">
      <formula>$I262="o. B."</formula>
    </cfRule>
    <cfRule type="expression" dxfId="300" priority="122">
      <formula>$B262="HH"</formula>
    </cfRule>
    <cfRule type="expression" dxfId="299" priority="123">
      <formula>$B262="Feiertag"</formula>
    </cfRule>
    <cfRule type="expression" dxfId="298" priority="124">
      <formula>$B262="Krank"</formula>
    </cfRule>
    <cfRule type="expression" dxfId="297" priority="125">
      <formula>$B262="Werkstatt"</formula>
    </cfRule>
    <cfRule type="expression" dxfId="296" priority="126">
      <formula>$B262="Urlaub"</formula>
    </cfRule>
  </conditionalFormatting>
  <conditionalFormatting sqref="B263">
    <cfRule type="expression" dxfId="295" priority="113">
      <formula>$I263="erl."</formula>
    </cfRule>
    <cfRule type="expression" dxfId="294" priority="114">
      <formula>$I263="o. B."</formula>
    </cfRule>
    <cfRule type="expression" dxfId="293" priority="115">
      <formula>$B263="HH"</formula>
    </cfRule>
    <cfRule type="expression" dxfId="292" priority="116">
      <formula>$B263="Feiertag"</formula>
    </cfRule>
    <cfRule type="expression" dxfId="291" priority="117">
      <formula>$B263="Krank"</formula>
    </cfRule>
    <cfRule type="expression" dxfId="290" priority="118">
      <formula>$B263="Werkstatt"</formula>
    </cfRule>
    <cfRule type="expression" dxfId="289" priority="119">
      <formula>$B263="Urlaub"</formula>
    </cfRule>
  </conditionalFormatting>
  <conditionalFormatting sqref="B264">
    <cfRule type="expression" dxfId="288" priority="106">
      <formula>$I264="erl."</formula>
    </cfRule>
    <cfRule type="expression" dxfId="287" priority="107">
      <formula>$I264="o. B."</formula>
    </cfRule>
    <cfRule type="expression" dxfId="286" priority="108">
      <formula>$B264="HH"</formula>
    </cfRule>
    <cfRule type="expression" dxfId="285" priority="109">
      <formula>$B264="Feiertag"</formula>
    </cfRule>
    <cfRule type="expression" dxfId="284" priority="110">
      <formula>$B264="Krank"</formula>
    </cfRule>
    <cfRule type="expression" dxfId="283" priority="111">
      <formula>$B264="Werkstatt"</formula>
    </cfRule>
    <cfRule type="expression" dxfId="282" priority="112">
      <formula>$B264="Urlaub"</formula>
    </cfRule>
  </conditionalFormatting>
  <conditionalFormatting sqref="E264">
    <cfRule type="expression" dxfId="281" priority="99">
      <formula>$I264="erl."</formula>
    </cfRule>
    <cfRule type="expression" dxfId="280" priority="100">
      <formula>$I264="o. B."</formula>
    </cfRule>
    <cfRule type="expression" dxfId="279" priority="101">
      <formula>$B264="HH"</formula>
    </cfRule>
    <cfRule type="expression" dxfId="278" priority="102">
      <formula>$B264="Feiertag"</formula>
    </cfRule>
    <cfRule type="expression" dxfId="277" priority="103">
      <formula>$B264="Krank"</formula>
    </cfRule>
    <cfRule type="expression" dxfId="276" priority="104">
      <formula>$B264="Werkstatt"</formula>
    </cfRule>
    <cfRule type="expression" dxfId="275" priority="105">
      <formula>$B264="Urlaub"</formula>
    </cfRule>
  </conditionalFormatting>
  <conditionalFormatting sqref="B271">
    <cfRule type="expression" dxfId="274" priority="92">
      <formula>$I271="erl."</formula>
    </cfRule>
    <cfRule type="expression" dxfId="273" priority="93">
      <formula>$I271="o. B."</formula>
    </cfRule>
    <cfRule type="expression" dxfId="272" priority="94">
      <formula>$B271="HH"</formula>
    </cfRule>
    <cfRule type="expression" dxfId="271" priority="95">
      <formula>$B271="Feiertag"</formula>
    </cfRule>
    <cfRule type="expression" dxfId="270" priority="96">
      <formula>$B271="Krank"</formula>
    </cfRule>
    <cfRule type="expression" dxfId="269" priority="97">
      <formula>$B271="Werkstatt"</formula>
    </cfRule>
    <cfRule type="expression" dxfId="268" priority="98">
      <formula>$B271="Urlaub"</formula>
    </cfRule>
  </conditionalFormatting>
  <conditionalFormatting sqref="E276">
    <cfRule type="expression" dxfId="267" priority="85">
      <formula>$I276="erl."</formula>
    </cfRule>
    <cfRule type="expression" dxfId="266" priority="86">
      <formula>$I276="o. B."</formula>
    </cfRule>
    <cfRule type="expression" dxfId="265" priority="87">
      <formula>$B276="HH"</formula>
    </cfRule>
    <cfRule type="expression" dxfId="264" priority="88">
      <formula>$B276="Feiertag"</formula>
    </cfRule>
    <cfRule type="expression" dxfId="263" priority="89">
      <formula>$B276="Krank"</formula>
    </cfRule>
    <cfRule type="expression" dxfId="262" priority="90">
      <formula>$B276="Werkstatt"</formula>
    </cfRule>
    <cfRule type="expression" dxfId="261" priority="91">
      <formula>$B276="Urlaub"</formula>
    </cfRule>
  </conditionalFormatting>
  <conditionalFormatting sqref="E298">
    <cfRule type="expression" dxfId="260" priority="78">
      <formula>$I298="erl."</formula>
    </cfRule>
    <cfRule type="expression" dxfId="259" priority="79">
      <formula>$I298="o. B."</formula>
    </cfRule>
    <cfRule type="expression" dxfId="258" priority="80">
      <formula>$B298="HH"</formula>
    </cfRule>
    <cfRule type="expression" dxfId="257" priority="81">
      <formula>$B298="Feiertag"</formula>
    </cfRule>
    <cfRule type="expression" dxfId="256" priority="82">
      <formula>$B298="Krank"</formula>
    </cfRule>
    <cfRule type="expression" dxfId="255" priority="83">
      <formula>$B298="Werkstatt"</formula>
    </cfRule>
    <cfRule type="expression" dxfId="254" priority="84">
      <formula>$B298="Urlaub"</formula>
    </cfRule>
  </conditionalFormatting>
  <conditionalFormatting sqref="E299">
    <cfRule type="expression" dxfId="253" priority="71">
      <formula>$I299="erl."</formula>
    </cfRule>
    <cfRule type="expression" dxfId="252" priority="72">
      <formula>$I299="o. B."</formula>
    </cfRule>
    <cfRule type="expression" dxfId="251" priority="73">
      <formula>$B299="HH"</formula>
    </cfRule>
    <cfRule type="expression" dxfId="250" priority="74">
      <formula>$B299="Feiertag"</formula>
    </cfRule>
    <cfRule type="expression" dxfId="249" priority="75">
      <formula>$B299="Krank"</formula>
    </cfRule>
    <cfRule type="expression" dxfId="248" priority="76">
      <formula>$B299="Werkstatt"</formula>
    </cfRule>
    <cfRule type="expression" dxfId="247" priority="77">
      <formula>$B299="Urlaub"</formula>
    </cfRule>
  </conditionalFormatting>
  <conditionalFormatting sqref="B300">
    <cfRule type="expression" dxfId="246" priority="64">
      <formula>$I300="erl."</formula>
    </cfRule>
    <cfRule type="expression" dxfId="245" priority="65">
      <formula>$I300="o. B."</formula>
    </cfRule>
    <cfRule type="expression" dxfId="244" priority="66">
      <formula>$B300="HH"</formula>
    </cfRule>
    <cfRule type="expression" dxfId="243" priority="67">
      <formula>$B300="Feiertag"</formula>
    </cfRule>
    <cfRule type="expression" dxfId="242" priority="68">
      <formula>$B300="Krank"</formula>
    </cfRule>
    <cfRule type="expression" dxfId="241" priority="69">
      <formula>$B300="Werkstatt"</formula>
    </cfRule>
    <cfRule type="expression" dxfId="240" priority="70">
      <formula>$B300="Urlaub"</formula>
    </cfRule>
  </conditionalFormatting>
  <conditionalFormatting sqref="E300">
    <cfRule type="expression" dxfId="239" priority="57">
      <formula>$I300="erl."</formula>
    </cfRule>
    <cfRule type="expression" dxfId="238" priority="58">
      <formula>$I300="o. B."</formula>
    </cfRule>
    <cfRule type="expression" dxfId="237" priority="59">
      <formula>$B300="HH"</formula>
    </cfRule>
    <cfRule type="expression" dxfId="236" priority="60">
      <formula>$B300="Feiertag"</formula>
    </cfRule>
    <cfRule type="expression" dxfId="235" priority="61">
      <formula>$B300="Krank"</formula>
    </cfRule>
    <cfRule type="expression" dxfId="234" priority="62">
      <formula>$B300="Werkstatt"</formula>
    </cfRule>
    <cfRule type="expression" dxfId="233" priority="63">
      <formula>$B300="Urlaub"</formula>
    </cfRule>
  </conditionalFormatting>
  <conditionalFormatting sqref="B316:I316">
    <cfRule type="expression" dxfId="232" priority="50">
      <formula>$I316="erl."</formula>
    </cfRule>
    <cfRule type="expression" dxfId="231" priority="51">
      <formula>$I316="o. B."</formula>
    </cfRule>
    <cfRule type="expression" dxfId="230" priority="52">
      <formula>$B316="HH"</formula>
    </cfRule>
    <cfRule type="expression" dxfId="229" priority="53">
      <formula>$B316="Feiertag"</formula>
    </cfRule>
    <cfRule type="expression" dxfId="228" priority="54">
      <formula>$B316="Krank"</formula>
    </cfRule>
    <cfRule type="expression" dxfId="227" priority="55">
      <formula>$B316="Werkstatt"</formula>
    </cfRule>
    <cfRule type="expression" dxfId="226" priority="56">
      <formula>$B316="Urlaub"</formula>
    </cfRule>
  </conditionalFormatting>
  <conditionalFormatting sqref="E5">
    <cfRule type="expression" dxfId="225" priority="36">
      <formula>$I5="erl."</formula>
    </cfRule>
    <cfRule type="expression" dxfId="224" priority="37">
      <formula>$I5="o. B."</formula>
    </cfRule>
    <cfRule type="expression" dxfId="223" priority="38">
      <formula>$B5="HH"</formula>
    </cfRule>
    <cfRule type="expression" dxfId="222" priority="39">
      <formula>$B5="Feiertag"</formula>
    </cfRule>
    <cfRule type="expression" dxfId="221" priority="40">
      <formula>$B5="Krank"</formula>
    </cfRule>
    <cfRule type="expression" dxfId="220" priority="41">
      <formula>$B5="Werkstatt"</formula>
    </cfRule>
    <cfRule type="expression" dxfId="219" priority="42">
      <formula>$B5="Urlaub"</formula>
    </cfRule>
  </conditionalFormatting>
  <conditionalFormatting sqref="C6:F7">
    <cfRule type="expression" dxfId="218" priority="29">
      <formula>$I6="erl."</formula>
    </cfRule>
    <cfRule type="expression" dxfId="217" priority="30">
      <formula>$I6="o. B."</formula>
    </cfRule>
    <cfRule type="expression" dxfId="216" priority="31">
      <formula>$B6="HH"</formula>
    </cfRule>
    <cfRule type="expression" dxfId="215" priority="32">
      <formula>$B6="Feiertag"</formula>
    </cfRule>
    <cfRule type="expression" dxfId="214" priority="33">
      <formula>$B6="Krank"</formula>
    </cfRule>
    <cfRule type="expression" dxfId="213" priority="34">
      <formula>$B6="Werkstatt"</formula>
    </cfRule>
    <cfRule type="expression" dxfId="212" priority="35">
      <formula>$B6="Urlaub"</formula>
    </cfRule>
  </conditionalFormatting>
  <conditionalFormatting sqref="C8:F9">
    <cfRule type="expression" dxfId="211" priority="22">
      <formula>$I8="erl."</formula>
    </cfRule>
    <cfRule type="expression" dxfId="210" priority="23">
      <formula>$I8="o. B."</formula>
    </cfRule>
    <cfRule type="expression" dxfId="209" priority="24">
      <formula>$B8="HH"</formula>
    </cfRule>
    <cfRule type="expression" dxfId="208" priority="25">
      <formula>$B8="Feiertag"</formula>
    </cfRule>
    <cfRule type="expression" dxfId="207" priority="26">
      <formula>$B8="Krank"</formula>
    </cfRule>
    <cfRule type="expression" dxfId="206" priority="27">
      <formula>$B8="Werkstatt"</formula>
    </cfRule>
    <cfRule type="expression" dxfId="205" priority="28">
      <formula>$B8="Urlaub"</formula>
    </cfRule>
  </conditionalFormatting>
  <conditionalFormatting sqref="C10:E11">
    <cfRule type="expression" dxfId="204" priority="15">
      <formula>$I10="erl."</formula>
    </cfRule>
    <cfRule type="expression" dxfId="203" priority="16">
      <formula>$I10="o. B."</formula>
    </cfRule>
    <cfRule type="expression" dxfId="202" priority="17">
      <formula>$B10="HH"</formula>
    </cfRule>
    <cfRule type="expression" dxfId="201" priority="18">
      <formula>$B10="Feiertag"</formula>
    </cfRule>
    <cfRule type="expression" dxfId="200" priority="19">
      <formula>$B10="Krank"</formula>
    </cfRule>
    <cfRule type="expression" dxfId="199" priority="20">
      <formula>$B10="Werkstatt"</formula>
    </cfRule>
    <cfRule type="expression" dxfId="198" priority="21">
      <formula>$B10="Urlaub"</formula>
    </cfRule>
  </conditionalFormatting>
  <conditionalFormatting sqref="I1">
    <cfRule type="expression" dxfId="197" priority="8">
      <formula>$I1="erl."</formula>
    </cfRule>
    <cfRule type="expression" dxfId="196" priority="9">
      <formula>$I1="o. B."</formula>
    </cfRule>
    <cfRule type="expression" dxfId="195" priority="10">
      <formula>$B1="HH"</formula>
    </cfRule>
    <cfRule type="expression" dxfId="194" priority="11">
      <formula>$B1="Feiertag"</formula>
    </cfRule>
    <cfRule type="expression" dxfId="193" priority="12">
      <formula>$B1="Krank"</formula>
    </cfRule>
    <cfRule type="expression" dxfId="192" priority="13">
      <formula>$B1="Werkstatt"</formula>
    </cfRule>
    <cfRule type="expression" dxfId="191" priority="14">
      <formula>$B1="Urlaub"</formula>
    </cfRule>
  </conditionalFormatting>
  <conditionalFormatting sqref="B5:B11">
    <cfRule type="expression" dxfId="190" priority="1">
      <formula>$I5="erl."</formula>
    </cfRule>
    <cfRule type="expression" dxfId="189" priority="2">
      <formula>$I5="o. B."</formula>
    </cfRule>
    <cfRule type="expression" dxfId="188" priority="3">
      <formula>$B5="HH"</formula>
    </cfRule>
    <cfRule type="expression" dxfId="187" priority="4">
      <formula>$B5="Feiertag"</formula>
    </cfRule>
    <cfRule type="expression" dxfId="186" priority="5">
      <formula>$B5="Krank"</formula>
    </cfRule>
    <cfRule type="expression" dxfId="185" priority="6">
      <formula>$B5="Werkstatt"</formula>
    </cfRule>
    <cfRule type="expression" dxfId="184" priority="7">
      <formula>$B5="Urlaub"</formula>
    </cfRule>
  </conditionalFormatting>
  <dataValidations count="1">
    <dataValidation allowBlank="1" showInputMessage="1" showErrorMessage="1" prompt="1=prod._x000a_2=unprod." sqref="F2:F376" xr:uid="{D7199985-D64D-4AC8-B9CF-BA710D413452}"/>
  </dataValidations>
  <pageMargins left="0.7" right="0.7" top="0.78740157499999996" bottom="0.78740157499999996" header="0.3" footer="0.3"/>
  <pageSetup paperSize="9" orientation="portrait" horizontalDpi="1200" verticalDpi="0" r:id="rId1"/>
  <ignoredErrors>
    <ignoredError sqref="G27:H27 G57:H57 G89:H89 G121:H121 G154:H154 G186:H186 G219:H219 G248:H248 G280:H280 G313:H313 G344:H344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8D3E0-7FBB-4FFF-904E-84FAC9F5D9DD}">
  <sheetPr codeName="Tabelle6"/>
  <dimension ref="A1:S476"/>
  <sheetViews>
    <sheetView workbookViewId="0">
      <pane ySplit="1" topLeftCell="A2" activePane="bottomLeft" state="frozen"/>
      <selection pane="bottomLeft" activeCell="F3" sqref="F3"/>
    </sheetView>
  </sheetViews>
  <sheetFormatPr baseColWidth="10" defaultColWidth="11.453125" defaultRowHeight="14.5" x14ac:dyDescent="0.35"/>
  <cols>
    <col min="1" max="1" width="9.81640625" style="84" customWidth="1"/>
    <col min="2" max="2" width="16.7265625" style="79" customWidth="1"/>
    <col min="3" max="4" width="5.1796875" style="80" customWidth="1"/>
    <col min="5" max="5" width="40.7265625" style="79" customWidth="1"/>
    <col min="6" max="6" width="1.7265625" style="79" customWidth="1"/>
    <col min="7" max="8" width="5.453125" style="82" customWidth="1"/>
    <col min="9" max="9" width="6.54296875" style="85" customWidth="1"/>
    <col min="10" max="10" width="11.453125" style="24"/>
    <col min="11" max="11" width="9.453125" style="24" customWidth="1"/>
    <col min="12" max="12" width="8.81640625" style="24" customWidth="1"/>
    <col min="13" max="13" width="8.453125" style="24" customWidth="1"/>
    <col min="14" max="14" width="8.54296875" style="24" customWidth="1"/>
    <col min="15" max="15" width="6" style="28" bestFit="1" customWidth="1"/>
    <col min="16" max="16" width="3.54296875" style="28" bestFit="1" customWidth="1"/>
    <col min="17" max="17" width="4.81640625" style="28" bestFit="1" customWidth="1"/>
    <col min="18" max="16384" width="11.453125" style="28"/>
  </cols>
  <sheetData>
    <row r="1" spans="1:19" x14ac:dyDescent="0.35">
      <c r="A1" s="89" t="s">
        <v>2</v>
      </c>
      <c r="B1" s="65" t="s">
        <v>3</v>
      </c>
      <c r="C1" s="66" t="s">
        <v>4</v>
      </c>
      <c r="D1" s="66" t="s">
        <v>5</v>
      </c>
      <c r="E1" s="65" t="s">
        <v>39</v>
      </c>
      <c r="F1" s="90" t="s">
        <v>41</v>
      </c>
      <c r="G1" s="67" t="s">
        <v>6</v>
      </c>
      <c r="H1" s="67" t="s">
        <v>7</v>
      </c>
      <c r="I1" s="68" t="s">
        <v>88</v>
      </c>
      <c r="J1" s="55" t="s">
        <v>48</v>
      </c>
      <c r="K1" s="48" t="s">
        <v>46</v>
      </c>
      <c r="L1" s="49" t="s">
        <v>47</v>
      </c>
      <c r="M1" s="50" t="s">
        <v>42</v>
      </c>
      <c r="N1" s="51" t="s">
        <v>10</v>
      </c>
      <c r="O1" s="52" t="s">
        <v>38</v>
      </c>
      <c r="P1" s="53" t="s">
        <v>43</v>
      </c>
      <c r="Q1" s="54" t="s">
        <v>44</v>
      </c>
      <c r="R1" s="47" t="s">
        <v>45</v>
      </c>
    </row>
    <row r="2" spans="1:19" x14ac:dyDescent="0.35">
      <c r="A2" s="76">
        <v>43831</v>
      </c>
      <c r="B2" s="61" t="s">
        <v>42</v>
      </c>
      <c r="C2" s="62">
        <v>0.3125</v>
      </c>
      <c r="D2" s="62">
        <v>0.64583333333333337</v>
      </c>
      <c r="E2" s="61"/>
      <c r="F2" s="61">
        <v>2</v>
      </c>
      <c r="G2" s="63" t="str">
        <f>IF(F2=1,(D2-C2)*24,"0,00")</f>
        <v>0,00</v>
      </c>
      <c r="H2" s="63">
        <f>IF(F2=2,(D2-C2)*24,"0,00")</f>
        <v>8</v>
      </c>
      <c r="I2" s="58"/>
    </row>
    <row r="3" spans="1:19" x14ac:dyDescent="0.35">
      <c r="A3" s="76">
        <v>43832</v>
      </c>
      <c r="B3" s="61"/>
      <c r="C3" s="62"/>
      <c r="D3" s="62"/>
      <c r="E3" s="61"/>
      <c r="F3" s="61"/>
      <c r="G3" s="63" t="str">
        <f t="shared" ref="G3:G32" si="0">IF(F3=1,(D3-C3)*24,"0,00")</f>
        <v>0,00</v>
      </c>
      <c r="H3" s="63" t="str">
        <f t="shared" ref="H3:H32" si="1">IF(F3=2,(D3-C3)*24,"0,00")</f>
        <v>0,00</v>
      </c>
      <c r="I3" s="58"/>
    </row>
    <row r="4" spans="1:19" x14ac:dyDescent="0.35">
      <c r="A4" s="76">
        <v>43833</v>
      </c>
      <c r="B4" s="61"/>
      <c r="C4" s="62"/>
      <c r="D4" s="62"/>
      <c r="E4" s="61"/>
      <c r="F4" s="61"/>
      <c r="G4" s="63" t="str">
        <f t="shared" si="0"/>
        <v>0,00</v>
      </c>
      <c r="H4" s="63" t="str">
        <f t="shared" si="1"/>
        <v>0,00</v>
      </c>
      <c r="I4" s="58"/>
    </row>
    <row r="5" spans="1:19" x14ac:dyDescent="0.35">
      <c r="A5" s="76">
        <v>43834</v>
      </c>
      <c r="B5" s="61"/>
      <c r="C5" s="62"/>
      <c r="D5" s="62"/>
      <c r="E5" s="61"/>
      <c r="F5" s="61"/>
      <c r="G5" s="63" t="str">
        <f t="shared" si="0"/>
        <v>0,00</v>
      </c>
      <c r="H5" s="63" t="str">
        <f t="shared" si="1"/>
        <v>0,00</v>
      </c>
      <c r="I5" s="58"/>
    </row>
    <row r="6" spans="1:19" x14ac:dyDescent="0.35">
      <c r="A6" s="76">
        <v>43835</v>
      </c>
      <c r="B6" s="61"/>
      <c r="C6" s="62"/>
      <c r="D6" s="62"/>
      <c r="E6" s="61"/>
      <c r="F6" s="61"/>
      <c r="G6" s="63" t="str">
        <f t="shared" si="0"/>
        <v>0,00</v>
      </c>
      <c r="H6" s="63" t="str">
        <f t="shared" si="1"/>
        <v>0,00</v>
      </c>
      <c r="I6" s="58"/>
    </row>
    <row r="7" spans="1:19" x14ac:dyDescent="0.35">
      <c r="A7" s="76">
        <v>43836</v>
      </c>
      <c r="B7" s="61"/>
      <c r="C7" s="62"/>
      <c r="D7" s="62"/>
      <c r="E7" s="61"/>
      <c r="F7" s="61"/>
      <c r="G7" s="63" t="str">
        <f t="shared" si="0"/>
        <v>0,00</v>
      </c>
      <c r="H7" s="63" t="str">
        <f t="shared" si="1"/>
        <v>0,00</v>
      </c>
      <c r="I7" s="58"/>
    </row>
    <row r="8" spans="1:19" x14ac:dyDescent="0.35">
      <c r="A8" s="76">
        <v>43837</v>
      </c>
      <c r="B8" s="61"/>
      <c r="C8" s="62"/>
      <c r="D8" s="62"/>
      <c r="E8" s="61"/>
      <c r="F8" s="61"/>
      <c r="G8" s="63" t="str">
        <f t="shared" si="0"/>
        <v>0,00</v>
      </c>
      <c r="H8" s="63" t="str">
        <f t="shared" si="1"/>
        <v>0,00</v>
      </c>
      <c r="I8" s="58"/>
      <c r="J8" s="31"/>
      <c r="K8" s="34"/>
      <c r="L8" s="33"/>
      <c r="M8" s="35"/>
      <c r="N8" s="35"/>
      <c r="O8" s="33"/>
      <c r="P8" s="37"/>
      <c r="Q8" s="36"/>
      <c r="R8" s="36"/>
      <c r="S8" s="36"/>
    </row>
    <row r="9" spans="1:19" x14ac:dyDescent="0.35">
      <c r="A9" s="76">
        <v>43838</v>
      </c>
      <c r="B9" s="61"/>
      <c r="C9" s="62"/>
      <c r="D9" s="62"/>
      <c r="E9" s="61"/>
      <c r="F9" s="61"/>
      <c r="G9" s="63" t="str">
        <f t="shared" si="0"/>
        <v>0,00</v>
      </c>
      <c r="H9" s="63" t="str">
        <f t="shared" si="1"/>
        <v>0,00</v>
      </c>
      <c r="I9" s="58"/>
      <c r="J9" s="31"/>
      <c r="K9" s="29"/>
      <c r="M9" s="23"/>
      <c r="N9" s="23"/>
      <c r="O9" s="24"/>
      <c r="P9" s="24"/>
      <c r="Q9" s="30"/>
      <c r="R9" s="30"/>
      <c r="S9" s="30"/>
    </row>
    <row r="10" spans="1:19" x14ac:dyDescent="0.35">
      <c r="A10" s="76">
        <v>43839</v>
      </c>
      <c r="B10" s="61"/>
      <c r="C10" s="62"/>
      <c r="D10" s="62"/>
      <c r="E10" s="61"/>
      <c r="F10" s="61"/>
      <c r="G10" s="63" t="str">
        <f t="shared" si="0"/>
        <v>0,00</v>
      </c>
      <c r="H10" s="63" t="str">
        <f t="shared" si="1"/>
        <v>0,00</v>
      </c>
      <c r="I10" s="58"/>
      <c r="J10" s="31"/>
      <c r="K10" s="29"/>
      <c r="M10" s="23"/>
      <c r="N10" s="23"/>
      <c r="O10" s="24"/>
      <c r="P10" s="24"/>
      <c r="Q10" s="30"/>
      <c r="R10" s="30"/>
      <c r="S10" s="30"/>
    </row>
    <row r="11" spans="1:19" x14ac:dyDescent="0.35">
      <c r="A11" s="76">
        <v>43840</v>
      </c>
      <c r="B11" s="61"/>
      <c r="C11" s="62"/>
      <c r="D11" s="62"/>
      <c r="E11" s="61"/>
      <c r="F11" s="61"/>
      <c r="G11" s="63" t="str">
        <f t="shared" si="0"/>
        <v>0,00</v>
      </c>
      <c r="H11" s="63" t="str">
        <f t="shared" si="1"/>
        <v>0,00</v>
      </c>
      <c r="I11" s="58"/>
      <c r="J11" s="31"/>
      <c r="K11" s="29"/>
      <c r="M11" s="23"/>
      <c r="N11" s="23"/>
      <c r="O11" s="24"/>
      <c r="P11" s="24"/>
      <c r="Q11" s="30"/>
      <c r="R11" s="30"/>
      <c r="S11" s="30"/>
    </row>
    <row r="12" spans="1:19" x14ac:dyDescent="0.35">
      <c r="A12" s="76">
        <v>43841</v>
      </c>
      <c r="C12" s="62"/>
      <c r="D12" s="62"/>
      <c r="E12" s="61"/>
      <c r="F12" s="61"/>
      <c r="G12" s="63" t="str">
        <f t="shared" si="0"/>
        <v>0,00</v>
      </c>
      <c r="H12" s="63" t="str">
        <f t="shared" si="1"/>
        <v>0,00</v>
      </c>
      <c r="I12" s="58"/>
      <c r="J12" s="31"/>
    </row>
    <row r="13" spans="1:19" x14ac:dyDescent="0.35">
      <c r="A13" s="76">
        <v>43842</v>
      </c>
      <c r="B13" s="61"/>
      <c r="C13" s="62"/>
      <c r="D13" s="62"/>
      <c r="E13" s="61"/>
      <c r="F13" s="61"/>
      <c r="G13" s="63" t="str">
        <f t="shared" si="0"/>
        <v>0,00</v>
      </c>
      <c r="H13" s="63" t="str">
        <f t="shared" si="1"/>
        <v>0,00</v>
      </c>
      <c r="I13" s="58"/>
      <c r="J13" s="31"/>
    </row>
    <row r="14" spans="1:19" x14ac:dyDescent="0.35">
      <c r="A14" s="76">
        <v>43843</v>
      </c>
      <c r="B14" s="61"/>
      <c r="C14" s="62"/>
      <c r="D14" s="62"/>
      <c r="E14" s="61"/>
      <c r="F14" s="61"/>
      <c r="G14" s="63" t="str">
        <f t="shared" si="0"/>
        <v>0,00</v>
      </c>
      <c r="H14" s="63" t="str">
        <f t="shared" si="1"/>
        <v>0,00</v>
      </c>
      <c r="I14" s="58"/>
      <c r="J14" s="31"/>
    </row>
    <row r="15" spans="1:19" x14ac:dyDescent="0.35">
      <c r="A15" s="76">
        <v>43844</v>
      </c>
      <c r="B15" s="61"/>
      <c r="C15" s="62"/>
      <c r="D15" s="62"/>
      <c r="E15" s="61"/>
      <c r="F15" s="61"/>
      <c r="G15" s="63" t="str">
        <f t="shared" si="0"/>
        <v>0,00</v>
      </c>
      <c r="H15" s="63" t="str">
        <f t="shared" si="1"/>
        <v>0,00</v>
      </c>
      <c r="I15" s="58"/>
      <c r="J15" s="31"/>
    </row>
    <row r="16" spans="1:19" x14ac:dyDescent="0.35">
      <c r="A16" s="76">
        <v>43845</v>
      </c>
      <c r="B16" s="61"/>
      <c r="C16" s="62"/>
      <c r="D16" s="62"/>
      <c r="E16" s="61"/>
      <c r="F16" s="61"/>
      <c r="G16" s="63" t="str">
        <f t="shared" si="0"/>
        <v>0,00</v>
      </c>
      <c r="H16" s="63" t="str">
        <f t="shared" si="1"/>
        <v>0,00</v>
      </c>
      <c r="I16" s="58"/>
      <c r="J16" s="31"/>
    </row>
    <row r="17" spans="1:14" x14ac:dyDescent="0.35">
      <c r="A17" s="76">
        <v>43846</v>
      </c>
      <c r="B17" s="61"/>
      <c r="C17" s="62"/>
      <c r="D17" s="62"/>
      <c r="E17" s="61"/>
      <c r="F17" s="61"/>
      <c r="G17" s="63" t="str">
        <f t="shared" si="0"/>
        <v>0,00</v>
      </c>
      <c r="H17" s="63" t="str">
        <f t="shared" si="1"/>
        <v>0,00</v>
      </c>
      <c r="I17" s="58"/>
      <c r="J17" s="31"/>
    </row>
    <row r="18" spans="1:14" x14ac:dyDescent="0.35">
      <c r="A18" s="76">
        <v>43847</v>
      </c>
      <c r="B18" s="61"/>
      <c r="C18" s="62"/>
      <c r="D18" s="62"/>
      <c r="E18" s="61"/>
      <c r="F18" s="61"/>
      <c r="G18" s="63" t="str">
        <f t="shared" si="0"/>
        <v>0,00</v>
      </c>
      <c r="H18" s="63" t="str">
        <f t="shared" si="1"/>
        <v>0,00</v>
      </c>
      <c r="I18" s="58"/>
      <c r="J18" s="31"/>
    </row>
    <row r="19" spans="1:14" x14ac:dyDescent="0.35">
      <c r="A19" s="76">
        <v>43848</v>
      </c>
      <c r="B19" s="61"/>
      <c r="C19" s="62"/>
      <c r="D19" s="62"/>
      <c r="E19" s="61"/>
      <c r="F19" s="61"/>
      <c r="G19" s="63" t="str">
        <f t="shared" si="0"/>
        <v>0,00</v>
      </c>
      <c r="H19" s="63" t="str">
        <f t="shared" si="1"/>
        <v>0,00</v>
      </c>
      <c r="I19" s="58"/>
      <c r="J19" s="31"/>
    </row>
    <row r="20" spans="1:14" x14ac:dyDescent="0.35">
      <c r="A20" s="76">
        <v>43849</v>
      </c>
      <c r="B20" s="61"/>
      <c r="C20" s="62"/>
      <c r="D20" s="62"/>
      <c r="E20" s="61"/>
      <c r="F20" s="61"/>
      <c r="G20" s="63" t="str">
        <f t="shared" si="0"/>
        <v>0,00</v>
      </c>
      <c r="H20" s="63" t="str">
        <f t="shared" si="1"/>
        <v>0,00</v>
      </c>
      <c r="I20" s="58"/>
      <c r="J20" s="31"/>
    </row>
    <row r="21" spans="1:14" x14ac:dyDescent="0.35">
      <c r="A21" s="76">
        <v>43850</v>
      </c>
      <c r="B21" s="61"/>
      <c r="C21" s="62"/>
      <c r="D21" s="62"/>
      <c r="E21" s="61"/>
      <c r="F21" s="61"/>
      <c r="G21" s="63" t="str">
        <f t="shared" si="0"/>
        <v>0,00</v>
      </c>
      <c r="H21" s="63" t="str">
        <f t="shared" si="1"/>
        <v>0,00</v>
      </c>
      <c r="I21" s="58"/>
      <c r="J21" s="31"/>
    </row>
    <row r="22" spans="1:14" x14ac:dyDescent="0.35">
      <c r="A22" s="76">
        <v>43851</v>
      </c>
      <c r="B22" s="61"/>
      <c r="C22" s="62"/>
      <c r="D22" s="62"/>
      <c r="E22" s="61"/>
      <c r="F22" s="61"/>
      <c r="G22" s="63" t="str">
        <f t="shared" si="0"/>
        <v>0,00</v>
      </c>
      <c r="H22" s="63" t="str">
        <f t="shared" si="1"/>
        <v>0,00</v>
      </c>
      <c r="I22" s="58"/>
      <c r="J22" s="31"/>
    </row>
    <row r="23" spans="1:14" x14ac:dyDescent="0.35">
      <c r="A23" s="76">
        <v>43852</v>
      </c>
      <c r="B23" s="61"/>
      <c r="C23" s="62"/>
      <c r="D23" s="62"/>
      <c r="E23" s="61"/>
      <c r="F23" s="61"/>
      <c r="G23" s="63" t="str">
        <f t="shared" si="0"/>
        <v>0,00</v>
      </c>
      <c r="H23" s="63" t="str">
        <f t="shared" si="1"/>
        <v>0,00</v>
      </c>
      <c r="I23" s="58"/>
      <c r="J23" s="31"/>
    </row>
    <row r="24" spans="1:14" x14ac:dyDescent="0.35">
      <c r="A24" s="76">
        <v>43853</v>
      </c>
      <c r="B24" s="61"/>
      <c r="C24" s="62"/>
      <c r="D24" s="62"/>
      <c r="E24" s="61"/>
      <c r="F24" s="61"/>
      <c r="G24" s="63" t="str">
        <f t="shared" si="0"/>
        <v>0,00</v>
      </c>
      <c r="H24" s="63" t="str">
        <f t="shared" si="1"/>
        <v>0,00</v>
      </c>
      <c r="I24" s="58"/>
      <c r="J24" s="31"/>
    </row>
    <row r="25" spans="1:14" x14ac:dyDescent="0.35">
      <c r="A25" s="76">
        <v>43854</v>
      </c>
      <c r="B25" s="61"/>
      <c r="C25" s="62"/>
      <c r="D25" s="62"/>
      <c r="E25" s="61"/>
      <c r="F25" s="61"/>
      <c r="G25" s="63" t="str">
        <f t="shared" si="0"/>
        <v>0,00</v>
      </c>
      <c r="H25" s="63" t="str">
        <f t="shared" si="1"/>
        <v>0,00</v>
      </c>
      <c r="I25" s="58"/>
      <c r="J25" s="31"/>
    </row>
    <row r="26" spans="1:14" x14ac:dyDescent="0.35">
      <c r="A26" s="76">
        <v>43855</v>
      </c>
      <c r="B26" s="61"/>
      <c r="C26" s="62"/>
      <c r="D26" s="62"/>
      <c r="E26" s="61"/>
      <c r="F26" s="61"/>
      <c r="G26" s="63" t="str">
        <f t="shared" si="0"/>
        <v>0,00</v>
      </c>
      <c r="H26" s="63" t="str">
        <f t="shared" si="1"/>
        <v>0,00</v>
      </c>
      <c r="I26" s="58"/>
      <c r="J26" s="31"/>
    </row>
    <row r="27" spans="1:14" x14ac:dyDescent="0.35">
      <c r="A27" s="76">
        <v>43856</v>
      </c>
      <c r="B27" s="61"/>
      <c r="C27" s="62"/>
      <c r="D27" s="62"/>
      <c r="E27" s="61"/>
      <c r="F27" s="61"/>
      <c r="G27" s="63" t="str">
        <f t="shared" si="0"/>
        <v>0,00</v>
      </c>
      <c r="H27" s="63" t="str">
        <f t="shared" si="1"/>
        <v>0,00</v>
      </c>
      <c r="I27" s="58"/>
      <c r="J27" s="31"/>
    </row>
    <row r="28" spans="1:14" x14ac:dyDescent="0.35">
      <c r="A28" s="76">
        <v>43857</v>
      </c>
      <c r="B28" s="61"/>
      <c r="C28" s="62"/>
      <c r="D28" s="62"/>
      <c r="E28" s="61"/>
      <c r="F28" s="61"/>
      <c r="G28" s="63" t="str">
        <f t="shared" si="0"/>
        <v>0,00</v>
      </c>
      <c r="H28" s="63" t="str">
        <f t="shared" si="1"/>
        <v>0,00</v>
      </c>
      <c r="I28" s="58"/>
      <c r="J28" s="31"/>
    </row>
    <row r="29" spans="1:14" x14ac:dyDescent="0.35">
      <c r="A29" s="76">
        <v>43858</v>
      </c>
      <c r="B29" s="61"/>
      <c r="C29" s="62"/>
      <c r="D29" s="62"/>
      <c r="E29" s="61"/>
      <c r="F29" s="61"/>
      <c r="G29" s="63" t="str">
        <f t="shared" si="0"/>
        <v>0,00</v>
      </c>
      <c r="H29" s="63" t="str">
        <f t="shared" si="1"/>
        <v>0,00</v>
      </c>
      <c r="I29" s="58"/>
      <c r="J29" s="31"/>
    </row>
    <row r="30" spans="1:14" x14ac:dyDescent="0.35">
      <c r="A30" s="76">
        <v>43859</v>
      </c>
      <c r="B30" s="61"/>
      <c r="C30" s="62"/>
      <c r="D30" s="62"/>
      <c r="E30" s="61"/>
      <c r="F30" s="61"/>
      <c r="G30" s="63" t="str">
        <f t="shared" si="0"/>
        <v>0,00</v>
      </c>
      <c r="H30" s="63" t="str">
        <f t="shared" si="1"/>
        <v>0,00</v>
      </c>
      <c r="I30" s="58"/>
      <c r="J30" s="31"/>
    </row>
    <row r="31" spans="1:14" x14ac:dyDescent="0.35">
      <c r="A31" s="76">
        <v>43860</v>
      </c>
      <c r="B31" s="61"/>
      <c r="C31" s="62"/>
      <c r="D31" s="62"/>
      <c r="E31" s="61"/>
      <c r="F31" s="61"/>
      <c r="G31" s="63" t="str">
        <f t="shared" si="0"/>
        <v>0,00</v>
      </c>
      <c r="H31" s="63" t="str">
        <f t="shared" si="1"/>
        <v>0,00</v>
      </c>
      <c r="I31" s="58"/>
    </row>
    <row r="32" spans="1:14" x14ac:dyDescent="0.35">
      <c r="A32" s="76">
        <v>43861</v>
      </c>
      <c r="B32" s="61"/>
      <c r="C32" s="62"/>
      <c r="D32" s="62"/>
      <c r="E32" s="61"/>
      <c r="F32" s="61"/>
      <c r="G32" s="63" t="str">
        <f t="shared" si="0"/>
        <v>0,00</v>
      </c>
      <c r="H32" s="63" t="str">
        <f t="shared" si="1"/>
        <v>0,00</v>
      </c>
      <c r="I32" s="58"/>
      <c r="J32" s="41" t="s">
        <v>33</v>
      </c>
      <c r="K32" s="42">
        <f>G33</f>
        <v>0</v>
      </c>
      <c r="L32" s="43" t="s">
        <v>36</v>
      </c>
      <c r="M32" s="43" t="s">
        <v>35</v>
      </c>
      <c r="N32" s="43" t="s">
        <v>37</v>
      </c>
    </row>
    <row r="33" spans="1:14" x14ac:dyDescent="0.35">
      <c r="A33" s="76">
        <v>43862</v>
      </c>
      <c r="B33" s="61"/>
      <c r="C33" s="62"/>
      <c r="D33" s="62"/>
      <c r="E33" s="61"/>
      <c r="F33" s="61"/>
      <c r="G33" s="71">
        <f>SUM(G2:G32)</f>
        <v>0</v>
      </c>
      <c r="H33" s="71">
        <f>SUM(H2:H32)</f>
        <v>8</v>
      </c>
      <c r="I33" s="72"/>
      <c r="J33" s="41" t="s">
        <v>34</v>
      </c>
      <c r="K33" s="42">
        <f>H33</f>
        <v>8</v>
      </c>
      <c r="L33" s="42">
        <f>SUMIF(B2:B32,"Urlaub",H2:H32)</f>
        <v>0</v>
      </c>
      <c r="M33" s="42">
        <f>SUMIF(B2:B32,"Feiertag",H2:H32)</f>
        <v>8</v>
      </c>
      <c r="N33" s="42">
        <f>SUMIF(B2:B32,"Krank",H2:H32)</f>
        <v>0</v>
      </c>
    </row>
    <row r="34" spans="1:14" x14ac:dyDescent="0.35">
      <c r="A34" s="76">
        <v>43863</v>
      </c>
      <c r="B34" s="61"/>
      <c r="C34" s="62"/>
      <c r="D34" s="62"/>
      <c r="E34" s="61"/>
      <c r="F34" s="61"/>
      <c r="G34" s="63" t="str">
        <f t="shared" ref="G34:G62" si="2">IF(F34=1,(D34-C34)*24,"0,00")</f>
        <v>0,00</v>
      </c>
      <c r="H34" s="63" t="str">
        <f t="shared" ref="H34:H62" si="3">IF(F34=2,(D34-C34)*24,"0,00")</f>
        <v>0,00</v>
      </c>
      <c r="I34" s="58"/>
      <c r="J34" s="31"/>
    </row>
    <row r="35" spans="1:14" x14ac:dyDescent="0.35">
      <c r="A35" s="76">
        <v>43864</v>
      </c>
      <c r="B35" s="61"/>
      <c r="C35" s="62"/>
      <c r="D35" s="62"/>
      <c r="E35" s="61"/>
      <c r="F35" s="61"/>
      <c r="G35" s="63" t="str">
        <f t="shared" si="2"/>
        <v>0,00</v>
      </c>
      <c r="H35" s="63" t="str">
        <f t="shared" si="3"/>
        <v>0,00</v>
      </c>
      <c r="I35" s="58"/>
      <c r="J35" s="56"/>
    </row>
    <row r="36" spans="1:14" x14ac:dyDescent="0.35">
      <c r="A36" s="76">
        <v>43865</v>
      </c>
      <c r="B36" s="61"/>
      <c r="C36" s="62"/>
      <c r="D36" s="62"/>
      <c r="E36" s="61"/>
      <c r="F36" s="61"/>
      <c r="G36" s="63" t="str">
        <f t="shared" si="2"/>
        <v>0,00</v>
      </c>
      <c r="H36" s="63" t="str">
        <f t="shared" si="3"/>
        <v>0,00</v>
      </c>
      <c r="I36" s="58"/>
    </row>
    <row r="37" spans="1:14" x14ac:dyDescent="0.35">
      <c r="A37" s="76">
        <v>43866</v>
      </c>
      <c r="B37" s="61"/>
      <c r="C37" s="62"/>
      <c r="D37" s="62"/>
      <c r="E37" s="61"/>
      <c r="F37" s="61"/>
      <c r="G37" s="63" t="str">
        <f t="shared" si="2"/>
        <v>0,00</v>
      </c>
      <c r="H37" s="63" t="str">
        <f t="shared" si="3"/>
        <v>0,00</v>
      </c>
      <c r="I37" s="58"/>
    </row>
    <row r="38" spans="1:14" x14ac:dyDescent="0.35">
      <c r="A38" s="76">
        <v>43867</v>
      </c>
      <c r="B38" s="61"/>
      <c r="C38" s="62"/>
      <c r="D38" s="62"/>
      <c r="E38" s="61"/>
      <c r="F38" s="61"/>
      <c r="G38" s="63" t="str">
        <f t="shared" si="2"/>
        <v>0,00</v>
      </c>
      <c r="H38" s="63" t="str">
        <f t="shared" si="3"/>
        <v>0,00</v>
      </c>
      <c r="I38" s="58"/>
    </row>
    <row r="39" spans="1:14" x14ac:dyDescent="0.35">
      <c r="A39" s="76">
        <v>43868</v>
      </c>
      <c r="B39" s="61"/>
      <c r="C39" s="62"/>
      <c r="D39" s="62"/>
      <c r="E39" s="61"/>
      <c r="F39" s="61"/>
      <c r="G39" s="63" t="str">
        <f t="shared" si="2"/>
        <v>0,00</v>
      </c>
      <c r="H39" s="63" t="str">
        <f t="shared" si="3"/>
        <v>0,00</v>
      </c>
      <c r="I39" s="58"/>
    </row>
    <row r="40" spans="1:14" x14ac:dyDescent="0.35">
      <c r="A40" s="76">
        <v>43869</v>
      </c>
      <c r="B40" s="61"/>
      <c r="C40" s="62"/>
      <c r="D40" s="62"/>
      <c r="E40" s="61"/>
      <c r="F40" s="61"/>
      <c r="G40" s="63" t="str">
        <f t="shared" si="2"/>
        <v>0,00</v>
      </c>
      <c r="H40" s="63" t="str">
        <f t="shared" si="3"/>
        <v>0,00</v>
      </c>
      <c r="I40" s="58"/>
    </row>
    <row r="41" spans="1:14" x14ac:dyDescent="0.35">
      <c r="A41" s="76">
        <v>43870</v>
      </c>
      <c r="B41" s="61"/>
      <c r="C41" s="62"/>
      <c r="D41" s="62"/>
      <c r="E41" s="61"/>
      <c r="F41" s="61"/>
      <c r="G41" s="63" t="str">
        <f t="shared" si="2"/>
        <v>0,00</v>
      </c>
      <c r="H41" s="63" t="str">
        <f t="shared" si="3"/>
        <v>0,00</v>
      </c>
      <c r="I41" s="58"/>
    </row>
    <row r="42" spans="1:14" x14ac:dyDescent="0.35">
      <c r="A42" s="76">
        <v>43871</v>
      </c>
      <c r="B42" s="61"/>
      <c r="C42" s="62"/>
      <c r="D42" s="62"/>
      <c r="E42" s="61"/>
      <c r="F42" s="61"/>
      <c r="G42" s="63" t="str">
        <f t="shared" si="2"/>
        <v>0,00</v>
      </c>
      <c r="H42" s="63" t="str">
        <f t="shared" si="3"/>
        <v>0,00</v>
      </c>
      <c r="I42" s="58"/>
      <c r="J42" s="28"/>
    </row>
    <row r="43" spans="1:14" x14ac:dyDescent="0.35">
      <c r="A43" s="76">
        <v>43872</v>
      </c>
      <c r="B43" s="61"/>
      <c r="C43" s="62"/>
      <c r="D43" s="62"/>
      <c r="E43" s="61"/>
      <c r="F43" s="61"/>
      <c r="G43" s="63" t="str">
        <f t="shared" si="2"/>
        <v>0,00</v>
      </c>
      <c r="H43" s="63" t="str">
        <f t="shared" si="3"/>
        <v>0,00</v>
      </c>
      <c r="I43" s="58"/>
      <c r="J43" s="31"/>
    </row>
    <row r="44" spans="1:14" x14ac:dyDescent="0.35">
      <c r="A44" s="76">
        <v>43873</v>
      </c>
      <c r="B44" s="61"/>
      <c r="C44" s="62"/>
      <c r="D44" s="62"/>
      <c r="E44" s="61"/>
      <c r="F44" s="61"/>
      <c r="G44" s="63" t="str">
        <f t="shared" si="2"/>
        <v>0,00</v>
      </c>
      <c r="H44" s="63" t="str">
        <f t="shared" si="3"/>
        <v>0,00</v>
      </c>
      <c r="I44" s="58"/>
      <c r="J44" s="57"/>
    </row>
    <row r="45" spans="1:14" x14ac:dyDescent="0.35">
      <c r="A45" s="76">
        <v>43874</v>
      </c>
      <c r="B45" s="61"/>
      <c r="C45" s="62"/>
      <c r="D45" s="62"/>
      <c r="E45" s="61"/>
      <c r="F45" s="61"/>
      <c r="G45" s="63" t="str">
        <f t="shared" si="2"/>
        <v>0,00</v>
      </c>
      <c r="H45" s="63" t="str">
        <f t="shared" si="3"/>
        <v>0,00</v>
      </c>
      <c r="I45" s="58"/>
    </row>
    <row r="46" spans="1:14" x14ac:dyDescent="0.35">
      <c r="A46" s="76">
        <v>43875</v>
      </c>
      <c r="B46" s="61"/>
      <c r="C46" s="62"/>
      <c r="D46" s="62"/>
      <c r="E46" s="61"/>
      <c r="F46" s="61"/>
      <c r="G46" s="63" t="str">
        <f t="shared" si="2"/>
        <v>0,00</v>
      </c>
      <c r="H46" s="63" t="str">
        <f t="shared" si="3"/>
        <v>0,00</v>
      </c>
      <c r="I46" s="58"/>
    </row>
    <row r="47" spans="1:14" x14ac:dyDescent="0.35">
      <c r="A47" s="76">
        <v>43876</v>
      </c>
      <c r="B47" s="61"/>
      <c r="C47" s="62"/>
      <c r="D47" s="62"/>
      <c r="E47" s="61"/>
      <c r="F47" s="61"/>
      <c r="G47" s="63" t="str">
        <f t="shared" si="2"/>
        <v>0,00</v>
      </c>
      <c r="H47" s="63" t="str">
        <f t="shared" si="3"/>
        <v>0,00</v>
      </c>
      <c r="I47" s="58"/>
    </row>
    <row r="48" spans="1:14" x14ac:dyDescent="0.35">
      <c r="A48" s="76">
        <v>43877</v>
      </c>
      <c r="B48" s="61"/>
      <c r="C48" s="62"/>
      <c r="D48" s="62"/>
      <c r="E48" s="61"/>
      <c r="F48" s="61"/>
      <c r="G48" s="63" t="str">
        <f t="shared" si="2"/>
        <v>0,00</v>
      </c>
      <c r="H48" s="63" t="str">
        <f t="shared" si="3"/>
        <v>0,00</v>
      </c>
      <c r="I48" s="58"/>
    </row>
    <row r="49" spans="1:14" x14ac:dyDescent="0.35">
      <c r="A49" s="76">
        <v>43878</v>
      </c>
      <c r="B49" s="61"/>
      <c r="C49" s="62"/>
      <c r="D49" s="62"/>
      <c r="E49" s="61"/>
      <c r="F49" s="61"/>
      <c r="G49" s="63" t="str">
        <f t="shared" si="2"/>
        <v>0,00</v>
      </c>
      <c r="H49" s="63" t="str">
        <f t="shared" si="3"/>
        <v>0,00</v>
      </c>
      <c r="I49" s="58"/>
    </row>
    <row r="50" spans="1:14" x14ac:dyDescent="0.35">
      <c r="A50" s="76">
        <v>43879</v>
      </c>
      <c r="B50" s="61"/>
      <c r="C50" s="62"/>
      <c r="D50" s="62"/>
      <c r="E50" s="61"/>
      <c r="F50" s="61"/>
      <c r="G50" s="63" t="str">
        <f t="shared" si="2"/>
        <v>0,00</v>
      </c>
      <c r="H50" s="63" t="str">
        <f t="shared" si="3"/>
        <v>0,00</v>
      </c>
      <c r="I50" s="58"/>
    </row>
    <row r="51" spans="1:14" x14ac:dyDescent="0.35">
      <c r="A51" s="76">
        <v>43880</v>
      </c>
      <c r="B51" s="61"/>
      <c r="C51" s="62"/>
      <c r="D51" s="62"/>
      <c r="E51" s="61"/>
      <c r="F51" s="61"/>
      <c r="G51" s="63" t="str">
        <f t="shared" si="2"/>
        <v>0,00</v>
      </c>
      <c r="H51" s="63" t="str">
        <f t="shared" si="3"/>
        <v>0,00</v>
      </c>
      <c r="I51" s="58"/>
    </row>
    <row r="52" spans="1:14" x14ac:dyDescent="0.35">
      <c r="A52" s="76">
        <v>43881</v>
      </c>
      <c r="B52" s="61"/>
      <c r="C52" s="62"/>
      <c r="D52" s="62"/>
      <c r="E52" s="61"/>
      <c r="F52" s="61"/>
      <c r="G52" s="63" t="str">
        <f t="shared" si="2"/>
        <v>0,00</v>
      </c>
      <c r="H52" s="63" t="str">
        <f t="shared" si="3"/>
        <v>0,00</v>
      </c>
      <c r="I52" s="58"/>
    </row>
    <row r="53" spans="1:14" x14ac:dyDescent="0.35">
      <c r="A53" s="76">
        <v>43882</v>
      </c>
      <c r="B53" s="61"/>
      <c r="C53" s="62"/>
      <c r="D53" s="62"/>
      <c r="E53" s="61"/>
      <c r="F53" s="61"/>
      <c r="G53" s="63" t="str">
        <f t="shared" si="2"/>
        <v>0,00</v>
      </c>
      <c r="H53" s="63" t="str">
        <f t="shared" si="3"/>
        <v>0,00</v>
      </c>
      <c r="I53" s="58"/>
    </row>
    <row r="54" spans="1:14" x14ac:dyDescent="0.35">
      <c r="A54" s="76">
        <v>43883</v>
      </c>
      <c r="B54" s="61"/>
      <c r="C54" s="62"/>
      <c r="D54" s="62"/>
      <c r="E54" s="61"/>
      <c r="F54" s="61"/>
      <c r="G54" s="63" t="str">
        <f t="shared" si="2"/>
        <v>0,00</v>
      </c>
      <c r="H54" s="63" t="str">
        <f t="shared" si="3"/>
        <v>0,00</v>
      </c>
      <c r="I54" s="58"/>
      <c r="J54" s="31"/>
    </row>
    <row r="55" spans="1:14" x14ac:dyDescent="0.35">
      <c r="A55" s="76">
        <v>43884</v>
      </c>
      <c r="B55" s="61"/>
      <c r="C55" s="62"/>
      <c r="D55" s="62"/>
      <c r="E55" s="61"/>
      <c r="F55" s="61"/>
      <c r="G55" s="63" t="str">
        <f t="shared" si="2"/>
        <v>0,00</v>
      </c>
      <c r="H55" s="63" t="str">
        <f t="shared" si="3"/>
        <v>0,00</v>
      </c>
      <c r="I55" s="58"/>
    </row>
    <row r="56" spans="1:14" x14ac:dyDescent="0.35">
      <c r="A56" s="76">
        <v>43885</v>
      </c>
      <c r="B56" s="61"/>
      <c r="C56" s="62"/>
      <c r="D56" s="62"/>
      <c r="E56" s="61"/>
      <c r="F56" s="61"/>
      <c r="G56" s="63" t="str">
        <f t="shared" si="2"/>
        <v>0,00</v>
      </c>
      <c r="H56" s="63" t="str">
        <f t="shared" si="3"/>
        <v>0,00</v>
      </c>
      <c r="I56" s="58"/>
    </row>
    <row r="57" spans="1:14" x14ac:dyDescent="0.35">
      <c r="A57" s="76">
        <v>43886</v>
      </c>
      <c r="B57" s="61"/>
      <c r="C57" s="62"/>
      <c r="D57" s="62"/>
      <c r="E57" s="61"/>
      <c r="F57" s="61"/>
      <c r="G57" s="63" t="str">
        <f t="shared" si="2"/>
        <v>0,00</v>
      </c>
      <c r="H57" s="63" t="str">
        <f t="shared" si="3"/>
        <v>0,00</v>
      </c>
      <c r="I57" s="58"/>
    </row>
    <row r="58" spans="1:14" x14ac:dyDescent="0.35">
      <c r="A58" s="76">
        <v>43887</v>
      </c>
      <c r="B58" s="61"/>
      <c r="C58" s="62"/>
      <c r="D58" s="62"/>
      <c r="E58" s="61"/>
      <c r="F58" s="61"/>
      <c r="G58" s="63" t="str">
        <f t="shared" si="2"/>
        <v>0,00</v>
      </c>
      <c r="H58" s="63" t="str">
        <f t="shared" si="3"/>
        <v>0,00</v>
      </c>
      <c r="I58" s="58"/>
    </row>
    <row r="59" spans="1:14" x14ac:dyDescent="0.35">
      <c r="A59" s="76">
        <v>43888</v>
      </c>
      <c r="B59" s="61"/>
      <c r="C59" s="62"/>
      <c r="D59" s="62"/>
      <c r="E59" s="61"/>
      <c r="F59" s="61"/>
      <c r="G59" s="63" t="str">
        <f t="shared" si="2"/>
        <v>0,00</v>
      </c>
      <c r="H59" s="63" t="str">
        <f t="shared" si="3"/>
        <v>0,00</v>
      </c>
      <c r="I59" s="58"/>
    </row>
    <row r="60" spans="1:14" x14ac:dyDescent="0.35">
      <c r="A60" s="76">
        <v>43889</v>
      </c>
      <c r="B60" s="61"/>
      <c r="C60" s="62"/>
      <c r="D60" s="62"/>
      <c r="E60" s="61"/>
      <c r="F60" s="61"/>
      <c r="G60" s="63" t="str">
        <f t="shared" si="2"/>
        <v>0,00</v>
      </c>
      <c r="H60" s="63" t="str">
        <f t="shared" si="3"/>
        <v>0,00</v>
      </c>
      <c r="I60" s="58"/>
    </row>
    <row r="61" spans="1:14" x14ac:dyDescent="0.35">
      <c r="A61" s="76">
        <v>43890</v>
      </c>
      <c r="B61" s="61"/>
      <c r="C61" s="62"/>
      <c r="D61" s="62"/>
      <c r="E61" s="61"/>
      <c r="F61" s="61"/>
      <c r="G61" s="63" t="str">
        <f t="shared" si="2"/>
        <v>0,00</v>
      </c>
      <c r="H61" s="63" t="str">
        <f t="shared" si="3"/>
        <v>0,00</v>
      </c>
      <c r="I61" s="58"/>
    </row>
    <row r="62" spans="1:14" x14ac:dyDescent="0.35">
      <c r="A62" s="76">
        <v>43891</v>
      </c>
      <c r="B62" s="61"/>
      <c r="C62" s="62"/>
      <c r="D62" s="62"/>
      <c r="E62" s="61"/>
      <c r="F62" s="61"/>
      <c r="G62" s="63" t="str">
        <f t="shared" si="2"/>
        <v>0,00</v>
      </c>
      <c r="H62" s="63" t="str">
        <f t="shared" si="3"/>
        <v>0,00</v>
      </c>
      <c r="I62" s="58"/>
      <c r="J62" s="41" t="s">
        <v>33</v>
      </c>
      <c r="K62" s="42">
        <f>G63</f>
        <v>0</v>
      </c>
      <c r="L62" s="43" t="s">
        <v>36</v>
      </c>
      <c r="M62" s="43" t="s">
        <v>35</v>
      </c>
      <c r="N62" s="43" t="s">
        <v>37</v>
      </c>
    </row>
    <row r="63" spans="1:14" x14ac:dyDescent="0.35">
      <c r="A63" s="76"/>
      <c r="B63" s="61"/>
      <c r="C63" s="62"/>
      <c r="D63" s="62"/>
      <c r="E63" s="61"/>
      <c r="F63" s="61"/>
      <c r="G63" s="71">
        <f>SUM(G34:G62)</f>
        <v>0</v>
      </c>
      <c r="H63" s="71">
        <f>SUM(H34:H62)</f>
        <v>0</v>
      </c>
      <c r="I63" s="58"/>
      <c r="J63" s="41" t="s">
        <v>34</v>
      </c>
      <c r="K63" s="42">
        <f>H63</f>
        <v>0</v>
      </c>
      <c r="L63" s="42">
        <f>SUMIF(B34:B62,"Urlaub",H34:H62)</f>
        <v>0</v>
      </c>
      <c r="M63" s="42">
        <f>SUMIF(B34:B62,"Feiertag",H34:H62)</f>
        <v>0</v>
      </c>
      <c r="N63" s="42">
        <f>SUMIF(B34:B62,"Krank",H34:H62)</f>
        <v>0</v>
      </c>
    </row>
    <row r="64" spans="1:14" x14ac:dyDescent="0.35">
      <c r="A64" s="76">
        <v>43892</v>
      </c>
      <c r="B64" s="61"/>
      <c r="C64" s="62"/>
      <c r="D64" s="62"/>
      <c r="E64" s="61"/>
      <c r="F64" s="61"/>
      <c r="G64" s="63" t="str">
        <f t="shared" ref="G64:G94" si="4">IF(F64=1,(D64-C64)*24,"0,00")</f>
        <v>0,00</v>
      </c>
      <c r="H64" s="63" t="str">
        <f t="shared" ref="H64:H94" si="5">IF(F64=2,(D64-C64)*24,"0,00")</f>
        <v>0,00</v>
      </c>
      <c r="I64" s="58"/>
    </row>
    <row r="65" spans="1:10" x14ac:dyDescent="0.35">
      <c r="A65" s="76">
        <v>43893</v>
      </c>
      <c r="B65" s="61"/>
      <c r="C65" s="62"/>
      <c r="D65" s="62"/>
      <c r="E65" s="61"/>
      <c r="F65" s="61"/>
      <c r="G65" s="63" t="str">
        <f t="shared" si="4"/>
        <v>0,00</v>
      </c>
      <c r="H65" s="63" t="str">
        <f t="shared" si="5"/>
        <v>0,00</v>
      </c>
      <c r="I65" s="58"/>
    </row>
    <row r="66" spans="1:10" x14ac:dyDescent="0.35">
      <c r="A66" s="76">
        <v>43894</v>
      </c>
      <c r="B66" s="61"/>
      <c r="C66" s="62"/>
      <c r="D66" s="62"/>
      <c r="E66" s="61"/>
      <c r="F66" s="61"/>
      <c r="G66" s="63" t="str">
        <f t="shared" si="4"/>
        <v>0,00</v>
      </c>
      <c r="H66" s="63" t="str">
        <f t="shared" si="5"/>
        <v>0,00</v>
      </c>
      <c r="I66" s="58"/>
      <c r="J66" s="56"/>
    </row>
    <row r="67" spans="1:10" x14ac:dyDescent="0.35">
      <c r="A67" s="76">
        <v>43895</v>
      </c>
      <c r="B67" s="61"/>
      <c r="C67" s="62"/>
      <c r="D67" s="62"/>
      <c r="E67" s="61"/>
      <c r="F67" s="61"/>
      <c r="G67" s="63" t="str">
        <f t="shared" si="4"/>
        <v>0,00</v>
      </c>
      <c r="H67" s="63" t="str">
        <f t="shared" si="5"/>
        <v>0,00</v>
      </c>
      <c r="I67" s="58"/>
    </row>
    <row r="68" spans="1:10" x14ac:dyDescent="0.35">
      <c r="A68" s="76">
        <v>43896</v>
      </c>
      <c r="B68" s="61"/>
      <c r="C68" s="62"/>
      <c r="D68" s="62"/>
      <c r="E68" s="61"/>
      <c r="F68" s="61"/>
      <c r="G68" s="63" t="str">
        <f t="shared" si="4"/>
        <v>0,00</v>
      </c>
      <c r="H68" s="63" t="str">
        <f t="shared" si="5"/>
        <v>0,00</v>
      </c>
      <c r="I68" s="58"/>
    </row>
    <row r="69" spans="1:10" x14ac:dyDescent="0.35">
      <c r="A69" s="76">
        <v>43897</v>
      </c>
      <c r="B69" s="61"/>
      <c r="C69" s="62"/>
      <c r="D69" s="62"/>
      <c r="E69" s="61"/>
      <c r="F69" s="61"/>
      <c r="G69" s="63" t="str">
        <f t="shared" si="4"/>
        <v>0,00</v>
      </c>
      <c r="H69" s="63" t="str">
        <f t="shared" si="5"/>
        <v>0,00</v>
      </c>
      <c r="I69" s="58"/>
    </row>
    <row r="70" spans="1:10" x14ac:dyDescent="0.35">
      <c r="A70" s="76">
        <v>43898</v>
      </c>
      <c r="B70" s="61"/>
      <c r="C70" s="62"/>
      <c r="D70" s="62"/>
      <c r="E70" s="61"/>
      <c r="F70" s="61"/>
      <c r="G70" s="63" t="str">
        <f t="shared" si="4"/>
        <v>0,00</v>
      </c>
      <c r="H70" s="63" t="str">
        <f t="shared" si="5"/>
        <v>0,00</v>
      </c>
      <c r="I70" s="58"/>
    </row>
    <row r="71" spans="1:10" x14ac:dyDescent="0.35">
      <c r="A71" s="76">
        <v>43899</v>
      </c>
      <c r="B71" s="61"/>
      <c r="C71" s="62"/>
      <c r="D71" s="62"/>
      <c r="E71" s="61"/>
      <c r="F71" s="61"/>
      <c r="G71" s="63" t="str">
        <f t="shared" si="4"/>
        <v>0,00</v>
      </c>
      <c r="H71" s="63" t="str">
        <f t="shared" si="5"/>
        <v>0,00</v>
      </c>
      <c r="I71" s="58"/>
    </row>
    <row r="72" spans="1:10" x14ac:dyDescent="0.35">
      <c r="A72" s="76">
        <v>43900</v>
      </c>
      <c r="B72" s="61"/>
      <c r="C72" s="62"/>
      <c r="D72" s="62"/>
      <c r="E72" s="61"/>
      <c r="F72" s="61"/>
      <c r="G72" s="63" t="str">
        <f t="shared" si="4"/>
        <v>0,00</v>
      </c>
      <c r="H72" s="63" t="str">
        <f t="shared" si="5"/>
        <v>0,00</v>
      </c>
      <c r="I72" s="58"/>
    </row>
    <row r="73" spans="1:10" x14ac:dyDescent="0.35">
      <c r="A73" s="76">
        <v>43901</v>
      </c>
      <c r="B73" s="61"/>
      <c r="C73" s="62"/>
      <c r="D73" s="62"/>
      <c r="E73" s="61"/>
      <c r="F73" s="61"/>
      <c r="G73" s="63" t="str">
        <f t="shared" si="4"/>
        <v>0,00</v>
      </c>
      <c r="H73" s="63" t="str">
        <f t="shared" si="5"/>
        <v>0,00</v>
      </c>
      <c r="I73" s="58"/>
    </row>
    <row r="74" spans="1:10" x14ac:dyDescent="0.35">
      <c r="A74" s="76">
        <v>43902</v>
      </c>
      <c r="B74" s="61"/>
      <c r="C74" s="62"/>
      <c r="D74" s="62"/>
      <c r="E74" s="61"/>
      <c r="F74" s="61"/>
      <c r="G74" s="63" t="str">
        <f t="shared" si="4"/>
        <v>0,00</v>
      </c>
      <c r="H74" s="63" t="str">
        <f t="shared" si="5"/>
        <v>0,00</v>
      </c>
      <c r="I74" s="58"/>
    </row>
    <row r="75" spans="1:10" x14ac:dyDescent="0.35">
      <c r="A75" s="76">
        <v>43903</v>
      </c>
      <c r="B75" s="61"/>
      <c r="C75" s="62"/>
      <c r="D75" s="62"/>
      <c r="E75" s="61"/>
      <c r="F75" s="61"/>
      <c r="G75" s="63" t="str">
        <f t="shared" si="4"/>
        <v>0,00</v>
      </c>
      <c r="H75" s="63" t="str">
        <f t="shared" si="5"/>
        <v>0,00</v>
      </c>
      <c r="I75" s="58"/>
      <c r="J75" s="31"/>
    </row>
    <row r="76" spans="1:10" x14ac:dyDescent="0.35">
      <c r="A76" s="76">
        <v>43904</v>
      </c>
      <c r="B76" s="61"/>
      <c r="C76" s="62"/>
      <c r="D76" s="62"/>
      <c r="E76" s="61"/>
      <c r="F76" s="61"/>
      <c r="G76" s="63" t="str">
        <f t="shared" si="4"/>
        <v>0,00</v>
      </c>
      <c r="H76" s="63" t="str">
        <f t="shared" si="5"/>
        <v>0,00</v>
      </c>
      <c r="I76" s="58"/>
    </row>
    <row r="77" spans="1:10" x14ac:dyDescent="0.35">
      <c r="A77" s="76">
        <v>43905</v>
      </c>
      <c r="B77" s="61"/>
      <c r="C77" s="62"/>
      <c r="D77" s="62"/>
      <c r="E77" s="61"/>
      <c r="F77" s="61"/>
      <c r="G77" s="63" t="str">
        <f t="shared" si="4"/>
        <v>0,00</v>
      </c>
      <c r="H77" s="63" t="str">
        <f t="shared" si="5"/>
        <v>0,00</v>
      </c>
      <c r="I77" s="58"/>
    </row>
    <row r="78" spans="1:10" x14ac:dyDescent="0.35">
      <c r="A78" s="76">
        <v>43906</v>
      </c>
      <c r="B78" s="61"/>
      <c r="C78" s="62"/>
      <c r="D78" s="62"/>
      <c r="E78" s="61"/>
      <c r="F78" s="61"/>
      <c r="G78" s="63" t="str">
        <f t="shared" si="4"/>
        <v>0,00</v>
      </c>
      <c r="H78" s="63" t="str">
        <f t="shared" si="5"/>
        <v>0,00</v>
      </c>
      <c r="I78" s="58"/>
    </row>
    <row r="79" spans="1:10" x14ac:dyDescent="0.35">
      <c r="A79" s="76">
        <v>43907</v>
      </c>
      <c r="B79" s="61"/>
      <c r="C79" s="62"/>
      <c r="D79" s="62"/>
      <c r="E79" s="61"/>
      <c r="F79" s="61"/>
      <c r="G79" s="63" t="str">
        <f t="shared" si="4"/>
        <v>0,00</v>
      </c>
      <c r="H79" s="63" t="str">
        <f t="shared" si="5"/>
        <v>0,00</v>
      </c>
      <c r="I79" s="58"/>
    </row>
    <row r="80" spans="1:10" x14ac:dyDescent="0.35">
      <c r="A80" s="76">
        <v>43908</v>
      </c>
      <c r="B80" s="61"/>
      <c r="C80" s="62"/>
      <c r="D80" s="62"/>
      <c r="E80" s="61"/>
      <c r="F80" s="61"/>
      <c r="G80" s="63" t="str">
        <f t="shared" si="4"/>
        <v>0,00</v>
      </c>
      <c r="H80" s="63" t="str">
        <f t="shared" si="5"/>
        <v>0,00</v>
      </c>
      <c r="I80" s="58"/>
    </row>
    <row r="81" spans="1:14" x14ac:dyDescent="0.35">
      <c r="A81" s="76">
        <v>43909</v>
      </c>
      <c r="B81" s="61"/>
      <c r="C81" s="62"/>
      <c r="D81" s="62"/>
      <c r="E81" s="61"/>
      <c r="F81" s="61"/>
      <c r="G81" s="63" t="str">
        <f t="shared" si="4"/>
        <v>0,00</v>
      </c>
      <c r="H81" s="63" t="str">
        <f t="shared" si="5"/>
        <v>0,00</v>
      </c>
      <c r="I81" s="58"/>
    </row>
    <row r="82" spans="1:14" x14ac:dyDescent="0.35">
      <c r="A82" s="76">
        <v>43910</v>
      </c>
      <c r="B82" s="61"/>
      <c r="C82" s="62"/>
      <c r="D82" s="62"/>
      <c r="E82" s="61"/>
      <c r="F82" s="61"/>
      <c r="G82" s="63" t="str">
        <f t="shared" si="4"/>
        <v>0,00</v>
      </c>
      <c r="H82" s="63" t="str">
        <f t="shared" si="5"/>
        <v>0,00</v>
      </c>
      <c r="I82" s="58"/>
    </row>
    <row r="83" spans="1:14" x14ac:dyDescent="0.35">
      <c r="A83" s="76">
        <v>43911</v>
      </c>
      <c r="B83" s="61"/>
      <c r="C83" s="62"/>
      <c r="D83" s="62"/>
      <c r="E83" s="61"/>
      <c r="F83" s="61"/>
      <c r="G83" s="63" t="str">
        <f t="shared" si="4"/>
        <v>0,00</v>
      </c>
      <c r="H83" s="63" t="str">
        <f t="shared" si="5"/>
        <v>0,00</v>
      </c>
      <c r="I83" s="58"/>
    </row>
    <row r="84" spans="1:14" x14ac:dyDescent="0.35">
      <c r="A84" s="76">
        <v>43912</v>
      </c>
      <c r="B84" s="61"/>
      <c r="C84" s="62"/>
      <c r="D84" s="62"/>
      <c r="E84" s="61"/>
      <c r="F84" s="61"/>
      <c r="G84" s="63" t="str">
        <f t="shared" si="4"/>
        <v>0,00</v>
      </c>
      <c r="H84" s="63" t="str">
        <f t="shared" si="5"/>
        <v>0,00</v>
      </c>
      <c r="I84" s="58"/>
    </row>
    <row r="85" spans="1:14" x14ac:dyDescent="0.35">
      <c r="A85" s="76">
        <v>43913</v>
      </c>
      <c r="B85" s="61"/>
      <c r="C85" s="62"/>
      <c r="D85" s="62"/>
      <c r="E85" s="61"/>
      <c r="F85" s="61"/>
      <c r="G85" s="63" t="str">
        <f t="shared" si="4"/>
        <v>0,00</v>
      </c>
      <c r="H85" s="63" t="str">
        <f t="shared" si="5"/>
        <v>0,00</v>
      </c>
      <c r="I85" s="58"/>
      <c r="J85" s="31"/>
    </row>
    <row r="86" spans="1:14" x14ac:dyDescent="0.35">
      <c r="A86" s="76">
        <v>43914</v>
      </c>
      <c r="B86" s="61"/>
      <c r="C86" s="62"/>
      <c r="D86" s="62"/>
      <c r="E86" s="61"/>
      <c r="F86" s="61"/>
      <c r="G86" s="63" t="str">
        <f t="shared" si="4"/>
        <v>0,00</v>
      </c>
      <c r="H86" s="63" t="str">
        <f t="shared" si="5"/>
        <v>0,00</v>
      </c>
      <c r="I86" s="58"/>
    </row>
    <row r="87" spans="1:14" x14ac:dyDescent="0.35">
      <c r="A87" s="76">
        <v>43915</v>
      </c>
      <c r="B87" s="61"/>
      <c r="C87" s="62"/>
      <c r="D87" s="62"/>
      <c r="E87" s="61"/>
      <c r="F87" s="61"/>
      <c r="G87" s="63" t="str">
        <f t="shared" si="4"/>
        <v>0,00</v>
      </c>
      <c r="H87" s="63" t="str">
        <f t="shared" si="5"/>
        <v>0,00</v>
      </c>
      <c r="I87" s="58"/>
    </row>
    <row r="88" spans="1:14" x14ac:dyDescent="0.35">
      <c r="A88" s="76">
        <v>43916</v>
      </c>
      <c r="B88" s="61"/>
      <c r="C88" s="62"/>
      <c r="D88" s="62"/>
      <c r="E88" s="61"/>
      <c r="F88" s="61"/>
      <c r="G88" s="63" t="str">
        <f t="shared" si="4"/>
        <v>0,00</v>
      </c>
      <c r="H88" s="63" t="str">
        <f t="shared" si="5"/>
        <v>0,00</v>
      </c>
      <c r="I88" s="58"/>
    </row>
    <row r="89" spans="1:14" x14ac:dyDescent="0.35">
      <c r="A89" s="76">
        <v>43917</v>
      </c>
      <c r="B89" s="61"/>
      <c r="C89" s="62"/>
      <c r="D89" s="62"/>
      <c r="E89" s="61"/>
      <c r="F89" s="61"/>
      <c r="G89" s="63" t="str">
        <f t="shared" si="4"/>
        <v>0,00</v>
      </c>
      <c r="H89" s="63" t="str">
        <f t="shared" si="5"/>
        <v>0,00</v>
      </c>
      <c r="I89" s="58"/>
    </row>
    <row r="90" spans="1:14" x14ac:dyDescent="0.35">
      <c r="A90" s="76">
        <v>43918</v>
      </c>
      <c r="B90" s="61"/>
      <c r="C90" s="62"/>
      <c r="D90" s="62"/>
      <c r="E90" s="61"/>
      <c r="F90" s="61"/>
      <c r="G90" s="63" t="str">
        <f t="shared" si="4"/>
        <v>0,00</v>
      </c>
      <c r="H90" s="63" t="str">
        <f t="shared" si="5"/>
        <v>0,00</v>
      </c>
      <c r="I90" s="58"/>
    </row>
    <row r="91" spans="1:14" x14ac:dyDescent="0.35">
      <c r="A91" s="76">
        <v>43919</v>
      </c>
      <c r="B91" s="61"/>
      <c r="C91" s="62"/>
      <c r="D91" s="62"/>
      <c r="E91" s="61"/>
      <c r="F91" s="61"/>
      <c r="G91" s="63" t="str">
        <f t="shared" si="4"/>
        <v>0,00</v>
      </c>
      <c r="H91" s="63" t="str">
        <f t="shared" si="5"/>
        <v>0,00</v>
      </c>
      <c r="I91" s="58"/>
    </row>
    <row r="92" spans="1:14" x14ac:dyDescent="0.35">
      <c r="A92" s="76">
        <v>43920</v>
      </c>
      <c r="B92" s="61"/>
      <c r="C92" s="62"/>
      <c r="D92" s="62"/>
      <c r="E92" s="61"/>
      <c r="F92" s="61"/>
      <c r="G92" s="63" t="str">
        <f t="shared" si="4"/>
        <v>0,00</v>
      </c>
      <c r="H92" s="63" t="str">
        <f t="shared" si="5"/>
        <v>0,00</v>
      </c>
      <c r="I92" s="58"/>
    </row>
    <row r="93" spans="1:14" x14ac:dyDescent="0.35">
      <c r="A93" s="76">
        <v>43921</v>
      </c>
      <c r="B93" s="61"/>
      <c r="C93" s="62"/>
      <c r="D93" s="62"/>
      <c r="E93" s="61"/>
      <c r="F93" s="61"/>
      <c r="G93" s="63" t="str">
        <f t="shared" si="4"/>
        <v>0,00</v>
      </c>
      <c r="H93" s="63" t="str">
        <f t="shared" si="5"/>
        <v>0,00</v>
      </c>
      <c r="I93" s="58"/>
    </row>
    <row r="94" spans="1:14" x14ac:dyDescent="0.35">
      <c r="A94" s="76"/>
      <c r="B94" s="61"/>
      <c r="C94" s="62"/>
      <c r="D94" s="62"/>
      <c r="E94" s="61"/>
      <c r="F94" s="61"/>
      <c r="G94" s="63" t="str">
        <f t="shared" si="4"/>
        <v>0,00</v>
      </c>
      <c r="H94" s="63" t="str">
        <f t="shared" si="5"/>
        <v>0,00</v>
      </c>
      <c r="I94" s="58"/>
      <c r="J94" s="41" t="s">
        <v>33</v>
      </c>
      <c r="K94" s="42">
        <f>G95</f>
        <v>0</v>
      </c>
      <c r="L94" s="43" t="s">
        <v>36</v>
      </c>
      <c r="M94" s="43" t="s">
        <v>35</v>
      </c>
      <c r="N94" s="43" t="s">
        <v>37</v>
      </c>
    </row>
    <row r="95" spans="1:14" x14ac:dyDescent="0.35">
      <c r="A95" s="76"/>
      <c r="B95" s="61"/>
      <c r="C95" s="62"/>
      <c r="D95" s="62"/>
      <c r="E95" s="61"/>
      <c r="F95" s="61"/>
      <c r="G95" s="71">
        <f>SUM(G64:G94)</f>
        <v>0</v>
      </c>
      <c r="H95" s="71">
        <f>SUM(H64:H94)</f>
        <v>0</v>
      </c>
      <c r="I95" s="58"/>
      <c r="J95" s="41" t="s">
        <v>34</v>
      </c>
      <c r="K95" s="42">
        <f>H95</f>
        <v>0</v>
      </c>
      <c r="L95" s="42">
        <f>SUMIF(B64:B94,"Urlaub",H64:H94)</f>
        <v>0</v>
      </c>
      <c r="M95" s="42">
        <f>SUMIF(B64:B94,"Feiertag",H64:H94)</f>
        <v>0</v>
      </c>
      <c r="N95" s="42">
        <f>SUMIF(B64:B94,"Krank",H64:H94)</f>
        <v>0</v>
      </c>
    </row>
    <row r="96" spans="1:14" x14ac:dyDescent="0.35">
      <c r="A96" s="76">
        <v>43922</v>
      </c>
      <c r="B96" s="61"/>
      <c r="C96" s="62"/>
      <c r="D96" s="62"/>
      <c r="E96" s="61"/>
      <c r="F96" s="61"/>
      <c r="G96" s="63" t="str">
        <f t="shared" ref="G96:G126" si="6">IF(F96=1,(D96-C96)*24,"0,00")</f>
        <v>0,00</v>
      </c>
      <c r="H96" s="63" t="str">
        <f t="shared" ref="H96:H126" si="7">IF(F96=2,(D96-C96)*24,"0,00")</f>
        <v>0,00</v>
      </c>
      <c r="I96" s="58"/>
    </row>
    <row r="97" spans="1:9" x14ac:dyDescent="0.35">
      <c r="A97" s="76">
        <v>43923</v>
      </c>
      <c r="B97" s="61"/>
      <c r="C97" s="62"/>
      <c r="D97" s="62"/>
      <c r="E97" s="61"/>
      <c r="F97" s="61"/>
      <c r="G97" s="63" t="str">
        <f t="shared" si="6"/>
        <v>0,00</v>
      </c>
      <c r="H97" s="63" t="str">
        <f t="shared" si="7"/>
        <v>0,00</v>
      </c>
      <c r="I97" s="58"/>
    </row>
    <row r="98" spans="1:9" x14ac:dyDescent="0.35">
      <c r="A98" s="76">
        <v>43924</v>
      </c>
      <c r="B98" s="61"/>
      <c r="C98" s="62"/>
      <c r="D98" s="62"/>
      <c r="E98" s="61"/>
      <c r="F98" s="61"/>
      <c r="G98" s="63" t="str">
        <f t="shared" si="6"/>
        <v>0,00</v>
      </c>
      <c r="H98" s="63" t="str">
        <f t="shared" si="7"/>
        <v>0,00</v>
      </c>
      <c r="I98" s="58"/>
    </row>
    <row r="99" spans="1:9" x14ac:dyDescent="0.35">
      <c r="A99" s="76">
        <v>43925</v>
      </c>
      <c r="B99" s="61"/>
      <c r="C99" s="62"/>
      <c r="D99" s="62"/>
      <c r="E99" s="61"/>
      <c r="F99" s="61"/>
      <c r="G99" s="63" t="str">
        <f t="shared" si="6"/>
        <v>0,00</v>
      </c>
      <c r="H99" s="63" t="str">
        <f t="shared" si="7"/>
        <v>0,00</v>
      </c>
      <c r="I99" s="58"/>
    </row>
    <row r="100" spans="1:9" x14ac:dyDescent="0.35">
      <c r="A100" s="76">
        <v>43926</v>
      </c>
      <c r="B100" s="61"/>
      <c r="C100" s="62"/>
      <c r="D100" s="62"/>
      <c r="E100" s="61"/>
      <c r="F100" s="61"/>
      <c r="G100" s="63" t="str">
        <f t="shared" si="6"/>
        <v>0,00</v>
      </c>
      <c r="H100" s="63" t="str">
        <f t="shared" si="7"/>
        <v>0,00</v>
      </c>
      <c r="I100" s="58"/>
    </row>
    <row r="101" spans="1:9" x14ac:dyDescent="0.35">
      <c r="A101" s="76">
        <v>43927</v>
      </c>
      <c r="B101" s="61"/>
      <c r="C101" s="62"/>
      <c r="D101" s="62"/>
      <c r="E101" s="61"/>
      <c r="F101" s="61"/>
      <c r="G101" s="63" t="str">
        <f t="shared" si="6"/>
        <v>0,00</v>
      </c>
      <c r="H101" s="63" t="str">
        <f t="shared" si="7"/>
        <v>0,00</v>
      </c>
      <c r="I101" s="58"/>
    </row>
    <row r="102" spans="1:9" x14ac:dyDescent="0.35">
      <c r="A102" s="76">
        <v>43928</v>
      </c>
      <c r="B102" s="61"/>
      <c r="C102" s="62"/>
      <c r="D102" s="62"/>
      <c r="E102" s="61"/>
      <c r="F102" s="61"/>
      <c r="G102" s="63" t="str">
        <f t="shared" si="6"/>
        <v>0,00</v>
      </c>
      <c r="H102" s="63" t="str">
        <f t="shared" si="7"/>
        <v>0,00</v>
      </c>
      <c r="I102" s="58"/>
    </row>
    <row r="103" spans="1:9" x14ac:dyDescent="0.35">
      <c r="A103" s="76">
        <v>43929</v>
      </c>
      <c r="B103" s="61"/>
      <c r="C103" s="62"/>
      <c r="D103" s="62"/>
      <c r="E103" s="61"/>
      <c r="F103" s="61"/>
      <c r="G103" s="63" t="str">
        <f t="shared" si="6"/>
        <v>0,00</v>
      </c>
      <c r="H103" s="63" t="str">
        <f t="shared" si="7"/>
        <v>0,00</v>
      </c>
      <c r="I103" s="58"/>
    </row>
    <row r="104" spans="1:9" x14ac:dyDescent="0.35">
      <c r="A104" s="76">
        <v>43930</v>
      </c>
      <c r="B104" s="61"/>
      <c r="C104" s="62"/>
      <c r="D104" s="62"/>
      <c r="E104" s="61"/>
      <c r="F104" s="61"/>
      <c r="G104" s="63" t="str">
        <f t="shared" si="6"/>
        <v>0,00</v>
      </c>
      <c r="H104" s="63" t="str">
        <f t="shared" si="7"/>
        <v>0,00</v>
      </c>
      <c r="I104" s="58"/>
    </row>
    <row r="105" spans="1:9" x14ac:dyDescent="0.35">
      <c r="A105" s="76">
        <v>43931</v>
      </c>
      <c r="B105" s="61"/>
      <c r="C105" s="62"/>
      <c r="D105" s="62"/>
      <c r="E105" s="61"/>
      <c r="F105" s="61"/>
      <c r="G105" s="63" t="str">
        <f t="shared" si="6"/>
        <v>0,00</v>
      </c>
      <c r="H105" s="63" t="str">
        <f t="shared" si="7"/>
        <v>0,00</v>
      </c>
      <c r="I105" s="58"/>
    </row>
    <row r="106" spans="1:9" x14ac:dyDescent="0.35">
      <c r="A106" s="76">
        <v>43932</v>
      </c>
      <c r="B106" s="61"/>
      <c r="C106" s="62"/>
      <c r="D106" s="62"/>
      <c r="E106" s="61"/>
      <c r="F106" s="61"/>
      <c r="G106" s="63" t="str">
        <f t="shared" si="6"/>
        <v>0,00</v>
      </c>
      <c r="H106" s="63" t="str">
        <f t="shared" si="7"/>
        <v>0,00</v>
      </c>
      <c r="I106" s="58"/>
    </row>
    <row r="107" spans="1:9" x14ac:dyDescent="0.35">
      <c r="A107" s="76">
        <v>43933</v>
      </c>
      <c r="B107" s="61"/>
      <c r="C107" s="62"/>
      <c r="D107" s="62"/>
      <c r="E107" s="61"/>
      <c r="F107" s="61"/>
      <c r="G107" s="63" t="str">
        <f t="shared" si="6"/>
        <v>0,00</v>
      </c>
      <c r="H107" s="63" t="str">
        <f t="shared" si="7"/>
        <v>0,00</v>
      </c>
      <c r="I107" s="58"/>
    </row>
    <row r="108" spans="1:9" x14ac:dyDescent="0.35">
      <c r="A108" s="76">
        <v>43934</v>
      </c>
      <c r="B108" s="61"/>
      <c r="C108" s="62"/>
      <c r="D108" s="62"/>
      <c r="E108" s="61"/>
      <c r="F108" s="61"/>
      <c r="G108" s="63" t="str">
        <f t="shared" si="6"/>
        <v>0,00</v>
      </c>
      <c r="H108" s="63" t="str">
        <f t="shared" si="7"/>
        <v>0,00</v>
      </c>
      <c r="I108" s="58"/>
    </row>
    <row r="109" spans="1:9" x14ac:dyDescent="0.35">
      <c r="A109" s="76">
        <v>43935</v>
      </c>
      <c r="B109" s="61"/>
      <c r="C109" s="62"/>
      <c r="D109" s="62"/>
      <c r="E109" s="61"/>
      <c r="F109" s="61"/>
      <c r="G109" s="63" t="str">
        <f t="shared" si="6"/>
        <v>0,00</v>
      </c>
      <c r="H109" s="63" t="str">
        <f t="shared" si="7"/>
        <v>0,00</v>
      </c>
      <c r="I109" s="58"/>
    </row>
    <row r="110" spans="1:9" x14ac:dyDescent="0.35">
      <c r="A110" s="76">
        <v>43936</v>
      </c>
      <c r="B110" s="61"/>
      <c r="C110" s="62"/>
      <c r="D110" s="62"/>
      <c r="E110" s="61"/>
      <c r="F110" s="61"/>
      <c r="G110" s="63" t="str">
        <f t="shared" si="6"/>
        <v>0,00</v>
      </c>
      <c r="H110" s="63" t="str">
        <f t="shared" si="7"/>
        <v>0,00</v>
      </c>
      <c r="I110" s="58"/>
    </row>
    <row r="111" spans="1:9" x14ac:dyDescent="0.35">
      <c r="A111" s="76">
        <v>43937</v>
      </c>
      <c r="B111" s="61"/>
      <c r="C111" s="62"/>
      <c r="D111" s="62"/>
      <c r="E111" s="61"/>
      <c r="F111" s="61"/>
      <c r="G111" s="63" t="str">
        <f t="shared" si="6"/>
        <v>0,00</v>
      </c>
      <c r="H111" s="63" t="str">
        <f t="shared" si="7"/>
        <v>0,00</v>
      </c>
      <c r="I111" s="58"/>
    </row>
    <row r="112" spans="1:9" x14ac:dyDescent="0.35">
      <c r="A112" s="76">
        <v>43938</v>
      </c>
      <c r="B112" s="61"/>
      <c r="C112" s="62"/>
      <c r="D112" s="62"/>
      <c r="E112" s="61"/>
      <c r="F112" s="61"/>
      <c r="G112" s="63" t="str">
        <f t="shared" si="6"/>
        <v>0,00</v>
      </c>
      <c r="H112" s="63" t="str">
        <f t="shared" si="7"/>
        <v>0,00</v>
      </c>
      <c r="I112" s="58"/>
    </row>
    <row r="113" spans="1:14" x14ac:dyDescent="0.35">
      <c r="A113" s="76">
        <v>43939</v>
      </c>
      <c r="B113" s="61"/>
      <c r="C113" s="62"/>
      <c r="D113" s="62"/>
      <c r="E113" s="61"/>
      <c r="F113" s="61"/>
      <c r="G113" s="63" t="str">
        <f t="shared" si="6"/>
        <v>0,00</v>
      </c>
      <c r="H113" s="63" t="str">
        <f t="shared" si="7"/>
        <v>0,00</v>
      </c>
      <c r="I113" s="58"/>
    </row>
    <row r="114" spans="1:14" x14ac:dyDescent="0.35">
      <c r="A114" s="76">
        <v>43940</v>
      </c>
      <c r="B114" s="61"/>
      <c r="C114" s="62"/>
      <c r="D114" s="62"/>
      <c r="E114" s="61"/>
      <c r="F114" s="61"/>
      <c r="G114" s="63" t="str">
        <f t="shared" si="6"/>
        <v>0,00</v>
      </c>
      <c r="H114" s="63" t="str">
        <f t="shared" si="7"/>
        <v>0,00</v>
      </c>
      <c r="I114" s="58"/>
      <c r="J114" s="31">
        <f>SUM(G96:H114)</f>
        <v>0</v>
      </c>
    </row>
    <row r="115" spans="1:14" x14ac:dyDescent="0.35">
      <c r="A115" s="76">
        <v>43941</v>
      </c>
      <c r="B115" s="61"/>
      <c r="C115" s="62"/>
      <c r="D115" s="62"/>
      <c r="E115" s="61"/>
      <c r="F115" s="61"/>
      <c r="G115" s="63" t="str">
        <f t="shared" si="6"/>
        <v>0,00</v>
      </c>
      <c r="H115" s="63" t="str">
        <f t="shared" si="7"/>
        <v>0,00</v>
      </c>
      <c r="I115" s="58"/>
    </row>
    <row r="116" spans="1:14" x14ac:dyDescent="0.35">
      <c r="A116" s="76">
        <v>43942</v>
      </c>
      <c r="B116" s="61"/>
      <c r="C116" s="62"/>
      <c r="D116" s="62"/>
      <c r="E116" s="61"/>
      <c r="F116" s="61"/>
      <c r="G116" s="63" t="str">
        <f t="shared" si="6"/>
        <v>0,00</v>
      </c>
      <c r="H116" s="63" t="str">
        <f t="shared" si="7"/>
        <v>0,00</v>
      </c>
      <c r="I116" s="58"/>
    </row>
    <row r="117" spans="1:14" x14ac:dyDescent="0.35">
      <c r="A117" s="76">
        <v>43943</v>
      </c>
      <c r="B117" s="61"/>
      <c r="C117" s="62"/>
      <c r="D117" s="62"/>
      <c r="E117" s="61"/>
      <c r="F117" s="61"/>
      <c r="G117" s="63" t="str">
        <f t="shared" si="6"/>
        <v>0,00</v>
      </c>
      <c r="H117" s="63" t="str">
        <f t="shared" si="7"/>
        <v>0,00</v>
      </c>
      <c r="I117" s="58"/>
    </row>
    <row r="118" spans="1:14" x14ac:dyDescent="0.35">
      <c r="A118" s="76">
        <v>43944</v>
      </c>
      <c r="B118" s="61"/>
      <c r="C118" s="62"/>
      <c r="D118" s="62"/>
      <c r="E118" s="61"/>
      <c r="F118" s="61"/>
      <c r="G118" s="63" t="str">
        <f t="shared" si="6"/>
        <v>0,00</v>
      </c>
      <c r="H118" s="63" t="str">
        <f t="shared" si="7"/>
        <v>0,00</v>
      </c>
      <c r="I118" s="58"/>
    </row>
    <row r="119" spans="1:14" x14ac:dyDescent="0.35">
      <c r="A119" s="76">
        <v>43945</v>
      </c>
      <c r="B119" s="61"/>
      <c r="C119" s="62"/>
      <c r="D119" s="62"/>
      <c r="E119" s="61"/>
      <c r="F119" s="61"/>
      <c r="G119" s="63" t="str">
        <f t="shared" si="6"/>
        <v>0,00</v>
      </c>
      <c r="H119" s="63" t="str">
        <f t="shared" si="7"/>
        <v>0,00</v>
      </c>
      <c r="I119" s="58"/>
    </row>
    <row r="120" spans="1:14" x14ac:dyDescent="0.35">
      <c r="A120" s="76">
        <v>43946</v>
      </c>
      <c r="B120" s="61"/>
      <c r="C120" s="62"/>
      <c r="D120" s="62"/>
      <c r="E120" s="61"/>
      <c r="F120" s="61"/>
      <c r="G120" s="63" t="str">
        <f t="shared" si="6"/>
        <v>0,00</v>
      </c>
      <c r="H120" s="63" t="str">
        <f t="shared" si="7"/>
        <v>0,00</v>
      </c>
      <c r="I120" s="58"/>
    </row>
    <row r="121" spans="1:14" x14ac:dyDescent="0.35">
      <c r="A121" s="76">
        <v>43947</v>
      </c>
      <c r="B121" s="61"/>
      <c r="C121" s="62"/>
      <c r="D121" s="62"/>
      <c r="E121" s="61"/>
      <c r="F121" s="61"/>
      <c r="G121" s="63" t="str">
        <f t="shared" si="6"/>
        <v>0,00</v>
      </c>
      <c r="H121" s="63" t="str">
        <f t="shared" si="7"/>
        <v>0,00</v>
      </c>
      <c r="I121" s="58"/>
    </row>
    <row r="122" spans="1:14" x14ac:dyDescent="0.35">
      <c r="A122" s="76">
        <v>43948</v>
      </c>
      <c r="B122" s="61"/>
      <c r="C122" s="62"/>
      <c r="D122" s="62"/>
      <c r="E122" s="61"/>
      <c r="F122" s="61"/>
      <c r="G122" s="63" t="str">
        <f t="shared" si="6"/>
        <v>0,00</v>
      </c>
      <c r="H122" s="63" t="str">
        <f t="shared" si="7"/>
        <v>0,00</v>
      </c>
      <c r="I122" s="58"/>
    </row>
    <row r="123" spans="1:14" x14ac:dyDescent="0.35">
      <c r="A123" s="76">
        <v>43949</v>
      </c>
      <c r="B123" s="61"/>
      <c r="C123" s="62"/>
      <c r="D123" s="62"/>
      <c r="E123" s="61"/>
      <c r="F123" s="61"/>
      <c r="G123" s="63" t="str">
        <f t="shared" si="6"/>
        <v>0,00</v>
      </c>
      <c r="H123" s="63" t="str">
        <f t="shared" si="7"/>
        <v>0,00</v>
      </c>
      <c r="I123" s="58"/>
    </row>
    <row r="124" spans="1:14" x14ac:dyDescent="0.35">
      <c r="A124" s="76">
        <v>43950</v>
      </c>
      <c r="B124" s="61"/>
      <c r="C124" s="62"/>
      <c r="D124" s="62"/>
      <c r="E124" s="61"/>
      <c r="F124" s="61"/>
      <c r="G124" s="63" t="str">
        <f t="shared" si="6"/>
        <v>0,00</v>
      </c>
      <c r="H124" s="63" t="str">
        <f t="shared" si="7"/>
        <v>0,00</v>
      </c>
      <c r="I124" s="58"/>
    </row>
    <row r="125" spans="1:14" x14ac:dyDescent="0.35">
      <c r="A125" s="76">
        <v>43951</v>
      </c>
      <c r="B125" s="61"/>
      <c r="C125" s="62"/>
      <c r="D125" s="62"/>
      <c r="E125" s="61"/>
      <c r="F125" s="61"/>
      <c r="G125" s="63" t="str">
        <f t="shared" si="6"/>
        <v>0,00</v>
      </c>
      <c r="H125" s="63" t="str">
        <f t="shared" si="7"/>
        <v>0,00</v>
      </c>
      <c r="I125" s="58"/>
    </row>
    <row r="126" spans="1:14" x14ac:dyDescent="0.35">
      <c r="A126" s="76"/>
      <c r="B126" s="61"/>
      <c r="C126" s="62"/>
      <c r="D126" s="62"/>
      <c r="E126" s="61"/>
      <c r="F126" s="61"/>
      <c r="G126" s="63" t="str">
        <f t="shared" si="6"/>
        <v>0,00</v>
      </c>
      <c r="H126" s="63" t="str">
        <f t="shared" si="7"/>
        <v>0,00</v>
      </c>
      <c r="I126" s="58"/>
      <c r="J126" s="41" t="s">
        <v>33</v>
      </c>
      <c r="K126" s="42">
        <f>G127</f>
        <v>0</v>
      </c>
      <c r="L126" s="43" t="s">
        <v>36</v>
      </c>
      <c r="M126" s="43" t="s">
        <v>35</v>
      </c>
      <c r="N126" s="43" t="s">
        <v>37</v>
      </c>
    </row>
    <row r="127" spans="1:14" x14ac:dyDescent="0.35">
      <c r="A127" s="76"/>
      <c r="B127" s="61"/>
      <c r="C127" s="62"/>
      <c r="D127" s="62"/>
      <c r="E127" s="61"/>
      <c r="F127" s="61"/>
      <c r="G127" s="71">
        <f>SUM(G96:G126)</f>
        <v>0</v>
      </c>
      <c r="H127" s="71">
        <f>SUM(H96:H126)</f>
        <v>0</v>
      </c>
      <c r="I127" s="58"/>
      <c r="J127" s="41" t="s">
        <v>34</v>
      </c>
      <c r="K127" s="42">
        <f>H127</f>
        <v>0</v>
      </c>
      <c r="L127" s="42">
        <f>SUMIF(B96:B126,"Urlaub",H96:H126)</f>
        <v>0</v>
      </c>
      <c r="M127" s="42">
        <f>SUMIF(B96:B126,"Feiertag",H96:H126)</f>
        <v>0</v>
      </c>
      <c r="N127" s="42">
        <f>SUMIF(B96:B126,"Krank",H96:H126)</f>
        <v>0</v>
      </c>
    </row>
    <row r="128" spans="1:14" x14ac:dyDescent="0.35">
      <c r="A128" s="76">
        <v>43952</v>
      </c>
      <c r="B128" s="61"/>
      <c r="C128" s="62"/>
      <c r="D128" s="62"/>
      <c r="E128" s="61"/>
      <c r="F128" s="61"/>
      <c r="G128" s="63" t="str">
        <f t="shared" ref="G128:G159" si="8">IF(F128=1,(D128-C128)*24,"0,00")</f>
        <v>0,00</v>
      </c>
      <c r="H128" s="63" t="str">
        <f t="shared" ref="H128:H159" si="9">IF(F128=2,(D128-C128)*24,"0,00")</f>
        <v>0,00</v>
      </c>
      <c r="I128" s="58"/>
    </row>
    <row r="129" spans="1:10" x14ac:dyDescent="0.35">
      <c r="A129" s="76">
        <v>43953</v>
      </c>
      <c r="B129" s="61"/>
      <c r="C129" s="62"/>
      <c r="D129" s="62"/>
      <c r="E129" s="61"/>
      <c r="F129" s="61"/>
      <c r="G129" s="63" t="str">
        <f t="shared" si="8"/>
        <v>0,00</v>
      </c>
      <c r="H129" s="63" t="str">
        <f t="shared" si="9"/>
        <v>0,00</v>
      </c>
      <c r="I129" s="58"/>
    </row>
    <row r="130" spans="1:10" x14ac:dyDescent="0.35">
      <c r="A130" s="76">
        <v>43954</v>
      </c>
      <c r="B130" s="61"/>
      <c r="C130" s="62"/>
      <c r="D130" s="62"/>
      <c r="E130" s="61"/>
      <c r="F130" s="61"/>
      <c r="G130" s="63" t="str">
        <f t="shared" si="8"/>
        <v>0,00</v>
      </c>
      <c r="H130" s="63" t="str">
        <f t="shared" si="9"/>
        <v>0,00</v>
      </c>
      <c r="I130" s="58"/>
      <c r="J130" s="31">
        <f>SUM(G126:H126,G128:H130)</f>
        <v>0</v>
      </c>
    </row>
    <row r="131" spans="1:10" x14ac:dyDescent="0.35">
      <c r="A131" s="76">
        <v>43955</v>
      </c>
      <c r="B131" s="61"/>
      <c r="C131" s="62"/>
      <c r="D131" s="62"/>
      <c r="E131" s="61"/>
      <c r="F131" s="61"/>
      <c r="G131" s="63" t="str">
        <f>IF(F131=1,(D131-C131)*24,"0,00")</f>
        <v>0,00</v>
      </c>
      <c r="H131" s="63" t="str">
        <f t="shared" si="9"/>
        <v>0,00</v>
      </c>
      <c r="I131" s="58"/>
    </row>
    <row r="132" spans="1:10" x14ac:dyDescent="0.35">
      <c r="A132" s="76">
        <v>43956</v>
      </c>
      <c r="B132" s="61"/>
      <c r="C132" s="62"/>
      <c r="D132" s="62"/>
      <c r="E132" s="61"/>
      <c r="F132" s="61"/>
      <c r="G132" s="63" t="str">
        <f>IF(F132=1,(D132-C132)*24,"0,00")</f>
        <v>0,00</v>
      </c>
      <c r="H132" s="63" t="str">
        <f t="shared" si="9"/>
        <v>0,00</v>
      </c>
      <c r="I132" s="58"/>
    </row>
    <row r="133" spans="1:10" x14ac:dyDescent="0.35">
      <c r="A133" s="76">
        <v>43957</v>
      </c>
      <c r="B133" s="61"/>
      <c r="C133" s="62"/>
      <c r="D133" s="62"/>
      <c r="E133" s="61"/>
      <c r="F133" s="61"/>
      <c r="G133" s="63" t="str">
        <f t="shared" si="8"/>
        <v>0,00</v>
      </c>
      <c r="H133" s="63" t="str">
        <f t="shared" si="9"/>
        <v>0,00</v>
      </c>
      <c r="I133" s="58"/>
    </row>
    <row r="134" spans="1:10" x14ac:dyDescent="0.35">
      <c r="A134" s="76">
        <v>43958</v>
      </c>
      <c r="B134" s="61"/>
      <c r="C134" s="62"/>
      <c r="D134" s="62"/>
      <c r="E134" s="61"/>
      <c r="F134" s="61"/>
      <c r="G134" s="63" t="str">
        <f t="shared" si="8"/>
        <v>0,00</v>
      </c>
      <c r="H134" s="63" t="str">
        <f>IF(F134=2,(D134-C134)*24,"0,00")</f>
        <v>0,00</v>
      </c>
      <c r="I134" s="58"/>
    </row>
    <row r="135" spans="1:10" x14ac:dyDescent="0.35">
      <c r="A135" s="76">
        <v>43959</v>
      </c>
      <c r="B135" s="61"/>
      <c r="C135" s="62"/>
      <c r="D135" s="62"/>
      <c r="E135" s="61"/>
      <c r="F135" s="61"/>
      <c r="G135" s="63" t="str">
        <f t="shared" si="8"/>
        <v>0,00</v>
      </c>
      <c r="H135" s="63" t="str">
        <f>IF(F135=2,(D135-C135)*24,"0,00")</f>
        <v>0,00</v>
      </c>
      <c r="I135" s="58"/>
    </row>
    <row r="136" spans="1:10" x14ac:dyDescent="0.35">
      <c r="A136" s="76">
        <v>43960</v>
      </c>
      <c r="B136" s="61"/>
      <c r="C136" s="62"/>
      <c r="D136" s="62"/>
      <c r="E136" s="61"/>
      <c r="F136" s="61"/>
      <c r="G136" s="63" t="str">
        <f t="shared" si="8"/>
        <v>0,00</v>
      </c>
      <c r="H136" s="63" t="str">
        <f>IF(F136=2,(D136-C136)*24,"0,00")</f>
        <v>0,00</v>
      </c>
      <c r="I136" s="58"/>
    </row>
    <row r="137" spans="1:10" x14ac:dyDescent="0.35">
      <c r="A137" s="76">
        <v>43961</v>
      </c>
      <c r="B137" s="61"/>
      <c r="C137" s="62"/>
      <c r="D137" s="62"/>
      <c r="E137" s="61"/>
      <c r="F137" s="61"/>
      <c r="G137" s="63" t="str">
        <f t="shared" si="8"/>
        <v>0,00</v>
      </c>
      <c r="H137" s="63" t="str">
        <f t="shared" si="9"/>
        <v>0,00</v>
      </c>
      <c r="I137" s="58"/>
    </row>
    <row r="138" spans="1:10" x14ac:dyDescent="0.35">
      <c r="A138" s="76">
        <v>43962</v>
      </c>
      <c r="B138" s="61"/>
      <c r="C138" s="62"/>
      <c r="D138" s="62"/>
      <c r="E138" s="61"/>
      <c r="F138" s="61"/>
      <c r="G138" s="63" t="str">
        <f t="shared" si="8"/>
        <v>0,00</v>
      </c>
      <c r="H138" s="63" t="str">
        <f t="shared" si="9"/>
        <v>0,00</v>
      </c>
      <c r="I138" s="58"/>
    </row>
    <row r="139" spans="1:10" x14ac:dyDescent="0.35">
      <c r="A139" s="76">
        <v>43963</v>
      </c>
      <c r="B139" s="61"/>
      <c r="C139" s="62"/>
      <c r="D139" s="62"/>
      <c r="E139" s="61"/>
      <c r="F139" s="61"/>
      <c r="G139" s="63" t="str">
        <f t="shared" si="8"/>
        <v>0,00</v>
      </c>
      <c r="H139" s="63" t="str">
        <f t="shared" si="9"/>
        <v>0,00</v>
      </c>
      <c r="I139" s="58"/>
    </row>
    <row r="140" spans="1:10" x14ac:dyDescent="0.35">
      <c r="A140" s="76">
        <v>43964</v>
      </c>
      <c r="B140" s="61"/>
      <c r="C140" s="62"/>
      <c r="D140" s="62"/>
      <c r="E140" s="61"/>
      <c r="F140" s="61"/>
      <c r="G140" s="63" t="str">
        <f t="shared" si="8"/>
        <v>0,00</v>
      </c>
      <c r="H140" s="63" t="str">
        <f t="shared" si="9"/>
        <v>0,00</v>
      </c>
      <c r="I140" s="58"/>
    </row>
    <row r="141" spans="1:10" x14ac:dyDescent="0.35">
      <c r="A141" s="76">
        <v>43965</v>
      </c>
      <c r="B141" s="61"/>
      <c r="C141" s="62"/>
      <c r="D141" s="62"/>
      <c r="E141" s="61"/>
      <c r="F141" s="61"/>
      <c r="G141" s="63" t="str">
        <f t="shared" si="8"/>
        <v>0,00</v>
      </c>
      <c r="H141" s="63" t="str">
        <f t="shared" si="9"/>
        <v>0,00</v>
      </c>
      <c r="I141" s="58"/>
    </row>
    <row r="142" spans="1:10" x14ac:dyDescent="0.35">
      <c r="A142" s="76">
        <v>43966</v>
      </c>
      <c r="B142" s="61"/>
      <c r="C142" s="62"/>
      <c r="D142" s="62"/>
      <c r="E142" s="61"/>
      <c r="F142" s="61"/>
      <c r="G142" s="63" t="str">
        <f t="shared" si="8"/>
        <v>0,00</v>
      </c>
      <c r="H142" s="63" t="str">
        <f t="shared" si="9"/>
        <v>0,00</v>
      </c>
      <c r="I142" s="58"/>
    </row>
    <row r="143" spans="1:10" x14ac:dyDescent="0.35">
      <c r="A143" s="76">
        <v>43967</v>
      </c>
      <c r="B143" s="61"/>
      <c r="C143" s="62"/>
      <c r="D143" s="62"/>
      <c r="E143" s="61"/>
      <c r="F143" s="61"/>
      <c r="G143" s="63" t="str">
        <f t="shared" si="8"/>
        <v>0,00</v>
      </c>
      <c r="H143" s="63" t="str">
        <f t="shared" si="9"/>
        <v>0,00</v>
      </c>
      <c r="I143" s="58"/>
      <c r="J143" s="31">
        <f>SUM(G131:H143)</f>
        <v>0</v>
      </c>
    </row>
    <row r="144" spans="1:10" x14ac:dyDescent="0.35">
      <c r="A144" s="76">
        <v>43968</v>
      </c>
      <c r="B144" s="61"/>
      <c r="C144" s="62"/>
      <c r="D144" s="62"/>
      <c r="E144" s="61"/>
      <c r="F144" s="61"/>
      <c r="G144" s="63" t="str">
        <f t="shared" si="8"/>
        <v>0,00</v>
      </c>
      <c r="H144" s="63" t="str">
        <f t="shared" si="9"/>
        <v>0,00</v>
      </c>
      <c r="I144" s="58"/>
    </row>
    <row r="145" spans="1:14" x14ac:dyDescent="0.35">
      <c r="A145" s="76">
        <v>43969</v>
      </c>
      <c r="B145" s="61"/>
      <c r="C145" s="62"/>
      <c r="D145" s="62"/>
      <c r="E145" s="61"/>
      <c r="F145" s="61"/>
      <c r="G145" s="63" t="str">
        <f t="shared" si="8"/>
        <v>0,00</v>
      </c>
      <c r="H145" s="63" t="str">
        <f t="shared" si="9"/>
        <v>0,00</v>
      </c>
      <c r="I145" s="58"/>
    </row>
    <row r="146" spans="1:14" x14ac:dyDescent="0.35">
      <c r="A146" s="76">
        <v>43970</v>
      </c>
      <c r="B146" s="61"/>
      <c r="C146" s="62"/>
      <c r="D146" s="62"/>
      <c r="E146" s="61"/>
      <c r="F146" s="61"/>
      <c r="G146" s="63" t="str">
        <f t="shared" si="8"/>
        <v>0,00</v>
      </c>
      <c r="H146" s="63" t="str">
        <f t="shared" si="9"/>
        <v>0,00</v>
      </c>
      <c r="I146" s="58"/>
    </row>
    <row r="147" spans="1:14" x14ac:dyDescent="0.35">
      <c r="A147" s="76">
        <v>43971</v>
      </c>
      <c r="B147" s="61"/>
      <c r="C147" s="62"/>
      <c r="D147" s="62"/>
      <c r="E147" s="61"/>
      <c r="F147" s="61"/>
      <c r="G147" s="63" t="str">
        <f t="shared" si="8"/>
        <v>0,00</v>
      </c>
      <c r="H147" s="63" t="str">
        <f t="shared" si="9"/>
        <v>0,00</v>
      </c>
      <c r="I147" s="58"/>
    </row>
    <row r="148" spans="1:14" x14ac:dyDescent="0.35">
      <c r="A148" s="76">
        <v>43972</v>
      </c>
      <c r="B148" s="61"/>
      <c r="C148" s="62"/>
      <c r="D148" s="62"/>
      <c r="E148" s="61"/>
      <c r="F148" s="61"/>
      <c r="G148" s="63" t="str">
        <f t="shared" si="8"/>
        <v>0,00</v>
      </c>
      <c r="H148" s="63" t="str">
        <f t="shared" si="9"/>
        <v>0,00</v>
      </c>
      <c r="I148" s="58"/>
    </row>
    <row r="149" spans="1:14" x14ac:dyDescent="0.35">
      <c r="A149" s="76">
        <v>43973</v>
      </c>
      <c r="B149" s="61"/>
      <c r="C149" s="62"/>
      <c r="D149" s="62"/>
      <c r="E149" s="61"/>
      <c r="F149" s="61"/>
      <c r="G149" s="63" t="str">
        <f t="shared" si="8"/>
        <v>0,00</v>
      </c>
      <c r="H149" s="63" t="str">
        <f t="shared" si="9"/>
        <v>0,00</v>
      </c>
      <c r="I149" s="58"/>
    </row>
    <row r="150" spans="1:14" x14ac:dyDescent="0.35">
      <c r="A150" s="76">
        <v>43974</v>
      </c>
      <c r="B150" s="61"/>
      <c r="C150" s="62"/>
      <c r="D150" s="62"/>
      <c r="E150" s="61"/>
      <c r="F150" s="61"/>
      <c r="G150" s="63" t="str">
        <f t="shared" si="8"/>
        <v>0,00</v>
      </c>
      <c r="H150" s="63" t="str">
        <f t="shared" si="9"/>
        <v>0,00</v>
      </c>
      <c r="I150" s="58"/>
    </row>
    <row r="151" spans="1:14" x14ac:dyDescent="0.35">
      <c r="A151" s="76">
        <v>43975</v>
      </c>
      <c r="B151" s="61"/>
      <c r="C151" s="62"/>
      <c r="D151" s="62"/>
      <c r="E151" s="61"/>
      <c r="F151" s="61"/>
      <c r="G151" s="63" t="str">
        <f t="shared" si="8"/>
        <v>0,00</v>
      </c>
      <c r="H151" s="63" t="str">
        <f t="shared" si="9"/>
        <v>0,00</v>
      </c>
      <c r="I151" s="58"/>
    </row>
    <row r="152" spans="1:14" x14ac:dyDescent="0.35">
      <c r="A152" s="76">
        <v>43976</v>
      </c>
      <c r="B152" s="61"/>
      <c r="C152" s="62"/>
      <c r="D152" s="62"/>
      <c r="E152" s="61"/>
      <c r="F152" s="61"/>
      <c r="G152" s="63" t="str">
        <f t="shared" si="8"/>
        <v>0,00</v>
      </c>
      <c r="H152" s="63" t="str">
        <f t="shared" si="9"/>
        <v>0,00</v>
      </c>
      <c r="I152" s="58"/>
      <c r="J152" s="31">
        <f>SUM(G144:H152)</f>
        <v>0</v>
      </c>
    </row>
    <row r="153" spans="1:14" x14ac:dyDescent="0.35">
      <c r="A153" s="76">
        <v>43977</v>
      </c>
      <c r="B153" s="61"/>
      <c r="C153" s="62"/>
      <c r="D153" s="62"/>
      <c r="E153" s="61"/>
      <c r="F153" s="61"/>
      <c r="G153" s="63" t="str">
        <f t="shared" si="8"/>
        <v>0,00</v>
      </c>
      <c r="H153" s="63" t="str">
        <f t="shared" si="9"/>
        <v>0,00</v>
      </c>
      <c r="I153" s="58"/>
    </row>
    <row r="154" spans="1:14" x14ac:dyDescent="0.35">
      <c r="A154" s="76">
        <v>43978</v>
      </c>
      <c r="B154" s="61"/>
      <c r="C154" s="62"/>
      <c r="D154" s="62"/>
      <c r="E154" s="61"/>
      <c r="F154" s="61"/>
      <c r="G154" s="63" t="str">
        <f t="shared" si="8"/>
        <v>0,00</v>
      </c>
      <c r="H154" s="63" t="str">
        <f t="shared" si="9"/>
        <v>0,00</v>
      </c>
      <c r="I154" s="58"/>
    </row>
    <row r="155" spans="1:14" x14ac:dyDescent="0.35">
      <c r="A155" s="76">
        <v>43979</v>
      </c>
      <c r="B155" s="61"/>
      <c r="C155" s="62"/>
      <c r="D155" s="62"/>
      <c r="E155" s="61"/>
      <c r="F155" s="61"/>
      <c r="G155" s="63" t="str">
        <f t="shared" si="8"/>
        <v>0,00</v>
      </c>
      <c r="H155" s="63" t="str">
        <f t="shared" si="9"/>
        <v>0,00</v>
      </c>
      <c r="I155" s="58"/>
    </row>
    <row r="156" spans="1:14" x14ac:dyDescent="0.35">
      <c r="A156" s="76">
        <v>43980</v>
      </c>
      <c r="B156" s="61"/>
      <c r="C156" s="62"/>
      <c r="D156" s="62"/>
      <c r="E156" s="61"/>
      <c r="F156" s="61"/>
      <c r="G156" s="63" t="str">
        <f t="shared" si="8"/>
        <v>0,00</v>
      </c>
      <c r="H156" s="63" t="str">
        <f t="shared" si="9"/>
        <v>0,00</v>
      </c>
      <c r="I156" s="58"/>
    </row>
    <row r="157" spans="1:14" x14ac:dyDescent="0.35">
      <c r="A157" s="76">
        <v>43981</v>
      </c>
      <c r="B157" s="61"/>
      <c r="C157" s="62"/>
      <c r="D157" s="62"/>
      <c r="E157" s="61"/>
      <c r="F157" s="61"/>
      <c r="G157" s="63" t="str">
        <f t="shared" si="8"/>
        <v>0,00</v>
      </c>
      <c r="H157" s="63" t="str">
        <f t="shared" si="9"/>
        <v>0,00</v>
      </c>
      <c r="I157" s="58"/>
    </row>
    <row r="158" spans="1:14" x14ac:dyDescent="0.35">
      <c r="A158" s="76">
        <v>43982</v>
      </c>
      <c r="B158" s="61"/>
      <c r="C158" s="62"/>
      <c r="D158" s="62"/>
      <c r="E158" s="61"/>
      <c r="F158" s="61"/>
      <c r="G158" s="63" t="str">
        <f t="shared" si="8"/>
        <v>0,00</v>
      </c>
      <c r="H158" s="63" t="str">
        <f t="shared" si="9"/>
        <v>0,00</v>
      </c>
      <c r="I158" s="58"/>
      <c r="J158" s="31">
        <f>SUM(G153:H158)</f>
        <v>0</v>
      </c>
    </row>
    <row r="159" spans="1:14" x14ac:dyDescent="0.35">
      <c r="A159" s="70"/>
      <c r="B159" s="61"/>
      <c r="C159" s="62"/>
      <c r="D159" s="62"/>
      <c r="E159" s="61"/>
      <c r="F159" s="61"/>
      <c r="G159" s="63" t="str">
        <f t="shared" si="8"/>
        <v>0,00</v>
      </c>
      <c r="H159" s="63" t="str">
        <f t="shared" si="9"/>
        <v>0,00</v>
      </c>
      <c r="I159" s="58"/>
      <c r="J159" s="41" t="s">
        <v>33</v>
      </c>
      <c r="K159" s="42">
        <f>G160</f>
        <v>0</v>
      </c>
      <c r="L159" s="43" t="s">
        <v>36</v>
      </c>
      <c r="M159" s="43" t="s">
        <v>35</v>
      </c>
      <c r="N159" s="43" t="s">
        <v>37</v>
      </c>
    </row>
    <row r="160" spans="1:14" x14ac:dyDescent="0.35">
      <c r="A160" s="76"/>
      <c r="B160" s="61"/>
      <c r="C160" s="62"/>
      <c r="D160" s="62"/>
      <c r="E160" s="61"/>
      <c r="F160" s="61"/>
      <c r="G160" s="71">
        <f>SUM(G128:G159)</f>
        <v>0</v>
      </c>
      <c r="H160" s="71">
        <f>SUM(H128:H159)</f>
        <v>0</v>
      </c>
      <c r="I160" s="58"/>
      <c r="J160" s="41" t="s">
        <v>34</v>
      </c>
      <c r="K160" s="42">
        <f>H160</f>
        <v>0</v>
      </c>
      <c r="L160" s="42">
        <f>SUMIF(B128:B159,"Urlaub",H128:H159)</f>
        <v>0</v>
      </c>
      <c r="M160" s="42">
        <f>SUMIF(B128:B159,"Feiertag",H128:H159)</f>
        <v>0</v>
      </c>
      <c r="N160" s="42">
        <f>SUMIF(B128:B159,"Krank",H128:H159)</f>
        <v>0</v>
      </c>
    </row>
    <row r="161" spans="1:10" x14ac:dyDescent="0.35">
      <c r="A161" s="76">
        <v>43983</v>
      </c>
      <c r="B161" s="61"/>
      <c r="C161" s="62"/>
      <c r="D161" s="62"/>
      <c r="E161" s="61"/>
      <c r="F161" s="61"/>
      <c r="G161" s="63" t="str">
        <f t="shared" ref="G161:G191" si="10">IF(F161=1,(D161-C161)*24,"0,00")</f>
        <v>0,00</v>
      </c>
      <c r="H161" s="63" t="str">
        <f t="shared" ref="H161:H191" si="11">IF(F161=2,(D161-C161)*24,"0,00")</f>
        <v>0,00</v>
      </c>
      <c r="I161" s="58"/>
    </row>
    <row r="162" spans="1:10" x14ac:dyDescent="0.35">
      <c r="A162" s="76">
        <v>43984</v>
      </c>
      <c r="B162" s="61"/>
      <c r="C162" s="62"/>
      <c r="D162" s="62"/>
      <c r="E162" s="61"/>
      <c r="F162" s="61"/>
      <c r="G162" s="63" t="str">
        <f t="shared" si="10"/>
        <v>0,00</v>
      </c>
      <c r="H162" s="63" t="str">
        <f t="shared" si="11"/>
        <v>0,00</v>
      </c>
      <c r="I162" s="58"/>
    </row>
    <row r="163" spans="1:10" x14ac:dyDescent="0.35">
      <c r="A163" s="76">
        <v>43985</v>
      </c>
      <c r="B163" s="61"/>
      <c r="C163" s="62"/>
      <c r="D163" s="62"/>
      <c r="E163" s="61"/>
      <c r="F163" s="61"/>
      <c r="G163" s="63" t="str">
        <f t="shared" si="10"/>
        <v>0,00</v>
      </c>
      <c r="H163" s="63" t="str">
        <f t="shared" si="11"/>
        <v>0,00</v>
      </c>
      <c r="I163" s="58"/>
    </row>
    <row r="164" spans="1:10" x14ac:dyDescent="0.35">
      <c r="A164" s="76">
        <v>43986</v>
      </c>
      <c r="B164" s="61"/>
      <c r="C164" s="62"/>
      <c r="D164" s="62"/>
      <c r="E164" s="61"/>
      <c r="F164" s="61"/>
      <c r="G164" s="63" t="str">
        <f t="shared" si="10"/>
        <v>0,00</v>
      </c>
      <c r="H164" s="63" t="str">
        <f t="shared" si="11"/>
        <v>0,00</v>
      </c>
      <c r="I164" s="58"/>
    </row>
    <row r="165" spans="1:10" x14ac:dyDescent="0.35">
      <c r="A165" s="76">
        <v>43987</v>
      </c>
      <c r="B165" s="61"/>
      <c r="C165" s="62"/>
      <c r="D165" s="62"/>
      <c r="E165" s="61"/>
      <c r="F165" s="61"/>
      <c r="G165" s="63" t="str">
        <f t="shared" si="10"/>
        <v>0,00</v>
      </c>
      <c r="H165" s="63" t="str">
        <f t="shared" si="11"/>
        <v>0,00</v>
      </c>
      <c r="I165" s="58"/>
    </row>
    <row r="166" spans="1:10" x14ac:dyDescent="0.35">
      <c r="A166" s="76">
        <v>43988</v>
      </c>
      <c r="B166" s="61"/>
      <c r="C166" s="62"/>
      <c r="D166" s="62"/>
      <c r="E166" s="61"/>
      <c r="F166" s="61"/>
      <c r="G166" s="63" t="str">
        <f t="shared" si="10"/>
        <v>0,00</v>
      </c>
      <c r="H166" s="63" t="str">
        <f t="shared" si="11"/>
        <v>0,00</v>
      </c>
      <c r="I166" s="58"/>
    </row>
    <row r="167" spans="1:10" x14ac:dyDescent="0.35">
      <c r="A167" s="76">
        <v>43989</v>
      </c>
      <c r="B167" s="61"/>
      <c r="C167" s="62"/>
      <c r="D167" s="62"/>
      <c r="E167" s="61"/>
      <c r="F167" s="61"/>
      <c r="G167" s="63" t="str">
        <f t="shared" si="10"/>
        <v>0,00</v>
      </c>
      <c r="H167" s="63" t="str">
        <f t="shared" si="11"/>
        <v>0,00</v>
      </c>
      <c r="I167" s="58"/>
    </row>
    <row r="168" spans="1:10" x14ac:dyDescent="0.35">
      <c r="A168" s="76">
        <v>43990</v>
      </c>
      <c r="B168" s="61"/>
      <c r="C168" s="62"/>
      <c r="D168" s="62"/>
      <c r="E168" s="61"/>
      <c r="F168" s="61"/>
      <c r="G168" s="63" t="str">
        <f t="shared" si="10"/>
        <v>0,00</v>
      </c>
      <c r="H168" s="63" t="str">
        <f t="shared" si="11"/>
        <v>0,00</v>
      </c>
      <c r="I168" s="58"/>
    </row>
    <row r="169" spans="1:10" x14ac:dyDescent="0.35">
      <c r="A169" s="76">
        <v>43991</v>
      </c>
      <c r="B169" s="61"/>
      <c r="C169" s="62"/>
      <c r="D169" s="62"/>
      <c r="E169" s="61"/>
      <c r="F169" s="61"/>
      <c r="G169" s="63" t="str">
        <f t="shared" si="10"/>
        <v>0,00</v>
      </c>
      <c r="H169" s="63" t="str">
        <f t="shared" si="11"/>
        <v>0,00</v>
      </c>
      <c r="I169" s="58"/>
    </row>
    <row r="170" spans="1:10" x14ac:dyDescent="0.35">
      <c r="A170" s="76">
        <v>43992</v>
      </c>
      <c r="B170" s="61"/>
      <c r="C170" s="62"/>
      <c r="D170" s="62"/>
      <c r="E170" s="61"/>
      <c r="F170" s="61"/>
      <c r="G170" s="63" t="str">
        <f t="shared" si="10"/>
        <v>0,00</v>
      </c>
      <c r="H170" s="63" t="str">
        <f t="shared" si="11"/>
        <v>0,00</v>
      </c>
      <c r="I170" s="58"/>
    </row>
    <row r="171" spans="1:10" x14ac:dyDescent="0.35">
      <c r="A171" s="76">
        <v>43993</v>
      </c>
      <c r="B171" s="61"/>
      <c r="C171" s="62"/>
      <c r="D171" s="62"/>
      <c r="E171" s="61"/>
      <c r="F171" s="61"/>
      <c r="G171" s="63" t="str">
        <f t="shared" si="10"/>
        <v>0,00</v>
      </c>
      <c r="H171" s="63" t="str">
        <f t="shared" si="11"/>
        <v>0,00</v>
      </c>
      <c r="I171" s="58"/>
    </row>
    <row r="172" spans="1:10" x14ac:dyDescent="0.35">
      <c r="A172" s="76">
        <v>43994</v>
      </c>
      <c r="B172" s="61"/>
      <c r="C172" s="62"/>
      <c r="D172" s="62"/>
      <c r="E172" s="61"/>
      <c r="F172" s="61"/>
      <c r="G172" s="63" t="str">
        <f t="shared" si="10"/>
        <v>0,00</v>
      </c>
      <c r="H172" s="63" t="str">
        <f t="shared" si="11"/>
        <v>0,00</v>
      </c>
      <c r="I172" s="58"/>
    </row>
    <row r="173" spans="1:10" x14ac:dyDescent="0.35">
      <c r="A173" s="76">
        <v>43995</v>
      </c>
      <c r="B173" s="61"/>
      <c r="C173" s="62"/>
      <c r="D173" s="62"/>
      <c r="E173" s="61"/>
      <c r="F173" s="61"/>
      <c r="G173" s="63" t="str">
        <f t="shared" si="10"/>
        <v>0,00</v>
      </c>
      <c r="H173" s="63" t="str">
        <f t="shared" si="11"/>
        <v>0,00</v>
      </c>
      <c r="I173" s="58"/>
    </row>
    <row r="174" spans="1:10" x14ac:dyDescent="0.35">
      <c r="A174" s="76">
        <v>43996</v>
      </c>
      <c r="B174" s="61"/>
      <c r="C174" s="62"/>
      <c r="D174" s="62"/>
      <c r="E174" s="61"/>
      <c r="F174" s="61"/>
      <c r="G174" s="63" t="str">
        <f t="shared" si="10"/>
        <v>0,00</v>
      </c>
      <c r="H174" s="63" t="str">
        <f t="shared" si="11"/>
        <v>0,00</v>
      </c>
      <c r="I174" s="58"/>
    </row>
    <row r="175" spans="1:10" x14ac:dyDescent="0.35">
      <c r="A175" s="76">
        <v>43997</v>
      </c>
      <c r="B175" s="61"/>
      <c r="C175" s="62"/>
      <c r="D175" s="62"/>
      <c r="E175" s="61"/>
      <c r="F175" s="61"/>
      <c r="G175" s="63" t="str">
        <f t="shared" si="10"/>
        <v>0,00</v>
      </c>
      <c r="H175" s="63" t="str">
        <f t="shared" si="11"/>
        <v>0,00</v>
      </c>
      <c r="I175" s="58"/>
    </row>
    <row r="176" spans="1:10" x14ac:dyDescent="0.35">
      <c r="A176" s="76">
        <v>43998</v>
      </c>
      <c r="B176" s="61"/>
      <c r="C176" s="62"/>
      <c r="D176" s="62"/>
      <c r="E176" s="61"/>
      <c r="F176" s="61"/>
      <c r="G176" s="63" t="str">
        <f t="shared" si="10"/>
        <v>0,00</v>
      </c>
      <c r="H176" s="63" t="str">
        <f t="shared" si="11"/>
        <v>0,00</v>
      </c>
      <c r="I176" s="58"/>
      <c r="J176" s="31">
        <f>SUM(G161:H176)</f>
        <v>0</v>
      </c>
    </row>
    <row r="177" spans="1:14" x14ac:dyDescent="0.35">
      <c r="A177" s="76">
        <v>43999</v>
      </c>
      <c r="B177" s="61"/>
      <c r="C177" s="62"/>
      <c r="D177" s="62"/>
      <c r="E177" s="61"/>
      <c r="F177" s="61"/>
      <c r="G177" s="63" t="str">
        <f t="shared" si="10"/>
        <v>0,00</v>
      </c>
      <c r="H177" s="63" t="str">
        <f t="shared" si="11"/>
        <v>0,00</v>
      </c>
      <c r="I177" s="58"/>
    </row>
    <row r="178" spans="1:14" x14ac:dyDescent="0.35">
      <c r="A178" s="76">
        <v>44000</v>
      </c>
      <c r="B178" s="61"/>
      <c r="C178" s="62"/>
      <c r="D178" s="62"/>
      <c r="E178" s="61"/>
      <c r="F178" s="61"/>
      <c r="G178" s="63" t="str">
        <f t="shared" si="10"/>
        <v>0,00</v>
      </c>
      <c r="H178" s="63" t="str">
        <f t="shared" si="11"/>
        <v>0,00</v>
      </c>
      <c r="I178" s="58"/>
    </row>
    <row r="179" spans="1:14" x14ac:dyDescent="0.35">
      <c r="A179" s="76">
        <v>44001</v>
      </c>
      <c r="B179" s="61"/>
      <c r="C179" s="62"/>
      <c r="D179" s="62"/>
      <c r="E179" s="61"/>
      <c r="F179" s="61"/>
      <c r="G179" s="63" t="str">
        <f t="shared" si="10"/>
        <v>0,00</v>
      </c>
      <c r="H179" s="63" t="str">
        <f t="shared" si="11"/>
        <v>0,00</v>
      </c>
      <c r="I179" s="58"/>
    </row>
    <row r="180" spans="1:14" x14ac:dyDescent="0.35">
      <c r="A180" s="76">
        <v>44002</v>
      </c>
      <c r="B180" s="61"/>
      <c r="C180" s="62"/>
      <c r="D180" s="62"/>
      <c r="E180" s="61"/>
      <c r="F180" s="61"/>
      <c r="G180" s="63" t="str">
        <f t="shared" si="10"/>
        <v>0,00</v>
      </c>
      <c r="H180" s="63" t="str">
        <f t="shared" si="11"/>
        <v>0,00</v>
      </c>
      <c r="I180" s="58"/>
    </row>
    <row r="181" spans="1:14" x14ac:dyDescent="0.35">
      <c r="A181" s="76">
        <v>44003</v>
      </c>
      <c r="B181" s="61"/>
      <c r="C181" s="62"/>
      <c r="D181" s="62"/>
      <c r="E181" s="61"/>
      <c r="F181" s="61"/>
      <c r="G181" s="63" t="str">
        <f t="shared" si="10"/>
        <v>0,00</v>
      </c>
      <c r="H181" s="63" t="str">
        <f t="shared" si="11"/>
        <v>0,00</v>
      </c>
      <c r="I181" s="58"/>
    </row>
    <row r="182" spans="1:14" x14ac:dyDescent="0.35">
      <c r="A182" s="76">
        <v>44004</v>
      </c>
      <c r="B182" s="61"/>
      <c r="C182" s="62"/>
      <c r="D182" s="62"/>
      <c r="E182" s="61"/>
      <c r="F182" s="61"/>
      <c r="G182" s="63" t="str">
        <f t="shared" si="10"/>
        <v>0,00</v>
      </c>
      <c r="H182" s="63" t="str">
        <f t="shared" si="11"/>
        <v>0,00</v>
      </c>
      <c r="I182" s="58"/>
    </row>
    <row r="183" spans="1:14" x14ac:dyDescent="0.35">
      <c r="A183" s="76">
        <v>44005</v>
      </c>
      <c r="B183" s="61"/>
      <c r="C183" s="62"/>
      <c r="D183" s="62"/>
      <c r="E183" s="61"/>
      <c r="F183" s="61"/>
      <c r="G183" s="63" t="str">
        <f t="shared" si="10"/>
        <v>0,00</v>
      </c>
      <c r="H183" s="63" t="str">
        <f t="shared" si="11"/>
        <v>0,00</v>
      </c>
      <c r="I183" s="58"/>
      <c r="J183" s="31">
        <f>SUM(G177:H183)</f>
        <v>0</v>
      </c>
    </row>
    <row r="184" spans="1:14" x14ac:dyDescent="0.35">
      <c r="A184" s="76">
        <v>44006</v>
      </c>
      <c r="B184" s="61"/>
      <c r="C184" s="62"/>
      <c r="D184" s="62"/>
      <c r="E184" s="61"/>
      <c r="F184" s="61"/>
      <c r="G184" s="63" t="str">
        <f t="shared" si="10"/>
        <v>0,00</v>
      </c>
      <c r="H184" s="63" t="str">
        <f t="shared" si="11"/>
        <v>0,00</v>
      </c>
      <c r="I184" s="58"/>
    </row>
    <row r="185" spans="1:14" x14ac:dyDescent="0.35">
      <c r="A185" s="76">
        <v>44007</v>
      </c>
      <c r="B185" s="61"/>
      <c r="C185" s="62"/>
      <c r="D185" s="62"/>
      <c r="E185" s="61"/>
      <c r="F185" s="61"/>
      <c r="G185" s="63" t="str">
        <f t="shared" si="10"/>
        <v>0,00</v>
      </c>
      <c r="H185" s="63" t="str">
        <f t="shared" si="11"/>
        <v>0,00</v>
      </c>
      <c r="I185" s="58"/>
    </row>
    <row r="186" spans="1:14" x14ac:dyDescent="0.35">
      <c r="A186" s="76">
        <v>44008</v>
      </c>
      <c r="B186" s="61"/>
      <c r="C186" s="62"/>
      <c r="D186" s="62"/>
      <c r="E186" s="61"/>
      <c r="F186" s="61"/>
      <c r="G186" s="63" t="str">
        <f t="shared" si="10"/>
        <v>0,00</v>
      </c>
      <c r="H186" s="63" t="str">
        <f t="shared" si="11"/>
        <v>0,00</v>
      </c>
      <c r="I186" s="58"/>
    </row>
    <row r="187" spans="1:14" x14ac:dyDescent="0.35">
      <c r="A187" s="76">
        <v>44009</v>
      </c>
      <c r="B187" s="61"/>
      <c r="C187" s="62"/>
      <c r="D187" s="62"/>
      <c r="E187" s="61"/>
      <c r="F187" s="61"/>
      <c r="G187" s="63" t="str">
        <f t="shared" si="10"/>
        <v>0,00</v>
      </c>
      <c r="H187" s="63" t="str">
        <f t="shared" si="11"/>
        <v>0,00</v>
      </c>
      <c r="I187" s="58"/>
    </row>
    <row r="188" spans="1:14" x14ac:dyDescent="0.35">
      <c r="A188" s="76">
        <v>44010</v>
      </c>
      <c r="B188" s="61"/>
      <c r="C188" s="62"/>
      <c r="D188" s="62"/>
      <c r="E188" s="61"/>
      <c r="F188" s="61"/>
      <c r="G188" s="63" t="str">
        <f t="shared" si="10"/>
        <v>0,00</v>
      </c>
      <c r="H188" s="63" t="str">
        <f t="shared" si="11"/>
        <v>0,00</v>
      </c>
      <c r="I188" s="58"/>
    </row>
    <row r="189" spans="1:14" x14ac:dyDescent="0.35">
      <c r="A189" s="76">
        <v>44011</v>
      </c>
      <c r="B189" s="61"/>
      <c r="C189" s="62"/>
      <c r="D189" s="62"/>
      <c r="E189" s="61"/>
      <c r="F189" s="61"/>
      <c r="G189" s="63" t="str">
        <f t="shared" si="10"/>
        <v>0,00</v>
      </c>
      <c r="H189" s="63" t="str">
        <f t="shared" si="11"/>
        <v>0,00</v>
      </c>
      <c r="I189" s="58"/>
    </row>
    <row r="190" spans="1:14" x14ac:dyDescent="0.35">
      <c r="A190" s="76">
        <v>44012</v>
      </c>
      <c r="B190" s="61"/>
      <c r="C190" s="62"/>
      <c r="D190" s="62"/>
      <c r="E190" s="61"/>
      <c r="F190" s="61"/>
      <c r="G190" s="63" t="str">
        <f t="shared" si="10"/>
        <v>0,00</v>
      </c>
      <c r="H190" s="63" t="str">
        <f t="shared" si="11"/>
        <v>0,00</v>
      </c>
      <c r="I190" s="58"/>
      <c r="J190" s="31">
        <f>SUM(G184:H190)</f>
        <v>0</v>
      </c>
    </row>
    <row r="191" spans="1:14" x14ac:dyDescent="0.35">
      <c r="A191" s="76"/>
      <c r="B191" s="61"/>
      <c r="C191" s="62"/>
      <c r="D191" s="62"/>
      <c r="E191" s="61"/>
      <c r="F191" s="61"/>
      <c r="G191" s="63" t="str">
        <f t="shared" si="10"/>
        <v>0,00</v>
      </c>
      <c r="H191" s="63" t="str">
        <f t="shared" si="11"/>
        <v>0,00</v>
      </c>
      <c r="I191" s="58"/>
      <c r="J191" s="41" t="s">
        <v>33</v>
      </c>
      <c r="K191" s="42">
        <f>G192</f>
        <v>0</v>
      </c>
      <c r="L191" s="43" t="s">
        <v>36</v>
      </c>
      <c r="M191" s="43" t="s">
        <v>35</v>
      </c>
      <c r="N191" s="43" t="s">
        <v>37</v>
      </c>
    </row>
    <row r="192" spans="1:14" s="32" customFormat="1" x14ac:dyDescent="0.35">
      <c r="A192" s="76"/>
      <c r="B192" s="61"/>
      <c r="C192" s="62"/>
      <c r="D192" s="62"/>
      <c r="E192" s="61"/>
      <c r="F192" s="61"/>
      <c r="G192" s="71">
        <f>SUM(G161:G191)</f>
        <v>0</v>
      </c>
      <c r="H192" s="71">
        <f>SUM(H161:H191)</f>
        <v>0</v>
      </c>
      <c r="I192" s="58"/>
      <c r="J192" s="44" t="s">
        <v>34</v>
      </c>
      <c r="K192" s="45">
        <f>H192</f>
        <v>0</v>
      </c>
      <c r="L192" s="45">
        <f>SUMIF(B161:B191,"Urlaub",H161:H191)</f>
        <v>0</v>
      </c>
      <c r="M192" s="45">
        <f>SUMIF(B161:B191,"Feiertag",H161:H191)</f>
        <v>0</v>
      </c>
      <c r="N192" s="45">
        <f>SUMIF(B161:B191,"Krank",H161:H191)</f>
        <v>0</v>
      </c>
    </row>
    <row r="193" spans="1:10" x14ac:dyDescent="0.35">
      <c r="A193" s="76">
        <v>44013</v>
      </c>
      <c r="B193" s="61"/>
      <c r="C193" s="62"/>
      <c r="D193" s="62"/>
      <c r="E193" s="61"/>
      <c r="F193" s="61"/>
      <c r="G193" s="63" t="str">
        <f t="shared" ref="G193:G224" si="12">IF(F193=1,(D193-C193)*24,"0,00")</f>
        <v>0,00</v>
      </c>
      <c r="H193" s="63" t="str">
        <f t="shared" ref="H193:H224" si="13">IF(F193=2,(D193-C193)*24,"0,00")</f>
        <v>0,00</v>
      </c>
      <c r="I193" s="58"/>
    </row>
    <row r="194" spans="1:10" x14ac:dyDescent="0.35">
      <c r="A194" s="76">
        <v>44014</v>
      </c>
      <c r="B194" s="61"/>
      <c r="C194" s="62"/>
      <c r="D194" s="62"/>
      <c r="E194" s="61"/>
      <c r="F194" s="61"/>
      <c r="G194" s="63" t="str">
        <f t="shared" si="12"/>
        <v>0,00</v>
      </c>
      <c r="H194" s="63" t="str">
        <f t="shared" si="13"/>
        <v>0,00</v>
      </c>
      <c r="I194" s="58"/>
    </row>
    <row r="195" spans="1:10" x14ac:dyDescent="0.35">
      <c r="A195" s="76">
        <v>44015</v>
      </c>
      <c r="B195" s="61"/>
      <c r="C195" s="62"/>
      <c r="D195" s="62"/>
      <c r="E195" s="61"/>
      <c r="F195" s="61"/>
      <c r="G195" s="63" t="str">
        <f t="shared" si="12"/>
        <v>0,00</v>
      </c>
      <c r="H195" s="63" t="str">
        <f t="shared" si="13"/>
        <v>0,00</v>
      </c>
      <c r="I195" s="58"/>
    </row>
    <row r="196" spans="1:10" x14ac:dyDescent="0.35">
      <c r="A196" s="76">
        <v>44016</v>
      </c>
      <c r="B196" s="61"/>
      <c r="C196" s="62"/>
      <c r="D196" s="62"/>
      <c r="E196" s="61"/>
      <c r="F196" s="61"/>
      <c r="G196" s="63" t="str">
        <f t="shared" si="12"/>
        <v>0,00</v>
      </c>
      <c r="H196" s="63" t="str">
        <f t="shared" si="13"/>
        <v>0,00</v>
      </c>
      <c r="I196" s="58"/>
    </row>
    <row r="197" spans="1:10" x14ac:dyDescent="0.35">
      <c r="A197" s="76">
        <v>44017</v>
      </c>
      <c r="B197" s="61"/>
      <c r="C197" s="62"/>
      <c r="D197" s="62"/>
      <c r="E197" s="61"/>
      <c r="F197" s="61"/>
      <c r="G197" s="63" t="str">
        <f t="shared" si="12"/>
        <v>0,00</v>
      </c>
      <c r="H197" s="63" t="str">
        <f t="shared" si="13"/>
        <v>0,00</v>
      </c>
      <c r="I197" s="58"/>
    </row>
    <row r="198" spans="1:10" x14ac:dyDescent="0.35">
      <c r="A198" s="76">
        <v>44018</v>
      </c>
      <c r="B198" s="61"/>
      <c r="C198" s="62"/>
      <c r="D198" s="62"/>
      <c r="E198" s="61"/>
      <c r="F198" s="61"/>
      <c r="G198" s="63" t="str">
        <f t="shared" si="12"/>
        <v>0,00</v>
      </c>
      <c r="H198" s="63" t="str">
        <f t="shared" si="13"/>
        <v>0,00</v>
      </c>
      <c r="I198" s="58"/>
    </row>
    <row r="199" spans="1:10" x14ac:dyDescent="0.35">
      <c r="A199" s="76">
        <v>44019</v>
      </c>
      <c r="B199" s="61"/>
      <c r="C199" s="62"/>
      <c r="D199" s="62"/>
      <c r="E199" s="61"/>
      <c r="F199" s="61"/>
      <c r="G199" s="63" t="str">
        <f t="shared" si="12"/>
        <v>0,00</v>
      </c>
      <c r="H199" s="63" t="str">
        <f t="shared" si="13"/>
        <v>0,00</v>
      </c>
      <c r="I199" s="58"/>
    </row>
    <row r="200" spans="1:10" x14ac:dyDescent="0.35">
      <c r="A200" s="76">
        <v>44020</v>
      </c>
      <c r="B200" s="61"/>
      <c r="C200" s="62"/>
      <c r="D200" s="62"/>
      <c r="E200" s="61"/>
      <c r="F200" s="61"/>
      <c r="G200" s="63" t="str">
        <f t="shared" si="12"/>
        <v>0,00</v>
      </c>
      <c r="H200" s="63" t="str">
        <f t="shared" si="13"/>
        <v>0,00</v>
      </c>
      <c r="I200" s="58"/>
      <c r="J200" s="31">
        <f>SUM(G193:H200)</f>
        <v>0</v>
      </c>
    </row>
    <row r="201" spans="1:10" x14ac:dyDescent="0.35">
      <c r="A201" s="76">
        <v>44021</v>
      </c>
      <c r="B201" s="61"/>
      <c r="C201" s="62"/>
      <c r="D201" s="62"/>
      <c r="E201" s="61"/>
      <c r="F201" s="61"/>
      <c r="G201" s="63" t="str">
        <f t="shared" si="12"/>
        <v>0,00</v>
      </c>
      <c r="H201" s="63" t="str">
        <f t="shared" si="13"/>
        <v>0,00</v>
      </c>
      <c r="I201" s="58"/>
    </row>
    <row r="202" spans="1:10" x14ac:dyDescent="0.35">
      <c r="A202" s="76">
        <v>44022</v>
      </c>
      <c r="B202" s="61"/>
      <c r="C202" s="62"/>
      <c r="D202" s="62"/>
      <c r="E202" s="61"/>
      <c r="F202" s="61"/>
      <c r="G202" s="63" t="str">
        <f t="shared" si="12"/>
        <v>0,00</v>
      </c>
      <c r="H202" s="63" t="str">
        <f t="shared" si="13"/>
        <v>0,00</v>
      </c>
      <c r="I202" s="58"/>
    </row>
    <row r="203" spans="1:10" x14ac:dyDescent="0.35">
      <c r="A203" s="76">
        <v>44023</v>
      </c>
      <c r="B203" s="61"/>
      <c r="C203" s="62"/>
      <c r="D203" s="62"/>
      <c r="E203" s="61"/>
      <c r="F203" s="61"/>
      <c r="G203" s="63" t="str">
        <f t="shared" si="12"/>
        <v>0,00</v>
      </c>
      <c r="H203" s="63" t="str">
        <f t="shared" si="13"/>
        <v>0,00</v>
      </c>
      <c r="I203" s="58"/>
    </row>
    <row r="204" spans="1:10" x14ac:dyDescent="0.35">
      <c r="A204" s="76">
        <v>44024</v>
      </c>
      <c r="B204" s="61"/>
      <c r="C204" s="62"/>
      <c r="D204" s="62"/>
      <c r="E204" s="61"/>
      <c r="F204" s="61"/>
      <c r="G204" s="63" t="str">
        <f t="shared" si="12"/>
        <v>0,00</v>
      </c>
      <c r="H204" s="63" t="str">
        <f t="shared" si="13"/>
        <v>0,00</v>
      </c>
      <c r="I204" s="58"/>
    </row>
    <row r="205" spans="1:10" x14ac:dyDescent="0.35">
      <c r="A205" s="76">
        <v>44025</v>
      </c>
      <c r="B205" s="61"/>
      <c r="C205" s="62"/>
      <c r="D205" s="62"/>
      <c r="E205" s="61"/>
      <c r="F205" s="61"/>
      <c r="G205" s="63" t="str">
        <f t="shared" si="12"/>
        <v>0,00</v>
      </c>
      <c r="H205" s="63" t="str">
        <f t="shared" si="13"/>
        <v>0,00</v>
      </c>
      <c r="I205" s="58"/>
    </row>
    <row r="206" spans="1:10" x14ac:dyDescent="0.35">
      <c r="A206" s="76">
        <v>44026</v>
      </c>
      <c r="B206" s="61"/>
      <c r="C206" s="62"/>
      <c r="D206" s="62"/>
      <c r="E206" s="61"/>
      <c r="F206" s="61"/>
      <c r="G206" s="63" t="str">
        <f t="shared" si="12"/>
        <v>0,00</v>
      </c>
      <c r="H206" s="63" t="str">
        <f t="shared" si="13"/>
        <v>0,00</v>
      </c>
      <c r="I206" s="58"/>
    </row>
    <row r="207" spans="1:10" x14ac:dyDescent="0.35">
      <c r="A207" s="76">
        <v>44027</v>
      </c>
      <c r="B207" s="61"/>
      <c r="C207" s="62"/>
      <c r="D207" s="62"/>
      <c r="E207" s="61"/>
      <c r="F207" s="61"/>
      <c r="G207" s="63" t="str">
        <f t="shared" si="12"/>
        <v>0,00</v>
      </c>
      <c r="H207" s="63" t="str">
        <f t="shared" si="13"/>
        <v>0,00</v>
      </c>
      <c r="I207" s="58"/>
    </row>
    <row r="208" spans="1:10" x14ac:dyDescent="0.35">
      <c r="A208" s="76">
        <v>44028</v>
      </c>
      <c r="B208" s="61"/>
      <c r="C208" s="62"/>
      <c r="D208" s="62"/>
      <c r="E208" s="61"/>
      <c r="F208" s="61"/>
      <c r="G208" s="63" t="str">
        <f t="shared" si="12"/>
        <v>0,00</v>
      </c>
      <c r="H208" s="63" t="str">
        <f t="shared" si="13"/>
        <v>0,00</v>
      </c>
      <c r="I208" s="58"/>
    </row>
    <row r="209" spans="1:14" x14ac:dyDescent="0.35">
      <c r="A209" s="76">
        <v>44029</v>
      </c>
      <c r="B209" s="61"/>
      <c r="C209" s="62"/>
      <c r="D209" s="62"/>
      <c r="E209" s="61"/>
      <c r="F209" s="61"/>
      <c r="G209" s="63" t="str">
        <f t="shared" si="12"/>
        <v>0,00</v>
      </c>
      <c r="H209" s="63" t="str">
        <f t="shared" si="13"/>
        <v>0,00</v>
      </c>
      <c r="I209" s="58"/>
    </row>
    <row r="210" spans="1:14" x14ac:dyDescent="0.35">
      <c r="A210" s="76">
        <v>44030</v>
      </c>
      <c r="B210" s="61"/>
      <c r="C210" s="62"/>
      <c r="D210" s="62"/>
      <c r="E210" s="61"/>
      <c r="F210" s="61"/>
      <c r="G210" s="63" t="str">
        <f t="shared" si="12"/>
        <v>0,00</v>
      </c>
      <c r="H210" s="63" t="str">
        <f t="shared" si="13"/>
        <v>0,00</v>
      </c>
      <c r="I210" s="58"/>
    </row>
    <row r="211" spans="1:14" x14ac:dyDescent="0.35">
      <c r="A211" s="76">
        <v>44031</v>
      </c>
      <c r="B211" s="61"/>
      <c r="C211" s="62"/>
      <c r="D211" s="62"/>
      <c r="E211" s="61"/>
      <c r="F211" s="61"/>
      <c r="G211" s="63" t="str">
        <f t="shared" si="12"/>
        <v>0,00</v>
      </c>
      <c r="H211" s="63" t="str">
        <f t="shared" si="13"/>
        <v>0,00</v>
      </c>
      <c r="I211" s="58"/>
    </row>
    <row r="212" spans="1:14" x14ac:dyDescent="0.35">
      <c r="A212" s="76">
        <v>44032</v>
      </c>
      <c r="B212" s="61"/>
      <c r="C212" s="62"/>
      <c r="D212" s="62"/>
      <c r="E212" s="61"/>
      <c r="F212" s="61"/>
      <c r="G212" s="63" t="str">
        <f t="shared" si="12"/>
        <v>0,00</v>
      </c>
      <c r="H212" s="63" t="str">
        <f t="shared" si="13"/>
        <v>0,00</v>
      </c>
      <c r="I212" s="58"/>
    </row>
    <row r="213" spans="1:14" x14ac:dyDescent="0.35">
      <c r="A213" s="76">
        <v>44033</v>
      </c>
      <c r="B213" s="61"/>
      <c r="C213" s="62"/>
      <c r="D213" s="62"/>
      <c r="E213" s="61"/>
      <c r="F213" s="61"/>
      <c r="G213" s="63" t="str">
        <f t="shared" si="12"/>
        <v>0,00</v>
      </c>
      <c r="H213" s="63" t="str">
        <f t="shared" si="13"/>
        <v>0,00</v>
      </c>
      <c r="I213" s="58"/>
    </row>
    <row r="214" spans="1:14" x14ac:dyDescent="0.35">
      <c r="A214" s="76">
        <v>44034</v>
      </c>
      <c r="B214" s="61"/>
      <c r="C214" s="62"/>
      <c r="D214" s="62"/>
      <c r="E214" s="61"/>
      <c r="F214" s="61"/>
      <c r="G214" s="63" t="str">
        <f t="shared" si="12"/>
        <v>0,00</v>
      </c>
      <c r="H214" s="63" t="str">
        <f t="shared" si="13"/>
        <v>0,00</v>
      </c>
      <c r="I214" s="58"/>
    </row>
    <row r="215" spans="1:14" x14ac:dyDescent="0.35">
      <c r="A215" s="76">
        <v>44035</v>
      </c>
      <c r="B215" s="61"/>
      <c r="C215" s="62"/>
      <c r="D215" s="62"/>
      <c r="E215" s="61"/>
      <c r="F215" s="61"/>
      <c r="G215" s="63" t="str">
        <f t="shared" si="12"/>
        <v>0,00</v>
      </c>
      <c r="H215" s="63" t="str">
        <f t="shared" si="13"/>
        <v>0,00</v>
      </c>
      <c r="I215" s="58"/>
    </row>
    <row r="216" spans="1:14" x14ac:dyDescent="0.35">
      <c r="A216" s="76">
        <v>44036</v>
      </c>
      <c r="B216" s="61"/>
      <c r="C216" s="62"/>
      <c r="D216" s="62"/>
      <c r="E216" s="61"/>
      <c r="F216" s="61"/>
      <c r="G216" s="63" t="str">
        <f t="shared" si="12"/>
        <v>0,00</v>
      </c>
      <c r="H216" s="63" t="str">
        <f t="shared" si="13"/>
        <v>0,00</v>
      </c>
      <c r="I216" s="58"/>
    </row>
    <row r="217" spans="1:14" x14ac:dyDescent="0.35">
      <c r="A217" s="76">
        <v>44037</v>
      </c>
      <c r="B217" s="61"/>
      <c r="C217" s="62"/>
      <c r="D217" s="62"/>
      <c r="E217" s="61"/>
      <c r="F217" s="61"/>
      <c r="G217" s="63" t="str">
        <f t="shared" si="12"/>
        <v>0,00</v>
      </c>
      <c r="H217" s="63" t="str">
        <f t="shared" si="13"/>
        <v>0,00</v>
      </c>
      <c r="I217" s="58"/>
    </row>
    <row r="218" spans="1:14" x14ac:dyDescent="0.35">
      <c r="A218" s="76">
        <v>44038</v>
      </c>
      <c r="B218" s="61"/>
      <c r="C218" s="62"/>
      <c r="D218" s="62"/>
      <c r="E218" s="61"/>
      <c r="F218" s="61"/>
      <c r="G218" s="63" t="str">
        <f t="shared" si="12"/>
        <v>0,00</v>
      </c>
      <c r="H218" s="63" t="str">
        <f t="shared" si="13"/>
        <v>0,00</v>
      </c>
      <c r="I218" s="58"/>
    </row>
    <row r="219" spans="1:14" x14ac:dyDescent="0.35">
      <c r="A219" s="76">
        <v>44039</v>
      </c>
      <c r="B219" s="61"/>
      <c r="C219" s="62"/>
      <c r="D219" s="62"/>
      <c r="E219" s="61"/>
      <c r="F219" s="61"/>
      <c r="G219" s="63" t="str">
        <f t="shared" si="12"/>
        <v>0,00</v>
      </c>
      <c r="H219" s="63" t="str">
        <f t="shared" si="13"/>
        <v>0,00</v>
      </c>
      <c r="I219" s="58"/>
    </row>
    <row r="220" spans="1:14" x14ac:dyDescent="0.35">
      <c r="A220" s="76">
        <v>44040</v>
      </c>
      <c r="B220" s="61"/>
      <c r="C220" s="62"/>
      <c r="D220" s="62"/>
      <c r="E220" s="61"/>
      <c r="F220" s="61"/>
      <c r="G220" s="63" t="str">
        <f t="shared" si="12"/>
        <v>0,00</v>
      </c>
      <c r="H220" s="63" t="str">
        <f t="shared" si="13"/>
        <v>0,00</v>
      </c>
      <c r="I220" s="58"/>
      <c r="J220" s="31">
        <f>SUM(G201:H220)</f>
        <v>0</v>
      </c>
    </row>
    <row r="221" spans="1:14" x14ac:dyDescent="0.35">
      <c r="A221" s="76">
        <v>44041</v>
      </c>
      <c r="B221" s="61"/>
      <c r="C221" s="62"/>
      <c r="D221" s="62"/>
      <c r="E221" s="61"/>
      <c r="F221" s="61"/>
      <c r="G221" s="63" t="str">
        <f t="shared" si="12"/>
        <v>0,00</v>
      </c>
      <c r="H221" s="63" t="str">
        <f t="shared" si="13"/>
        <v>0,00</v>
      </c>
      <c r="I221" s="58"/>
    </row>
    <row r="222" spans="1:14" x14ac:dyDescent="0.35">
      <c r="A222" s="76">
        <v>44042</v>
      </c>
      <c r="B222" s="61"/>
      <c r="C222" s="62"/>
      <c r="D222" s="62"/>
      <c r="E222" s="61"/>
      <c r="F222" s="61"/>
      <c r="G222" s="63" t="str">
        <f t="shared" si="12"/>
        <v>0,00</v>
      </c>
      <c r="H222" s="63" t="str">
        <f t="shared" si="13"/>
        <v>0,00</v>
      </c>
      <c r="I222" s="58"/>
    </row>
    <row r="223" spans="1:14" x14ac:dyDescent="0.35">
      <c r="A223" s="76">
        <v>44043</v>
      </c>
      <c r="B223" s="61"/>
      <c r="C223" s="62"/>
      <c r="D223" s="62"/>
      <c r="E223" s="61"/>
      <c r="F223" s="61"/>
      <c r="G223" s="63" t="str">
        <f t="shared" si="12"/>
        <v>0,00</v>
      </c>
      <c r="H223" s="63" t="str">
        <f t="shared" si="13"/>
        <v>0,00</v>
      </c>
      <c r="I223" s="58"/>
    </row>
    <row r="224" spans="1:14" x14ac:dyDescent="0.35">
      <c r="A224" s="76">
        <v>44044</v>
      </c>
      <c r="B224" s="61"/>
      <c r="C224" s="62"/>
      <c r="D224" s="62"/>
      <c r="E224" s="61"/>
      <c r="F224" s="61"/>
      <c r="G224" s="63" t="str">
        <f t="shared" si="12"/>
        <v>0,00</v>
      </c>
      <c r="H224" s="63" t="str">
        <f t="shared" si="13"/>
        <v>0,00</v>
      </c>
      <c r="I224" s="58"/>
      <c r="J224" s="41" t="s">
        <v>33</v>
      </c>
      <c r="K224" s="42">
        <f>G225</f>
        <v>0</v>
      </c>
      <c r="L224" s="43" t="s">
        <v>36</v>
      </c>
      <c r="M224" s="43" t="s">
        <v>35</v>
      </c>
      <c r="N224" s="43" t="s">
        <v>37</v>
      </c>
    </row>
    <row r="225" spans="1:14" x14ac:dyDescent="0.35">
      <c r="A225" s="76">
        <v>44045</v>
      </c>
      <c r="B225" s="61"/>
      <c r="C225" s="62"/>
      <c r="D225" s="62"/>
      <c r="E225" s="61"/>
      <c r="F225" s="61"/>
      <c r="G225" s="71">
        <f>SUM(G193:G224)</f>
        <v>0</v>
      </c>
      <c r="H225" s="71">
        <f>SUM(H193:H224)</f>
        <v>0</v>
      </c>
      <c r="I225" s="58"/>
      <c r="J225" s="44" t="s">
        <v>34</v>
      </c>
      <c r="K225" s="45">
        <f>H225</f>
        <v>0</v>
      </c>
      <c r="L225" s="45">
        <f>SUMIF(B193:B224,"Urlaub",H193:H224)</f>
        <v>0</v>
      </c>
      <c r="M225" s="45">
        <f>SUMIF(B193:B224,"Feiertag",H193:H224)</f>
        <v>0</v>
      </c>
      <c r="N225" s="45">
        <f>SUMIF(B193:B224,"Krank",H193:H224)</f>
        <v>0</v>
      </c>
    </row>
    <row r="226" spans="1:14" x14ac:dyDescent="0.35">
      <c r="A226" s="76">
        <v>44046</v>
      </c>
      <c r="B226" s="61"/>
      <c r="C226" s="62"/>
      <c r="D226" s="62"/>
      <c r="E226" s="61"/>
      <c r="F226" s="61"/>
      <c r="G226" s="63" t="str">
        <f t="shared" ref="G226:G253" si="14">IF(F226=1,(D226-C226)*24,"0,00")</f>
        <v>0,00</v>
      </c>
      <c r="H226" s="63" t="str">
        <f t="shared" ref="H226:H253" si="15">IF(F226=2,(D226-C226)*24,"0,00")</f>
        <v>0,00</v>
      </c>
      <c r="I226" s="58"/>
    </row>
    <row r="227" spans="1:14" x14ac:dyDescent="0.35">
      <c r="A227" s="76">
        <v>44047</v>
      </c>
      <c r="B227" s="61"/>
      <c r="C227" s="62"/>
      <c r="D227" s="62"/>
      <c r="E227" s="61"/>
      <c r="F227" s="61"/>
      <c r="G227" s="63" t="str">
        <f t="shared" si="14"/>
        <v>0,00</v>
      </c>
      <c r="H227" s="63" t="str">
        <f t="shared" si="15"/>
        <v>0,00</v>
      </c>
      <c r="I227" s="58"/>
      <c r="J227" s="31">
        <f>SUM(G226:H227,G224:H224)</f>
        <v>0</v>
      </c>
    </row>
    <row r="228" spans="1:14" x14ac:dyDescent="0.35">
      <c r="A228" s="76">
        <v>44048</v>
      </c>
      <c r="B228" s="61"/>
      <c r="C228" s="62"/>
      <c r="D228" s="62"/>
      <c r="E228" s="61"/>
      <c r="F228" s="61"/>
      <c r="G228" s="63" t="str">
        <f t="shared" si="14"/>
        <v>0,00</v>
      </c>
      <c r="H228" s="63" t="str">
        <f t="shared" si="15"/>
        <v>0,00</v>
      </c>
      <c r="I228" s="58"/>
    </row>
    <row r="229" spans="1:14" x14ac:dyDescent="0.35">
      <c r="A229" s="76">
        <v>44049</v>
      </c>
      <c r="B229" s="61"/>
      <c r="C229" s="62"/>
      <c r="D229" s="62"/>
      <c r="E229" s="61"/>
      <c r="F229" s="61"/>
      <c r="G229" s="63" t="str">
        <f t="shared" si="14"/>
        <v>0,00</v>
      </c>
      <c r="H229" s="63" t="str">
        <f t="shared" si="15"/>
        <v>0,00</v>
      </c>
      <c r="I229" s="58"/>
    </row>
    <row r="230" spans="1:14" x14ac:dyDescent="0.35">
      <c r="A230" s="76">
        <v>44050</v>
      </c>
      <c r="B230" s="61"/>
      <c r="C230" s="62"/>
      <c r="D230" s="62"/>
      <c r="E230" s="61"/>
      <c r="F230" s="61"/>
      <c r="G230" s="63" t="str">
        <f t="shared" si="14"/>
        <v>0,00</v>
      </c>
      <c r="H230" s="63" t="str">
        <f t="shared" si="15"/>
        <v>0,00</v>
      </c>
      <c r="I230" s="58"/>
    </row>
    <row r="231" spans="1:14" x14ac:dyDescent="0.35">
      <c r="A231" s="76">
        <v>44051</v>
      </c>
      <c r="B231" s="61"/>
      <c r="C231" s="62"/>
      <c r="D231" s="62"/>
      <c r="E231" s="61"/>
      <c r="F231" s="61"/>
      <c r="G231" s="63" t="str">
        <f t="shared" si="14"/>
        <v>0,00</v>
      </c>
      <c r="H231" s="63" t="str">
        <f t="shared" si="15"/>
        <v>0,00</v>
      </c>
      <c r="I231" s="58"/>
    </row>
    <row r="232" spans="1:14" x14ac:dyDescent="0.35">
      <c r="A232" s="76">
        <v>44052</v>
      </c>
      <c r="B232" s="61"/>
      <c r="C232" s="62"/>
      <c r="D232" s="62"/>
      <c r="E232" s="61"/>
      <c r="F232" s="61"/>
      <c r="G232" s="63" t="str">
        <f t="shared" si="14"/>
        <v>0,00</v>
      </c>
      <c r="H232" s="63" t="str">
        <f t="shared" si="15"/>
        <v>0,00</v>
      </c>
      <c r="I232" s="58"/>
    </row>
    <row r="233" spans="1:14" x14ac:dyDescent="0.35">
      <c r="A233" s="76">
        <v>44053</v>
      </c>
      <c r="B233" s="61"/>
      <c r="C233" s="62"/>
      <c r="D233" s="62"/>
      <c r="E233" s="61"/>
      <c r="F233" s="61"/>
      <c r="G233" s="63" t="str">
        <f t="shared" si="14"/>
        <v>0,00</v>
      </c>
      <c r="H233" s="63" t="str">
        <f t="shared" si="15"/>
        <v>0,00</v>
      </c>
      <c r="I233" s="58"/>
    </row>
    <row r="234" spans="1:14" x14ac:dyDescent="0.35">
      <c r="A234" s="76">
        <v>44054</v>
      </c>
      <c r="B234" s="61"/>
      <c r="C234" s="62"/>
      <c r="D234" s="62"/>
      <c r="E234" s="61"/>
      <c r="F234" s="61"/>
      <c r="G234" s="63" t="str">
        <f t="shared" si="14"/>
        <v>0,00</v>
      </c>
      <c r="H234" s="63" t="str">
        <f t="shared" si="15"/>
        <v>0,00</v>
      </c>
      <c r="I234" s="58"/>
    </row>
    <row r="235" spans="1:14" x14ac:dyDescent="0.35">
      <c r="A235" s="76">
        <v>44055</v>
      </c>
      <c r="B235" s="61"/>
      <c r="C235" s="62"/>
      <c r="D235" s="62"/>
      <c r="E235" s="61"/>
      <c r="F235" s="61"/>
      <c r="G235" s="63" t="str">
        <f t="shared" si="14"/>
        <v>0,00</v>
      </c>
      <c r="H235" s="63" t="str">
        <f t="shared" si="15"/>
        <v>0,00</v>
      </c>
      <c r="I235" s="58"/>
    </row>
    <row r="236" spans="1:14" x14ac:dyDescent="0.35">
      <c r="A236" s="76">
        <v>44056</v>
      </c>
      <c r="B236" s="61"/>
      <c r="C236" s="62"/>
      <c r="D236" s="62"/>
      <c r="E236" s="61"/>
      <c r="F236" s="61"/>
      <c r="G236" s="63" t="str">
        <f t="shared" si="14"/>
        <v>0,00</v>
      </c>
      <c r="H236" s="63" t="str">
        <f t="shared" si="15"/>
        <v>0,00</v>
      </c>
      <c r="I236" s="58"/>
      <c r="J236" s="31">
        <f>SUM(G228:H236)</f>
        <v>0</v>
      </c>
    </row>
    <row r="237" spans="1:14" x14ac:dyDescent="0.35">
      <c r="A237" s="76">
        <v>44057</v>
      </c>
      <c r="B237" s="61"/>
      <c r="C237" s="62"/>
      <c r="D237" s="62"/>
      <c r="E237" s="61"/>
      <c r="F237" s="61"/>
      <c r="G237" s="63" t="str">
        <f t="shared" si="14"/>
        <v>0,00</v>
      </c>
      <c r="H237" s="63" t="str">
        <f t="shared" si="15"/>
        <v>0,00</v>
      </c>
      <c r="I237" s="58"/>
    </row>
    <row r="238" spans="1:14" x14ac:dyDescent="0.35">
      <c r="A238" s="76">
        <v>44058</v>
      </c>
      <c r="B238" s="61"/>
      <c r="C238" s="62"/>
      <c r="D238" s="62"/>
      <c r="E238" s="61"/>
      <c r="F238" s="61"/>
      <c r="G238" s="63" t="str">
        <f t="shared" si="14"/>
        <v>0,00</v>
      </c>
      <c r="H238" s="63" t="str">
        <f t="shared" si="15"/>
        <v>0,00</v>
      </c>
      <c r="I238" s="58"/>
    </row>
    <row r="239" spans="1:14" x14ac:dyDescent="0.35">
      <c r="A239" s="76">
        <v>44059</v>
      </c>
      <c r="B239" s="61"/>
      <c r="C239" s="62"/>
      <c r="D239" s="62"/>
      <c r="E239" s="61"/>
      <c r="F239" s="61"/>
      <c r="G239" s="63" t="str">
        <f t="shared" si="14"/>
        <v>0,00</v>
      </c>
      <c r="H239" s="63" t="str">
        <f t="shared" si="15"/>
        <v>0,00</v>
      </c>
      <c r="I239" s="58"/>
    </row>
    <row r="240" spans="1:14" x14ac:dyDescent="0.35">
      <c r="A240" s="76">
        <v>44060</v>
      </c>
      <c r="B240" s="61"/>
      <c r="C240" s="62"/>
      <c r="D240" s="62"/>
      <c r="E240" s="61"/>
      <c r="F240" s="61"/>
      <c r="G240" s="63" t="str">
        <f t="shared" si="14"/>
        <v>0,00</v>
      </c>
      <c r="H240" s="63" t="str">
        <f t="shared" si="15"/>
        <v>0,00</v>
      </c>
      <c r="I240" s="58"/>
    </row>
    <row r="241" spans="1:14" x14ac:dyDescent="0.35">
      <c r="A241" s="76">
        <v>44061</v>
      </c>
      <c r="B241" s="61"/>
      <c r="C241" s="62"/>
      <c r="D241" s="62"/>
      <c r="E241" s="61"/>
      <c r="F241" s="61"/>
      <c r="G241" s="63" t="str">
        <f t="shared" si="14"/>
        <v>0,00</v>
      </c>
      <c r="H241" s="63" t="str">
        <f t="shared" si="15"/>
        <v>0,00</v>
      </c>
      <c r="I241" s="58"/>
      <c r="J241" s="31">
        <f>SUM(G237:H241)</f>
        <v>0</v>
      </c>
    </row>
    <row r="242" spans="1:14" x14ac:dyDescent="0.35">
      <c r="A242" s="76">
        <v>44062</v>
      </c>
      <c r="B242" s="61"/>
      <c r="C242" s="62"/>
      <c r="D242" s="62"/>
      <c r="E242" s="61"/>
      <c r="F242" s="61"/>
      <c r="G242" s="63" t="str">
        <f t="shared" si="14"/>
        <v>0,00</v>
      </c>
      <c r="H242" s="63" t="str">
        <f t="shared" si="15"/>
        <v>0,00</v>
      </c>
      <c r="I242" s="58"/>
    </row>
    <row r="243" spans="1:14" x14ac:dyDescent="0.35">
      <c r="A243" s="76">
        <v>44063</v>
      </c>
      <c r="B243" s="61"/>
      <c r="C243" s="62"/>
      <c r="D243" s="62"/>
      <c r="E243" s="61"/>
      <c r="F243" s="61"/>
      <c r="G243" s="63" t="str">
        <f t="shared" si="14"/>
        <v>0,00</v>
      </c>
      <c r="H243" s="63" t="str">
        <f t="shared" si="15"/>
        <v>0,00</v>
      </c>
      <c r="I243" s="58"/>
    </row>
    <row r="244" spans="1:14" x14ac:dyDescent="0.35">
      <c r="A244" s="76">
        <v>44064</v>
      </c>
      <c r="B244" s="61"/>
      <c r="C244" s="62"/>
      <c r="D244" s="62"/>
      <c r="E244" s="61"/>
      <c r="F244" s="61"/>
      <c r="G244" s="63" t="str">
        <f t="shared" si="14"/>
        <v>0,00</v>
      </c>
      <c r="H244" s="63" t="str">
        <f t="shared" si="15"/>
        <v>0,00</v>
      </c>
      <c r="I244" s="58"/>
    </row>
    <row r="245" spans="1:14" x14ac:dyDescent="0.35">
      <c r="A245" s="76">
        <v>44065</v>
      </c>
      <c r="B245" s="61"/>
      <c r="C245" s="62"/>
      <c r="D245" s="62"/>
      <c r="E245" s="61"/>
      <c r="F245" s="61"/>
      <c r="G245" s="63" t="str">
        <f t="shared" si="14"/>
        <v>0,00</v>
      </c>
      <c r="H245" s="63" t="str">
        <f t="shared" si="15"/>
        <v>0,00</v>
      </c>
      <c r="I245" s="58"/>
    </row>
    <row r="246" spans="1:14" x14ac:dyDescent="0.35">
      <c r="A246" s="76">
        <v>44066</v>
      </c>
      <c r="B246" s="61"/>
      <c r="C246" s="62"/>
      <c r="D246" s="62"/>
      <c r="E246" s="61"/>
      <c r="F246" s="61"/>
      <c r="G246" s="63" t="str">
        <f t="shared" si="14"/>
        <v>0,00</v>
      </c>
      <c r="H246" s="63" t="str">
        <f t="shared" si="15"/>
        <v>0,00</v>
      </c>
      <c r="I246" s="58"/>
      <c r="J246" s="31">
        <f>SUM(G242:H246)</f>
        <v>0</v>
      </c>
    </row>
    <row r="247" spans="1:14" x14ac:dyDescent="0.35">
      <c r="A247" s="76">
        <v>44067</v>
      </c>
      <c r="B247" s="61"/>
      <c r="C247" s="62"/>
      <c r="D247" s="62"/>
      <c r="E247" s="61"/>
      <c r="F247" s="61"/>
      <c r="G247" s="63" t="str">
        <f t="shared" si="14"/>
        <v>0,00</v>
      </c>
      <c r="H247" s="63" t="str">
        <f t="shared" si="15"/>
        <v>0,00</v>
      </c>
      <c r="I247" s="58"/>
    </row>
    <row r="248" spans="1:14" x14ac:dyDescent="0.35">
      <c r="A248" s="76">
        <v>44068</v>
      </c>
      <c r="B248" s="61"/>
      <c r="C248" s="62"/>
      <c r="D248" s="62"/>
      <c r="E248" s="61"/>
      <c r="F248" s="61"/>
      <c r="G248" s="63" t="str">
        <f t="shared" si="14"/>
        <v>0,00</v>
      </c>
      <c r="H248" s="63" t="str">
        <f t="shared" si="15"/>
        <v>0,00</v>
      </c>
      <c r="I248" s="58"/>
    </row>
    <row r="249" spans="1:14" x14ac:dyDescent="0.35">
      <c r="A249" s="76">
        <v>44069</v>
      </c>
      <c r="B249" s="61"/>
      <c r="C249" s="62"/>
      <c r="D249" s="62"/>
      <c r="E249" s="61"/>
      <c r="F249" s="61"/>
      <c r="G249" s="63" t="str">
        <f t="shared" si="14"/>
        <v>0,00</v>
      </c>
      <c r="H249" s="63" t="str">
        <f t="shared" si="15"/>
        <v>0,00</v>
      </c>
      <c r="I249" s="58"/>
    </row>
    <row r="250" spans="1:14" x14ac:dyDescent="0.35">
      <c r="A250" s="76">
        <v>44070</v>
      </c>
      <c r="B250" s="61"/>
      <c r="C250" s="62"/>
      <c r="D250" s="62"/>
      <c r="E250" s="61"/>
      <c r="F250" s="61"/>
      <c r="G250" s="63" t="str">
        <f t="shared" si="14"/>
        <v>0,00</v>
      </c>
      <c r="H250" s="63" t="str">
        <f t="shared" si="15"/>
        <v>0,00</v>
      </c>
      <c r="I250" s="58"/>
    </row>
    <row r="251" spans="1:14" x14ac:dyDescent="0.35">
      <c r="A251" s="76">
        <v>44071</v>
      </c>
      <c r="B251" s="61"/>
      <c r="C251" s="62"/>
      <c r="D251" s="62"/>
      <c r="E251" s="61"/>
      <c r="F251" s="61"/>
      <c r="G251" s="63"/>
      <c r="H251" s="63"/>
      <c r="I251" s="58"/>
    </row>
    <row r="252" spans="1:14" x14ac:dyDescent="0.35">
      <c r="A252" s="76">
        <v>44072</v>
      </c>
      <c r="B252" s="61"/>
      <c r="C252" s="62"/>
      <c r="D252" s="62"/>
      <c r="E252" s="61"/>
      <c r="F252" s="61"/>
      <c r="G252" s="63" t="str">
        <f t="shared" si="14"/>
        <v>0,00</v>
      </c>
      <c r="H252" s="63" t="str">
        <f t="shared" si="15"/>
        <v>0,00</v>
      </c>
      <c r="I252" s="58"/>
      <c r="J252" s="31">
        <f>SUM(G247:H253)</f>
        <v>0</v>
      </c>
    </row>
    <row r="253" spans="1:14" x14ac:dyDescent="0.35">
      <c r="A253" s="76">
        <v>44073</v>
      </c>
      <c r="B253" s="61"/>
      <c r="C253" s="62"/>
      <c r="D253" s="62"/>
      <c r="E253" s="61"/>
      <c r="F253" s="61"/>
      <c r="G253" s="63" t="str">
        <f t="shared" si="14"/>
        <v>0,00</v>
      </c>
      <c r="H253" s="63" t="str">
        <f t="shared" si="15"/>
        <v>0,00</v>
      </c>
      <c r="I253" s="58"/>
      <c r="J253" s="41" t="s">
        <v>33</v>
      </c>
      <c r="K253" s="42">
        <f>G254</f>
        <v>0</v>
      </c>
      <c r="L253" s="43" t="s">
        <v>36</v>
      </c>
      <c r="M253" s="43" t="s">
        <v>35</v>
      </c>
      <c r="N253" s="43" t="s">
        <v>37</v>
      </c>
    </row>
    <row r="254" spans="1:14" x14ac:dyDescent="0.35">
      <c r="A254" s="76">
        <v>44074</v>
      </c>
      <c r="B254" s="61"/>
      <c r="C254" s="62"/>
      <c r="D254" s="62"/>
      <c r="E254" s="61"/>
      <c r="F254" s="61"/>
      <c r="G254" s="71">
        <f>SUM(G226:G253)</f>
        <v>0</v>
      </c>
      <c r="H254" s="71">
        <f>SUM(H226:H253)</f>
        <v>0</v>
      </c>
      <c r="I254" s="58"/>
      <c r="J254" s="44" t="s">
        <v>34</v>
      </c>
      <c r="K254" s="45">
        <f>H254</f>
        <v>0</v>
      </c>
      <c r="L254" s="45">
        <f>SUMIF(B226:B253,"Urlaub",H226:H253)</f>
        <v>0</v>
      </c>
      <c r="M254" s="45">
        <f>SUMIF(B226:B253,"Feiertag",H226:H253)</f>
        <v>0</v>
      </c>
      <c r="N254" s="45">
        <f>SUMIF(B226:B253,"Krank",H226:H253)</f>
        <v>0</v>
      </c>
    </row>
    <row r="255" spans="1:14" x14ac:dyDescent="0.35">
      <c r="A255" s="76">
        <v>44075</v>
      </c>
      <c r="B255" s="61"/>
      <c r="C255" s="62"/>
      <c r="D255" s="62"/>
      <c r="E255" s="61"/>
      <c r="F255" s="61"/>
      <c r="G255" s="63" t="str">
        <f t="shared" ref="G255:G285" si="16">IF(F255=1,(D255-C255)*24,"0,00")</f>
        <v>0,00</v>
      </c>
      <c r="H255" s="63" t="str">
        <f t="shared" ref="H255:H285" si="17">IF(F255=2,(D255-C255)*24,"0,00")</f>
        <v>0,00</v>
      </c>
      <c r="I255" s="58"/>
    </row>
    <row r="256" spans="1:14" x14ac:dyDescent="0.35">
      <c r="A256" s="76">
        <v>44076</v>
      </c>
      <c r="B256" s="61"/>
      <c r="C256" s="62"/>
      <c r="D256" s="62"/>
      <c r="E256" s="61"/>
      <c r="F256" s="61"/>
      <c r="G256" s="63" t="str">
        <f t="shared" si="16"/>
        <v>0,00</v>
      </c>
      <c r="H256" s="63" t="str">
        <f t="shared" si="17"/>
        <v>0,00</v>
      </c>
      <c r="I256" s="58"/>
    </row>
    <row r="257" spans="1:10" x14ac:dyDescent="0.35">
      <c r="A257" s="76">
        <v>44077</v>
      </c>
      <c r="B257" s="61"/>
      <c r="C257" s="62"/>
      <c r="D257" s="62"/>
      <c r="E257" s="61"/>
      <c r="F257" s="61"/>
      <c r="G257" s="63" t="str">
        <f t="shared" si="16"/>
        <v>0,00</v>
      </c>
      <c r="H257" s="63" t="str">
        <f t="shared" si="17"/>
        <v>0,00</v>
      </c>
      <c r="I257" s="58"/>
    </row>
    <row r="258" spans="1:10" x14ac:dyDescent="0.35">
      <c r="A258" s="76">
        <v>44078</v>
      </c>
      <c r="B258" s="61"/>
      <c r="C258" s="62"/>
      <c r="D258" s="62"/>
      <c r="E258" s="61"/>
      <c r="F258" s="61"/>
      <c r="G258" s="63" t="str">
        <f t="shared" si="16"/>
        <v>0,00</v>
      </c>
      <c r="H258" s="63" t="str">
        <f t="shared" si="17"/>
        <v>0,00</v>
      </c>
      <c r="I258" s="58"/>
    </row>
    <row r="259" spans="1:10" x14ac:dyDescent="0.35">
      <c r="A259" s="76">
        <v>44079</v>
      </c>
      <c r="B259" s="61"/>
      <c r="C259" s="62"/>
      <c r="D259" s="62"/>
      <c r="E259" s="61"/>
      <c r="F259" s="61"/>
      <c r="G259" s="63" t="str">
        <f t="shared" si="16"/>
        <v>0,00</v>
      </c>
      <c r="H259" s="63" t="str">
        <f t="shared" si="17"/>
        <v>0,00</v>
      </c>
      <c r="I259" s="58"/>
    </row>
    <row r="260" spans="1:10" x14ac:dyDescent="0.35">
      <c r="A260" s="76">
        <v>44080</v>
      </c>
      <c r="B260" s="61"/>
      <c r="C260" s="62"/>
      <c r="D260" s="62"/>
      <c r="E260" s="61"/>
      <c r="F260" s="61"/>
      <c r="G260" s="63" t="str">
        <f t="shared" si="16"/>
        <v>0,00</v>
      </c>
      <c r="H260" s="63" t="str">
        <f t="shared" si="17"/>
        <v>0,00</v>
      </c>
      <c r="I260" s="58"/>
    </row>
    <row r="261" spans="1:10" x14ac:dyDescent="0.35">
      <c r="A261" s="76">
        <v>44081</v>
      </c>
      <c r="B261" s="61"/>
      <c r="C261" s="62"/>
      <c r="D261" s="62"/>
      <c r="E261" s="61"/>
      <c r="F261" s="61"/>
      <c r="G261" s="63" t="str">
        <f t="shared" si="16"/>
        <v>0,00</v>
      </c>
      <c r="H261" s="63" t="str">
        <f t="shared" si="17"/>
        <v>0,00</v>
      </c>
      <c r="I261" s="58"/>
    </row>
    <row r="262" spans="1:10" x14ac:dyDescent="0.35">
      <c r="A262" s="76">
        <v>44082</v>
      </c>
      <c r="B262" s="61"/>
      <c r="C262" s="62"/>
      <c r="D262" s="62"/>
      <c r="E262" s="61"/>
      <c r="F262" s="61"/>
      <c r="G262" s="63" t="str">
        <f t="shared" si="16"/>
        <v>0,00</v>
      </c>
      <c r="H262" s="63" t="str">
        <f t="shared" si="17"/>
        <v>0,00</v>
      </c>
      <c r="I262" s="58"/>
    </row>
    <row r="263" spans="1:10" x14ac:dyDescent="0.35">
      <c r="A263" s="76">
        <v>44083</v>
      </c>
      <c r="B263" s="61"/>
      <c r="C263" s="62"/>
      <c r="D263" s="62"/>
      <c r="E263" s="61"/>
      <c r="F263" s="61"/>
      <c r="G263" s="63" t="str">
        <f t="shared" si="16"/>
        <v>0,00</v>
      </c>
      <c r="H263" s="63" t="str">
        <f t="shared" si="17"/>
        <v>0,00</v>
      </c>
      <c r="I263" s="58"/>
    </row>
    <row r="264" spans="1:10" x14ac:dyDescent="0.35">
      <c r="A264" s="76">
        <v>44084</v>
      </c>
      <c r="B264" s="61"/>
      <c r="C264" s="62"/>
      <c r="D264" s="62"/>
      <c r="E264" s="61"/>
      <c r="F264" s="61"/>
      <c r="G264" s="63" t="str">
        <f t="shared" si="16"/>
        <v>0,00</v>
      </c>
      <c r="H264" s="63" t="str">
        <f t="shared" si="17"/>
        <v>0,00</v>
      </c>
      <c r="I264" s="58"/>
    </row>
    <row r="265" spans="1:10" x14ac:dyDescent="0.35">
      <c r="A265" s="76">
        <v>44085</v>
      </c>
      <c r="B265" s="61"/>
      <c r="C265" s="62"/>
      <c r="D265" s="62"/>
      <c r="E265" s="61"/>
      <c r="F265" s="61"/>
      <c r="G265" s="63" t="str">
        <f t="shared" si="16"/>
        <v>0,00</v>
      </c>
      <c r="H265" s="63" t="str">
        <f t="shared" si="17"/>
        <v>0,00</v>
      </c>
      <c r="I265" s="58"/>
      <c r="J265" s="31">
        <f>SUM(G255:H265)</f>
        <v>0</v>
      </c>
    </row>
    <row r="266" spans="1:10" x14ac:dyDescent="0.35">
      <c r="A266" s="76">
        <v>44086</v>
      </c>
      <c r="B266" s="61"/>
      <c r="C266" s="62"/>
      <c r="D266" s="62"/>
      <c r="E266" s="61"/>
      <c r="F266" s="61"/>
      <c r="G266" s="63" t="str">
        <f t="shared" si="16"/>
        <v>0,00</v>
      </c>
      <c r="H266" s="63" t="str">
        <f t="shared" si="17"/>
        <v>0,00</v>
      </c>
      <c r="I266" s="58"/>
    </row>
    <row r="267" spans="1:10" x14ac:dyDescent="0.35">
      <c r="A267" s="76">
        <v>44087</v>
      </c>
      <c r="B267" s="61"/>
      <c r="C267" s="62"/>
      <c r="D267" s="62"/>
      <c r="E267" s="61"/>
      <c r="F267" s="61"/>
      <c r="G267" s="63" t="str">
        <f t="shared" si="16"/>
        <v>0,00</v>
      </c>
      <c r="H267" s="63" t="str">
        <f t="shared" si="17"/>
        <v>0,00</v>
      </c>
      <c r="I267" s="58"/>
    </row>
    <row r="268" spans="1:10" x14ac:dyDescent="0.35">
      <c r="A268" s="76">
        <v>44088</v>
      </c>
      <c r="B268" s="61"/>
      <c r="C268" s="62"/>
      <c r="D268" s="62"/>
      <c r="E268" s="61"/>
      <c r="F268" s="61"/>
      <c r="G268" s="63" t="str">
        <f t="shared" si="16"/>
        <v>0,00</v>
      </c>
      <c r="H268" s="63" t="str">
        <f t="shared" si="17"/>
        <v>0,00</v>
      </c>
      <c r="I268" s="58"/>
    </row>
    <row r="269" spans="1:10" x14ac:dyDescent="0.35">
      <c r="A269" s="76">
        <v>44089</v>
      </c>
      <c r="B269" s="61"/>
      <c r="C269" s="62"/>
      <c r="D269" s="62"/>
      <c r="E269" s="61"/>
      <c r="F269" s="61"/>
      <c r="G269" s="63" t="str">
        <f t="shared" si="16"/>
        <v>0,00</v>
      </c>
      <c r="H269" s="63" t="str">
        <f t="shared" si="17"/>
        <v>0,00</v>
      </c>
      <c r="I269" s="58"/>
    </row>
    <row r="270" spans="1:10" x14ac:dyDescent="0.35">
      <c r="A270" s="76">
        <v>44090</v>
      </c>
      <c r="B270" s="61"/>
      <c r="C270" s="62"/>
      <c r="D270" s="62"/>
      <c r="E270" s="61"/>
      <c r="F270" s="61"/>
      <c r="G270" s="63" t="str">
        <f t="shared" si="16"/>
        <v>0,00</v>
      </c>
      <c r="H270" s="63" t="str">
        <f t="shared" si="17"/>
        <v>0,00</v>
      </c>
      <c r="I270" s="58"/>
    </row>
    <row r="271" spans="1:10" x14ac:dyDescent="0.35">
      <c r="A271" s="76">
        <v>44091</v>
      </c>
      <c r="B271" s="61"/>
      <c r="C271" s="62"/>
      <c r="D271" s="62"/>
      <c r="E271" s="61"/>
      <c r="F271" s="61"/>
      <c r="G271" s="63" t="str">
        <f t="shared" si="16"/>
        <v>0,00</v>
      </c>
      <c r="H271" s="63" t="str">
        <f t="shared" si="17"/>
        <v>0,00</v>
      </c>
      <c r="I271" s="58"/>
    </row>
    <row r="272" spans="1:10" x14ac:dyDescent="0.35">
      <c r="A272" s="76">
        <v>44092</v>
      </c>
      <c r="B272" s="61"/>
      <c r="C272" s="62"/>
      <c r="D272" s="62"/>
      <c r="E272" s="61"/>
      <c r="F272" s="61"/>
      <c r="G272" s="63" t="str">
        <f t="shared" si="16"/>
        <v>0,00</v>
      </c>
      <c r="H272" s="63" t="str">
        <f t="shared" si="17"/>
        <v>0,00</v>
      </c>
      <c r="I272" s="58"/>
    </row>
    <row r="273" spans="1:14" x14ac:dyDescent="0.35">
      <c r="A273" s="76">
        <v>44093</v>
      </c>
      <c r="B273" s="61"/>
      <c r="C273" s="62"/>
      <c r="D273" s="62"/>
      <c r="E273" s="61"/>
      <c r="F273" s="61"/>
      <c r="G273" s="63" t="str">
        <f t="shared" si="16"/>
        <v>0,00</v>
      </c>
      <c r="H273" s="63" t="str">
        <f t="shared" si="17"/>
        <v>0,00</v>
      </c>
      <c r="I273" s="58"/>
    </row>
    <row r="274" spans="1:14" x14ac:dyDescent="0.35">
      <c r="A274" s="76">
        <v>44094</v>
      </c>
      <c r="B274" s="61"/>
      <c r="C274" s="62"/>
      <c r="D274" s="62"/>
      <c r="E274" s="61"/>
      <c r="F274" s="61"/>
      <c r="G274" s="63" t="str">
        <f t="shared" si="16"/>
        <v>0,00</v>
      </c>
      <c r="H274" s="63" t="str">
        <f t="shared" si="17"/>
        <v>0,00</v>
      </c>
      <c r="I274" s="58"/>
    </row>
    <row r="275" spans="1:14" x14ac:dyDescent="0.35">
      <c r="A275" s="76">
        <v>44095</v>
      </c>
      <c r="B275" s="61"/>
      <c r="C275" s="62"/>
      <c r="D275" s="62"/>
      <c r="E275" s="61"/>
      <c r="F275" s="61"/>
      <c r="G275" s="63" t="str">
        <f t="shared" si="16"/>
        <v>0,00</v>
      </c>
      <c r="H275" s="63" t="str">
        <f t="shared" si="17"/>
        <v>0,00</v>
      </c>
      <c r="I275" s="58"/>
    </row>
    <row r="276" spans="1:14" x14ac:dyDescent="0.35">
      <c r="A276" s="76">
        <v>44096</v>
      </c>
      <c r="B276" s="61"/>
      <c r="C276" s="62"/>
      <c r="D276" s="62"/>
      <c r="E276" s="61"/>
      <c r="F276" s="61"/>
      <c r="G276" s="63" t="str">
        <f t="shared" si="16"/>
        <v>0,00</v>
      </c>
      <c r="H276" s="63" t="str">
        <f t="shared" si="17"/>
        <v>0,00</v>
      </c>
      <c r="I276" s="58"/>
    </row>
    <row r="277" spans="1:14" x14ac:dyDescent="0.35">
      <c r="A277" s="76">
        <v>44097</v>
      </c>
      <c r="B277" s="61"/>
      <c r="C277" s="62"/>
      <c r="D277" s="62"/>
      <c r="E277" s="61"/>
      <c r="F277" s="61"/>
      <c r="G277" s="63" t="str">
        <f t="shared" si="16"/>
        <v>0,00</v>
      </c>
      <c r="H277" s="63" t="str">
        <f t="shared" si="17"/>
        <v>0,00</v>
      </c>
      <c r="I277" s="58"/>
    </row>
    <row r="278" spans="1:14" x14ac:dyDescent="0.35">
      <c r="A278" s="76">
        <v>44098</v>
      </c>
      <c r="B278" s="61"/>
      <c r="C278" s="62"/>
      <c r="D278" s="62"/>
      <c r="E278" s="61"/>
      <c r="F278" s="61"/>
      <c r="G278" s="63" t="str">
        <f t="shared" si="16"/>
        <v>0,00</v>
      </c>
      <c r="H278" s="63" t="str">
        <f t="shared" si="17"/>
        <v>0,00</v>
      </c>
      <c r="I278" s="58"/>
    </row>
    <row r="279" spans="1:14" x14ac:dyDescent="0.35">
      <c r="A279" s="76">
        <v>44099</v>
      </c>
      <c r="B279" s="61"/>
      <c r="C279" s="62"/>
      <c r="D279" s="62"/>
      <c r="E279" s="61"/>
      <c r="F279" s="61"/>
      <c r="G279" s="63" t="str">
        <f t="shared" si="16"/>
        <v>0,00</v>
      </c>
      <c r="H279" s="63" t="str">
        <f t="shared" si="17"/>
        <v>0,00</v>
      </c>
      <c r="I279" s="58"/>
    </row>
    <row r="280" spans="1:14" x14ac:dyDescent="0.35">
      <c r="A280" s="76">
        <v>44100</v>
      </c>
      <c r="B280" s="61"/>
      <c r="C280" s="62"/>
      <c r="D280" s="62"/>
      <c r="E280" s="61"/>
      <c r="F280" s="61"/>
      <c r="G280" s="63" t="str">
        <f t="shared" si="16"/>
        <v>0,00</v>
      </c>
      <c r="H280" s="63" t="str">
        <f t="shared" si="17"/>
        <v>0,00</v>
      </c>
      <c r="I280" s="58"/>
    </row>
    <row r="281" spans="1:14" x14ac:dyDescent="0.35">
      <c r="A281" s="76">
        <v>44101</v>
      </c>
      <c r="B281" s="61"/>
      <c r="C281" s="62"/>
      <c r="D281" s="62"/>
      <c r="E281" s="61"/>
      <c r="F281" s="61"/>
      <c r="G281" s="63" t="str">
        <f t="shared" si="16"/>
        <v>0,00</v>
      </c>
      <c r="H281" s="63" t="str">
        <f t="shared" si="17"/>
        <v>0,00</v>
      </c>
      <c r="I281" s="58"/>
    </row>
    <row r="282" spans="1:14" x14ac:dyDescent="0.35">
      <c r="A282" s="76">
        <v>44102</v>
      </c>
      <c r="B282" s="61"/>
      <c r="C282" s="62"/>
      <c r="D282" s="62"/>
      <c r="E282" s="61"/>
      <c r="F282" s="61"/>
      <c r="G282" s="63" t="str">
        <f t="shared" si="16"/>
        <v>0,00</v>
      </c>
      <c r="H282" s="63" t="str">
        <f t="shared" si="17"/>
        <v>0,00</v>
      </c>
      <c r="I282" s="58"/>
      <c r="J282" s="31">
        <f>SUM(G266:H282)</f>
        <v>0</v>
      </c>
    </row>
    <row r="283" spans="1:14" x14ac:dyDescent="0.35">
      <c r="A283" s="76">
        <v>44103</v>
      </c>
      <c r="B283" s="61"/>
      <c r="C283" s="62"/>
      <c r="D283" s="62"/>
      <c r="E283" s="61"/>
      <c r="F283" s="61"/>
      <c r="G283" s="63" t="str">
        <f t="shared" si="16"/>
        <v>0,00</v>
      </c>
      <c r="H283" s="63" t="str">
        <f t="shared" si="17"/>
        <v>0,00</v>
      </c>
      <c r="I283" s="58"/>
    </row>
    <row r="284" spans="1:14" x14ac:dyDescent="0.35">
      <c r="A284" s="76">
        <v>44104</v>
      </c>
      <c r="B284" s="61"/>
      <c r="C284" s="62"/>
      <c r="D284" s="62"/>
      <c r="E284" s="61"/>
      <c r="F284" s="61"/>
      <c r="G284" s="63" t="str">
        <f t="shared" si="16"/>
        <v>0,00</v>
      </c>
      <c r="H284" s="63" t="str">
        <f t="shared" si="17"/>
        <v>0,00</v>
      </c>
      <c r="I284" s="58"/>
    </row>
    <row r="285" spans="1:14" x14ac:dyDescent="0.35">
      <c r="A285" s="76"/>
      <c r="B285" s="61"/>
      <c r="C285" s="62"/>
      <c r="D285" s="62"/>
      <c r="E285" s="61"/>
      <c r="F285" s="61"/>
      <c r="G285" s="63" t="str">
        <f t="shared" si="16"/>
        <v>0,00</v>
      </c>
      <c r="H285" s="63" t="str">
        <f t="shared" si="17"/>
        <v>0,00</v>
      </c>
      <c r="I285" s="58"/>
      <c r="J285" s="41" t="s">
        <v>33</v>
      </c>
      <c r="K285" s="42">
        <f>G286</f>
        <v>0</v>
      </c>
      <c r="L285" s="43" t="s">
        <v>36</v>
      </c>
      <c r="M285" s="43" t="s">
        <v>35</v>
      </c>
      <c r="N285" s="43" t="s">
        <v>37</v>
      </c>
    </row>
    <row r="286" spans="1:14" x14ac:dyDescent="0.35">
      <c r="A286" s="76"/>
      <c r="B286" s="61"/>
      <c r="C286" s="62"/>
      <c r="D286" s="62"/>
      <c r="E286" s="61"/>
      <c r="F286" s="61"/>
      <c r="G286" s="71">
        <f>SUM(G255:G285)</f>
        <v>0</v>
      </c>
      <c r="H286" s="71">
        <f>SUM(H255:H285)</f>
        <v>0</v>
      </c>
      <c r="I286" s="58"/>
      <c r="J286" s="44" t="s">
        <v>34</v>
      </c>
      <c r="K286" s="45">
        <f>H286</f>
        <v>0</v>
      </c>
      <c r="L286" s="45">
        <f>SUMIF(B255:B285,"Urlaub",H255:H285)</f>
        <v>0</v>
      </c>
      <c r="M286" s="45">
        <f>SUMIF(B255:B285,"Feiertag",H255:H285)</f>
        <v>0</v>
      </c>
      <c r="N286" s="45">
        <f>SUMIF(B255:B285,"Krank",H255:H285)</f>
        <v>0</v>
      </c>
    </row>
    <row r="287" spans="1:14" x14ac:dyDescent="0.35">
      <c r="A287" s="76">
        <v>44105</v>
      </c>
      <c r="B287" s="61"/>
      <c r="C287" s="62"/>
      <c r="D287" s="62"/>
      <c r="E287" s="61"/>
      <c r="F287" s="61"/>
      <c r="G287" s="63" t="str">
        <f t="shared" ref="G287:G318" si="18">IF(F287=1,(D287-C287)*24,"0,00")</f>
        <v>0,00</v>
      </c>
      <c r="H287" s="63" t="str">
        <f t="shared" ref="H287:H318" si="19">IF(F287=2,(D287-C287)*24,"0,00")</f>
        <v>0,00</v>
      </c>
      <c r="I287" s="58"/>
    </row>
    <row r="288" spans="1:14" x14ac:dyDescent="0.35">
      <c r="A288" s="76">
        <v>44106</v>
      </c>
      <c r="B288" s="61"/>
      <c r="C288" s="62"/>
      <c r="D288" s="62"/>
      <c r="E288" s="61"/>
      <c r="F288" s="61"/>
      <c r="G288" s="63" t="str">
        <f t="shared" si="18"/>
        <v>0,00</v>
      </c>
      <c r="H288" s="63" t="str">
        <f t="shared" si="19"/>
        <v>0,00</v>
      </c>
      <c r="I288" s="58"/>
    </row>
    <row r="289" spans="1:10" x14ac:dyDescent="0.35">
      <c r="A289" s="76">
        <v>44107</v>
      </c>
      <c r="B289" s="61"/>
      <c r="C289" s="62"/>
      <c r="D289" s="62"/>
      <c r="E289" s="61"/>
      <c r="F289" s="61"/>
      <c r="G289" s="63" t="str">
        <f t="shared" si="18"/>
        <v>0,00</v>
      </c>
      <c r="H289" s="63" t="str">
        <f t="shared" si="19"/>
        <v>0,00</v>
      </c>
      <c r="I289" s="58"/>
    </row>
    <row r="290" spans="1:10" x14ac:dyDescent="0.35">
      <c r="A290" s="76">
        <v>44108</v>
      </c>
      <c r="B290" s="61"/>
      <c r="C290" s="62"/>
      <c r="D290" s="62"/>
      <c r="E290" s="61"/>
      <c r="F290" s="61"/>
      <c r="G290" s="63" t="str">
        <f t="shared" si="18"/>
        <v>0,00</v>
      </c>
      <c r="H290" s="63" t="str">
        <f t="shared" si="19"/>
        <v>0,00</v>
      </c>
      <c r="I290" s="58"/>
      <c r="J290" s="31">
        <f>SUM(G287:H290,G285:H285)</f>
        <v>0</v>
      </c>
    </row>
    <row r="291" spans="1:10" x14ac:dyDescent="0.35">
      <c r="A291" s="76">
        <v>44109</v>
      </c>
      <c r="B291" s="61"/>
      <c r="C291" s="62"/>
      <c r="D291" s="62"/>
      <c r="E291" s="61"/>
      <c r="F291" s="61"/>
      <c r="G291" s="63" t="str">
        <f t="shared" si="18"/>
        <v>0,00</v>
      </c>
      <c r="H291" s="63" t="str">
        <f t="shared" si="19"/>
        <v>0,00</v>
      </c>
      <c r="I291" s="58"/>
    </row>
    <row r="292" spans="1:10" x14ac:dyDescent="0.35">
      <c r="A292" s="76">
        <v>44110</v>
      </c>
      <c r="B292" s="61"/>
      <c r="C292" s="62"/>
      <c r="D292" s="62"/>
      <c r="E292" s="61"/>
      <c r="F292" s="61"/>
      <c r="G292" s="63" t="str">
        <f t="shared" si="18"/>
        <v>0,00</v>
      </c>
      <c r="H292" s="63" t="str">
        <f t="shared" si="19"/>
        <v>0,00</v>
      </c>
      <c r="I292" s="58"/>
    </row>
    <row r="293" spans="1:10" x14ac:dyDescent="0.35">
      <c r="A293" s="76">
        <v>44111</v>
      </c>
      <c r="B293" s="61"/>
      <c r="C293" s="62"/>
      <c r="D293" s="62"/>
      <c r="E293" s="61"/>
      <c r="F293" s="61"/>
      <c r="G293" s="63" t="str">
        <f t="shared" si="18"/>
        <v>0,00</v>
      </c>
      <c r="H293" s="63" t="str">
        <f t="shared" si="19"/>
        <v>0,00</v>
      </c>
      <c r="I293" s="58"/>
    </row>
    <row r="294" spans="1:10" x14ac:dyDescent="0.35">
      <c r="A294" s="76">
        <v>44112</v>
      </c>
      <c r="B294" s="61"/>
      <c r="C294" s="62"/>
      <c r="D294" s="62"/>
      <c r="E294" s="61"/>
      <c r="F294" s="61"/>
      <c r="G294" s="63" t="str">
        <f t="shared" si="18"/>
        <v>0,00</v>
      </c>
      <c r="H294" s="63" t="str">
        <f t="shared" si="19"/>
        <v>0,00</v>
      </c>
      <c r="I294" s="58"/>
    </row>
    <row r="295" spans="1:10" x14ac:dyDescent="0.35">
      <c r="A295" s="76">
        <v>44113</v>
      </c>
      <c r="B295" s="61"/>
      <c r="C295" s="62"/>
      <c r="D295" s="62"/>
      <c r="E295" s="61"/>
      <c r="F295" s="61"/>
      <c r="G295" s="63" t="str">
        <f t="shared" si="18"/>
        <v>0,00</v>
      </c>
      <c r="H295" s="63" t="str">
        <f t="shared" si="19"/>
        <v>0,00</v>
      </c>
      <c r="I295" s="58"/>
      <c r="J295" s="31">
        <f>SUM(G291:H295)</f>
        <v>0</v>
      </c>
    </row>
    <row r="296" spans="1:10" x14ac:dyDescent="0.35">
      <c r="A296" s="76">
        <v>44114</v>
      </c>
      <c r="B296" s="61"/>
      <c r="C296" s="62"/>
      <c r="D296" s="62"/>
      <c r="E296" s="61"/>
      <c r="F296" s="61"/>
      <c r="G296" s="63" t="str">
        <f t="shared" si="18"/>
        <v>0,00</v>
      </c>
      <c r="H296" s="63" t="str">
        <f t="shared" si="19"/>
        <v>0,00</v>
      </c>
      <c r="I296" s="58"/>
    </row>
    <row r="297" spans="1:10" x14ac:dyDescent="0.35">
      <c r="A297" s="76">
        <v>44115</v>
      </c>
      <c r="B297" s="61"/>
      <c r="C297" s="62"/>
      <c r="D297" s="62"/>
      <c r="E297" s="61"/>
      <c r="F297" s="61"/>
      <c r="G297" s="63" t="str">
        <f t="shared" si="18"/>
        <v>0,00</v>
      </c>
      <c r="H297" s="63" t="str">
        <f t="shared" si="19"/>
        <v>0,00</v>
      </c>
      <c r="I297" s="58"/>
    </row>
    <row r="298" spans="1:10" x14ac:dyDescent="0.35">
      <c r="A298" s="76">
        <v>44116</v>
      </c>
      <c r="B298" s="61"/>
      <c r="C298" s="62"/>
      <c r="D298" s="62"/>
      <c r="E298" s="61"/>
      <c r="F298" s="61"/>
      <c r="G298" s="63" t="str">
        <f t="shared" si="18"/>
        <v>0,00</v>
      </c>
      <c r="H298" s="63" t="str">
        <f t="shared" si="19"/>
        <v>0,00</v>
      </c>
      <c r="I298" s="58"/>
    </row>
    <row r="299" spans="1:10" x14ac:dyDescent="0.35">
      <c r="A299" s="76">
        <v>44117</v>
      </c>
      <c r="B299" s="61"/>
      <c r="C299" s="62"/>
      <c r="D299" s="62"/>
      <c r="E299" s="61"/>
      <c r="F299" s="61"/>
      <c r="G299" s="63" t="str">
        <f t="shared" si="18"/>
        <v>0,00</v>
      </c>
      <c r="H299" s="63" t="str">
        <f t="shared" si="19"/>
        <v>0,00</v>
      </c>
      <c r="I299" s="58"/>
    </row>
    <row r="300" spans="1:10" x14ac:dyDescent="0.35">
      <c r="A300" s="76">
        <v>44118</v>
      </c>
      <c r="B300" s="61"/>
      <c r="C300" s="62"/>
      <c r="D300" s="62"/>
      <c r="E300" s="61"/>
      <c r="F300" s="61"/>
      <c r="G300" s="63" t="str">
        <f t="shared" si="18"/>
        <v>0,00</v>
      </c>
      <c r="H300" s="63" t="str">
        <f t="shared" si="19"/>
        <v>0,00</v>
      </c>
      <c r="I300" s="58"/>
    </row>
    <row r="301" spans="1:10" x14ac:dyDescent="0.35">
      <c r="A301" s="76">
        <v>44119</v>
      </c>
      <c r="B301" s="61"/>
      <c r="C301" s="62"/>
      <c r="D301" s="62"/>
      <c r="E301" s="61"/>
      <c r="F301" s="61"/>
      <c r="G301" s="63" t="str">
        <f t="shared" si="18"/>
        <v>0,00</v>
      </c>
      <c r="H301" s="63" t="str">
        <f t="shared" si="19"/>
        <v>0,00</v>
      </c>
      <c r="I301" s="58"/>
    </row>
    <row r="302" spans="1:10" x14ac:dyDescent="0.35">
      <c r="A302" s="76">
        <v>44120</v>
      </c>
      <c r="B302" s="61"/>
      <c r="C302" s="62"/>
      <c r="D302" s="62"/>
      <c r="E302" s="61"/>
      <c r="F302" s="61"/>
      <c r="G302" s="63" t="str">
        <f t="shared" si="18"/>
        <v>0,00</v>
      </c>
      <c r="H302" s="63" t="str">
        <f t="shared" si="19"/>
        <v>0,00</v>
      </c>
      <c r="I302" s="58"/>
      <c r="J302" s="31">
        <f>SUM(G296:H302)</f>
        <v>0</v>
      </c>
    </row>
    <row r="303" spans="1:10" x14ac:dyDescent="0.35">
      <c r="A303" s="76">
        <v>44121</v>
      </c>
      <c r="B303" s="61"/>
      <c r="C303" s="62"/>
      <c r="D303" s="62"/>
      <c r="E303" s="61"/>
      <c r="F303" s="61"/>
      <c r="G303" s="63" t="str">
        <f t="shared" si="18"/>
        <v>0,00</v>
      </c>
      <c r="H303" s="63" t="str">
        <f t="shared" si="19"/>
        <v>0,00</v>
      </c>
      <c r="I303" s="58"/>
    </row>
    <row r="304" spans="1:10" x14ac:dyDescent="0.35">
      <c r="A304" s="76">
        <v>44122</v>
      </c>
      <c r="B304" s="61"/>
      <c r="C304" s="62"/>
      <c r="D304" s="62"/>
      <c r="E304" s="61"/>
      <c r="F304" s="61"/>
      <c r="G304" s="63" t="str">
        <f t="shared" si="18"/>
        <v>0,00</v>
      </c>
      <c r="H304" s="63" t="str">
        <f t="shared" si="19"/>
        <v>0,00</v>
      </c>
      <c r="I304" s="58"/>
    </row>
    <row r="305" spans="1:14" x14ac:dyDescent="0.35">
      <c r="A305" s="76">
        <v>44123</v>
      </c>
      <c r="B305" s="61"/>
      <c r="C305" s="62"/>
      <c r="D305" s="62"/>
      <c r="E305" s="61"/>
      <c r="F305" s="61"/>
      <c r="G305" s="63" t="str">
        <f t="shared" si="18"/>
        <v>0,00</v>
      </c>
      <c r="H305" s="63" t="str">
        <f t="shared" si="19"/>
        <v>0,00</v>
      </c>
      <c r="I305" s="58"/>
    </row>
    <row r="306" spans="1:14" x14ac:dyDescent="0.35">
      <c r="A306" s="76">
        <v>44124</v>
      </c>
      <c r="B306" s="61"/>
      <c r="C306" s="62"/>
      <c r="D306" s="62"/>
      <c r="E306" s="61"/>
      <c r="F306" s="61"/>
      <c r="G306" s="63" t="str">
        <f t="shared" si="18"/>
        <v>0,00</v>
      </c>
      <c r="H306" s="63" t="str">
        <f t="shared" si="19"/>
        <v>0,00</v>
      </c>
      <c r="I306" s="58"/>
    </row>
    <row r="307" spans="1:14" x14ac:dyDescent="0.35">
      <c r="A307" s="76">
        <v>44125</v>
      </c>
      <c r="B307" s="61"/>
      <c r="C307" s="62"/>
      <c r="D307" s="62"/>
      <c r="E307" s="61"/>
      <c r="F307" s="61"/>
      <c r="G307" s="63" t="str">
        <f t="shared" si="18"/>
        <v>0,00</v>
      </c>
      <c r="H307" s="63" t="str">
        <f t="shared" si="19"/>
        <v>0,00</v>
      </c>
      <c r="I307" s="58"/>
    </row>
    <row r="308" spans="1:14" x14ac:dyDescent="0.35">
      <c r="A308" s="76">
        <v>44126</v>
      </c>
      <c r="B308" s="61"/>
      <c r="C308" s="62"/>
      <c r="D308" s="62"/>
      <c r="E308" s="61"/>
      <c r="F308" s="61"/>
      <c r="G308" s="63" t="str">
        <f t="shared" si="18"/>
        <v>0,00</v>
      </c>
      <c r="H308" s="63" t="str">
        <f t="shared" si="19"/>
        <v>0,00</v>
      </c>
      <c r="I308" s="58"/>
    </row>
    <row r="309" spans="1:14" x14ac:dyDescent="0.35">
      <c r="A309" s="76">
        <v>44127</v>
      </c>
      <c r="B309" s="61"/>
      <c r="C309" s="62"/>
      <c r="D309" s="62"/>
      <c r="E309" s="61"/>
      <c r="F309" s="61"/>
      <c r="G309" s="63" t="str">
        <f t="shared" si="18"/>
        <v>0,00</v>
      </c>
      <c r="H309" s="63" t="str">
        <f t="shared" si="19"/>
        <v>0,00</v>
      </c>
      <c r="I309" s="58"/>
    </row>
    <row r="310" spans="1:14" x14ac:dyDescent="0.35">
      <c r="A310" s="76">
        <v>44128</v>
      </c>
      <c r="B310" s="61"/>
      <c r="C310" s="62"/>
      <c r="D310" s="62"/>
      <c r="E310" s="61"/>
      <c r="F310" s="61"/>
      <c r="G310" s="63" t="str">
        <f t="shared" si="18"/>
        <v>0,00</v>
      </c>
      <c r="H310" s="63" t="str">
        <f t="shared" si="19"/>
        <v>0,00</v>
      </c>
      <c r="I310" s="58"/>
    </row>
    <row r="311" spans="1:14" x14ac:dyDescent="0.35">
      <c r="A311" s="76">
        <v>44129</v>
      </c>
      <c r="B311" s="61"/>
      <c r="C311" s="62"/>
      <c r="D311" s="62"/>
      <c r="E311" s="61"/>
      <c r="F311" s="61"/>
      <c r="G311" s="63" t="str">
        <f t="shared" si="18"/>
        <v>0,00</v>
      </c>
      <c r="H311" s="63" t="str">
        <f t="shared" si="19"/>
        <v>0,00</v>
      </c>
      <c r="I311" s="58"/>
    </row>
    <row r="312" spans="1:14" x14ac:dyDescent="0.35">
      <c r="A312" s="76">
        <v>44130</v>
      </c>
      <c r="B312" s="61"/>
      <c r="C312" s="62"/>
      <c r="D312" s="62"/>
      <c r="E312" s="61"/>
      <c r="F312" s="61"/>
      <c r="G312" s="63" t="str">
        <f t="shared" si="18"/>
        <v>0,00</v>
      </c>
      <c r="H312" s="63" t="str">
        <f t="shared" si="19"/>
        <v>0,00</v>
      </c>
      <c r="I312" s="58"/>
    </row>
    <row r="313" spans="1:14" x14ac:dyDescent="0.35">
      <c r="A313" s="76">
        <v>44131</v>
      </c>
      <c r="B313" s="61"/>
      <c r="C313" s="62"/>
      <c r="D313" s="62"/>
      <c r="E313" s="61"/>
      <c r="F313" s="61"/>
      <c r="G313" s="63" t="str">
        <f t="shared" si="18"/>
        <v>0,00</v>
      </c>
      <c r="H313" s="63" t="str">
        <f t="shared" si="19"/>
        <v>0,00</v>
      </c>
      <c r="I313" s="58"/>
    </row>
    <row r="314" spans="1:14" x14ac:dyDescent="0.35">
      <c r="A314" s="76">
        <v>44132</v>
      </c>
      <c r="B314" s="61"/>
      <c r="C314" s="62"/>
      <c r="D314" s="62"/>
      <c r="E314" s="61"/>
      <c r="F314" s="61"/>
      <c r="G314" s="63" t="str">
        <f t="shared" si="18"/>
        <v>0,00</v>
      </c>
      <c r="H314" s="63" t="str">
        <f t="shared" si="19"/>
        <v>0,00</v>
      </c>
      <c r="I314" s="58"/>
    </row>
    <row r="315" spans="1:14" x14ac:dyDescent="0.35">
      <c r="A315" s="76">
        <v>44133</v>
      </c>
      <c r="B315" s="61"/>
      <c r="C315" s="62"/>
      <c r="D315" s="62"/>
      <c r="E315" s="61"/>
      <c r="F315" s="61"/>
      <c r="G315" s="63" t="str">
        <f t="shared" si="18"/>
        <v>0,00</v>
      </c>
      <c r="H315" s="63" t="str">
        <f t="shared" si="19"/>
        <v>0,00</v>
      </c>
      <c r="I315" s="58"/>
    </row>
    <row r="316" spans="1:14" x14ac:dyDescent="0.35">
      <c r="A316" s="76">
        <v>44134</v>
      </c>
      <c r="B316" s="61"/>
      <c r="C316" s="62"/>
      <c r="D316" s="62"/>
      <c r="E316" s="61"/>
      <c r="F316" s="61"/>
      <c r="G316" s="63" t="str">
        <f t="shared" si="18"/>
        <v>0,00</v>
      </c>
      <c r="H316" s="63" t="str">
        <f t="shared" si="19"/>
        <v>0,00</v>
      </c>
      <c r="I316" s="58"/>
    </row>
    <row r="317" spans="1:14" x14ac:dyDescent="0.35">
      <c r="A317" s="76">
        <v>44135</v>
      </c>
      <c r="B317" s="61"/>
      <c r="C317" s="62"/>
      <c r="D317" s="62"/>
      <c r="E317" s="61"/>
      <c r="F317" s="61"/>
      <c r="G317" s="63" t="str">
        <f t="shared" si="18"/>
        <v>0,00</v>
      </c>
      <c r="H317" s="63" t="str">
        <f t="shared" si="19"/>
        <v>0,00</v>
      </c>
      <c r="I317" s="58"/>
    </row>
    <row r="318" spans="1:14" x14ac:dyDescent="0.35">
      <c r="A318" s="76">
        <v>44136</v>
      </c>
      <c r="B318" s="61"/>
      <c r="C318" s="62"/>
      <c r="D318" s="62"/>
      <c r="E318" s="61"/>
      <c r="F318" s="61"/>
      <c r="G318" s="63" t="str">
        <f t="shared" si="18"/>
        <v>0,00</v>
      </c>
      <c r="H318" s="63" t="str">
        <f t="shared" si="19"/>
        <v>0,00</v>
      </c>
      <c r="I318" s="58"/>
      <c r="J318" s="41" t="s">
        <v>33</v>
      </c>
      <c r="K318" s="42">
        <f>G319</f>
        <v>0</v>
      </c>
      <c r="L318" s="43" t="s">
        <v>36</v>
      </c>
      <c r="M318" s="43" t="s">
        <v>35</v>
      </c>
      <c r="N318" s="43" t="s">
        <v>37</v>
      </c>
    </row>
    <row r="319" spans="1:14" x14ac:dyDescent="0.35">
      <c r="A319" s="76"/>
      <c r="B319" s="61"/>
      <c r="C319" s="62"/>
      <c r="D319" s="62"/>
      <c r="E319" s="61"/>
      <c r="F319" s="61"/>
      <c r="G319" s="71">
        <f>SUM(G287:G318)</f>
        <v>0</v>
      </c>
      <c r="H319" s="71">
        <f>SUM(H287:H318)</f>
        <v>0</v>
      </c>
      <c r="I319" s="58"/>
      <c r="J319" s="44" t="s">
        <v>34</v>
      </c>
      <c r="K319" s="45">
        <f>H319</f>
        <v>0</v>
      </c>
      <c r="L319" s="45">
        <f>SUMIF(B287:B318,"Urlaub",H287:H318)</f>
        <v>0</v>
      </c>
      <c r="M319" s="45">
        <f>SUMIF(B287:B318,"Feiertag",H287:H318)</f>
        <v>0</v>
      </c>
      <c r="N319" s="45">
        <f>SUMIF(B287:B318,"Krank",H287:H318)</f>
        <v>0</v>
      </c>
    </row>
    <row r="320" spans="1:14" x14ac:dyDescent="0.35">
      <c r="A320" s="76">
        <v>44137</v>
      </c>
      <c r="B320" s="61"/>
      <c r="C320" s="62"/>
      <c r="D320" s="62"/>
      <c r="E320" s="61"/>
      <c r="F320" s="61"/>
      <c r="G320" s="63" t="str">
        <f t="shared" ref="G320:G349" si="20">IF(F320=1,(D320-C320)*24,"0,00")</f>
        <v>0,00</v>
      </c>
      <c r="H320" s="63" t="str">
        <f t="shared" ref="H320:H349" si="21">IF(F320=2,(D320-C320)*24,"0,00")</f>
        <v>0,00</v>
      </c>
      <c r="I320" s="58"/>
      <c r="J320" s="31">
        <f>SUM(G318:H318,G320:H320)</f>
        <v>0</v>
      </c>
    </row>
    <row r="321" spans="1:9" x14ac:dyDescent="0.35">
      <c r="A321" s="76">
        <v>44138</v>
      </c>
      <c r="B321" s="61"/>
      <c r="C321" s="62"/>
      <c r="D321" s="62"/>
      <c r="E321" s="61"/>
      <c r="F321" s="61"/>
      <c r="G321" s="63" t="str">
        <f t="shared" si="20"/>
        <v>0,00</v>
      </c>
      <c r="H321" s="63" t="str">
        <f t="shared" si="21"/>
        <v>0,00</v>
      </c>
      <c r="I321" s="58"/>
    </row>
    <row r="322" spans="1:9" x14ac:dyDescent="0.35">
      <c r="A322" s="76">
        <v>44139</v>
      </c>
      <c r="B322" s="61"/>
      <c r="C322" s="62"/>
      <c r="D322" s="62"/>
      <c r="E322" s="61"/>
      <c r="F322" s="61"/>
      <c r="G322" s="63" t="str">
        <f t="shared" si="20"/>
        <v>0,00</v>
      </c>
      <c r="H322" s="63" t="str">
        <f t="shared" si="21"/>
        <v>0,00</v>
      </c>
      <c r="I322" s="58"/>
    </row>
    <row r="323" spans="1:9" x14ac:dyDescent="0.35">
      <c r="A323" s="76">
        <v>44140</v>
      </c>
      <c r="B323" s="61"/>
      <c r="C323" s="62"/>
      <c r="D323" s="62"/>
      <c r="E323" s="61"/>
      <c r="F323" s="61"/>
      <c r="G323" s="63" t="str">
        <f t="shared" si="20"/>
        <v>0,00</v>
      </c>
      <c r="H323" s="63" t="str">
        <f t="shared" si="21"/>
        <v>0,00</v>
      </c>
      <c r="I323" s="58"/>
    </row>
    <row r="324" spans="1:9" x14ac:dyDescent="0.35">
      <c r="A324" s="76">
        <v>44141</v>
      </c>
      <c r="B324" s="61"/>
      <c r="C324" s="62"/>
      <c r="D324" s="62"/>
      <c r="E324" s="61"/>
      <c r="F324" s="61"/>
      <c r="G324" s="63" t="str">
        <f t="shared" si="20"/>
        <v>0,00</v>
      </c>
      <c r="H324" s="63" t="str">
        <f t="shared" si="21"/>
        <v>0,00</v>
      </c>
      <c r="I324" s="58"/>
    </row>
    <row r="325" spans="1:9" x14ac:dyDescent="0.35">
      <c r="A325" s="76">
        <v>44142</v>
      </c>
      <c r="B325" s="61"/>
      <c r="C325" s="62"/>
      <c r="D325" s="62"/>
      <c r="E325" s="61"/>
      <c r="F325" s="61"/>
      <c r="G325" s="63" t="str">
        <f t="shared" si="20"/>
        <v>0,00</v>
      </c>
      <c r="H325" s="63" t="str">
        <f t="shared" si="21"/>
        <v>0,00</v>
      </c>
      <c r="I325" s="58"/>
    </row>
    <row r="326" spans="1:9" x14ac:dyDescent="0.35">
      <c r="A326" s="76">
        <v>44143</v>
      </c>
      <c r="B326" s="61"/>
      <c r="C326" s="62"/>
      <c r="D326" s="62"/>
      <c r="E326" s="61"/>
      <c r="F326" s="61"/>
      <c r="G326" s="63" t="str">
        <f t="shared" si="20"/>
        <v>0,00</v>
      </c>
      <c r="H326" s="63" t="str">
        <f t="shared" si="21"/>
        <v>0,00</v>
      </c>
      <c r="I326" s="58"/>
    </row>
    <row r="327" spans="1:9" x14ac:dyDescent="0.35">
      <c r="A327" s="76">
        <v>44144</v>
      </c>
      <c r="B327" s="61"/>
      <c r="C327" s="62"/>
      <c r="D327" s="62"/>
      <c r="E327" s="61"/>
      <c r="F327" s="61"/>
      <c r="G327" s="63" t="str">
        <f t="shared" si="20"/>
        <v>0,00</v>
      </c>
      <c r="H327" s="63" t="str">
        <f t="shared" si="21"/>
        <v>0,00</v>
      </c>
      <c r="I327" s="58"/>
    </row>
    <row r="328" spans="1:9" x14ac:dyDescent="0.35">
      <c r="A328" s="76">
        <v>44145</v>
      </c>
      <c r="B328" s="61"/>
      <c r="C328" s="62"/>
      <c r="D328" s="62"/>
      <c r="E328" s="61"/>
      <c r="F328" s="61"/>
      <c r="G328" s="63" t="str">
        <f t="shared" si="20"/>
        <v>0,00</v>
      </c>
      <c r="H328" s="63" t="str">
        <f t="shared" si="21"/>
        <v>0,00</v>
      </c>
      <c r="I328" s="58"/>
    </row>
    <row r="329" spans="1:9" x14ac:dyDescent="0.35">
      <c r="A329" s="76">
        <v>44146</v>
      </c>
      <c r="B329" s="61"/>
      <c r="C329" s="62"/>
      <c r="D329" s="62"/>
      <c r="E329" s="61"/>
      <c r="F329" s="61"/>
      <c r="G329" s="63" t="str">
        <f t="shared" si="20"/>
        <v>0,00</v>
      </c>
      <c r="H329" s="63" t="str">
        <f t="shared" si="21"/>
        <v>0,00</v>
      </c>
      <c r="I329" s="58"/>
    </row>
    <row r="330" spans="1:9" x14ac:dyDescent="0.35">
      <c r="A330" s="76">
        <v>44147</v>
      </c>
      <c r="B330" s="61"/>
      <c r="C330" s="62"/>
      <c r="D330" s="62"/>
      <c r="E330" s="61"/>
      <c r="F330" s="61"/>
      <c r="G330" s="63" t="str">
        <f t="shared" si="20"/>
        <v>0,00</v>
      </c>
      <c r="H330" s="63" t="str">
        <f t="shared" si="21"/>
        <v>0,00</v>
      </c>
      <c r="I330" s="58"/>
    </row>
    <row r="331" spans="1:9" x14ac:dyDescent="0.35">
      <c r="A331" s="76">
        <v>44148</v>
      </c>
      <c r="B331" s="61"/>
      <c r="C331" s="62"/>
      <c r="D331" s="62"/>
      <c r="E331" s="61"/>
      <c r="F331" s="61"/>
      <c r="G331" s="63" t="str">
        <f t="shared" si="20"/>
        <v>0,00</v>
      </c>
      <c r="H331" s="63" t="str">
        <f t="shared" si="21"/>
        <v>0,00</v>
      </c>
      <c r="I331" s="58"/>
    </row>
    <row r="332" spans="1:9" x14ac:dyDescent="0.35">
      <c r="A332" s="76">
        <v>44149</v>
      </c>
      <c r="B332" s="61"/>
      <c r="C332" s="62"/>
      <c r="D332" s="62"/>
      <c r="E332" s="61"/>
      <c r="F332" s="61"/>
      <c r="G332" s="63" t="str">
        <f t="shared" si="20"/>
        <v>0,00</v>
      </c>
      <c r="H332" s="63" t="str">
        <f t="shared" si="21"/>
        <v>0,00</v>
      </c>
      <c r="I332" s="58"/>
    </row>
    <row r="333" spans="1:9" x14ac:dyDescent="0.35">
      <c r="A333" s="76">
        <v>44150</v>
      </c>
      <c r="B333" s="61"/>
      <c r="C333" s="62"/>
      <c r="D333" s="62"/>
      <c r="E333" s="61"/>
      <c r="F333" s="61"/>
      <c r="G333" s="63" t="str">
        <f t="shared" si="20"/>
        <v>0,00</v>
      </c>
      <c r="H333" s="63" t="str">
        <f t="shared" si="21"/>
        <v>0,00</v>
      </c>
      <c r="I333" s="58"/>
    </row>
    <row r="334" spans="1:9" x14ac:dyDescent="0.35">
      <c r="A334" s="76">
        <v>44151</v>
      </c>
      <c r="B334" s="61"/>
      <c r="C334" s="62"/>
      <c r="D334" s="62"/>
      <c r="E334" s="61"/>
      <c r="F334" s="61"/>
      <c r="G334" s="63" t="str">
        <f t="shared" si="20"/>
        <v>0,00</v>
      </c>
      <c r="H334" s="63" t="str">
        <f t="shared" si="21"/>
        <v>0,00</v>
      </c>
      <c r="I334" s="58"/>
    </row>
    <row r="335" spans="1:9" x14ac:dyDescent="0.35">
      <c r="A335" s="76">
        <v>44152</v>
      </c>
      <c r="B335" s="61"/>
      <c r="C335" s="62"/>
      <c r="D335" s="62"/>
      <c r="E335" s="61"/>
      <c r="F335" s="61"/>
      <c r="G335" s="63" t="str">
        <f t="shared" si="20"/>
        <v>0,00</v>
      </c>
      <c r="H335" s="63" t="str">
        <f t="shared" si="21"/>
        <v>0,00</v>
      </c>
      <c r="I335" s="58"/>
    </row>
    <row r="336" spans="1:9" x14ac:dyDescent="0.35">
      <c r="A336" s="76">
        <v>44153</v>
      </c>
      <c r="B336" s="61"/>
      <c r="C336" s="62"/>
      <c r="D336" s="62"/>
      <c r="E336" s="61"/>
      <c r="F336" s="61"/>
      <c r="G336" s="63" t="str">
        <f t="shared" si="20"/>
        <v>0,00</v>
      </c>
      <c r="H336" s="63" t="str">
        <f t="shared" si="21"/>
        <v>0,00</v>
      </c>
      <c r="I336" s="58"/>
    </row>
    <row r="337" spans="1:14" x14ac:dyDescent="0.35">
      <c r="A337" s="76">
        <v>44154</v>
      </c>
      <c r="B337" s="61"/>
      <c r="C337" s="62"/>
      <c r="D337" s="62"/>
      <c r="E337" s="61"/>
      <c r="F337" s="61"/>
      <c r="G337" s="63" t="str">
        <f t="shared" si="20"/>
        <v>0,00</v>
      </c>
      <c r="H337" s="63" t="str">
        <f t="shared" si="21"/>
        <v>0,00</v>
      </c>
      <c r="I337" s="58"/>
    </row>
    <row r="338" spans="1:14" x14ac:dyDescent="0.35">
      <c r="A338" s="76">
        <v>44155</v>
      </c>
      <c r="B338" s="61"/>
      <c r="C338" s="62"/>
      <c r="D338" s="62"/>
      <c r="E338" s="61"/>
      <c r="F338" s="61"/>
      <c r="G338" s="63" t="str">
        <f t="shared" si="20"/>
        <v>0,00</v>
      </c>
      <c r="H338" s="63" t="str">
        <f t="shared" si="21"/>
        <v>0,00</v>
      </c>
      <c r="I338" s="58"/>
    </row>
    <row r="339" spans="1:14" x14ac:dyDescent="0.35">
      <c r="A339" s="76">
        <v>44156</v>
      </c>
      <c r="B339" s="61"/>
      <c r="C339" s="62"/>
      <c r="D339" s="62"/>
      <c r="E339" s="61"/>
      <c r="F339" s="61"/>
      <c r="G339" s="63" t="str">
        <f t="shared" si="20"/>
        <v>0,00</v>
      </c>
      <c r="H339" s="63" t="str">
        <f t="shared" si="21"/>
        <v>0,00</v>
      </c>
      <c r="I339" s="58"/>
    </row>
    <row r="340" spans="1:14" x14ac:dyDescent="0.35">
      <c r="A340" s="76">
        <v>44157</v>
      </c>
      <c r="B340" s="61"/>
      <c r="C340" s="62"/>
      <c r="D340" s="62"/>
      <c r="E340" s="61"/>
      <c r="F340" s="61"/>
      <c r="G340" s="63" t="str">
        <f t="shared" si="20"/>
        <v>0,00</v>
      </c>
      <c r="H340" s="63" t="str">
        <f t="shared" si="21"/>
        <v>0,00</v>
      </c>
      <c r="I340" s="58"/>
    </row>
    <row r="341" spans="1:14" x14ac:dyDescent="0.35">
      <c r="A341" s="76">
        <v>44158</v>
      </c>
      <c r="B341" s="61"/>
      <c r="C341" s="62"/>
      <c r="D341" s="62"/>
      <c r="E341" s="61"/>
      <c r="F341" s="61"/>
      <c r="G341" s="63" t="str">
        <f t="shared" si="20"/>
        <v>0,00</v>
      </c>
      <c r="H341" s="63" t="str">
        <f t="shared" si="21"/>
        <v>0,00</v>
      </c>
      <c r="I341" s="58"/>
    </row>
    <row r="342" spans="1:14" x14ac:dyDescent="0.35">
      <c r="A342" s="76">
        <v>44159</v>
      </c>
      <c r="B342" s="61"/>
      <c r="C342" s="62"/>
      <c r="D342" s="62"/>
      <c r="E342" s="61"/>
      <c r="F342" s="61"/>
      <c r="G342" s="63"/>
      <c r="H342" s="63"/>
      <c r="I342" s="58"/>
    </row>
    <row r="343" spans="1:14" x14ac:dyDescent="0.35">
      <c r="A343" s="76">
        <v>44160</v>
      </c>
      <c r="B343" s="61"/>
      <c r="C343" s="62"/>
      <c r="D343" s="62"/>
      <c r="E343" s="61"/>
      <c r="F343" s="61"/>
      <c r="G343" s="63"/>
      <c r="H343" s="63"/>
      <c r="I343" s="58"/>
    </row>
    <row r="344" spans="1:14" x14ac:dyDescent="0.35">
      <c r="A344" s="76">
        <v>44161</v>
      </c>
      <c r="B344" s="61"/>
      <c r="C344" s="62"/>
      <c r="D344" s="62"/>
      <c r="E344" s="61"/>
      <c r="F344" s="61"/>
      <c r="G344" s="63"/>
      <c r="H344" s="63"/>
      <c r="I344" s="58"/>
    </row>
    <row r="345" spans="1:14" x14ac:dyDescent="0.35">
      <c r="A345" s="76">
        <v>44162</v>
      </c>
      <c r="B345" s="61"/>
      <c r="C345" s="62"/>
      <c r="D345" s="62"/>
      <c r="E345" s="61"/>
      <c r="F345" s="61"/>
      <c r="G345" s="63"/>
      <c r="H345" s="63"/>
      <c r="I345" s="58"/>
    </row>
    <row r="346" spans="1:14" x14ac:dyDescent="0.35">
      <c r="A346" s="76">
        <v>44163</v>
      </c>
      <c r="B346" s="61"/>
      <c r="C346" s="62"/>
      <c r="D346" s="62"/>
      <c r="E346" s="61"/>
      <c r="F346" s="61"/>
      <c r="G346" s="63"/>
      <c r="H346" s="63"/>
      <c r="I346" s="58"/>
    </row>
    <row r="347" spans="1:14" x14ac:dyDescent="0.35">
      <c r="A347" s="76">
        <v>44164</v>
      </c>
      <c r="B347" s="61"/>
      <c r="C347" s="62"/>
      <c r="D347" s="62"/>
      <c r="E347" s="61"/>
      <c r="F347" s="61"/>
      <c r="G347" s="63"/>
      <c r="H347" s="63"/>
      <c r="I347" s="58"/>
    </row>
    <row r="348" spans="1:14" x14ac:dyDescent="0.35">
      <c r="A348" s="76">
        <v>44165</v>
      </c>
      <c r="B348" s="61"/>
      <c r="C348" s="62"/>
      <c r="D348" s="62"/>
      <c r="E348" s="61"/>
      <c r="F348" s="61"/>
      <c r="G348" s="63"/>
      <c r="H348" s="63"/>
      <c r="I348" s="58"/>
    </row>
    <row r="349" spans="1:14" x14ac:dyDescent="0.35">
      <c r="A349" s="76"/>
      <c r="B349" s="61"/>
      <c r="C349" s="62"/>
      <c r="D349" s="62"/>
      <c r="E349" s="61"/>
      <c r="F349" s="61"/>
      <c r="G349" s="63" t="str">
        <f t="shared" si="20"/>
        <v>0,00</v>
      </c>
      <c r="H349" s="63" t="str">
        <f t="shared" si="21"/>
        <v>0,00</v>
      </c>
      <c r="I349" s="58"/>
      <c r="J349" s="41" t="s">
        <v>33</v>
      </c>
      <c r="K349" s="42">
        <f>G350</f>
        <v>0</v>
      </c>
      <c r="L349" s="43" t="s">
        <v>36</v>
      </c>
      <c r="M349" s="43" t="s">
        <v>35</v>
      </c>
      <c r="N349" s="43" t="s">
        <v>37</v>
      </c>
    </row>
    <row r="350" spans="1:14" x14ac:dyDescent="0.35">
      <c r="A350" s="76"/>
      <c r="B350" s="61"/>
      <c r="C350" s="62"/>
      <c r="D350" s="62"/>
      <c r="E350" s="61"/>
      <c r="F350" s="61"/>
      <c r="G350" s="71">
        <f>SUM(G320:G349)</f>
        <v>0</v>
      </c>
      <c r="H350" s="71">
        <f>SUM(H320:H349)</f>
        <v>0</v>
      </c>
      <c r="I350" s="58"/>
      <c r="J350" s="44" t="s">
        <v>34</v>
      </c>
      <c r="K350" s="45">
        <f>H350</f>
        <v>0</v>
      </c>
      <c r="L350" s="45">
        <f>SUMIF(B320:B349,"Urlaub",H320:H349)</f>
        <v>0</v>
      </c>
      <c r="M350" s="45">
        <f>SUMIF(B320:B349,"Feiertag",H320:H349)</f>
        <v>0</v>
      </c>
      <c r="N350" s="45">
        <f>SUMIF(B320:B349,"Krank",H320:H349)</f>
        <v>0</v>
      </c>
    </row>
    <row r="351" spans="1:14" x14ac:dyDescent="0.35">
      <c r="A351" s="76">
        <v>44166</v>
      </c>
      <c r="B351" s="61"/>
      <c r="C351" s="62"/>
      <c r="D351" s="62"/>
      <c r="E351" s="61"/>
      <c r="F351" s="61"/>
      <c r="G351" s="63" t="str">
        <f t="shared" ref="G351:G382" si="22">IF(F351=1,(D351-C351)*24,"0,00")</f>
        <v>0,00</v>
      </c>
      <c r="H351" s="63" t="str">
        <f t="shared" ref="H351:H382" si="23">IF(F351=2,(D351-C351)*24,"0,00")</f>
        <v>0,00</v>
      </c>
      <c r="I351" s="58"/>
    </row>
    <row r="352" spans="1:14" x14ac:dyDescent="0.35">
      <c r="A352" s="76">
        <v>44167</v>
      </c>
      <c r="B352" s="61"/>
      <c r="C352" s="62"/>
      <c r="D352" s="62"/>
      <c r="E352" s="61"/>
      <c r="F352" s="61"/>
      <c r="G352" s="63" t="str">
        <f t="shared" si="22"/>
        <v>0,00</v>
      </c>
      <c r="H352" s="63" t="str">
        <f t="shared" si="23"/>
        <v>0,00</v>
      </c>
      <c r="I352" s="58"/>
    </row>
    <row r="353" spans="1:9" x14ac:dyDescent="0.35">
      <c r="A353" s="76">
        <v>44168</v>
      </c>
      <c r="B353" s="61"/>
      <c r="C353" s="62"/>
      <c r="D353" s="62"/>
      <c r="E353" s="61"/>
      <c r="F353" s="61"/>
      <c r="G353" s="63" t="str">
        <f t="shared" si="22"/>
        <v>0,00</v>
      </c>
      <c r="H353" s="63" t="str">
        <f t="shared" si="23"/>
        <v>0,00</v>
      </c>
      <c r="I353" s="58"/>
    </row>
    <row r="354" spans="1:9" x14ac:dyDescent="0.35">
      <c r="A354" s="76">
        <v>44169</v>
      </c>
      <c r="B354" s="61"/>
      <c r="C354" s="62"/>
      <c r="D354" s="62"/>
      <c r="E354" s="61"/>
      <c r="F354" s="61"/>
      <c r="G354" s="63" t="str">
        <f t="shared" si="22"/>
        <v>0,00</v>
      </c>
      <c r="H354" s="63" t="str">
        <f t="shared" si="23"/>
        <v>0,00</v>
      </c>
      <c r="I354" s="58"/>
    </row>
    <row r="355" spans="1:9" x14ac:dyDescent="0.35">
      <c r="A355" s="76">
        <v>44170</v>
      </c>
      <c r="B355" s="61"/>
      <c r="C355" s="62"/>
      <c r="D355" s="62"/>
      <c r="E355" s="61"/>
      <c r="F355" s="61"/>
      <c r="G355" s="63" t="str">
        <f t="shared" si="22"/>
        <v>0,00</v>
      </c>
      <c r="H355" s="63" t="str">
        <f t="shared" si="23"/>
        <v>0,00</v>
      </c>
      <c r="I355" s="58"/>
    </row>
    <row r="356" spans="1:9" x14ac:dyDescent="0.35">
      <c r="A356" s="76">
        <v>44171</v>
      </c>
      <c r="B356" s="61"/>
      <c r="C356" s="62"/>
      <c r="D356" s="62"/>
      <c r="E356" s="61"/>
      <c r="F356" s="61"/>
      <c r="G356" s="63" t="str">
        <f t="shared" si="22"/>
        <v>0,00</v>
      </c>
      <c r="H356" s="63" t="str">
        <f t="shared" si="23"/>
        <v>0,00</v>
      </c>
      <c r="I356" s="58"/>
    </row>
    <row r="357" spans="1:9" x14ac:dyDescent="0.35">
      <c r="A357" s="76">
        <v>44172</v>
      </c>
      <c r="B357" s="61"/>
      <c r="C357" s="62"/>
      <c r="D357" s="62"/>
      <c r="E357" s="61"/>
      <c r="F357" s="61"/>
      <c r="G357" s="63" t="str">
        <f t="shared" si="22"/>
        <v>0,00</v>
      </c>
      <c r="H357" s="63" t="str">
        <f t="shared" si="23"/>
        <v>0,00</v>
      </c>
      <c r="I357" s="58"/>
    </row>
    <row r="358" spans="1:9" x14ac:dyDescent="0.35">
      <c r="A358" s="76">
        <v>44173</v>
      </c>
      <c r="B358" s="61"/>
      <c r="C358" s="62"/>
      <c r="D358" s="62"/>
      <c r="E358" s="61"/>
      <c r="F358" s="61"/>
      <c r="G358" s="63" t="str">
        <f t="shared" si="22"/>
        <v>0,00</v>
      </c>
      <c r="H358" s="63" t="str">
        <f t="shared" si="23"/>
        <v>0,00</v>
      </c>
      <c r="I358" s="58"/>
    </row>
    <row r="359" spans="1:9" x14ac:dyDescent="0.35">
      <c r="A359" s="76">
        <v>44174</v>
      </c>
      <c r="B359" s="61"/>
      <c r="C359" s="62"/>
      <c r="D359" s="62"/>
      <c r="E359" s="61"/>
      <c r="F359" s="61"/>
      <c r="G359" s="63" t="str">
        <f t="shared" si="22"/>
        <v>0,00</v>
      </c>
      <c r="H359" s="63" t="str">
        <f t="shared" si="23"/>
        <v>0,00</v>
      </c>
      <c r="I359" s="58"/>
    </row>
    <row r="360" spans="1:9" x14ac:dyDescent="0.35">
      <c r="A360" s="76">
        <v>44175</v>
      </c>
      <c r="B360" s="61"/>
      <c r="C360" s="62"/>
      <c r="D360" s="62"/>
      <c r="E360" s="61"/>
      <c r="F360" s="61"/>
      <c r="G360" s="63" t="str">
        <f t="shared" si="22"/>
        <v>0,00</v>
      </c>
      <c r="H360" s="63" t="str">
        <f t="shared" si="23"/>
        <v>0,00</v>
      </c>
      <c r="I360" s="58"/>
    </row>
    <row r="361" spans="1:9" x14ac:dyDescent="0.35">
      <c r="A361" s="76">
        <v>44176</v>
      </c>
      <c r="B361" s="61"/>
      <c r="C361" s="62"/>
      <c r="D361" s="62"/>
      <c r="E361" s="61"/>
      <c r="F361" s="61"/>
      <c r="G361" s="63" t="str">
        <f t="shared" si="22"/>
        <v>0,00</v>
      </c>
      <c r="H361" s="63" t="str">
        <f t="shared" si="23"/>
        <v>0,00</v>
      </c>
      <c r="I361" s="58"/>
    </row>
    <row r="362" spans="1:9" x14ac:dyDescent="0.35">
      <c r="A362" s="76">
        <v>44177</v>
      </c>
      <c r="B362" s="61"/>
      <c r="C362" s="62"/>
      <c r="D362" s="62"/>
      <c r="E362" s="61"/>
      <c r="F362" s="61"/>
      <c r="G362" s="63" t="str">
        <f t="shared" si="22"/>
        <v>0,00</v>
      </c>
      <c r="H362" s="63" t="str">
        <f t="shared" si="23"/>
        <v>0,00</v>
      </c>
      <c r="I362" s="58"/>
    </row>
    <row r="363" spans="1:9" x14ac:dyDescent="0.35">
      <c r="A363" s="76">
        <v>44178</v>
      </c>
      <c r="B363" s="61"/>
      <c r="C363" s="62"/>
      <c r="D363" s="62"/>
      <c r="E363" s="61"/>
      <c r="F363" s="61"/>
      <c r="G363" s="63" t="str">
        <f t="shared" si="22"/>
        <v>0,00</v>
      </c>
      <c r="H363" s="63" t="str">
        <f t="shared" si="23"/>
        <v>0,00</v>
      </c>
      <c r="I363" s="58"/>
    </row>
    <row r="364" spans="1:9" x14ac:dyDescent="0.35">
      <c r="A364" s="76">
        <v>44179</v>
      </c>
      <c r="B364" s="61"/>
      <c r="C364" s="62"/>
      <c r="D364" s="62"/>
      <c r="E364" s="61"/>
      <c r="F364" s="61"/>
      <c r="G364" s="63" t="str">
        <f t="shared" si="22"/>
        <v>0,00</v>
      </c>
      <c r="H364" s="63" t="str">
        <f t="shared" si="23"/>
        <v>0,00</v>
      </c>
      <c r="I364" s="58"/>
    </row>
    <row r="365" spans="1:9" x14ac:dyDescent="0.35">
      <c r="A365" s="76">
        <v>44180</v>
      </c>
      <c r="B365" s="61"/>
      <c r="C365" s="62"/>
      <c r="D365" s="62"/>
      <c r="E365" s="61"/>
      <c r="F365" s="61"/>
      <c r="G365" s="63" t="str">
        <f t="shared" si="22"/>
        <v>0,00</v>
      </c>
      <c r="H365" s="63" t="str">
        <f t="shared" si="23"/>
        <v>0,00</v>
      </c>
      <c r="I365" s="58"/>
    </row>
    <row r="366" spans="1:9" x14ac:dyDescent="0.35">
      <c r="A366" s="76">
        <v>44181</v>
      </c>
      <c r="B366" s="61"/>
      <c r="C366" s="62"/>
      <c r="D366" s="62"/>
      <c r="E366" s="61"/>
      <c r="F366" s="61"/>
      <c r="G366" s="63" t="str">
        <f t="shared" si="22"/>
        <v>0,00</v>
      </c>
      <c r="H366" s="63" t="str">
        <f t="shared" si="23"/>
        <v>0,00</v>
      </c>
      <c r="I366" s="58"/>
    </row>
    <row r="367" spans="1:9" x14ac:dyDescent="0.35">
      <c r="A367" s="76">
        <v>44182</v>
      </c>
      <c r="B367" s="61"/>
      <c r="C367" s="62"/>
      <c r="D367" s="62"/>
      <c r="E367" s="61"/>
      <c r="F367" s="61"/>
      <c r="G367" s="63" t="str">
        <f t="shared" si="22"/>
        <v>0,00</v>
      </c>
      <c r="H367" s="63" t="str">
        <f t="shared" si="23"/>
        <v>0,00</v>
      </c>
      <c r="I367" s="58"/>
    </row>
    <row r="368" spans="1:9" x14ac:dyDescent="0.35">
      <c r="A368" s="76">
        <v>44183</v>
      </c>
      <c r="B368" s="61"/>
      <c r="C368" s="62"/>
      <c r="D368" s="62"/>
      <c r="E368" s="61"/>
      <c r="F368" s="61"/>
      <c r="G368" s="63" t="str">
        <f t="shared" si="22"/>
        <v>0,00</v>
      </c>
      <c r="H368" s="63" t="str">
        <f t="shared" si="23"/>
        <v>0,00</v>
      </c>
      <c r="I368" s="58"/>
    </row>
    <row r="369" spans="1:14" x14ac:dyDescent="0.35">
      <c r="A369" s="76">
        <v>44184</v>
      </c>
      <c r="B369" s="61"/>
      <c r="C369" s="62"/>
      <c r="D369" s="62"/>
      <c r="E369" s="61"/>
      <c r="F369" s="61"/>
      <c r="G369" s="63" t="str">
        <f t="shared" si="22"/>
        <v>0,00</v>
      </c>
      <c r="H369" s="63" t="str">
        <f t="shared" si="23"/>
        <v>0,00</v>
      </c>
      <c r="I369" s="58"/>
    </row>
    <row r="370" spans="1:14" x14ac:dyDescent="0.35">
      <c r="A370" s="76">
        <v>44185</v>
      </c>
      <c r="B370" s="61"/>
      <c r="C370" s="62"/>
      <c r="D370" s="62"/>
      <c r="E370" s="61"/>
      <c r="F370" s="61"/>
      <c r="G370" s="63" t="str">
        <f t="shared" si="22"/>
        <v>0,00</v>
      </c>
      <c r="H370" s="63" t="str">
        <f t="shared" si="23"/>
        <v>0,00</v>
      </c>
      <c r="I370" s="58"/>
    </row>
    <row r="371" spans="1:14" x14ac:dyDescent="0.35">
      <c r="A371" s="76">
        <v>44186</v>
      </c>
      <c r="B371" s="61"/>
      <c r="C371" s="62"/>
      <c r="D371" s="62"/>
      <c r="E371" s="61"/>
      <c r="F371" s="61"/>
      <c r="G371" s="63" t="str">
        <f t="shared" si="22"/>
        <v>0,00</v>
      </c>
      <c r="H371" s="63" t="str">
        <f t="shared" si="23"/>
        <v>0,00</v>
      </c>
      <c r="I371" s="58"/>
    </row>
    <row r="372" spans="1:14" x14ac:dyDescent="0.35">
      <c r="A372" s="76">
        <v>44187</v>
      </c>
      <c r="B372" s="61"/>
      <c r="C372" s="62"/>
      <c r="D372" s="62"/>
      <c r="E372" s="61"/>
      <c r="F372" s="61"/>
      <c r="G372" s="63" t="str">
        <f t="shared" si="22"/>
        <v>0,00</v>
      </c>
      <c r="H372" s="63" t="str">
        <f t="shared" si="23"/>
        <v>0,00</v>
      </c>
      <c r="I372" s="58"/>
    </row>
    <row r="373" spans="1:14" x14ac:dyDescent="0.35">
      <c r="A373" s="76">
        <v>44188</v>
      </c>
      <c r="B373" s="61"/>
      <c r="C373" s="62"/>
      <c r="D373" s="62"/>
      <c r="E373" s="61"/>
      <c r="F373" s="61"/>
      <c r="G373" s="63" t="str">
        <f t="shared" si="22"/>
        <v>0,00</v>
      </c>
      <c r="H373" s="63" t="str">
        <f t="shared" si="23"/>
        <v>0,00</v>
      </c>
      <c r="I373" s="58"/>
    </row>
    <row r="374" spans="1:14" x14ac:dyDescent="0.35">
      <c r="A374" s="76">
        <v>44189</v>
      </c>
      <c r="B374" s="61"/>
      <c r="C374" s="62"/>
      <c r="D374" s="62"/>
      <c r="E374" s="61"/>
      <c r="F374" s="61"/>
      <c r="G374" s="63" t="str">
        <f t="shared" si="22"/>
        <v>0,00</v>
      </c>
      <c r="H374" s="63" t="str">
        <f t="shared" si="23"/>
        <v>0,00</v>
      </c>
      <c r="I374" s="58"/>
    </row>
    <row r="375" spans="1:14" x14ac:dyDescent="0.35">
      <c r="A375" s="76">
        <v>44190</v>
      </c>
      <c r="B375" s="61"/>
      <c r="C375" s="62"/>
      <c r="D375" s="62"/>
      <c r="E375" s="61"/>
      <c r="F375" s="61"/>
      <c r="G375" s="63" t="str">
        <f t="shared" si="22"/>
        <v>0,00</v>
      </c>
      <c r="H375" s="63" t="str">
        <f t="shared" si="23"/>
        <v>0,00</v>
      </c>
      <c r="I375" s="58"/>
    </row>
    <row r="376" spans="1:14" x14ac:dyDescent="0.35">
      <c r="A376" s="76">
        <v>44191</v>
      </c>
      <c r="B376" s="61"/>
      <c r="C376" s="62"/>
      <c r="D376" s="62"/>
      <c r="E376" s="61"/>
      <c r="F376" s="61"/>
      <c r="G376" s="63" t="str">
        <f t="shared" si="22"/>
        <v>0,00</v>
      </c>
      <c r="H376" s="63" t="str">
        <f t="shared" si="23"/>
        <v>0,00</v>
      </c>
      <c r="I376" s="58"/>
    </row>
    <row r="377" spans="1:14" x14ac:dyDescent="0.35">
      <c r="A377" s="76">
        <v>44192</v>
      </c>
      <c r="B377" s="61"/>
      <c r="C377" s="62"/>
      <c r="D377" s="62"/>
      <c r="E377" s="61"/>
      <c r="F377" s="61"/>
      <c r="G377" s="63" t="str">
        <f t="shared" si="22"/>
        <v>0,00</v>
      </c>
      <c r="H377" s="63" t="str">
        <f t="shared" si="23"/>
        <v>0,00</v>
      </c>
      <c r="I377" s="58"/>
    </row>
    <row r="378" spans="1:14" x14ac:dyDescent="0.35">
      <c r="A378" s="76">
        <v>44193</v>
      </c>
      <c r="B378" s="61"/>
      <c r="C378" s="62"/>
      <c r="D378" s="62"/>
      <c r="E378" s="61"/>
      <c r="F378" s="61"/>
      <c r="G378" s="63" t="str">
        <f t="shared" si="22"/>
        <v>0,00</v>
      </c>
      <c r="H378" s="63" t="str">
        <f t="shared" si="23"/>
        <v>0,00</v>
      </c>
      <c r="I378" s="58"/>
    </row>
    <row r="379" spans="1:14" x14ac:dyDescent="0.35">
      <c r="A379" s="76">
        <v>44194</v>
      </c>
      <c r="B379" s="61"/>
      <c r="C379" s="62"/>
      <c r="D379" s="62"/>
      <c r="E379" s="61"/>
      <c r="F379" s="61"/>
      <c r="G379" s="63" t="str">
        <f t="shared" si="22"/>
        <v>0,00</v>
      </c>
      <c r="H379" s="63" t="str">
        <f t="shared" si="23"/>
        <v>0,00</v>
      </c>
      <c r="I379" s="58"/>
    </row>
    <row r="380" spans="1:14" x14ac:dyDescent="0.35">
      <c r="A380" s="76">
        <v>44195</v>
      </c>
      <c r="B380" s="61"/>
      <c r="C380" s="62"/>
      <c r="D380" s="62"/>
      <c r="E380" s="61"/>
      <c r="F380" s="61"/>
      <c r="G380" s="63" t="str">
        <f t="shared" si="22"/>
        <v>0,00</v>
      </c>
      <c r="H380" s="63" t="str">
        <f t="shared" si="23"/>
        <v>0,00</v>
      </c>
      <c r="I380" s="58"/>
    </row>
    <row r="381" spans="1:14" x14ac:dyDescent="0.35">
      <c r="A381" s="76">
        <v>44196</v>
      </c>
      <c r="B381" s="61"/>
      <c r="C381" s="62"/>
      <c r="D381" s="62"/>
      <c r="E381" s="61"/>
      <c r="F381" s="61"/>
      <c r="G381" s="63" t="str">
        <f t="shared" si="22"/>
        <v>0,00</v>
      </c>
      <c r="H381" s="63" t="str">
        <f t="shared" si="23"/>
        <v>0,00</v>
      </c>
      <c r="I381" s="58"/>
    </row>
    <row r="382" spans="1:14" x14ac:dyDescent="0.35">
      <c r="A382" s="86"/>
      <c r="B382" s="61"/>
      <c r="C382" s="62"/>
      <c r="D382" s="62"/>
      <c r="E382" s="61"/>
      <c r="F382" s="61"/>
      <c r="G382" s="87" t="str">
        <f t="shared" si="22"/>
        <v>0,00</v>
      </c>
      <c r="H382" s="87" t="str">
        <f t="shared" si="23"/>
        <v>0,00</v>
      </c>
      <c r="I382" s="88"/>
      <c r="J382" s="41" t="s">
        <v>33</v>
      </c>
      <c r="K382" s="42">
        <f>G383</f>
        <v>0</v>
      </c>
      <c r="L382" s="43" t="s">
        <v>36</v>
      </c>
      <c r="M382" s="43" t="s">
        <v>35</v>
      </c>
      <c r="N382" s="43" t="s">
        <v>37</v>
      </c>
    </row>
    <row r="383" spans="1:14" x14ac:dyDescent="0.35">
      <c r="A383" s="61"/>
      <c r="B383" s="62"/>
      <c r="C383" s="62"/>
      <c r="D383" s="61"/>
      <c r="E383" s="61"/>
      <c r="F383" s="77"/>
      <c r="G383" s="71">
        <f>SUM(G351:G382)</f>
        <v>0</v>
      </c>
      <c r="H383" s="71">
        <f>SUM(H351:H382)</f>
        <v>0</v>
      </c>
      <c r="I383" s="78"/>
      <c r="J383" s="44" t="s">
        <v>34</v>
      </c>
      <c r="K383" s="45">
        <f>H383</f>
        <v>0</v>
      </c>
      <c r="L383" s="45">
        <f>SUMIF(B351:B382,"Urlaub",H351:H382)</f>
        <v>0</v>
      </c>
      <c r="M383" s="45">
        <f>SUMIF(B351:B382,"Feiertag",H351:H382)</f>
        <v>0</v>
      </c>
      <c r="N383" s="45">
        <f>SUMIF(B351:B382,"Krank",H351:H382)</f>
        <v>0</v>
      </c>
    </row>
    <row r="384" spans="1:14" x14ac:dyDescent="0.35">
      <c r="A384" s="79"/>
      <c r="B384" s="80"/>
      <c r="D384" s="79"/>
      <c r="F384" s="81"/>
      <c r="I384" s="83"/>
    </row>
    <row r="385" spans="1:9" x14ac:dyDescent="0.35">
      <c r="A385" s="79"/>
      <c r="B385" s="80"/>
      <c r="D385" s="79"/>
      <c r="F385" s="81"/>
      <c r="I385" s="83"/>
    </row>
    <row r="386" spans="1:9" x14ac:dyDescent="0.35">
      <c r="A386" s="79"/>
      <c r="B386" s="80"/>
      <c r="D386" s="79"/>
      <c r="F386" s="81"/>
      <c r="I386" s="83"/>
    </row>
    <row r="387" spans="1:9" x14ac:dyDescent="0.35">
      <c r="A387" s="79"/>
      <c r="B387" s="80"/>
      <c r="D387" s="79"/>
      <c r="F387" s="81"/>
      <c r="I387" s="83"/>
    </row>
    <row r="388" spans="1:9" x14ac:dyDescent="0.35">
      <c r="A388" s="79"/>
      <c r="B388" s="80"/>
      <c r="D388" s="79"/>
      <c r="F388" s="81"/>
      <c r="I388" s="83"/>
    </row>
    <row r="389" spans="1:9" x14ac:dyDescent="0.35">
      <c r="A389" s="79"/>
      <c r="B389" s="80"/>
      <c r="D389" s="79"/>
      <c r="F389" s="81"/>
      <c r="I389" s="83"/>
    </row>
    <row r="390" spans="1:9" x14ac:dyDescent="0.35">
      <c r="A390" s="79"/>
      <c r="B390" s="80"/>
      <c r="D390" s="79"/>
      <c r="F390" s="81"/>
      <c r="I390" s="83"/>
    </row>
    <row r="391" spans="1:9" x14ac:dyDescent="0.35">
      <c r="A391" s="79"/>
      <c r="B391" s="80"/>
      <c r="D391" s="79"/>
      <c r="F391" s="81"/>
      <c r="I391" s="83"/>
    </row>
    <row r="392" spans="1:9" x14ac:dyDescent="0.35">
      <c r="A392" s="79"/>
      <c r="B392" s="80"/>
      <c r="D392" s="79"/>
      <c r="F392" s="81"/>
      <c r="I392" s="83"/>
    </row>
    <row r="393" spans="1:9" x14ac:dyDescent="0.35">
      <c r="A393" s="79"/>
      <c r="B393" s="80"/>
      <c r="D393" s="79"/>
      <c r="F393" s="81"/>
      <c r="I393" s="83"/>
    </row>
    <row r="394" spans="1:9" x14ac:dyDescent="0.35">
      <c r="A394" s="79"/>
      <c r="B394" s="80"/>
      <c r="D394" s="79"/>
      <c r="F394" s="81"/>
      <c r="I394" s="83"/>
    </row>
    <row r="395" spans="1:9" x14ac:dyDescent="0.35">
      <c r="A395" s="79"/>
      <c r="B395" s="80"/>
      <c r="D395" s="79"/>
      <c r="F395" s="81"/>
      <c r="I395" s="83"/>
    </row>
    <row r="396" spans="1:9" x14ac:dyDescent="0.35">
      <c r="A396" s="79"/>
      <c r="B396" s="80"/>
      <c r="D396" s="79"/>
      <c r="F396" s="81"/>
      <c r="I396" s="83"/>
    </row>
    <row r="397" spans="1:9" x14ac:dyDescent="0.35">
      <c r="A397" s="79"/>
      <c r="B397" s="80"/>
      <c r="D397" s="79"/>
      <c r="F397" s="81"/>
      <c r="I397" s="83"/>
    </row>
    <row r="398" spans="1:9" x14ac:dyDescent="0.35">
      <c r="A398" s="79"/>
      <c r="B398" s="80"/>
      <c r="D398" s="79"/>
      <c r="F398" s="81"/>
      <c r="I398" s="83"/>
    </row>
    <row r="399" spans="1:9" x14ac:dyDescent="0.35">
      <c r="A399" s="79"/>
      <c r="B399" s="80"/>
      <c r="D399" s="79"/>
      <c r="F399" s="81"/>
      <c r="I399" s="83"/>
    </row>
    <row r="400" spans="1:9" x14ac:dyDescent="0.35">
      <c r="A400" s="79"/>
      <c r="B400" s="80"/>
      <c r="D400" s="79"/>
      <c r="F400" s="81"/>
      <c r="I400" s="83"/>
    </row>
    <row r="401" spans="1:9" x14ac:dyDescent="0.35">
      <c r="A401" s="79"/>
      <c r="B401" s="80"/>
      <c r="D401" s="79"/>
      <c r="F401" s="81"/>
      <c r="I401" s="83"/>
    </row>
    <row r="402" spans="1:9" x14ac:dyDescent="0.35">
      <c r="A402" s="79"/>
      <c r="B402" s="80"/>
      <c r="D402" s="79"/>
      <c r="F402" s="81"/>
      <c r="I402" s="83"/>
    </row>
    <row r="403" spans="1:9" x14ac:dyDescent="0.35">
      <c r="A403" s="79"/>
      <c r="B403" s="80"/>
      <c r="D403" s="79"/>
      <c r="F403" s="81"/>
      <c r="I403" s="83"/>
    </row>
    <row r="404" spans="1:9" x14ac:dyDescent="0.35">
      <c r="A404" s="79"/>
      <c r="B404" s="80"/>
      <c r="D404" s="79"/>
      <c r="F404" s="81"/>
      <c r="I404" s="83"/>
    </row>
    <row r="405" spans="1:9" x14ac:dyDescent="0.35">
      <c r="A405" s="79"/>
      <c r="B405" s="80"/>
      <c r="D405" s="79"/>
      <c r="F405" s="81"/>
      <c r="I405" s="83"/>
    </row>
    <row r="406" spans="1:9" x14ac:dyDescent="0.35">
      <c r="A406" s="79"/>
      <c r="B406" s="80"/>
      <c r="D406" s="79"/>
      <c r="F406" s="81"/>
      <c r="I406" s="83"/>
    </row>
    <row r="407" spans="1:9" x14ac:dyDescent="0.35">
      <c r="A407" s="79"/>
      <c r="B407" s="80"/>
      <c r="D407" s="79"/>
      <c r="F407" s="81"/>
      <c r="I407" s="83"/>
    </row>
    <row r="408" spans="1:9" x14ac:dyDescent="0.35">
      <c r="A408" s="79"/>
      <c r="B408" s="80"/>
      <c r="D408" s="79"/>
      <c r="F408" s="81"/>
      <c r="I408" s="83"/>
    </row>
    <row r="409" spans="1:9" x14ac:dyDescent="0.35">
      <c r="A409" s="79"/>
      <c r="B409" s="80"/>
      <c r="D409" s="79"/>
      <c r="F409" s="81"/>
      <c r="I409" s="83"/>
    </row>
    <row r="410" spans="1:9" x14ac:dyDescent="0.35">
      <c r="A410" s="79"/>
      <c r="B410" s="80"/>
      <c r="D410" s="79"/>
      <c r="F410" s="81"/>
      <c r="I410" s="83"/>
    </row>
    <row r="411" spans="1:9" x14ac:dyDescent="0.35">
      <c r="A411" s="79"/>
      <c r="B411" s="80"/>
      <c r="D411" s="79"/>
      <c r="F411" s="81"/>
      <c r="I411" s="83"/>
    </row>
    <row r="412" spans="1:9" x14ac:dyDescent="0.35">
      <c r="A412" s="79"/>
      <c r="B412" s="80"/>
      <c r="D412" s="79"/>
      <c r="F412" s="81"/>
      <c r="I412" s="83"/>
    </row>
    <row r="413" spans="1:9" x14ac:dyDescent="0.35">
      <c r="A413" s="79"/>
      <c r="B413" s="80"/>
      <c r="D413" s="79"/>
      <c r="F413" s="81"/>
      <c r="I413" s="83"/>
    </row>
    <row r="414" spans="1:9" x14ac:dyDescent="0.35">
      <c r="A414" s="79"/>
      <c r="B414" s="80"/>
      <c r="D414" s="79"/>
      <c r="F414" s="81"/>
      <c r="I414" s="83"/>
    </row>
    <row r="415" spans="1:9" x14ac:dyDescent="0.35">
      <c r="A415" s="79"/>
      <c r="B415" s="80"/>
      <c r="D415" s="79"/>
      <c r="F415" s="81"/>
      <c r="I415" s="83"/>
    </row>
    <row r="416" spans="1:9" x14ac:dyDescent="0.35">
      <c r="A416" s="79"/>
      <c r="B416" s="80"/>
      <c r="D416" s="79"/>
      <c r="F416" s="81"/>
      <c r="I416" s="83"/>
    </row>
    <row r="417" spans="1:9" x14ac:dyDescent="0.35">
      <c r="A417" s="79"/>
      <c r="B417" s="80"/>
      <c r="D417" s="79"/>
      <c r="F417" s="81"/>
      <c r="I417" s="83"/>
    </row>
    <row r="418" spans="1:9" x14ac:dyDescent="0.35">
      <c r="A418" s="79"/>
      <c r="B418" s="80"/>
      <c r="D418" s="79"/>
      <c r="F418" s="81"/>
      <c r="I418" s="83"/>
    </row>
    <row r="419" spans="1:9" x14ac:dyDescent="0.35">
      <c r="A419" s="79"/>
      <c r="B419" s="80"/>
      <c r="D419" s="79"/>
      <c r="F419" s="81"/>
      <c r="I419" s="83"/>
    </row>
    <row r="420" spans="1:9" x14ac:dyDescent="0.35">
      <c r="A420" s="79"/>
      <c r="B420" s="80"/>
      <c r="D420" s="79"/>
      <c r="F420" s="81"/>
      <c r="I420" s="83"/>
    </row>
    <row r="421" spans="1:9" x14ac:dyDescent="0.35">
      <c r="A421" s="79"/>
      <c r="B421" s="80"/>
      <c r="D421" s="79"/>
      <c r="F421" s="81"/>
      <c r="I421" s="83"/>
    </row>
    <row r="422" spans="1:9" x14ac:dyDescent="0.35">
      <c r="A422" s="79"/>
      <c r="B422" s="80"/>
      <c r="D422" s="79"/>
      <c r="F422" s="81"/>
      <c r="I422" s="83"/>
    </row>
    <row r="423" spans="1:9" x14ac:dyDescent="0.35">
      <c r="A423" s="79"/>
      <c r="B423" s="80"/>
      <c r="D423" s="79"/>
      <c r="F423" s="81"/>
      <c r="I423" s="83"/>
    </row>
    <row r="424" spans="1:9" x14ac:dyDescent="0.35">
      <c r="A424" s="79"/>
      <c r="B424" s="80"/>
      <c r="D424" s="79"/>
      <c r="F424" s="81"/>
      <c r="I424" s="83"/>
    </row>
    <row r="425" spans="1:9" x14ac:dyDescent="0.35">
      <c r="A425" s="79"/>
      <c r="B425" s="80"/>
      <c r="D425" s="79"/>
      <c r="F425" s="81"/>
      <c r="I425" s="83"/>
    </row>
    <row r="426" spans="1:9" x14ac:dyDescent="0.35">
      <c r="A426" s="79"/>
      <c r="B426" s="80"/>
      <c r="D426" s="79"/>
      <c r="F426" s="81"/>
      <c r="I426" s="83"/>
    </row>
    <row r="427" spans="1:9" x14ac:dyDescent="0.35">
      <c r="A427" s="79"/>
      <c r="B427" s="80"/>
      <c r="D427" s="79"/>
      <c r="F427" s="81"/>
      <c r="I427" s="83"/>
    </row>
    <row r="428" spans="1:9" x14ac:dyDescent="0.35">
      <c r="A428" s="79"/>
      <c r="B428" s="80"/>
      <c r="D428" s="79"/>
      <c r="F428" s="81"/>
      <c r="I428" s="83"/>
    </row>
    <row r="429" spans="1:9" x14ac:dyDescent="0.35">
      <c r="A429" s="79"/>
      <c r="B429" s="80"/>
      <c r="D429" s="79"/>
      <c r="F429" s="81"/>
      <c r="I429" s="83"/>
    </row>
    <row r="430" spans="1:9" x14ac:dyDescent="0.35">
      <c r="A430" s="79"/>
      <c r="B430" s="80"/>
      <c r="D430" s="79"/>
      <c r="F430" s="81"/>
      <c r="I430" s="83"/>
    </row>
    <row r="431" spans="1:9" x14ac:dyDescent="0.35">
      <c r="A431" s="79"/>
      <c r="B431" s="80"/>
      <c r="D431" s="79"/>
      <c r="F431" s="81"/>
      <c r="I431" s="83"/>
    </row>
    <row r="432" spans="1:9" x14ac:dyDescent="0.35">
      <c r="A432" s="79"/>
      <c r="B432" s="80"/>
      <c r="D432" s="79"/>
      <c r="F432" s="81"/>
      <c r="I432" s="83"/>
    </row>
    <row r="433" spans="1:9" x14ac:dyDescent="0.35">
      <c r="A433" s="79"/>
      <c r="B433" s="80"/>
      <c r="D433" s="79"/>
      <c r="F433" s="81"/>
      <c r="I433" s="83"/>
    </row>
    <row r="434" spans="1:9" x14ac:dyDescent="0.35">
      <c r="A434" s="79"/>
      <c r="B434" s="80"/>
      <c r="D434" s="79"/>
      <c r="F434" s="81"/>
      <c r="I434" s="83"/>
    </row>
    <row r="435" spans="1:9" x14ac:dyDescent="0.35">
      <c r="A435" s="79"/>
      <c r="B435" s="80"/>
      <c r="D435" s="79"/>
      <c r="F435" s="81"/>
      <c r="I435" s="83"/>
    </row>
    <row r="436" spans="1:9" x14ac:dyDescent="0.35">
      <c r="A436" s="79"/>
      <c r="B436" s="80"/>
      <c r="D436" s="79"/>
      <c r="F436" s="81"/>
      <c r="I436" s="83"/>
    </row>
    <row r="437" spans="1:9" x14ac:dyDescent="0.35">
      <c r="A437" s="79"/>
      <c r="B437" s="80"/>
      <c r="D437" s="79"/>
      <c r="F437" s="81"/>
      <c r="I437" s="83"/>
    </row>
    <row r="438" spans="1:9" x14ac:dyDescent="0.35">
      <c r="A438" s="79"/>
      <c r="B438" s="80"/>
      <c r="D438" s="79"/>
      <c r="F438" s="81"/>
      <c r="I438" s="83"/>
    </row>
    <row r="439" spans="1:9" x14ac:dyDescent="0.35">
      <c r="A439" s="79"/>
      <c r="B439" s="80"/>
      <c r="D439" s="79"/>
      <c r="F439" s="81"/>
      <c r="I439" s="83"/>
    </row>
    <row r="440" spans="1:9" x14ac:dyDescent="0.35">
      <c r="A440" s="79"/>
      <c r="B440" s="80"/>
      <c r="D440" s="79"/>
      <c r="F440" s="81"/>
      <c r="I440" s="83"/>
    </row>
    <row r="441" spans="1:9" x14ac:dyDescent="0.35">
      <c r="A441" s="79"/>
      <c r="B441" s="80"/>
      <c r="D441" s="79"/>
      <c r="F441" s="81"/>
      <c r="I441" s="83"/>
    </row>
    <row r="442" spans="1:9" x14ac:dyDescent="0.35">
      <c r="A442" s="79"/>
      <c r="B442" s="80"/>
      <c r="D442" s="79"/>
      <c r="F442" s="81"/>
      <c r="I442" s="83"/>
    </row>
    <row r="443" spans="1:9" x14ac:dyDescent="0.35">
      <c r="A443" s="79"/>
      <c r="B443" s="80"/>
      <c r="D443" s="79"/>
      <c r="F443" s="81"/>
      <c r="I443" s="83"/>
    </row>
    <row r="444" spans="1:9" x14ac:dyDescent="0.35">
      <c r="A444" s="79"/>
      <c r="B444" s="80"/>
      <c r="D444" s="79"/>
      <c r="F444" s="81"/>
      <c r="I444" s="83"/>
    </row>
    <row r="445" spans="1:9" x14ac:dyDescent="0.35">
      <c r="A445" s="79"/>
      <c r="B445" s="80"/>
      <c r="D445" s="79"/>
      <c r="F445" s="81"/>
      <c r="I445" s="83"/>
    </row>
    <row r="446" spans="1:9" x14ac:dyDescent="0.35">
      <c r="A446" s="79"/>
      <c r="B446" s="80"/>
      <c r="D446" s="79"/>
      <c r="F446" s="81"/>
      <c r="I446" s="83"/>
    </row>
    <row r="447" spans="1:9" x14ac:dyDescent="0.35">
      <c r="A447" s="79"/>
      <c r="B447" s="80"/>
      <c r="D447" s="79"/>
      <c r="F447" s="81"/>
      <c r="I447" s="83"/>
    </row>
    <row r="448" spans="1:9" x14ac:dyDescent="0.35">
      <c r="A448" s="79"/>
      <c r="B448" s="80"/>
      <c r="D448" s="79"/>
      <c r="F448" s="81"/>
      <c r="I448" s="83"/>
    </row>
    <row r="449" spans="1:9" x14ac:dyDescent="0.35">
      <c r="A449" s="79"/>
      <c r="B449" s="80"/>
      <c r="D449" s="79"/>
      <c r="F449" s="81"/>
      <c r="I449" s="83"/>
    </row>
    <row r="450" spans="1:9" x14ac:dyDescent="0.35">
      <c r="A450" s="79"/>
      <c r="B450" s="80"/>
      <c r="D450" s="79"/>
      <c r="F450" s="81"/>
      <c r="I450" s="83"/>
    </row>
    <row r="451" spans="1:9" x14ac:dyDescent="0.35">
      <c r="A451" s="79"/>
      <c r="B451" s="80"/>
      <c r="D451" s="79"/>
      <c r="F451" s="81"/>
      <c r="I451" s="83"/>
    </row>
    <row r="452" spans="1:9" x14ac:dyDescent="0.35">
      <c r="A452" s="79"/>
      <c r="B452" s="80"/>
      <c r="D452" s="79"/>
      <c r="F452" s="81"/>
      <c r="I452" s="83"/>
    </row>
    <row r="453" spans="1:9" x14ac:dyDescent="0.35">
      <c r="A453" s="79"/>
      <c r="B453" s="80"/>
      <c r="D453" s="79"/>
      <c r="F453" s="81"/>
      <c r="I453" s="83"/>
    </row>
    <row r="454" spans="1:9" x14ac:dyDescent="0.35">
      <c r="A454" s="79"/>
      <c r="B454" s="80"/>
      <c r="D454" s="79"/>
      <c r="F454" s="81"/>
      <c r="I454" s="83"/>
    </row>
    <row r="455" spans="1:9" x14ac:dyDescent="0.35">
      <c r="A455" s="79"/>
      <c r="B455" s="80"/>
      <c r="D455" s="79"/>
      <c r="F455" s="81"/>
      <c r="I455" s="83"/>
    </row>
    <row r="456" spans="1:9" x14ac:dyDescent="0.35">
      <c r="A456" s="79"/>
      <c r="B456" s="80"/>
      <c r="D456" s="79"/>
      <c r="F456" s="81"/>
      <c r="I456" s="83"/>
    </row>
    <row r="457" spans="1:9" x14ac:dyDescent="0.35">
      <c r="A457" s="79"/>
      <c r="B457" s="80"/>
      <c r="D457" s="79"/>
      <c r="F457" s="81"/>
      <c r="I457" s="83"/>
    </row>
    <row r="458" spans="1:9" x14ac:dyDescent="0.35">
      <c r="A458" s="79"/>
      <c r="B458" s="80"/>
      <c r="D458" s="79"/>
      <c r="F458" s="81"/>
      <c r="I458" s="83"/>
    </row>
    <row r="459" spans="1:9" x14ac:dyDescent="0.35">
      <c r="A459" s="79"/>
      <c r="B459" s="80"/>
      <c r="D459" s="79"/>
      <c r="F459" s="81"/>
      <c r="I459" s="83"/>
    </row>
    <row r="460" spans="1:9" x14ac:dyDescent="0.35">
      <c r="A460" s="79"/>
      <c r="B460" s="80"/>
      <c r="D460" s="79"/>
      <c r="F460" s="81"/>
      <c r="I460" s="83"/>
    </row>
    <row r="461" spans="1:9" x14ac:dyDescent="0.35">
      <c r="A461" s="79"/>
      <c r="B461" s="80"/>
      <c r="D461" s="79"/>
      <c r="F461" s="81"/>
      <c r="I461" s="83"/>
    </row>
    <row r="462" spans="1:9" x14ac:dyDescent="0.35">
      <c r="A462" s="79"/>
      <c r="B462" s="80"/>
      <c r="D462" s="79"/>
      <c r="F462" s="81"/>
      <c r="I462" s="83"/>
    </row>
    <row r="463" spans="1:9" x14ac:dyDescent="0.35">
      <c r="A463" s="79"/>
      <c r="B463" s="80"/>
      <c r="D463" s="79"/>
      <c r="F463" s="81"/>
      <c r="I463" s="83"/>
    </row>
    <row r="464" spans="1:9" x14ac:dyDescent="0.35">
      <c r="A464" s="79"/>
      <c r="B464" s="80"/>
      <c r="D464" s="79"/>
      <c r="F464" s="81"/>
      <c r="I464" s="83"/>
    </row>
    <row r="465" spans="1:9" x14ac:dyDescent="0.35">
      <c r="A465" s="79"/>
      <c r="B465" s="80"/>
      <c r="D465" s="79"/>
      <c r="F465" s="81"/>
      <c r="I465" s="83"/>
    </row>
    <row r="466" spans="1:9" x14ac:dyDescent="0.35">
      <c r="A466" s="79"/>
      <c r="B466" s="80"/>
      <c r="D466" s="79"/>
      <c r="F466" s="81"/>
      <c r="I466" s="83"/>
    </row>
    <row r="467" spans="1:9" x14ac:dyDescent="0.35">
      <c r="A467" s="79"/>
      <c r="B467" s="80"/>
      <c r="D467" s="79"/>
      <c r="F467" s="81"/>
      <c r="I467" s="83"/>
    </row>
    <row r="468" spans="1:9" x14ac:dyDescent="0.35">
      <c r="A468" s="79"/>
      <c r="B468" s="80"/>
      <c r="D468" s="79"/>
      <c r="F468" s="81"/>
      <c r="I468" s="83"/>
    </row>
    <row r="469" spans="1:9" x14ac:dyDescent="0.35">
      <c r="A469" s="79"/>
      <c r="B469" s="80"/>
      <c r="D469" s="79"/>
      <c r="F469" s="81"/>
      <c r="I469" s="83"/>
    </row>
    <row r="470" spans="1:9" x14ac:dyDescent="0.35">
      <c r="A470" s="79"/>
      <c r="B470" s="80"/>
      <c r="D470" s="79"/>
      <c r="F470" s="81"/>
      <c r="I470" s="83"/>
    </row>
    <row r="471" spans="1:9" x14ac:dyDescent="0.35">
      <c r="A471" s="79"/>
      <c r="B471" s="80"/>
      <c r="D471" s="79"/>
      <c r="F471" s="81"/>
      <c r="I471" s="83"/>
    </row>
    <row r="472" spans="1:9" x14ac:dyDescent="0.35">
      <c r="A472" s="79"/>
      <c r="B472" s="80"/>
      <c r="D472" s="79"/>
      <c r="F472" s="81"/>
      <c r="I472" s="83"/>
    </row>
    <row r="473" spans="1:9" x14ac:dyDescent="0.35">
      <c r="A473" s="79"/>
      <c r="B473" s="80"/>
      <c r="D473" s="79"/>
      <c r="F473" s="81"/>
      <c r="I473" s="83"/>
    </row>
    <row r="474" spans="1:9" x14ac:dyDescent="0.35">
      <c r="A474" s="79"/>
      <c r="B474" s="80"/>
      <c r="D474" s="79"/>
      <c r="F474" s="81"/>
      <c r="I474" s="83"/>
    </row>
    <row r="475" spans="1:9" x14ac:dyDescent="0.35">
      <c r="A475" s="79"/>
      <c r="B475" s="80"/>
      <c r="D475" s="79"/>
      <c r="F475" s="81"/>
      <c r="I475" s="83"/>
    </row>
    <row r="476" spans="1:9" x14ac:dyDescent="0.35">
      <c r="A476" s="79"/>
      <c r="B476" s="80"/>
      <c r="D476" s="79"/>
      <c r="F476" s="81"/>
      <c r="I476" s="83"/>
    </row>
  </sheetData>
  <sheetProtection formatColumns="0" insertColumns="0" insertRows="0" sort="0" autoFilter="0"/>
  <conditionalFormatting sqref="B212:D212 F212:I212 B213:I220 C233:I233 B234:I254 B257:D257 F257:I257 B262:I262 C261:I261 C263:I263 B264:I265 B267:I267 B266:D266 F266:I266 B268:D268 F268:I268 C269:I269 C270:D270 F270:I270 C277:I277 B282:D282 F282:I282 A224:I225 C255:I256 B258:I260 B278:I281 B271:I276 B304:D305 C306:D306 F304:I306 B194:I211 C221:I223 B226:I232 B283:I284 A194:A223 A226:A284 A285:I287 B288:I303 B307:I317 A288:A317 A318:I320 B321:I321 B323:I338 A321:A338 A339:I1048576 A2:I193 A1:H1">
    <cfRule type="expression" dxfId="183" priority="134">
      <formula>$I1="o. B."</formula>
    </cfRule>
    <cfRule type="expression" dxfId="182" priority="135">
      <formula>$I1="erl."</formula>
    </cfRule>
    <cfRule type="expression" dxfId="181" priority="136">
      <formula>$B1="HH"</formula>
    </cfRule>
    <cfRule type="expression" dxfId="180" priority="137">
      <formula>$B1="Krank"</formula>
    </cfRule>
    <cfRule type="expression" dxfId="179" priority="138">
      <formula>$B1="Feiertag"</formula>
    </cfRule>
    <cfRule type="expression" dxfId="178" priority="139">
      <formula>$B1="Werkstatt"</formula>
    </cfRule>
    <cfRule type="expression" dxfId="177" priority="140">
      <formula>$B1="Urlaub"</formula>
    </cfRule>
  </conditionalFormatting>
  <conditionalFormatting sqref="E212 B221:B223">
    <cfRule type="expression" dxfId="176" priority="127">
      <formula>$I212="erl."</formula>
    </cfRule>
    <cfRule type="expression" dxfId="175" priority="128">
      <formula>$I212="o. B."</formula>
    </cfRule>
    <cfRule type="expression" dxfId="174" priority="129">
      <formula>$B212="HH"</formula>
    </cfRule>
    <cfRule type="expression" dxfId="173" priority="130">
      <formula>$B212="Feiertag"</formula>
    </cfRule>
    <cfRule type="expression" dxfId="172" priority="131">
      <formula>$B212="Krank"</formula>
    </cfRule>
    <cfRule type="expression" dxfId="171" priority="132">
      <formula>$B212="Werkstatt"</formula>
    </cfRule>
    <cfRule type="expression" dxfId="170" priority="133">
      <formula>$B212="Urlaub"</formula>
    </cfRule>
  </conditionalFormatting>
  <conditionalFormatting sqref="B233">
    <cfRule type="expression" dxfId="169" priority="120">
      <formula>$I233="erl."</formula>
    </cfRule>
    <cfRule type="expression" dxfId="168" priority="121">
      <formula>$I233="o. B."</formula>
    </cfRule>
    <cfRule type="expression" dxfId="167" priority="122">
      <formula>$B233="HH"</formula>
    </cfRule>
    <cfRule type="expression" dxfId="166" priority="123">
      <formula>$B233="Feiertag"</formula>
    </cfRule>
    <cfRule type="expression" dxfId="165" priority="124">
      <formula>$B233="Krank"</formula>
    </cfRule>
    <cfRule type="expression" dxfId="164" priority="125">
      <formula>$B233="Werkstatt"</formula>
    </cfRule>
    <cfRule type="expression" dxfId="163" priority="126">
      <formula>$B233="Urlaub"</formula>
    </cfRule>
  </conditionalFormatting>
  <conditionalFormatting sqref="B255:B256">
    <cfRule type="expression" dxfId="162" priority="113">
      <formula>$I255="erl."</formula>
    </cfRule>
    <cfRule type="expression" dxfId="161" priority="114">
      <formula>$I255="o. B."</formula>
    </cfRule>
    <cfRule type="expression" dxfId="160" priority="115">
      <formula>$B255="HH"</formula>
    </cfRule>
    <cfRule type="expression" dxfId="159" priority="116">
      <formula>$B255="Feiertag"</formula>
    </cfRule>
    <cfRule type="expression" dxfId="158" priority="117">
      <formula>$B255="Krank"</formula>
    </cfRule>
    <cfRule type="expression" dxfId="157" priority="118">
      <formula>$B255="Werkstatt"</formula>
    </cfRule>
    <cfRule type="expression" dxfId="156" priority="119">
      <formula>$B255="Urlaub"</formula>
    </cfRule>
  </conditionalFormatting>
  <conditionalFormatting sqref="E257">
    <cfRule type="expression" dxfId="155" priority="106">
      <formula>$I257="erl."</formula>
    </cfRule>
    <cfRule type="expression" dxfId="154" priority="107">
      <formula>$I257="o. B."</formula>
    </cfRule>
    <cfRule type="expression" dxfId="153" priority="108">
      <formula>$B257="HH"</formula>
    </cfRule>
    <cfRule type="expression" dxfId="152" priority="109">
      <formula>$B257="Feiertag"</formula>
    </cfRule>
    <cfRule type="expression" dxfId="151" priority="110">
      <formula>$B257="Krank"</formula>
    </cfRule>
    <cfRule type="expression" dxfId="150" priority="111">
      <formula>$B257="Werkstatt"</formula>
    </cfRule>
    <cfRule type="expression" dxfId="149" priority="112">
      <formula>$B257="Urlaub"</formula>
    </cfRule>
  </conditionalFormatting>
  <conditionalFormatting sqref="B261">
    <cfRule type="expression" dxfId="148" priority="99">
      <formula>$I261="erl."</formula>
    </cfRule>
    <cfRule type="expression" dxfId="147" priority="100">
      <formula>$I261="o. B."</formula>
    </cfRule>
    <cfRule type="expression" dxfId="146" priority="101">
      <formula>$B261="HH"</formula>
    </cfRule>
    <cfRule type="expression" dxfId="145" priority="102">
      <formula>$B261="Feiertag"</formula>
    </cfRule>
    <cfRule type="expression" dxfId="144" priority="103">
      <formula>$B261="Krank"</formula>
    </cfRule>
    <cfRule type="expression" dxfId="143" priority="104">
      <formula>$B261="Werkstatt"</formula>
    </cfRule>
    <cfRule type="expression" dxfId="142" priority="105">
      <formula>$B261="Urlaub"</formula>
    </cfRule>
  </conditionalFormatting>
  <conditionalFormatting sqref="B263">
    <cfRule type="expression" dxfId="141" priority="92">
      <formula>$I263="erl."</formula>
    </cfRule>
    <cfRule type="expression" dxfId="140" priority="93">
      <formula>$I263="o. B."</formula>
    </cfRule>
    <cfRule type="expression" dxfId="139" priority="94">
      <formula>$B263="HH"</formula>
    </cfRule>
    <cfRule type="expression" dxfId="138" priority="95">
      <formula>$B263="Feiertag"</formula>
    </cfRule>
    <cfRule type="expression" dxfId="137" priority="96">
      <formula>$B263="Krank"</formula>
    </cfRule>
    <cfRule type="expression" dxfId="136" priority="97">
      <formula>$B263="Werkstatt"</formula>
    </cfRule>
    <cfRule type="expression" dxfId="135" priority="98">
      <formula>$B263="Urlaub"</formula>
    </cfRule>
  </conditionalFormatting>
  <conditionalFormatting sqref="E266">
    <cfRule type="expression" dxfId="134" priority="85">
      <formula>$I266="erl."</formula>
    </cfRule>
    <cfRule type="expression" dxfId="133" priority="86">
      <formula>$I266="o. B."</formula>
    </cfRule>
    <cfRule type="expression" dxfId="132" priority="87">
      <formula>$B266="HH"</formula>
    </cfRule>
    <cfRule type="expression" dxfId="131" priority="88">
      <formula>$B266="Feiertag"</formula>
    </cfRule>
    <cfRule type="expression" dxfId="130" priority="89">
      <formula>$B266="Krank"</formula>
    </cfRule>
    <cfRule type="expression" dxfId="129" priority="90">
      <formula>$B266="Werkstatt"</formula>
    </cfRule>
    <cfRule type="expression" dxfId="128" priority="91">
      <formula>$B266="Urlaub"</formula>
    </cfRule>
  </conditionalFormatting>
  <conditionalFormatting sqref="E268">
    <cfRule type="expression" dxfId="127" priority="78">
      <formula>$I268="erl."</formula>
    </cfRule>
    <cfRule type="expression" dxfId="126" priority="79">
      <formula>$I268="o. B."</formula>
    </cfRule>
    <cfRule type="expression" dxfId="125" priority="80">
      <formula>$B268="HH"</formula>
    </cfRule>
    <cfRule type="expression" dxfId="124" priority="81">
      <formula>$B268="Feiertag"</formula>
    </cfRule>
    <cfRule type="expression" dxfId="123" priority="82">
      <formula>$B268="Krank"</formula>
    </cfRule>
    <cfRule type="expression" dxfId="122" priority="83">
      <formula>$B268="Werkstatt"</formula>
    </cfRule>
    <cfRule type="expression" dxfId="121" priority="84">
      <formula>$B268="Urlaub"</formula>
    </cfRule>
  </conditionalFormatting>
  <conditionalFormatting sqref="B269">
    <cfRule type="expression" dxfId="120" priority="71">
      <formula>$I269="erl."</formula>
    </cfRule>
    <cfRule type="expression" dxfId="119" priority="72">
      <formula>$I269="o. B."</formula>
    </cfRule>
    <cfRule type="expression" dxfId="118" priority="73">
      <formula>$B269="HH"</formula>
    </cfRule>
    <cfRule type="expression" dxfId="117" priority="74">
      <formula>$B269="Feiertag"</formula>
    </cfRule>
    <cfRule type="expression" dxfId="116" priority="75">
      <formula>$B269="Krank"</formula>
    </cfRule>
    <cfRule type="expression" dxfId="115" priority="76">
      <formula>$B269="Werkstatt"</formula>
    </cfRule>
    <cfRule type="expression" dxfId="114" priority="77">
      <formula>$B269="Urlaub"</formula>
    </cfRule>
  </conditionalFormatting>
  <conditionalFormatting sqref="B270">
    <cfRule type="expression" dxfId="113" priority="64">
      <formula>$I270="erl."</formula>
    </cfRule>
    <cfRule type="expression" dxfId="112" priority="65">
      <formula>$I270="o. B."</formula>
    </cfRule>
    <cfRule type="expression" dxfId="111" priority="66">
      <formula>$B270="HH"</formula>
    </cfRule>
    <cfRule type="expression" dxfId="110" priority="67">
      <formula>$B270="Feiertag"</formula>
    </cfRule>
    <cfRule type="expression" dxfId="109" priority="68">
      <formula>$B270="Krank"</formula>
    </cfRule>
    <cfRule type="expression" dxfId="108" priority="69">
      <formula>$B270="Werkstatt"</formula>
    </cfRule>
    <cfRule type="expression" dxfId="107" priority="70">
      <formula>$B270="Urlaub"</formula>
    </cfRule>
  </conditionalFormatting>
  <conditionalFormatting sqref="E270">
    <cfRule type="expression" dxfId="106" priority="57">
      <formula>$I270="erl."</formula>
    </cfRule>
    <cfRule type="expression" dxfId="105" priority="58">
      <formula>$I270="o. B."</formula>
    </cfRule>
    <cfRule type="expression" dxfId="104" priority="59">
      <formula>$B270="HH"</formula>
    </cfRule>
    <cfRule type="expression" dxfId="103" priority="60">
      <formula>$B270="Feiertag"</formula>
    </cfRule>
    <cfRule type="expression" dxfId="102" priority="61">
      <formula>$B270="Krank"</formula>
    </cfRule>
    <cfRule type="expression" dxfId="101" priority="62">
      <formula>$B270="Werkstatt"</formula>
    </cfRule>
    <cfRule type="expression" dxfId="100" priority="63">
      <formula>$B270="Urlaub"</formula>
    </cfRule>
  </conditionalFormatting>
  <conditionalFormatting sqref="B277">
    <cfRule type="expression" dxfId="99" priority="50">
      <formula>$I277="erl."</formula>
    </cfRule>
    <cfRule type="expression" dxfId="98" priority="51">
      <formula>$I277="o. B."</formula>
    </cfRule>
    <cfRule type="expression" dxfId="97" priority="52">
      <formula>$B277="HH"</formula>
    </cfRule>
    <cfRule type="expression" dxfId="96" priority="53">
      <formula>$B277="Feiertag"</formula>
    </cfRule>
    <cfRule type="expression" dxfId="95" priority="54">
      <formula>$B277="Krank"</formula>
    </cfRule>
    <cfRule type="expression" dxfId="94" priority="55">
      <formula>$B277="Werkstatt"</formula>
    </cfRule>
    <cfRule type="expression" dxfId="93" priority="56">
      <formula>$B277="Urlaub"</formula>
    </cfRule>
  </conditionalFormatting>
  <conditionalFormatting sqref="E282">
    <cfRule type="expression" dxfId="92" priority="43">
      <formula>$I282="erl."</formula>
    </cfRule>
    <cfRule type="expression" dxfId="91" priority="44">
      <formula>$I282="o. B."</formula>
    </cfRule>
    <cfRule type="expression" dxfId="90" priority="45">
      <formula>$B282="HH"</formula>
    </cfRule>
    <cfRule type="expression" dxfId="89" priority="46">
      <formula>$B282="Feiertag"</formula>
    </cfRule>
    <cfRule type="expression" dxfId="88" priority="47">
      <formula>$B282="Krank"</formula>
    </cfRule>
    <cfRule type="expression" dxfId="87" priority="48">
      <formula>$B282="Werkstatt"</formula>
    </cfRule>
    <cfRule type="expression" dxfId="86" priority="49">
      <formula>$B282="Urlaub"</formula>
    </cfRule>
  </conditionalFormatting>
  <conditionalFormatting sqref="E304">
    <cfRule type="expression" dxfId="85" priority="36">
      <formula>$I304="erl."</formula>
    </cfRule>
    <cfRule type="expression" dxfId="84" priority="37">
      <formula>$I304="o. B."</formula>
    </cfRule>
    <cfRule type="expression" dxfId="83" priority="38">
      <formula>$B304="HH"</formula>
    </cfRule>
    <cfRule type="expression" dxfId="82" priority="39">
      <formula>$B304="Feiertag"</formula>
    </cfRule>
    <cfRule type="expression" dxfId="81" priority="40">
      <formula>$B304="Krank"</formula>
    </cfRule>
    <cfRule type="expression" dxfId="80" priority="41">
      <formula>$B304="Werkstatt"</formula>
    </cfRule>
    <cfRule type="expression" dxfId="79" priority="42">
      <formula>$B304="Urlaub"</formula>
    </cfRule>
  </conditionalFormatting>
  <conditionalFormatting sqref="E305">
    <cfRule type="expression" dxfId="78" priority="29">
      <formula>$I305="erl."</formula>
    </cfRule>
    <cfRule type="expression" dxfId="77" priority="30">
      <formula>$I305="o. B."</formula>
    </cfRule>
    <cfRule type="expression" dxfId="76" priority="31">
      <formula>$B305="HH"</formula>
    </cfRule>
    <cfRule type="expression" dxfId="75" priority="32">
      <formula>$B305="Feiertag"</formula>
    </cfRule>
    <cfRule type="expression" dxfId="74" priority="33">
      <formula>$B305="Krank"</formula>
    </cfRule>
    <cfRule type="expression" dxfId="73" priority="34">
      <formula>$B305="Werkstatt"</formula>
    </cfRule>
    <cfRule type="expression" dxfId="72" priority="35">
      <formula>$B305="Urlaub"</formula>
    </cfRule>
  </conditionalFormatting>
  <conditionalFormatting sqref="B306">
    <cfRule type="expression" dxfId="71" priority="22">
      <formula>$I306="erl."</formula>
    </cfRule>
    <cfRule type="expression" dxfId="70" priority="23">
      <formula>$I306="o. B."</formula>
    </cfRule>
    <cfRule type="expression" dxfId="69" priority="24">
      <formula>$B306="HH"</formula>
    </cfRule>
    <cfRule type="expression" dxfId="68" priority="25">
      <formula>$B306="Feiertag"</formula>
    </cfRule>
    <cfRule type="expression" dxfId="67" priority="26">
      <formula>$B306="Krank"</formula>
    </cfRule>
    <cfRule type="expression" dxfId="66" priority="27">
      <formula>$B306="Werkstatt"</formula>
    </cfRule>
    <cfRule type="expression" dxfId="65" priority="28">
      <formula>$B306="Urlaub"</formula>
    </cfRule>
  </conditionalFormatting>
  <conditionalFormatting sqref="E306">
    <cfRule type="expression" dxfId="64" priority="15">
      <formula>$I306="erl."</formula>
    </cfRule>
    <cfRule type="expression" dxfId="63" priority="16">
      <formula>$I306="o. B."</formula>
    </cfRule>
    <cfRule type="expression" dxfId="62" priority="17">
      <formula>$B306="HH"</formula>
    </cfRule>
    <cfRule type="expression" dxfId="61" priority="18">
      <formula>$B306="Feiertag"</formula>
    </cfRule>
    <cfRule type="expression" dxfId="60" priority="19">
      <formula>$B306="Krank"</formula>
    </cfRule>
    <cfRule type="expression" dxfId="59" priority="20">
      <formula>$B306="Werkstatt"</formula>
    </cfRule>
    <cfRule type="expression" dxfId="58" priority="21">
      <formula>$B306="Urlaub"</formula>
    </cfRule>
  </conditionalFormatting>
  <conditionalFormatting sqref="B322:I322">
    <cfRule type="expression" dxfId="57" priority="8">
      <formula>$I322="erl."</formula>
    </cfRule>
    <cfRule type="expression" dxfId="56" priority="9">
      <formula>$I322="o. B."</formula>
    </cfRule>
    <cfRule type="expression" dxfId="55" priority="10">
      <formula>$B322="HH"</formula>
    </cfRule>
    <cfRule type="expression" dxfId="54" priority="11">
      <formula>$B322="Feiertag"</formula>
    </cfRule>
    <cfRule type="expression" dxfId="53" priority="12">
      <formula>$B322="Krank"</formula>
    </cfRule>
    <cfRule type="expression" dxfId="52" priority="13">
      <formula>$B322="Werkstatt"</formula>
    </cfRule>
    <cfRule type="expression" dxfId="51" priority="14">
      <formula>$B322="Urlaub"</formula>
    </cfRule>
  </conditionalFormatting>
  <conditionalFormatting sqref="I1">
    <cfRule type="expression" dxfId="50" priority="1">
      <formula>$I1="erl."</formula>
    </cfRule>
    <cfRule type="expression" dxfId="49" priority="2">
      <formula>$I1="o. B."</formula>
    </cfRule>
    <cfRule type="expression" dxfId="48" priority="3">
      <formula>$B1="HH"</formula>
    </cfRule>
    <cfRule type="expression" dxfId="47" priority="4">
      <formula>$B1="Feiertag"</formula>
    </cfRule>
    <cfRule type="expression" dxfId="46" priority="5">
      <formula>$B1="Krank"</formula>
    </cfRule>
    <cfRule type="expression" dxfId="45" priority="6">
      <formula>$B1="Werkstatt"</formula>
    </cfRule>
    <cfRule type="expression" dxfId="44" priority="7">
      <formula>$B1="Urlaub"</formula>
    </cfRule>
  </conditionalFormatting>
  <dataValidations count="1">
    <dataValidation allowBlank="1" showInputMessage="1" showErrorMessage="1" prompt="1=prod._x000a_2=unprod." sqref="F2:F382" xr:uid="{75A7653D-23CF-4BB1-AC04-EC8F3D81E061}"/>
  </dataValidations>
  <pageMargins left="0.7" right="0.7" top="0.78740157499999996" bottom="0.78740157499999996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C5CF83-3C60-4CB7-9E0A-791452B5D2F5}">
  <sheetPr codeName="Tabelle3"/>
  <dimension ref="A1:O35"/>
  <sheetViews>
    <sheetView workbookViewId="0">
      <selection activeCell="M2" sqref="M2"/>
    </sheetView>
  </sheetViews>
  <sheetFormatPr baseColWidth="10" defaultRowHeight="14.5" x14ac:dyDescent="0.35"/>
  <cols>
    <col min="1" max="1" width="17.54296875" bestFit="1" customWidth="1"/>
    <col min="2" max="2" width="10.1796875" bestFit="1" customWidth="1"/>
    <col min="3" max="3" width="7.81640625" bestFit="1" customWidth="1"/>
    <col min="4" max="9" width="7.453125" bestFit="1" customWidth="1"/>
    <col min="10" max="10" width="10.81640625" bestFit="1" customWidth="1"/>
    <col min="11" max="11" width="8.26953125" bestFit="1" customWidth="1"/>
    <col min="12" max="12" width="10.453125" bestFit="1" customWidth="1"/>
    <col min="13" max="13" width="10.1796875" bestFit="1" customWidth="1"/>
  </cols>
  <sheetData>
    <row r="1" spans="1:15" x14ac:dyDescent="0.35">
      <c r="A1" s="1" t="s">
        <v>8</v>
      </c>
      <c r="B1" s="1">
        <f>NETWORKDAYS("01.01.2020","31.01.2020")*8</f>
        <v>184</v>
      </c>
      <c r="C1" s="1">
        <f>NETWORKDAYS("01.02.2020","29.02.2020")*8</f>
        <v>160</v>
      </c>
      <c r="D1" s="1">
        <f>NETWORKDAYS("01.03.2020","31.03.2020")*8</f>
        <v>176</v>
      </c>
      <c r="E1" s="1">
        <f>NETWORKDAYS("01.04.2020","30.04.2020")*8</f>
        <v>176</v>
      </c>
      <c r="F1" s="1">
        <f>NETWORKDAYS("01.05.2020","31.05.2020")*8</f>
        <v>168</v>
      </c>
      <c r="G1" s="1">
        <f>NETWORKDAYS("01.06.2020","30.06.2020")*8</f>
        <v>176</v>
      </c>
      <c r="H1" s="1">
        <f>NETWORKDAYS("01.07.2020","31.07.2020")*8</f>
        <v>184</v>
      </c>
      <c r="I1" s="1">
        <f>NETWORKDAYS("01.08.2020","31.08.2020")*8</f>
        <v>168</v>
      </c>
      <c r="J1" s="1">
        <f>NETWORKDAYS("01.09.2020","30.09.2020")*8</f>
        <v>176</v>
      </c>
      <c r="K1" s="1">
        <f>NETWORKDAYS("01.10.2020","31.10.2020")*8</f>
        <v>176</v>
      </c>
      <c r="L1" s="1">
        <f>NETWORKDAYS("01.11.2020","30.11.2020")*8</f>
        <v>168</v>
      </c>
      <c r="M1" s="1">
        <f>NETWORKDAYS("01.12.2020","31.12.2020")*8</f>
        <v>184</v>
      </c>
      <c r="N1">
        <f>SUM(B1:M1)</f>
        <v>2096</v>
      </c>
    </row>
    <row r="2" spans="1:15" x14ac:dyDescent="0.35">
      <c r="A2" s="1"/>
      <c r="B2" s="1" t="s">
        <v>17</v>
      </c>
      <c r="C2" s="1" t="s">
        <v>18</v>
      </c>
      <c r="D2" s="1" t="s">
        <v>19</v>
      </c>
      <c r="E2" s="1" t="s">
        <v>20</v>
      </c>
      <c r="F2" s="1" t="s">
        <v>21</v>
      </c>
      <c r="G2" s="1" t="s">
        <v>22</v>
      </c>
      <c r="H2" s="1" t="s">
        <v>23</v>
      </c>
      <c r="I2" s="1" t="s">
        <v>24</v>
      </c>
      <c r="J2" s="1" t="s">
        <v>25</v>
      </c>
      <c r="K2" s="1" t="s">
        <v>26</v>
      </c>
      <c r="L2" s="1" t="s">
        <v>27</v>
      </c>
      <c r="M2" s="1" t="s">
        <v>28</v>
      </c>
    </row>
    <row r="3" spans="1:15" x14ac:dyDescent="0.35">
      <c r="A3" s="2" t="s">
        <v>0</v>
      </c>
      <c r="B3" s="2" t="s">
        <v>0</v>
      </c>
      <c r="C3" s="2" t="s">
        <v>0</v>
      </c>
      <c r="D3" s="2" t="s">
        <v>0</v>
      </c>
      <c r="E3" s="2" t="s">
        <v>0</v>
      </c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0</v>
      </c>
      <c r="L3" s="2" t="s">
        <v>0</v>
      </c>
      <c r="M3" s="2" t="s">
        <v>0</v>
      </c>
    </row>
    <row r="4" spans="1:15" x14ac:dyDescent="0.35">
      <c r="A4" s="1" t="s">
        <v>6</v>
      </c>
      <c r="B4" s="95">
        <f>Moy!K54</f>
        <v>111.75</v>
      </c>
      <c r="C4" s="95">
        <f>Moy!K83</f>
        <v>0</v>
      </c>
      <c r="D4" s="10">
        <f>Moy!K115</f>
        <v>0</v>
      </c>
      <c r="E4" s="10">
        <f>Moy!K147</f>
        <v>0</v>
      </c>
      <c r="F4" s="10">
        <f>Moy!K180</f>
        <v>0</v>
      </c>
      <c r="G4" s="10">
        <f>Moy!K212</f>
        <v>0</v>
      </c>
      <c r="H4" s="10">
        <f>Moy!K245</f>
        <v>0</v>
      </c>
      <c r="I4" s="10">
        <f>Moy!K276</f>
        <v>0</v>
      </c>
      <c r="J4" s="10">
        <f>Moy!K307</f>
        <v>0</v>
      </c>
      <c r="K4" s="10">
        <f>Moy!K340</f>
        <v>0</v>
      </c>
      <c r="L4" s="10">
        <f>Moy!K371</f>
        <v>0</v>
      </c>
      <c r="M4" s="10">
        <f>Moy!K403</f>
        <v>0</v>
      </c>
    </row>
    <row r="5" spans="1:15" ht="15" thickBot="1" x14ac:dyDescent="0.4">
      <c r="A5" s="3" t="s">
        <v>9</v>
      </c>
      <c r="B5" s="11">
        <f>Moy!K55</f>
        <v>33.5</v>
      </c>
      <c r="C5" s="11">
        <f>Moy!K84</f>
        <v>0</v>
      </c>
      <c r="D5" s="11">
        <f>Moy!K116</f>
        <v>0</v>
      </c>
      <c r="E5" s="11">
        <f>Moy!K148</f>
        <v>0</v>
      </c>
      <c r="F5" s="11">
        <f>Moy!K181</f>
        <v>0</v>
      </c>
      <c r="G5" s="11">
        <f>Moy!K213</f>
        <v>0</v>
      </c>
      <c r="H5" s="11">
        <f>Moy!K246</f>
        <v>0</v>
      </c>
      <c r="I5" s="11">
        <f>Moy!K277</f>
        <v>0</v>
      </c>
      <c r="J5" s="11">
        <f>Moy!K308</f>
        <v>0</v>
      </c>
      <c r="K5" s="11">
        <f>Moy!K341</f>
        <v>0</v>
      </c>
      <c r="L5" s="11">
        <f>Moy!K372</f>
        <v>0</v>
      </c>
      <c r="M5" s="11">
        <f>Moy!K404</f>
        <v>0</v>
      </c>
    </row>
    <row r="6" spans="1:15" ht="15" thickBot="1" x14ac:dyDescent="0.4">
      <c r="A6" s="4"/>
      <c r="B6" s="12">
        <f t="shared" ref="B6:M6" si="0">SUM(B4:B5)</f>
        <v>145.25</v>
      </c>
      <c r="C6" s="12">
        <f t="shared" si="0"/>
        <v>0</v>
      </c>
      <c r="D6" s="12">
        <f t="shared" si="0"/>
        <v>0</v>
      </c>
      <c r="E6" s="12">
        <f t="shared" si="0"/>
        <v>0</v>
      </c>
      <c r="F6" s="12">
        <f t="shared" si="0"/>
        <v>0</v>
      </c>
      <c r="G6" s="12">
        <f t="shared" si="0"/>
        <v>0</v>
      </c>
      <c r="H6" s="12">
        <f t="shared" si="0"/>
        <v>0</v>
      </c>
      <c r="I6" s="12">
        <f t="shared" si="0"/>
        <v>0</v>
      </c>
      <c r="J6" s="12">
        <f t="shared" si="0"/>
        <v>0</v>
      </c>
      <c r="K6" s="12">
        <f t="shared" si="0"/>
        <v>0</v>
      </c>
      <c r="L6" s="12">
        <f t="shared" si="0"/>
        <v>0</v>
      </c>
      <c r="M6" s="19">
        <f t="shared" si="0"/>
        <v>0</v>
      </c>
    </row>
    <row r="7" spans="1:15" x14ac:dyDescent="0.35">
      <c r="A7" s="5" t="s">
        <v>10</v>
      </c>
      <c r="B7" s="13">
        <f>Moy!L55</f>
        <v>16</v>
      </c>
      <c r="C7" s="13">
        <f>Moy!L84</f>
        <v>0</v>
      </c>
      <c r="D7" s="13">
        <f>Moy!L116</f>
        <v>0</v>
      </c>
      <c r="E7" s="13">
        <f>Moy!L148</f>
        <v>0</v>
      </c>
      <c r="F7" s="13">
        <f>Moy!L181</f>
        <v>0</v>
      </c>
      <c r="G7" s="13">
        <f>Moy!L213</f>
        <v>0</v>
      </c>
      <c r="H7" s="13">
        <f>Moy!L246</f>
        <v>0</v>
      </c>
      <c r="I7" s="13">
        <f>Moy!L277</f>
        <v>0</v>
      </c>
      <c r="J7" s="13">
        <f>Moy!L308</f>
        <v>0</v>
      </c>
      <c r="K7" s="13">
        <f>Moy!L341</f>
        <v>0</v>
      </c>
      <c r="L7" s="13">
        <f>Moy!L372</f>
        <v>0</v>
      </c>
      <c r="M7" s="13">
        <f>Moy!L404</f>
        <v>0</v>
      </c>
    </row>
    <row r="8" spans="1:15" x14ac:dyDescent="0.35">
      <c r="A8" s="1" t="s">
        <v>11</v>
      </c>
      <c r="B8" s="14">
        <f>Moy!M55</f>
        <v>8</v>
      </c>
      <c r="C8" s="14">
        <f>Moy!M84</f>
        <v>0</v>
      </c>
      <c r="D8" s="14">
        <f>Moy!M116</f>
        <v>0</v>
      </c>
      <c r="E8" s="14">
        <f>Moy!M148</f>
        <v>0</v>
      </c>
      <c r="F8" s="14">
        <f>Moy!M181</f>
        <v>0</v>
      </c>
      <c r="G8" s="14">
        <f>Moy!M213</f>
        <v>0</v>
      </c>
      <c r="H8" s="14">
        <f>Moy!M246</f>
        <v>0</v>
      </c>
      <c r="I8" s="14">
        <f>Moy!M277</f>
        <v>0</v>
      </c>
      <c r="J8" s="14">
        <f>Moy!M308</f>
        <v>0</v>
      </c>
      <c r="K8" s="14">
        <f>Moy!M341</f>
        <v>0</v>
      </c>
      <c r="L8" s="14">
        <f>Moy!M372</f>
        <v>0</v>
      </c>
      <c r="M8" s="14">
        <f>Moy!M404</f>
        <v>0</v>
      </c>
    </row>
    <row r="9" spans="1:15" ht="15" thickBot="1" x14ac:dyDescent="0.4">
      <c r="A9" s="3" t="s">
        <v>38</v>
      </c>
      <c r="B9" s="15">
        <f>Moy!N55</f>
        <v>0</v>
      </c>
      <c r="C9" s="15">
        <f>Moy!N84</f>
        <v>0</v>
      </c>
      <c r="D9" s="15">
        <f>Moy!N116</f>
        <v>0</v>
      </c>
      <c r="E9" s="15">
        <f>Moy!N148</f>
        <v>0</v>
      </c>
      <c r="F9" s="15">
        <f>Moy!N181</f>
        <v>0</v>
      </c>
      <c r="G9" s="15">
        <f>Moy!N213</f>
        <v>0</v>
      </c>
      <c r="H9" s="15">
        <f>Moy!N246</f>
        <v>0</v>
      </c>
      <c r="I9" s="15">
        <f>Moy!N277</f>
        <v>0</v>
      </c>
      <c r="J9" s="15">
        <f>Moy!N308</f>
        <v>0</v>
      </c>
      <c r="K9" s="15">
        <f>Moy!N341</f>
        <v>0</v>
      </c>
      <c r="L9" s="15">
        <f>Moy!N372</f>
        <v>0</v>
      </c>
      <c r="M9" s="15">
        <f>Moy!N404</f>
        <v>0</v>
      </c>
    </row>
    <row r="10" spans="1:15" ht="15" thickBot="1" x14ac:dyDescent="0.4">
      <c r="A10" s="4"/>
      <c r="B10" s="27">
        <f>SUM(B7:B9)</f>
        <v>24</v>
      </c>
      <c r="C10" s="27">
        <f t="shared" ref="C10:M10" si="1">SUM(C7:C9)</f>
        <v>0</v>
      </c>
      <c r="D10" s="27">
        <f t="shared" si="1"/>
        <v>0</v>
      </c>
      <c r="E10" s="27">
        <f t="shared" si="1"/>
        <v>0</v>
      </c>
      <c r="F10" s="27">
        <f t="shared" si="1"/>
        <v>0</v>
      </c>
      <c r="G10" s="27">
        <f t="shared" si="1"/>
        <v>0</v>
      </c>
      <c r="H10" s="27">
        <f t="shared" si="1"/>
        <v>0</v>
      </c>
      <c r="I10" s="27">
        <f t="shared" si="1"/>
        <v>0</v>
      </c>
      <c r="J10" s="27">
        <f t="shared" si="1"/>
        <v>0</v>
      </c>
      <c r="K10" s="27">
        <f t="shared" si="1"/>
        <v>0</v>
      </c>
      <c r="L10" s="27">
        <f t="shared" si="1"/>
        <v>0</v>
      </c>
      <c r="M10" s="27">
        <f t="shared" si="1"/>
        <v>0</v>
      </c>
    </row>
    <row r="11" spans="1:15" ht="15" thickBot="1" x14ac:dyDescent="0.4">
      <c r="A11" s="25" t="s">
        <v>12</v>
      </c>
      <c r="B11" s="26">
        <f>B6-B10</f>
        <v>121.25</v>
      </c>
      <c r="C11" s="26">
        <f t="shared" ref="C11:M11" si="2">C6-C10</f>
        <v>0</v>
      </c>
      <c r="D11" s="26">
        <f t="shared" si="2"/>
        <v>0</v>
      </c>
      <c r="E11" s="26">
        <f t="shared" si="2"/>
        <v>0</v>
      </c>
      <c r="F11" s="26">
        <f t="shared" si="2"/>
        <v>0</v>
      </c>
      <c r="G11" s="26">
        <f t="shared" si="2"/>
        <v>0</v>
      </c>
      <c r="H11" s="26">
        <f t="shared" si="2"/>
        <v>0</v>
      </c>
      <c r="I11" s="26">
        <f t="shared" si="2"/>
        <v>0</v>
      </c>
      <c r="J11" s="26">
        <f t="shared" si="2"/>
        <v>0</v>
      </c>
      <c r="K11" s="26">
        <f t="shared" si="2"/>
        <v>0</v>
      </c>
      <c r="L11" s="26">
        <f t="shared" si="2"/>
        <v>0</v>
      </c>
      <c r="M11" s="26">
        <f t="shared" si="2"/>
        <v>0</v>
      </c>
      <c r="O11" s="21"/>
    </row>
    <row r="12" spans="1:15" x14ac:dyDescent="0.35">
      <c r="A12" s="7" t="s">
        <v>1</v>
      </c>
      <c r="B12" s="7" t="s">
        <v>1</v>
      </c>
      <c r="C12" s="7" t="s">
        <v>1</v>
      </c>
      <c r="D12" s="7" t="s">
        <v>1</v>
      </c>
      <c r="E12" s="7" t="s">
        <v>1</v>
      </c>
      <c r="F12" s="7" t="s">
        <v>1</v>
      </c>
      <c r="G12" s="7" t="s">
        <v>1</v>
      </c>
      <c r="H12" s="7" t="s">
        <v>1</v>
      </c>
      <c r="I12" s="7" t="s">
        <v>1</v>
      </c>
      <c r="J12" s="7" t="s">
        <v>1</v>
      </c>
      <c r="K12" s="7" t="s">
        <v>1</v>
      </c>
      <c r="L12" s="7" t="s">
        <v>1</v>
      </c>
      <c r="M12" s="7" t="s">
        <v>1</v>
      </c>
      <c r="O12" s="21"/>
    </row>
    <row r="13" spans="1:15" x14ac:dyDescent="0.35">
      <c r="A13" s="1" t="s">
        <v>6</v>
      </c>
      <c r="B13" s="95">
        <f>Grieser!K26</f>
        <v>40</v>
      </c>
      <c r="C13" s="10">
        <f>Grieser!K56</f>
        <v>0</v>
      </c>
      <c r="D13" s="10">
        <f>Grieser!K88</f>
        <v>0</v>
      </c>
      <c r="E13" s="10">
        <f>Grieser!K120</f>
        <v>0</v>
      </c>
      <c r="F13" s="10">
        <f>Grieser!K153</f>
        <v>0</v>
      </c>
      <c r="G13" s="10">
        <f>Grieser!K185</f>
        <v>0</v>
      </c>
      <c r="H13" s="10">
        <f>Grieser!K218</f>
        <v>0</v>
      </c>
      <c r="I13" s="10">
        <f>Grieser!K247</f>
        <v>0</v>
      </c>
      <c r="J13" s="10">
        <f>Grieser!K279</f>
        <v>0</v>
      </c>
      <c r="K13" s="10">
        <f>Grieser!K312</f>
        <v>0</v>
      </c>
      <c r="L13" s="10">
        <f>Grieser!K343</f>
        <v>0</v>
      </c>
      <c r="M13" s="10">
        <f>Grieser!K376</f>
        <v>0</v>
      </c>
    </row>
    <row r="14" spans="1:15" ht="15" thickBot="1" x14ac:dyDescent="0.4">
      <c r="A14" s="3" t="s">
        <v>9</v>
      </c>
      <c r="B14" s="11">
        <f>Grieser!K27</f>
        <v>112</v>
      </c>
      <c r="C14" s="11">
        <f>Grieser!K57</f>
        <v>0</v>
      </c>
      <c r="D14" s="10">
        <f>Grieser!K89</f>
        <v>0</v>
      </c>
      <c r="E14" s="10">
        <f>Grieser!K121</f>
        <v>0</v>
      </c>
      <c r="F14" s="10">
        <f>Grieser!K154</f>
        <v>0</v>
      </c>
      <c r="G14" s="10">
        <f>Grieser!K186</f>
        <v>0</v>
      </c>
      <c r="H14" s="10">
        <f>Grieser!K219</f>
        <v>0</v>
      </c>
      <c r="I14" s="10">
        <f>Grieser!K248</f>
        <v>0</v>
      </c>
      <c r="J14" s="10">
        <f>Grieser!K280</f>
        <v>0</v>
      </c>
      <c r="K14" s="10">
        <f>Grieser!K313</f>
        <v>0</v>
      </c>
      <c r="L14" s="10">
        <f>Grieser!K344</f>
        <v>0</v>
      </c>
      <c r="M14" s="10">
        <f>Grieser!K377</f>
        <v>0</v>
      </c>
    </row>
    <row r="15" spans="1:15" ht="15" thickBot="1" x14ac:dyDescent="0.4">
      <c r="A15" s="4"/>
      <c r="B15" s="12">
        <f>SUM(B13:B14)</f>
        <v>152</v>
      </c>
      <c r="C15" s="12">
        <f>SUM(C13:C14)</f>
        <v>0</v>
      </c>
      <c r="D15" s="12">
        <f t="shared" ref="D15:M15" si="3">SUM(D13:D14)</f>
        <v>0</v>
      </c>
      <c r="E15" s="12">
        <f t="shared" si="3"/>
        <v>0</v>
      </c>
      <c r="F15" s="12">
        <f t="shared" si="3"/>
        <v>0</v>
      </c>
      <c r="G15" s="12">
        <f t="shared" si="3"/>
        <v>0</v>
      </c>
      <c r="H15" s="12">
        <f t="shared" si="3"/>
        <v>0</v>
      </c>
      <c r="I15" s="12">
        <f t="shared" si="3"/>
        <v>0</v>
      </c>
      <c r="J15" s="12">
        <f t="shared" si="3"/>
        <v>0</v>
      </c>
      <c r="K15" s="12">
        <f t="shared" si="3"/>
        <v>0</v>
      </c>
      <c r="L15" s="12">
        <f t="shared" si="3"/>
        <v>0</v>
      </c>
      <c r="M15" s="19">
        <f t="shared" si="3"/>
        <v>0</v>
      </c>
    </row>
    <row r="16" spans="1:15" x14ac:dyDescent="0.35">
      <c r="A16" s="5" t="s">
        <v>10</v>
      </c>
      <c r="B16" s="13">
        <f>Grieser!L27</f>
        <v>104</v>
      </c>
      <c r="C16" s="13">
        <f>Grieser!L57</f>
        <v>0</v>
      </c>
      <c r="D16" s="13">
        <f>Grieser!L89</f>
        <v>0</v>
      </c>
      <c r="E16" s="13">
        <f>Grieser!L121</f>
        <v>0</v>
      </c>
      <c r="F16" s="13">
        <f>Grieser!L154</f>
        <v>0</v>
      </c>
      <c r="G16" s="13">
        <f>Grieser!L186</f>
        <v>0</v>
      </c>
      <c r="H16" s="13">
        <f>Grieser!L219</f>
        <v>0</v>
      </c>
      <c r="I16" s="13">
        <f>Grieser!L248</f>
        <v>0</v>
      </c>
      <c r="J16" s="13">
        <f>Grieser!L280</f>
        <v>0</v>
      </c>
      <c r="K16" s="13">
        <f>Grieser!L313</f>
        <v>0</v>
      </c>
      <c r="L16" s="13">
        <f>Grieser!L344</f>
        <v>0</v>
      </c>
      <c r="M16" s="13">
        <f>Grieser!L377</f>
        <v>0</v>
      </c>
    </row>
    <row r="17" spans="1:13" x14ac:dyDescent="0.35">
      <c r="A17" s="1" t="s">
        <v>11</v>
      </c>
      <c r="B17" s="14">
        <f>Grieser!M27</f>
        <v>8</v>
      </c>
      <c r="C17" s="14">
        <f>Grieser!M57</f>
        <v>0</v>
      </c>
      <c r="D17" s="13">
        <f>Grieser!M89</f>
        <v>0</v>
      </c>
      <c r="E17" s="14">
        <f>Grieser!M121</f>
        <v>0</v>
      </c>
      <c r="F17" s="14">
        <f>Grieser!M154</f>
        <v>0</v>
      </c>
      <c r="G17" s="14">
        <f>Grieser!M186</f>
        <v>0</v>
      </c>
      <c r="H17" s="14">
        <f>Grieser!M219</f>
        <v>0</v>
      </c>
      <c r="I17" s="14">
        <f>Grieser!M248</f>
        <v>0</v>
      </c>
      <c r="J17" s="14">
        <f>Grieser!M280</f>
        <v>0</v>
      </c>
      <c r="K17" s="14">
        <f>Grieser!M313</f>
        <v>0</v>
      </c>
      <c r="L17" s="14">
        <f>Grieser!M344</f>
        <v>0</v>
      </c>
      <c r="M17" s="14">
        <f>Grieser!M377</f>
        <v>0</v>
      </c>
    </row>
    <row r="18" spans="1:13" ht="15" thickBot="1" x14ac:dyDescent="0.4">
      <c r="A18" s="3" t="s">
        <v>38</v>
      </c>
      <c r="B18" s="15">
        <f>Grieser!N27</f>
        <v>0</v>
      </c>
      <c r="C18" s="15">
        <f>Grieser!N57</f>
        <v>0</v>
      </c>
      <c r="D18" s="15">
        <f>Grieser!N89</f>
        <v>0</v>
      </c>
      <c r="E18" s="15">
        <f>Grieser!N121</f>
        <v>0</v>
      </c>
      <c r="F18" s="15">
        <f>Grieser!N154</f>
        <v>0</v>
      </c>
      <c r="G18" s="15">
        <f>Grieser!N186</f>
        <v>0</v>
      </c>
      <c r="H18" s="15">
        <f>Grieser!N219</f>
        <v>0</v>
      </c>
      <c r="I18" s="15">
        <f>Grieser!N248</f>
        <v>0</v>
      </c>
      <c r="J18" s="15">
        <f>Grieser!N280</f>
        <v>0</v>
      </c>
      <c r="K18" s="15">
        <f>Grieser!N313</f>
        <v>0</v>
      </c>
      <c r="L18" s="15">
        <f>Grieser!N344</f>
        <v>0</v>
      </c>
      <c r="M18" s="15">
        <f>Grieser!N377</f>
        <v>0</v>
      </c>
    </row>
    <row r="19" spans="1:13" ht="15" thickBot="1" x14ac:dyDescent="0.4">
      <c r="A19" s="4"/>
      <c r="B19" s="27">
        <f>SUM(B16:B18)</f>
        <v>112</v>
      </c>
      <c r="C19" s="27">
        <f t="shared" ref="C19:M19" si="4">SUM(C16:C18)</f>
        <v>0</v>
      </c>
      <c r="D19" s="27">
        <f t="shared" si="4"/>
        <v>0</v>
      </c>
      <c r="E19" s="27">
        <f t="shared" si="4"/>
        <v>0</v>
      </c>
      <c r="F19" s="27">
        <f t="shared" si="4"/>
        <v>0</v>
      </c>
      <c r="G19" s="27">
        <f t="shared" si="4"/>
        <v>0</v>
      </c>
      <c r="H19" s="27">
        <f t="shared" si="4"/>
        <v>0</v>
      </c>
      <c r="I19" s="27">
        <f t="shared" si="4"/>
        <v>0</v>
      </c>
      <c r="J19" s="27">
        <f t="shared" si="4"/>
        <v>0</v>
      </c>
      <c r="K19" s="27">
        <f t="shared" si="4"/>
        <v>0</v>
      </c>
      <c r="L19" s="27">
        <f t="shared" si="4"/>
        <v>0</v>
      </c>
      <c r="M19" s="27">
        <f t="shared" si="4"/>
        <v>0</v>
      </c>
    </row>
    <row r="20" spans="1:13" ht="15" thickBot="1" x14ac:dyDescent="0.4">
      <c r="A20" s="6" t="s">
        <v>12</v>
      </c>
      <c r="B20" s="16">
        <f>B15-B19</f>
        <v>40</v>
      </c>
      <c r="C20" s="16">
        <f t="shared" ref="C20:M20" si="5">C15-C19</f>
        <v>0</v>
      </c>
      <c r="D20" s="16">
        <f t="shared" si="5"/>
        <v>0</v>
      </c>
      <c r="E20" s="16">
        <f t="shared" si="5"/>
        <v>0</v>
      </c>
      <c r="F20" s="16">
        <f t="shared" si="5"/>
        <v>0</v>
      </c>
      <c r="G20" s="16">
        <f t="shared" si="5"/>
        <v>0</v>
      </c>
      <c r="H20" s="16">
        <f t="shared" si="5"/>
        <v>0</v>
      </c>
      <c r="I20" s="16">
        <f t="shared" si="5"/>
        <v>0</v>
      </c>
      <c r="J20" s="16">
        <f t="shared" si="5"/>
        <v>0</v>
      </c>
      <c r="K20" s="16">
        <f t="shared" si="5"/>
        <v>0</v>
      </c>
      <c r="L20" s="16">
        <f t="shared" si="5"/>
        <v>0</v>
      </c>
      <c r="M20" s="16">
        <f t="shared" si="5"/>
        <v>0</v>
      </c>
    </row>
    <row r="21" spans="1:13" x14ac:dyDescent="0.35">
      <c r="A21" s="8" t="s">
        <v>2</v>
      </c>
      <c r="B21" s="8" t="s">
        <v>2</v>
      </c>
      <c r="C21" s="8" t="s">
        <v>2</v>
      </c>
      <c r="D21" s="8" t="s">
        <v>2</v>
      </c>
      <c r="E21" s="8" t="s">
        <v>2</v>
      </c>
      <c r="F21" s="8" t="s">
        <v>2</v>
      </c>
      <c r="G21" s="8" t="s">
        <v>2</v>
      </c>
      <c r="H21" s="8" t="s">
        <v>2</v>
      </c>
      <c r="I21" s="8" t="s">
        <v>2</v>
      </c>
      <c r="J21" s="8" t="s">
        <v>2</v>
      </c>
      <c r="K21" s="8" t="s">
        <v>2</v>
      </c>
      <c r="L21" s="8" t="s">
        <v>2</v>
      </c>
      <c r="M21" s="8" t="s">
        <v>2</v>
      </c>
    </row>
    <row r="22" spans="1:13" x14ac:dyDescent="0.35">
      <c r="A22" s="1" t="s">
        <v>6</v>
      </c>
      <c r="B22" s="10">
        <f>Fiori!K32</f>
        <v>0</v>
      </c>
      <c r="C22" s="10">
        <f>Grieser!K65</f>
        <v>0</v>
      </c>
      <c r="D22" s="10">
        <f>Grieser!K97</f>
        <v>0</v>
      </c>
      <c r="E22" s="10">
        <f>Grieser!K129</f>
        <v>0</v>
      </c>
      <c r="F22" s="10">
        <f>Grieser!K162</f>
        <v>0</v>
      </c>
      <c r="G22" s="10">
        <f>Grieser!K194</f>
        <v>0</v>
      </c>
      <c r="H22" s="10">
        <f>Grieser!K227</f>
        <v>0</v>
      </c>
      <c r="I22" s="10">
        <f>Grieser!K256</f>
        <v>0</v>
      </c>
      <c r="J22" s="10">
        <f>Grieser!K288</f>
        <v>0</v>
      </c>
      <c r="K22" s="10">
        <f>Grieser!K321</f>
        <v>0</v>
      </c>
      <c r="L22" s="10">
        <f>Grieser!K352</f>
        <v>0</v>
      </c>
      <c r="M22" s="10">
        <f>Grieser!K385</f>
        <v>0</v>
      </c>
    </row>
    <row r="23" spans="1:13" ht="15" thickBot="1" x14ac:dyDescent="0.4">
      <c r="A23" s="3" t="s">
        <v>9</v>
      </c>
      <c r="B23" s="10">
        <f>Fiori!K33</f>
        <v>8</v>
      </c>
      <c r="C23" s="10">
        <f>Grieser!K66</f>
        <v>0</v>
      </c>
      <c r="D23" s="10">
        <f>Grieser!K98</f>
        <v>0</v>
      </c>
      <c r="E23" s="10">
        <f>Grieser!K130</f>
        <v>0</v>
      </c>
      <c r="F23" s="10">
        <f>Grieser!K163</f>
        <v>0</v>
      </c>
      <c r="G23" s="10">
        <f>Grieser!K195</f>
        <v>0</v>
      </c>
      <c r="H23" s="10">
        <f>Grieser!K228</f>
        <v>0</v>
      </c>
      <c r="I23" s="10">
        <f>Grieser!K257</f>
        <v>0</v>
      </c>
      <c r="J23" s="10">
        <f>Grieser!K289</f>
        <v>0</v>
      </c>
      <c r="K23" s="10">
        <f>Grieser!K322</f>
        <v>0</v>
      </c>
      <c r="L23" s="10">
        <f>Grieser!K353</f>
        <v>0</v>
      </c>
      <c r="M23" s="10">
        <f>Grieser!K386</f>
        <v>0</v>
      </c>
    </row>
    <row r="24" spans="1:13" ht="15" thickBot="1" x14ac:dyDescent="0.4">
      <c r="A24" s="4"/>
      <c r="B24" s="12">
        <f>SUM(B22:B23)</f>
        <v>8</v>
      </c>
      <c r="C24" s="12">
        <f>SUM(C22:C23)</f>
        <v>0</v>
      </c>
      <c r="D24" s="12">
        <f t="shared" ref="D24:M24" si="6">SUM(D22:D23)</f>
        <v>0</v>
      </c>
      <c r="E24" s="12">
        <f t="shared" si="6"/>
        <v>0</v>
      </c>
      <c r="F24" s="12">
        <f t="shared" si="6"/>
        <v>0</v>
      </c>
      <c r="G24" s="12">
        <f t="shared" si="6"/>
        <v>0</v>
      </c>
      <c r="H24" s="12">
        <f t="shared" si="6"/>
        <v>0</v>
      </c>
      <c r="I24" s="12">
        <f t="shared" si="6"/>
        <v>0</v>
      </c>
      <c r="J24" s="12">
        <f t="shared" si="6"/>
        <v>0</v>
      </c>
      <c r="K24" s="12">
        <f t="shared" si="6"/>
        <v>0</v>
      </c>
      <c r="L24" s="12">
        <f t="shared" si="6"/>
        <v>0</v>
      </c>
      <c r="M24" s="19">
        <f t="shared" si="6"/>
        <v>0</v>
      </c>
    </row>
    <row r="25" spans="1:13" x14ac:dyDescent="0.35">
      <c r="A25" s="5" t="s">
        <v>10</v>
      </c>
      <c r="B25" s="13">
        <f>Grieser!L36</f>
        <v>0</v>
      </c>
      <c r="C25" s="13">
        <f>Grieser!L66</f>
        <v>0</v>
      </c>
      <c r="D25" s="13">
        <f>Grieser!L98</f>
        <v>0</v>
      </c>
      <c r="E25" s="13">
        <f>Grieser!L130</f>
        <v>0</v>
      </c>
      <c r="F25" s="13">
        <f>Grieser!L163</f>
        <v>0</v>
      </c>
      <c r="G25" s="13">
        <f>Grieser!L195</f>
        <v>0</v>
      </c>
      <c r="H25" s="13">
        <f>Grieser!L228</f>
        <v>0</v>
      </c>
      <c r="I25" s="13">
        <f>Grieser!L257</f>
        <v>0</v>
      </c>
      <c r="J25" s="13">
        <f>Grieser!L289</f>
        <v>0</v>
      </c>
      <c r="K25" s="13">
        <f>Grieser!L322</f>
        <v>0</v>
      </c>
      <c r="L25" s="13">
        <f>Grieser!L353</f>
        <v>0</v>
      </c>
      <c r="M25" s="13">
        <f>Grieser!L386</f>
        <v>0</v>
      </c>
    </row>
    <row r="26" spans="1:13" x14ac:dyDescent="0.35">
      <c r="A26" s="1" t="s">
        <v>11</v>
      </c>
      <c r="B26" s="14">
        <f>Grieser!M36</f>
        <v>0</v>
      </c>
      <c r="C26" s="14">
        <f>Grieser!M66</f>
        <v>0</v>
      </c>
      <c r="D26" s="14">
        <f>Grieser!M98</f>
        <v>0</v>
      </c>
      <c r="E26" s="14">
        <f>Grieser!M130</f>
        <v>0</v>
      </c>
      <c r="F26" s="14">
        <f>Grieser!M163</f>
        <v>0</v>
      </c>
      <c r="G26" s="14">
        <f>Grieser!M195</f>
        <v>0</v>
      </c>
      <c r="H26" s="14">
        <f>Grieser!M228</f>
        <v>0</v>
      </c>
      <c r="I26" s="14">
        <f>Grieser!M257</f>
        <v>0</v>
      </c>
      <c r="J26" s="14">
        <f>Grieser!M289</f>
        <v>0</v>
      </c>
      <c r="K26" s="14">
        <f>Grieser!M322</f>
        <v>0</v>
      </c>
      <c r="L26" s="14">
        <f>Grieser!M353</f>
        <v>0</v>
      </c>
      <c r="M26" s="14">
        <f>Grieser!M386</f>
        <v>0</v>
      </c>
    </row>
    <row r="27" spans="1:13" ht="15" thickBot="1" x14ac:dyDescent="0.4">
      <c r="A27" s="3" t="s">
        <v>38</v>
      </c>
      <c r="B27" s="15">
        <f>Grieser!N36</f>
        <v>0</v>
      </c>
      <c r="C27" s="15">
        <f>Grieser!N66</f>
        <v>0</v>
      </c>
      <c r="D27" s="15">
        <f>Grieser!N98</f>
        <v>0</v>
      </c>
      <c r="E27" s="15">
        <f>Grieser!N130</f>
        <v>0</v>
      </c>
      <c r="F27" s="15">
        <f>Grieser!N163</f>
        <v>0</v>
      </c>
      <c r="G27" s="15">
        <f>Grieser!N195</f>
        <v>0</v>
      </c>
      <c r="H27" s="15">
        <f>Grieser!N228</f>
        <v>0</v>
      </c>
      <c r="I27" s="15">
        <f>Grieser!N257</f>
        <v>0</v>
      </c>
      <c r="J27" s="15">
        <f>Grieser!N289</f>
        <v>0</v>
      </c>
      <c r="K27" s="15">
        <f>Grieser!N322</f>
        <v>0</v>
      </c>
      <c r="L27" s="15">
        <f>Grieser!N353</f>
        <v>0</v>
      </c>
      <c r="M27" s="15">
        <f>Grieser!N386</f>
        <v>0</v>
      </c>
    </row>
    <row r="28" spans="1:13" ht="15" thickBot="1" x14ac:dyDescent="0.4">
      <c r="A28" s="4"/>
      <c r="B28" s="27">
        <f>SUM(B25:B27)</f>
        <v>0</v>
      </c>
      <c r="C28" s="27">
        <f>SUM(C25:C27)</f>
        <v>0</v>
      </c>
      <c r="D28" s="27">
        <f t="shared" ref="D28:M28" si="7">SUM(D25:D27)</f>
        <v>0</v>
      </c>
      <c r="E28" s="27">
        <f t="shared" si="7"/>
        <v>0</v>
      </c>
      <c r="F28" s="27">
        <f t="shared" si="7"/>
        <v>0</v>
      </c>
      <c r="G28" s="27">
        <f t="shared" si="7"/>
        <v>0</v>
      </c>
      <c r="H28" s="27">
        <f t="shared" si="7"/>
        <v>0</v>
      </c>
      <c r="I28" s="27">
        <f t="shared" si="7"/>
        <v>0</v>
      </c>
      <c r="J28" s="27">
        <f t="shared" si="7"/>
        <v>0</v>
      </c>
      <c r="K28" s="27">
        <f t="shared" si="7"/>
        <v>0</v>
      </c>
      <c r="L28" s="27">
        <f t="shared" si="7"/>
        <v>0</v>
      </c>
      <c r="M28" s="27">
        <f t="shared" si="7"/>
        <v>0</v>
      </c>
    </row>
    <row r="29" spans="1:13" ht="15" thickBot="1" x14ac:dyDescent="0.4">
      <c r="A29" s="6" t="s">
        <v>12</v>
      </c>
      <c r="B29" s="20">
        <f>B24-B28</f>
        <v>8</v>
      </c>
      <c r="C29" s="20">
        <f>C24-C28</f>
        <v>0</v>
      </c>
      <c r="D29" s="20">
        <f t="shared" ref="D29:M29" si="8">D24-D28</f>
        <v>0</v>
      </c>
      <c r="E29" s="20">
        <f t="shared" si="8"/>
        <v>0</v>
      </c>
      <c r="F29" s="20">
        <f t="shared" si="8"/>
        <v>0</v>
      </c>
      <c r="G29" s="20">
        <f t="shared" si="8"/>
        <v>0</v>
      </c>
      <c r="H29" s="20">
        <f t="shared" si="8"/>
        <v>0</v>
      </c>
      <c r="I29" s="20">
        <f t="shared" si="8"/>
        <v>0</v>
      </c>
      <c r="J29" s="20">
        <f t="shared" si="8"/>
        <v>0</v>
      </c>
      <c r="K29" s="20">
        <f t="shared" si="8"/>
        <v>0</v>
      </c>
      <c r="L29" s="20">
        <f t="shared" si="8"/>
        <v>0</v>
      </c>
      <c r="M29" s="20">
        <f t="shared" si="8"/>
        <v>0</v>
      </c>
    </row>
    <row r="30" spans="1:13" x14ac:dyDescent="0.35">
      <c r="A30" s="5" t="s">
        <v>13</v>
      </c>
      <c r="B30" s="17">
        <f>SUM(B4,B13,B22)</f>
        <v>151.75</v>
      </c>
      <c r="C30" s="17">
        <f>SUM(C4,C13,C22)</f>
        <v>0</v>
      </c>
      <c r="D30" s="17">
        <f t="shared" ref="D30:M30" si="9">SUM(D4,D13,D22)</f>
        <v>0</v>
      </c>
      <c r="E30" s="17">
        <f t="shared" si="9"/>
        <v>0</v>
      </c>
      <c r="F30" s="17">
        <f t="shared" si="9"/>
        <v>0</v>
      </c>
      <c r="G30" s="17">
        <f t="shared" si="9"/>
        <v>0</v>
      </c>
      <c r="H30" s="17">
        <f t="shared" si="9"/>
        <v>0</v>
      </c>
      <c r="I30" s="17">
        <f t="shared" si="9"/>
        <v>0</v>
      </c>
      <c r="J30" s="17">
        <f t="shared" si="9"/>
        <v>0</v>
      </c>
      <c r="K30" s="17">
        <f t="shared" si="9"/>
        <v>0</v>
      </c>
      <c r="L30" s="17">
        <f t="shared" si="9"/>
        <v>0</v>
      </c>
      <c r="M30" s="17">
        <f t="shared" si="9"/>
        <v>0</v>
      </c>
    </row>
    <row r="31" spans="1:13" x14ac:dyDescent="0.35">
      <c r="A31" s="1" t="s">
        <v>14</v>
      </c>
      <c r="B31" s="10">
        <f>SUM(B5,B14,B23)</f>
        <v>153.5</v>
      </c>
      <c r="C31" s="10">
        <f>SUM(C5,C14,C23)</f>
        <v>0</v>
      </c>
      <c r="D31" s="10">
        <f t="shared" ref="D31:M31" si="10">SUM(D5,D14,D23)</f>
        <v>0</v>
      </c>
      <c r="E31" s="10">
        <f t="shared" si="10"/>
        <v>0</v>
      </c>
      <c r="F31" s="10">
        <f t="shared" si="10"/>
        <v>0</v>
      </c>
      <c r="G31" s="10">
        <f t="shared" si="10"/>
        <v>0</v>
      </c>
      <c r="H31" s="10">
        <f t="shared" si="10"/>
        <v>0</v>
      </c>
      <c r="I31" s="10">
        <f t="shared" si="10"/>
        <v>0</v>
      </c>
      <c r="J31" s="10">
        <f t="shared" si="10"/>
        <v>0</v>
      </c>
      <c r="K31" s="10">
        <f t="shared" si="10"/>
        <v>0</v>
      </c>
      <c r="L31" s="10">
        <f t="shared" si="10"/>
        <v>0</v>
      </c>
      <c r="M31" s="10">
        <f t="shared" si="10"/>
        <v>0</v>
      </c>
    </row>
    <row r="32" spans="1:13" x14ac:dyDescent="0.35">
      <c r="A32" s="1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</row>
    <row r="33" spans="1:13" x14ac:dyDescent="0.35">
      <c r="A33" s="1" t="s">
        <v>15</v>
      </c>
      <c r="B33" s="10">
        <f t="shared" ref="B33:M33" si="11">SUM(B1*3)</f>
        <v>552</v>
      </c>
      <c r="C33" s="10">
        <f t="shared" si="11"/>
        <v>480</v>
      </c>
      <c r="D33" s="10">
        <f t="shared" si="11"/>
        <v>528</v>
      </c>
      <c r="E33" s="10">
        <f t="shared" si="11"/>
        <v>528</v>
      </c>
      <c r="F33" s="10">
        <f t="shared" si="11"/>
        <v>504</v>
      </c>
      <c r="G33" s="10">
        <f t="shared" si="11"/>
        <v>528</v>
      </c>
      <c r="H33" s="10">
        <f t="shared" si="11"/>
        <v>552</v>
      </c>
      <c r="I33" s="10">
        <f t="shared" si="11"/>
        <v>504</v>
      </c>
      <c r="J33" s="10">
        <f t="shared" si="11"/>
        <v>528</v>
      </c>
      <c r="K33" s="10">
        <f t="shared" si="11"/>
        <v>528</v>
      </c>
      <c r="L33" s="10">
        <f t="shared" si="11"/>
        <v>504</v>
      </c>
      <c r="M33" s="10">
        <f t="shared" si="11"/>
        <v>552</v>
      </c>
    </row>
    <row r="35" spans="1:13" x14ac:dyDescent="0.35">
      <c r="A35" s="9" t="s">
        <v>16</v>
      </c>
      <c r="B35" s="18">
        <f ca="1">TODAY()</f>
        <v>43863</v>
      </c>
    </row>
  </sheetData>
  <pageMargins left="0.19685039370078741" right="0.19685039370078741" top="0.59055118110236227" bottom="0.19685039370078741" header="0.31496062992125984" footer="0.31496062992125984"/>
  <pageSetup paperSize="9" orientation="landscape" horizontalDpi="4294967292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D456C-1524-480E-9DA4-B0A236B0524B}">
  <sheetPr codeName="Tabelle1"/>
  <dimension ref="A1:A2"/>
  <sheetViews>
    <sheetView workbookViewId="0">
      <selection activeCell="A3" sqref="A3"/>
    </sheetView>
  </sheetViews>
  <sheetFormatPr baseColWidth="10" defaultRowHeight="14.5" x14ac:dyDescent="0.35"/>
  <sheetData>
    <row r="1" spans="1:1" x14ac:dyDescent="0.35">
      <c r="A1" s="22" t="s">
        <v>3</v>
      </c>
    </row>
    <row r="2" spans="1:1" x14ac:dyDescent="0.35">
      <c r="A2" s="61" t="s">
        <v>10</v>
      </c>
    </row>
  </sheetData>
  <conditionalFormatting sqref="A2">
    <cfRule type="expression" dxfId="43" priority="1">
      <formula>$I2="erl."</formula>
    </cfRule>
    <cfRule type="expression" dxfId="42" priority="2">
      <formula>$I2="o. B."</formula>
    </cfRule>
    <cfRule type="expression" dxfId="41" priority="3">
      <formula>$B2="HH"</formula>
    </cfRule>
    <cfRule type="expression" dxfId="40" priority="4">
      <formula>$B2="Feiertag"</formula>
    </cfRule>
    <cfRule type="expression" dxfId="39" priority="5">
      <formula>$B2="Krank"</formula>
    </cfRule>
    <cfRule type="expression" dxfId="38" priority="6">
      <formula>$B2="Werkstatt"</formula>
    </cfRule>
    <cfRule type="expression" dxfId="37" priority="7">
      <formula>$B2="Urlaub"</formula>
    </cfRule>
  </conditionalFormatting>
  <pageMargins left="0.7" right="0.7" top="0.78740157499999996" bottom="0.78740157499999996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2D6E08-B37C-40C6-A4F9-B74B642829A8}">
  <sheetPr codeName="Tabelle5"/>
  <dimension ref="A1:I18"/>
  <sheetViews>
    <sheetView tabSelected="1" workbookViewId="0"/>
  </sheetViews>
  <sheetFormatPr baseColWidth="10" defaultRowHeight="14.5" x14ac:dyDescent="0.35"/>
  <sheetData>
    <row r="1" spans="1:9" x14ac:dyDescent="0.35">
      <c r="A1" s="64" t="s">
        <v>0</v>
      </c>
      <c r="B1" s="65" t="s">
        <v>3</v>
      </c>
      <c r="C1" s="66" t="s">
        <v>4</v>
      </c>
      <c r="D1" s="66" t="s">
        <v>5</v>
      </c>
      <c r="E1" s="65" t="s">
        <v>39</v>
      </c>
      <c r="F1" s="65" t="s">
        <v>40</v>
      </c>
      <c r="G1" s="67" t="s">
        <v>6</v>
      </c>
      <c r="H1" s="67" t="s">
        <v>7</v>
      </c>
      <c r="I1" s="68" t="s">
        <v>88</v>
      </c>
    </row>
    <row r="2" spans="1:9" x14ac:dyDescent="0.35">
      <c r="A2" s="103">
        <v>43832</v>
      </c>
      <c r="B2" s="104" t="s">
        <v>10</v>
      </c>
      <c r="C2" s="105">
        <v>0.3125</v>
      </c>
      <c r="D2" s="105">
        <v>0.64583333333333337</v>
      </c>
      <c r="E2" s="104"/>
      <c r="F2" s="104">
        <v>2</v>
      </c>
      <c r="G2" s="63" t="s">
        <v>89</v>
      </c>
      <c r="H2" s="63">
        <v>8</v>
      </c>
      <c r="I2" s="63"/>
    </row>
    <row r="3" spans="1:9" x14ac:dyDescent="0.35">
      <c r="A3" s="103">
        <v>43833</v>
      </c>
      <c r="B3" s="104" t="s">
        <v>10</v>
      </c>
      <c r="C3" s="105">
        <v>0.3125</v>
      </c>
      <c r="D3" s="105">
        <v>0.64583333333333337</v>
      </c>
      <c r="E3" s="104"/>
      <c r="F3" s="104">
        <v>2</v>
      </c>
      <c r="G3" s="63" t="s">
        <v>89</v>
      </c>
      <c r="H3" s="63">
        <v>8</v>
      </c>
      <c r="I3" s="63"/>
    </row>
    <row r="4" spans="1:9" x14ac:dyDescent="0.35">
      <c r="A4" s="89" t="s">
        <v>1</v>
      </c>
      <c r="B4" s="65" t="s">
        <v>3</v>
      </c>
      <c r="C4" s="66" t="s">
        <v>4</v>
      </c>
      <c r="D4" s="66" t="s">
        <v>5</v>
      </c>
      <c r="E4" s="65" t="s">
        <v>39</v>
      </c>
      <c r="F4" s="90" t="s">
        <v>41</v>
      </c>
      <c r="G4" s="67" t="s">
        <v>6</v>
      </c>
      <c r="H4" s="67" t="s">
        <v>7</v>
      </c>
      <c r="I4" s="68" t="s">
        <v>88</v>
      </c>
    </row>
    <row r="5" spans="1:9" x14ac:dyDescent="0.35">
      <c r="A5" s="106">
        <v>43832</v>
      </c>
      <c r="B5" s="104" t="s">
        <v>10</v>
      </c>
      <c r="C5" s="105">
        <v>0.3125</v>
      </c>
      <c r="D5" s="105">
        <v>0.64583333333333337</v>
      </c>
      <c r="E5" s="104"/>
      <c r="F5" s="104">
        <v>2</v>
      </c>
      <c r="G5" s="63" t="s">
        <v>89</v>
      </c>
      <c r="H5" s="63">
        <v>8</v>
      </c>
      <c r="I5" s="63"/>
    </row>
    <row r="6" spans="1:9" x14ac:dyDescent="0.35">
      <c r="A6" s="106">
        <v>43833</v>
      </c>
      <c r="B6" s="104" t="s">
        <v>10</v>
      </c>
      <c r="C6" s="105">
        <v>0.3125</v>
      </c>
      <c r="D6" s="105">
        <v>0.64583333333333337</v>
      </c>
      <c r="E6" s="104"/>
      <c r="F6" s="104">
        <v>2</v>
      </c>
      <c r="G6" s="63" t="s">
        <v>89</v>
      </c>
      <c r="H6" s="63">
        <v>8</v>
      </c>
      <c r="I6" s="63"/>
    </row>
    <row r="7" spans="1:9" x14ac:dyDescent="0.35">
      <c r="A7" s="106">
        <v>43843</v>
      </c>
      <c r="B7" s="104" t="s">
        <v>10</v>
      </c>
      <c r="C7" s="105">
        <v>0.3125</v>
      </c>
      <c r="D7" s="105">
        <v>0.64583333333333337</v>
      </c>
      <c r="E7" s="104"/>
      <c r="F7" s="104">
        <v>2</v>
      </c>
      <c r="G7" s="63" t="s">
        <v>89</v>
      </c>
      <c r="H7" s="63">
        <v>8</v>
      </c>
      <c r="I7" s="63"/>
    </row>
    <row r="8" spans="1:9" x14ac:dyDescent="0.35">
      <c r="A8" s="106">
        <v>43844</v>
      </c>
      <c r="B8" s="104" t="s">
        <v>10</v>
      </c>
      <c r="C8" s="105">
        <v>0.3125</v>
      </c>
      <c r="D8" s="105">
        <v>0.64583333333333337</v>
      </c>
      <c r="E8" s="104"/>
      <c r="F8" s="104">
        <v>2</v>
      </c>
      <c r="G8" s="63" t="s">
        <v>89</v>
      </c>
      <c r="H8" s="63">
        <v>8</v>
      </c>
      <c r="I8" s="63"/>
    </row>
    <row r="9" spans="1:9" x14ac:dyDescent="0.35">
      <c r="A9" s="106">
        <v>43845</v>
      </c>
      <c r="B9" s="104" t="s">
        <v>10</v>
      </c>
      <c r="C9" s="105">
        <v>0.3125</v>
      </c>
      <c r="D9" s="105">
        <v>0.64583333333333337</v>
      </c>
      <c r="E9" s="104"/>
      <c r="F9" s="104">
        <v>2</v>
      </c>
      <c r="G9" s="63" t="s">
        <v>89</v>
      </c>
      <c r="H9" s="63">
        <v>8</v>
      </c>
      <c r="I9" s="63"/>
    </row>
    <row r="10" spans="1:9" x14ac:dyDescent="0.35">
      <c r="A10" s="106">
        <v>43846</v>
      </c>
      <c r="B10" s="104" t="s">
        <v>10</v>
      </c>
      <c r="C10" s="105">
        <v>0.3125</v>
      </c>
      <c r="D10" s="105">
        <v>0.64583333333333337</v>
      </c>
      <c r="E10" s="104"/>
      <c r="F10" s="104">
        <v>2</v>
      </c>
      <c r="G10" s="63" t="s">
        <v>89</v>
      </c>
      <c r="H10" s="63">
        <v>8</v>
      </c>
      <c r="I10" s="63"/>
    </row>
    <row r="11" spans="1:9" x14ac:dyDescent="0.35">
      <c r="A11" s="106">
        <v>43847</v>
      </c>
      <c r="B11" s="104" t="s">
        <v>10</v>
      </c>
      <c r="C11" s="105">
        <v>0.3125</v>
      </c>
      <c r="D11" s="105">
        <v>0.64583333333333337</v>
      </c>
      <c r="E11" s="104"/>
      <c r="F11" s="104">
        <v>2</v>
      </c>
      <c r="G11" s="63" t="s">
        <v>89</v>
      </c>
      <c r="H11" s="63">
        <v>8</v>
      </c>
      <c r="I11" s="63"/>
    </row>
    <row r="12" spans="1:9" x14ac:dyDescent="0.35">
      <c r="A12" s="106">
        <v>43850</v>
      </c>
      <c r="B12" s="104" t="s">
        <v>10</v>
      </c>
      <c r="C12" s="105">
        <v>0.3125</v>
      </c>
      <c r="D12" s="105">
        <v>0.64583333333333337</v>
      </c>
      <c r="E12" s="104"/>
      <c r="F12" s="104">
        <v>2</v>
      </c>
      <c r="G12" s="63" t="s">
        <v>89</v>
      </c>
      <c r="H12" s="63">
        <v>8</v>
      </c>
      <c r="I12" s="63"/>
    </row>
    <row r="13" spans="1:9" x14ac:dyDescent="0.35">
      <c r="A13" s="106">
        <v>43851</v>
      </c>
      <c r="B13" s="104" t="s">
        <v>10</v>
      </c>
      <c r="C13" s="105">
        <v>0.3125</v>
      </c>
      <c r="D13" s="105">
        <v>0.64583333333333337</v>
      </c>
      <c r="E13" s="104"/>
      <c r="F13" s="104">
        <v>2</v>
      </c>
      <c r="G13" s="63" t="s">
        <v>89</v>
      </c>
      <c r="H13" s="63">
        <v>8</v>
      </c>
      <c r="I13" s="63"/>
    </row>
    <row r="14" spans="1:9" x14ac:dyDescent="0.35">
      <c r="A14" s="106">
        <v>43852</v>
      </c>
      <c r="B14" s="104" t="s">
        <v>10</v>
      </c>
      <c r="C14" s="105">
        <v>0.3125</v>
      </c>
      <c r="D14" s="105">
        <v>0.64583333333333337</v>
      </c>
      <c r="E14" s="104"/>
      <c r="F14" s="104">
        <v>2</v>
      </c>
      <c r="G14" s="63" t="s">
        <v>89</v>
      </c>
      <c r="H14" s="63">
        <v>8</v>
      </c>
      <c r="I14" s="63"/>
    </row>
    <row r="15" spans="1:9" x14ac:dyDescent="0.35">
      <c r="A15" s="106">
        <v>43853</v>
      </c>
      <c r="B15" s="104" t="s">
        <v>10</v>
      </c>
      <c r="C15" s="105">
        <v>0.3125</v>
      </c>
      <c r="D15" s="105">
        <v>0.64583333333333337</v>
      </c>
      <c r="E15" s="104"/>
      <c r="F15" s="104">
        <v>2</v>
      </c>
      <c r="G15" s="63" t="s">
        <v>89</v>
      </c>
      <c r="H15" s="63">
        <v>8</v>
      </c>
      <c r="I15" s="63"/>
    </row>
    <row r="16" spans="1:9" x14ac:dyDescent="0.35">
      <c r="A16" s="106">
        <v>43854</v>
      </c>
      <c r="B16" s="104" t="s">
        <v>10</v>
      </c>
      <c r="C16" s="105">
        <v>0.3125</v>
      </c>
      <c r="D16" s="105">
        <v>0.64583333333333337</v>
      </c>
      <c r="E16" s="104"/>
      <c r="F16" s="104">
        <v>2</v>
      </c>
      <c r="G16" s="63" t="s">
        <v>89</v>
      </c>
      <c r="H16" s="63">
        <v>8</v>
      </c>
      <c r="I16" s="63"/>
    </row>
    <row r="17" spans="1:9" x14ac:dyDescent="0.35">
      <c r="A17" s="106">
        <v>43857</v>
      </c>
      <c r="B17" s="104" t="s">
        <v>10</v>
      </c>
      <c r="C17" s="105">
        <v>0.3125</v>
      </c>
      <c r="D17" s="105">
        <v>0.64583333333333337</v>
      </c>
      <c r="E17" s="104"/>
      <c r="F17" s="104">
        <v>2</v>
      </c>
      <c r="G17" s="63" t="s">
        <v>89</v>
      </c>
      <c r="H17" s="63">
        <v>8</v>
      </c>
      <c r="I17" s="63"/>
    </row>
    <row r="18" spans="1:9" x14ac:dyDescent="0.35">
      <c r="A18" s="89" t="s">
        <v>2</v>
      </c>
      <c r="B18" s="65" t="s">
        <v>3</v>
      </c>
      <c r="C18" s="66" t="s">
        <v>4</v>
      </c>
      <c r="D18" s="66" t="s">
        <v>5</v>
      </c>
      <c r="E18" s="65" t="s">
        <v>39</v>
      </c>
      <c r="F18" s="90" t="s">
        <v>41</v>
      </c>
      <c r="G18" s="67" t="s">
        <v>6</v>
      </c>
      <c r="H18" s="67" t="s">
        <v>7</v>
      </c>
      <c r="I18" s="68" t="s">
        <v>88</v>
      </c>
    </row>
  </sheetData>
  <conditionalFormatting sqref="A1:I1">
    <cfRule type="expression" dxfId="34" priority="29">
      <formula>$I1="erl."</formula>
    </cfRule>
    <cfRule type="expression" dxfId="33" priority="30">
      <formula>$I1="o. B."</formula>
    </cfRule>
    <cfRule type="expression" dxfId="32" priority="31">
      <formula>$B1="HH"</formula>
    </cfRule>
    <cfRule type="expression" dxfId="31" priority="32">
      <formula>$B1="Feiertag"</formula>
    </cfRule>
    <cfRule type="expression" dxfId="30" priority="33">
      <formula>$B1="Krank"</formula>
    </cfRule>
    <cfRule type="expression" dxfId="29" priority="34">
      <formula>$B1="Werkstatt"</formula>
    </cfRule>
    <cfRule type="expression" dxfId="28" priority="35">
      <formula>$B1="Urlaub"</formula>
    </cfRule>
  </conditionalFormatting>
  <conditionalFormatting sqref="A4:H4">
    <cfRule type="expression" dxfId="27" priority="22">
      <formula>$I4="o. B."</formula>
    </cfRule>
    <cfRule type="expression" dxfId="26" priority="23">
      <formula>$I4="erl."</formula>
    </cfRule>
    <cfRule type="expression" dxfId="25" priority="24">
      <formula>$B4="HH"</formula>
    </cfRule>
    <cfRule type="expression" dxfId="24" priority="25">
      <formula>$B4="Krank"</formula>
    </cfRule>
    <cfRule type="expression" dxfId="23" priority="26">
      <formula>$B4="Feiertag"</formula>
    </cfRule>
    <cfRule type="expression" dxfId="22" priority="27">
      <formula>$B4="Werkstatt"</formula>
    </cfRule>
    <cfRule type="expression" dxfId="21" priority="28">
      <formula>$B4="Urlaub"</formula>
    </cfRule>
  </conditionalFormatting>
  <conditionalFormatting sqref="I4">
    <cfRule type="expression" dxfId="20" priority="15">
      <formula>$I4="erl."</formula>
    </cfRule>
    <cfRule type="expression" dxfId="19" priority="16">
      <formula>$I4="o. B."</formula>
    </cfRule>
    <cfRule type="expression" dxfId="18" priority="17">
      <formula>$B4="HH"</formula>
    </cfRule>
    <cfRule type="expression" dxfId="17" priority="18">
      <formula>$B4="Feiertag"</formula>
    </cfRule>
    <cfRule type="expression" dxfId="16" priority="19">
      <formula>$B4="Krank"</formula>
    </cfRule>
    <cfRule type="expression" dxfId="15" priority="20">
      <formula>$B4="Werkstatt"</formula>
    </cfRule>
    <cfRule type="expression" dxfId="14" priority="21">
      <formula>$B4="Urlaub"</formula>
    </cfRule>
  </conditionalFormatting>
  <conditionalFormatting sqref="A18:H18">
    <cfRule type="expression" dxfId="13" priority="8">
      <formula>$I18="o. B."</formula>
    </cfRule>
    <cfRule type="expression" dxfId="12" priority="9">
      <formula>$I18="erl."</formula>
    </cfRule>
    <cfRule type="expression" dxfId="11" priority="10">
      <formula>$B18="HH"</formula>
    </cfRule>
    <cfRule type="expression" dxfId="10" priority="11">
      <formula>$B18="Krank"</formula>
    </cfRule>
    <cfRule type="expression" dxfId="9" priority="12">
      <formula>$B18="Feiertag"</formula>
    </cfRule>
    <cfRule type="expression" dxfId="8" priority="13">
      <formula>$B18="Werkstatt"</formula>
    </cfRule>
    <cfRule type="expression" dxfId="7" priority="14">
      <formula>$B18="Urlaub"</formula>
    </cfRule>
  </conditionalFormatting>
  <conditionalFormatting sqref="I18">
    <cfRule type="expression" dxfId="6" priority="1">
      <formula>$I18="erl."</formula>
    </cfRule>
    <cfRule type="expression" dxfId="5" priority="2">
      <formula>$I18="o. B."</formula>
    </cfRule>
    <cfRule type="expression" dxfId="4" priority="3">
      <formula>$B18="HH"</formula>
    </cfRule>
    <cfRule type="expression" dxfId="3" priority="4">
      <formula>$B18="Feiertag"</formula>
    </cfRule>
    <cfRule type="expression" dxfId="2" priority="5">
      <formula>$B18="Krank"</formula>
    </cfRule>
    <cfRule type="expression" dxfId="1" priority="6">
      <formula>$B18="Werkstatt"</formula>
    </cfRule>
    <cfRule type="expression" dxfId="0" priority="7">
      <formula>$B18="Urlaub"</formula>
    </cfRule>
  </conditionalFormatting>
  <pageMargins left="0.23622047244094488" right="0.23622047244094488" top="0" bottom="0" header="0.31496062992125984" footer="0.31496062992125984"/>
  <pageSetup paperSize="9" orientation="landscape" horizont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6</vt:i4>
      </vt:variant>
      <vt:variant>
        <vt:lpstr>Benannte Bereiche</vt:lpstr>
      </vt:variant>
      <vt:variant>
        <vt:i4>4</vt:i4>
      </vt:variant>
    </vt:vector>
  </HeadingPairs>
  <TitlesOfParts>
    <vt:vector size="10" baseType="lpstr">
      <vt:lpstr>Moy</vt:lpstr>
      <vt:lpstr>Grieser</vt:lpstr>
      <vt:lpstr>Fiori</vt:lpstr>
      <vt:lpstr>Monatsauswertung</vt:lpstr>
      <vt:lpstr>Kriterien</vt:lpstr>
      <vt:lpstr>Kundenauswertung</vt:lpstr>
      <vt:lpstr>Grieser!Suchkriterien</vt:lpstr>
      <vt:lpstr>Moy!Suchkriterien</vt:lpstr>
      <vt:lpstr>Grieser!Zielbereich</vt:lpstr>
      <vt:lpstr>Kundenauswertung!Zielbereich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GELI-NETBOOK</cp:lastModifiedBy>
  <cp:lastPrinted>2020-01-21T10:05:36Z</cp:lastPrinted>
  <dcterms:created xsi:type="dcterms:W3CDTF">2017-11-06T09:16:35Z</dcterms:created>
  <dcterms:modified xsi:type="dcterms:W3CDTF">2020-02-02T15:28:19Z</dcterms:modified>
</cp:coreProperties>
</file>