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000"/>
  </bookViews>
  <sheets>
    <sheet name="2020" sheetId="11" r:id="rId1"/>
  </sheets>
  <definedNames>
    <definedName name="Beginn">#REF!</definedName>
    <definedName name="Ende">#REF!</definedName>
    <definedName name="Feiertage">#REF!</definedName>
  </definedNames>
  <calcPr calcId="145621"/>
</workbook>
</file>

<file path=xl/calcChain.xml><?xml version="1.0" encoding="utf-8"?>
<calcChain xmlns="http://schemas.openxmlformats.org/spreadsheetml/2006/main">
  <c r="P16" i="11" l="1"/>
  <c r="O16" i="11"/>
  <c r="N16" i="11"/>
  <c r="M16" i="11"/>
  <c r="L16" i="11"/>
  <c r="K16" i="11"/>
  <c r="J16" i="11"/>
  <c r="I16" i="11"/>
  <c r="P15" i="11"/>
  <c r="O15" i="11"/>
  <c r="N15" i="11"/>
  <c r="M15" i="11"/>
  <c r="L15" i="11"/>
  <c r="K15" i="11"/>
  <c r="J15" i="11"/>
  <c r="I15" i="11"/>
  <c r="P14" i="11"/>
  <c r="O14" i="11"/>
  <c r="N14" i="11"/>
  <c r="M14" i="11"/>
  <c r="L14" i="11"/>
  <c r="J14" i="11"/>
  <c r="I14" i="11"/>
  <c r="K14" i="11" s="1"/>
  <c r="P13" i="11"/>
  <c r="O13" i="11"/>
  <c r="N13" i="11"/>
  <c r="M13" i="11"/>
  <c r="L13" i="11"/>
  <c r="J13" i="11"/>
  <c r="I13" i="11"/>
  <c r="K13" i="11" s="1"/>
  <c r="P12" i="11"/>
  <c r="O12" i="11"/>
  <c r="N12" i="11"/>
  <c r="M12" i="11"/>
  <c r="L12" i="11"/>
  <c r="J12" i="11"/>
  <c r="I12" i="11"/>
  <c r="K12" i="11" s="1"/>
  <c r="O11" i="11"/>
  <c r="N11" i="11"/>
  <c r="M11" i="11"/>
  <c r="L11" i="11"/>
  <c r="J11" i="11"/>
  <c r="P11" i="11" s="1"/>
  <c r="I11" i="11"/>
  <c r="K11" i="11" s="1"/>
</calcChain>
</file>

<file path=xl/sharedStrings.xml><?xml version="1.0" encoding="utf-8"?>
<sst xmlns="http://schemas.openxmlformats.org/spreadsheetml/2006/main" count="46" uniqueCount="42">
  <si>
    <t>Datum</t>
  </si>
  <si>
    <t xml:space="preserve">Z e i t z u s c h l ä g e </t>
  </si>
  <si>
    <t>Samstags</t>
  </si>
  <si>
    <t>Samstag</t>
  </si>
  <si>
    <t>Nachtarbeit</t>
  </si>
  <si>
    <t xml:space="preserve">Sonntags </t>
  </si>
  <si>
    <t>Feiertage</t>
  </si>
  <si>
    <t>Über-</t>
  </si>
  <si>
    <t>13.00</t>
  </si>
  <si>
    <t xml:space="preserve">21.00 </t>
  </si>
  <si>
    <t xml:space="preserve">0.00 </t>
  </si>
  <si>
    <t>stunden</t>
  </si>
  <si>
    <t>- 20:00</t>
  </si>
  <si>
    <t xml:space="preserve"> - 21:00</t>
  </si>
  <si>
    <t>- 6:00</t>
  </si>
  <si>
    <t>- 24:00</t>
  </si>
  <si>
    <t>Uhrzeit</t>
  </si>
  <si>
    <t xml:space="preserve">Schlüssel </t>
  </si>
  <si>
    <t>anzurechn.</t>
  </si>
  <si>
    <t>x 30 %</t>
  </si>
  <si>
    <t>x 20%</t>
  </si>
  <si>
    <t xml:space="preserve"> x 20 %</t>
  </si>
  <si>
    <t>x  20 %</t>
  </si>
  <si>
    <t>x  25 %</t>
  </si>
  <si>
    <t>x  35 %</t>
  </si>
  <si>
    <t>Tag</t>
  </si>
  <si>
    <t>Feiertag</t>
  </si>
  <si>
    <t>Rufbereitschaft</t>
  </si>
  <si>
    <t>von</t>
  </si>
  <si>
    <t>bis</t>
  </si>
  <si>
    <t xml:space="preserve">von </t>
  </si>
  <si>
    <t>nur Anzahl</t>
  </si>
  <si>
    <t>Stunden</t>
  </si>
  <si>
    <t>Mittwoch</t>
  </si>
  <si>
    <t>F</t>
  </si>
  <si>
    <t>Donnerstag</t>
  </si>
  <si>
    <t>Freitag</t>
  </si>
  <si>
    <t>Sonntag</t>
  </si>
  <si>
    <t xml:space="preserve">Name: </t>
  </si>
  <si>
    <t>Überstunden im Monat  Januar</t>
  </si>
  <si>
    <t>R</t>
  </si>
  <si>
    <t>Montag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</si>
</sst>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"/>
    <numFmt numFmtId="165" formatCode="h:mm;@"/>
    <numFmt numFmtId="166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99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3" borderId="10" xfId="0" applyFont="1" applyFill="1" applyBorder="1"/>
    <xf numFmtId="20" fontId="4" fillId="0" borderId="10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9" fontId="3" fillId="3" borderId="10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20" fontId="2" fillId="5" borderId="2" xfId="0" applyNumberFormat="1" applyFont="1" applyFill="1" applyBorder="1"/>
    <xf numFmtId="20" fontId="2" fillId="5" borderId="4" xfId="0" applyNumberFormat="1" applyFont="1" applyFill="1" applyBorder="1"/>
    <xf numFmtId="20" fontId="3" fillId="5" borderId="5" xfId="0" applyNumberFormat="1" applyFont="1" applyFill="1" applyBorder="1" applyAlignment="1">
      <alignment horizontal="center"/>
    </xf>
    <xf numFmtId="20" fontId="3" fillId="5" borderId="3" xfId="0" applyNumberFormat="1" applyFont="1" applyFill="1" applyBorder="1" applyAlignment="1">
      <alignment horizontal="center"/>
    </xf>
    <xf numFmtId="20" fontId="3" fillId="5" borderId="2" xfId="0" applyNumberFormat="1" applyFont="1" applyFill="1" applyBorder="1" applyAlignment="1">
      <alignment horizontal="center"/>
    </xf>
    <xf numFmtId="20" fontId="3" fillId="5" borderId="1" xfId="0" applyNumberFormat="1" applyFont="1" applyFill="1" applyBorder="1" applyAlignment="1">
      <alignment horizontal="center" wrapText="1"/>
    </xf>
    <xf numFmtId="20" fontId="3" fillId="3" borderId="2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0" fontId="2" fillId="0" borderId="2" xfId="0" applyNumberFormat="1" applyFont="1" applyFill="1" applyBorder="1"/>
    <xf numFmtId="20" fontId="2" fillId="0" borderId="4" xfId="0" applyNumberFormat="1" applyFont="1" applyFill="1" applyBorder="1"/>
    <xf numFmtId="20" fontId="3" fillId="2" borderId="1" xfId="0" applyNumberFormat="1" applyFont="1" applyFill="1" applyBorder="1" applyAlignment="1">
      <alignment horizontal="center"/>
    </xf>
    <xf numFmtId="20" fontId="3" fillId="2" borderId="2" xfId="0" applyNumberFormat="1" applyFont="1" applyFill="1" applyBorder="1" applyAlignment="1">
      <alignment horizontal="center"/>
    </xf>
    <xf numFmtId="20" fontId="3" fillId="0" borderId="2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 wrapText="1"/>
    </xf>
    <xf numFmtId="0" fontId="1" fillId="0" borderId="2" xfId="0" applyFont="1" applyFill="1" applyBorder="1"/>
    <xf numFmtId="165" fontId="2" fillId="0" borderId="2" xfId="0" applyNumberFormat="1" applyFont="1" applyFill="1" applyBorder="1"/>
    <xf numFmtId="20" fontId="3" fillId="0" borderId="3" xfId="0" applyNumberFormat="1" applyFont="1" applyFill="1" applyBorder="1" applyAlignment="1">
      <alignment horizontal="center"/>
    </xf>
    <xf numFmtId="166" fontId="0" fillId="0" borderId="0" xfId="0" applyNumberFormat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/>
    <xf numFmtId="0" fontId="2" fillId="0" borderId="15" xfId="0" applyFont="1" applyBorder="1"/>
    <xf numFmtId="0" fontId="2" fillId="4" borderId="16" xfId="0" applyFont="1" applyFill="1" applyBorder="1"/>
    <xf numFmtId="0" fontId="2" fillId="4" borderId="8" xfId="0" applyFont="1" applyFill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17" xfId="0" applyFont="1" applyBorder="1"/>
    <xf numFmtId="0" fontId="2" fillId="4" borderId="0" xfId="0" applyFont="1" applyFill="1" applyBorder="1"/>
    <xf numFmtId="0" fontId="0" fillId="0" borderId="0" xfId="0" applyBorder="1"/>
    <xf numFmtId="0" fontId="0" fillId="0" borderId="18" xfId="0" applyBorder="1"/>
  </cellXfs>
  <cellStyles count="1">
    <cellStyle name="Standard" xfId="0" builtinId="0"/>
  </cellStyles>
  <dxfs count="7"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workbookViewId="0">
      <selection activeCell="L21" sqref="L21"/>
    </sheetView>
  </sheetViews>
  <sheetFormatPr baseColWidth="10" defaultRowHeight="15" x14ac:dyDescent="0.25"/>
  <cols>
    <col min="2" max="3" width="13.42578125" customWidth="1"/>
  </cols>
  <sheetData>
    <row r="1" spans="1:20" x14ac:dyDescent="0.25">
      <c r="A1" s="47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N1" s="48"/>
      <c r="O1" s="48"/>
      <c r="P1" s="48"/>
    </row>
    <row r="2" spans="1:20" ht="15.75" thickBot="1" x14ac:dyDescent="0.3">
      <c r="A2" s="49"/>
      <c r="B2" s="49"/>
      <c r="C2" s="50"/>
      <c r="D2" s="2"/>
      <c r="E2" s="51"/>
      <c r="F2" s="51"/>
      <c r="G2" s="51"/>
      <c r="M2" s="52" t="s">
        <v>38</v>
      </c>
      <c r="N2" s="53"/>
      <c r="O2" s="53"/>
      <c r="P2" s="53"/>
    </row>
    <row r="3" spans="1:20" ht="15.75" thickBot="1" x14ac:dyDescent="0.3">
      <c r="A3" s="54" t="s">
        <v>39</v>
      </c>
      <c r="B3" s="55"/>
      <c r="C3" s="56"/>
      <c r="D3" s="56"/>
      <c r="E3" s="57"/>
      <c r="F3" s="57"/>
      <c r="G3" s="57"/>
      <c r="H3" s="58"/>
    </row>
    <row r="4" spans="1:20" ht="15.75" thickBot="1" x14ac:dyDescent="0.3">
      <c r="A4" s="59"/>
      <c r="B4" s="59"/>
      <c r="C4" s="2"/>
      <c r="D4" s="2"/>
      <c r="E4" s="51"/>
      <c r="F4" s="51"/>
      <c r="G4" s="51"/>
      <c r="K4" s="60"/>
      <c r="M4" s="61"/>
    </row>
    <row r="5" spans="1:20" ht="15.75" thickBot="1" x14ac:dyDescent="0.3">
      <c r="C5" s="1"/>
      <c r="D5" s="1"/>
      <c r="E5" s="2"/>
      <c r="K5" s="3" t="s">
        <v>1</v>
      </c>
      <c r="L5" s="4"/>
      <c r="N5" s="4"/>
      <c r="O5" s="4"/>
      <c r="P5" s="4"/>
    </row>
    <row r="6" spans="1:20" x14ac:dyDescent="0.25">
      <c r="C6" s="1"/>
      <c r="D6" s="1"/>
      <c r="K6" s="5"/>
      <c r="L6" s="6" t="s">
        <v>2</v>
      </c>
      <c r="M6" s="7" t="s">
        <v>3</v>
      </c>
      <c r="N6" s="6" t="s">
        <v>4</v>
      </c>
      <c r="O6" s="6" t="s">
        <v>5</v>
      </c>
      <c r="P6" s="8" t="s">
        <v>6</v>
      </c>
    </row>
    <row r="7" spans="1:20" x14ac:dyDescent="0.25">
      <c r="C7" s="1"/>
      <c r="D7" s="1"/>
      <c r="K7" s="6" t="s">
        <v>7</v>
      </c>
      <c r="L7" s="6" t="s">
        <v>8</v>
      </c>
      <c r="M7" s="9">
        <v>0.83333333333333337</v>
      </c>
      <c r="N7" s="6" t="s">
        <v>9</v>
      </c>
      <c r="O7" s="6" t="s">
        <v>10</v>
      </c>
      <c r="P7" s="8"/>
    </row>
    <row r="8" spans="1:20" ht="15.75" thickBot="1" x14ac:dyDescent="0.3">
      <c r="C8" s="1"/>
      <c r="D8" s="1"/>
      <c r="E8" s="1"/>
      <c r="F8" s="1"/>
      <c r="G8" s="1"/>
      <c r="H8" s="1"/>
      <c r="K8" s="10" t="s">
        <v>11</v>
      </c>
      <c r="L8" s="10" t="s">
        <v>12</v>
      </c>
      <c r="M8" s="11" t="s">
        <v>13</v>
      </c>
      <c r="N8" s="10" t="s">
        <v>14</v>
      </c>
      <c r="O8" s="10" t="s">
        <v>15</v>
      </c>
      <c r="P8" s="12"/>
    </row>
    <row r="9" spans="1:20" x14ac:dyDescent="0.25">
      <c r="C9" s="1"/>
      <c r="D9" s="1"/>
      <c r="E9" s="13" t="s">
        <v>16</v>
      </c>
      <c r="F9" s="14"/>
      <c r="G9" s="14"/>
      <c r="H9" s="14"/>
      <c r="I9" s="5" t="s">
        <v>17</v>
      </c>
      <c r="J9" s="5" t="s">
        <v>18</v>
      </c>
      <c r="K9" s="15" t="s">
        <v>19</v>
      </c>
      <c r="L9" s="10" t="s">
        <v>20</v>
      </c>
      <c r="M9" s="11" t="s">
        <v>21</v>
      </c>
      <c r="N9" s="6" t="s">
        <v>22</v>
      </c>
      <c r="O9" s="6" t="s">
        <v>23</v>
      </c>
      <c r="P9" s="16" t="s">
        <v>24</v>
      </c>
    </row>
    <row r="10" spans="1:20" ht="15.75" thickBot="1" x14ac:dyDescent="0.3">
      <c r="A10" s="17" t="s">
        <v>25</v>
      </c>
      <c r="B10" s="17" t="s">
        <v>26</v>
      </c>
      <c r="C10" s="18" t="s">
        <v>0</v>
      </c>
      <c r="D10" s="18" t="s">
        <v>27</v>
      </c>
      <c r="E10" s="18" t="s">
        <v>28</v>
      </c>
      <c r="F10" s="18" t="s">
        <v>29</v>
      </c>
      <c r="G10" s="18" t="s">
        <v>30</v>
      </c>
      <c r="H10" s="18" t="s">
        <v>29</v>
      </c>
      <c r="I10" s="19" t="s">
        <v>31</v>
      </c>
      <c r="J10" s="20" t="s">
        <v>32</v>
      </c>
      <c r="K10" s="21">
        <v>601</v>
      </c>
      <c r="L10" s="20">
        <v>622</v>
      </c>
      <c r="M10" s="22">
        <v>623</v>
      </c>
      <c r="N10" s="20">
        <v>605</v>
      </c>
      <c r="O10" s="20">
        <v>610</v>
      </c>
      <c r="P10" s="23">
        <v>614</v>
      </c>
      <c r="Q10" s="46"/>
      <c r="S10" s="46"/>
      <c r="T10" s="46"/>
    </row>
    <row r="11" spans="1:20" x14ac:dyDescent="0.25">
      <c r="A11" s="24" t="s">
        <v>33</v>
      </c>
      <c r="B11" s="25" t="s">
        <v>34</v>
      </c>
      <c r="C11" s="26">
        <v>43831</v>
      </c>
      <c r="D11" s="26"/>
      <c r="E11" s="27">
        <v>0.375</v>
      </c>
      <c r="F11" s="27">
        <v>0.5</v>
      </c>
      <c r="G11" s="27"/>
      <c r="H11" s="28"/>
      <c r="I11" s="29">
        <f>MOD(F11-E11,1)+MOD(H11-G11,1)</f>
        <v>0.125</v>
      </c>
      <c r="J11" s="29">
        <f>IF(D11="R",ROUNDUP(I11*24,0)/24,I11)</f>
        <v>0.125</v>
      </c>
      <c r="K11" s="30">
        <f>I11</f>
        <v>0.125</v>
      </c>
      <c r="L11" s="32" t="e">
        <f>IF(A11&lt;&gt;"Samstag","",IF(AND(HOUR(E11)&gt;=13,HOUR(F11)&lt;20),F11-E11,IF(AND(HOUR(E11)&gt;=13,HOUR(F11)&gt;=20),MOD(20/24-E11,1),IF(AND(HOUR(E11)&gt;0,HOUR(E11)&lt;13,HOUR(F11)&lt;20),F11-13/24,IF(AND(HOUR(E11)&gt;0,HOUR(E11)&lt;13,HOUR(F11)&gt;=20),7/24,0)))))+IF(A11&lt;&gt;"Samstag","",IF(AND(HOUR(G11)&gt;=13,HOUR(H11)&lt;20),H11-G11,IF(AND(HOUR(G11)&gt;=13,HOUR(H11)&gt;=20),MOD(20/24-G11,1),IF(AND(HOUR(G11)&gt;0,HOUR(G11)&lt;13,HOUR(H11)&lt;20),H11-13/24,IF(AND(HOUR(G11)&gt;0,HOUR(G11)&lt;13,HOUR(H11)&gt;=20),7/24,0)))))</f>
        <v>#VALUE!</v>
      </c>
      <c r="M11" s="32" t="e">
        <f t="shared" ref="M11:M16" si="0">IF(A11&lt;&gt;"Samstag","",IF(AND(HOUR(E11)&lt;20,HOUR(F11)&gt;=21),1/24,IF(AND(HOUR(E11)&gt;=20,HOUR(F11)&lt;=21),F11-E11,IF(AND(HOUR(E11)=20,HOUR(F11)&gt;21),21/24-E11,IF(AND(HOUR(E11)&lt;20,HOUR(F11)=20),F11-20/24,0)))))+IF(A11&lt;&gt;"Samstag","",IF(AND(HOUR(G11)&lt;20,HOUR(H11)&gt;=21),1/24,IF(AND(HOUR(G11)&gt;=20,HOUR(H11)&lt;=21),H11-G11,IF(AND(HOUR(G11)=20,HOUR(H11)&gt;21),21/24-G11,IF(AND(HOUR(G11)&lt;20,HOUR(H11)=20),H11-20/24,0)))))</f>
        <v>#VALUE!</v>
      </c>
      <c r="N11" s="32" t="str">
        <f>IF(B11="F","",IF(AND(HOUR(E11)&lt;21,HOUR(F11)&gt;=21),F11-21/24,IF(AND(HOUR(E11)&gt;=21,HOUR(F11)&gt;=21),F11-E11,IF(AND(HOUR(E11)&gt;=21,HOUR(F11)&lt;=6),MOD(F11-E11,1),IF(AND(HOUR(E11)&gt;=21,HOUR(F11)&gt;6),MOD(6/24-E11,1),IF(AND(HOUR(E11)&gt;0,HOUR(E11)&lt;=6,HOUR(F11)&lt;=6),F11-E11,IF(AND(HOUR(E11)&gt;0,HOUR(E11)&lt;=6,HOUR(F11)&gt;6),6/24-E11,0))))))+IF(AND(HOUR(G11)&lt;21,HOUR(H11)&gt;=21),H11-21/24,IF(AND(HOUR(G11)&gt;=21,HOUR(H11)&gt;=21),H11-G11,IF(AND(HOUR(G11)&gt;=21,HOUR(H11)&lt;=6),MOD(H11-G11,1),IF(AND(HOUR(G11)&gt;=21,HOUR(H11)&gt;6),MOD(6/24-G11,1),IF(AND(HOUR(G11)&gt;0,HOUR(G11)&lt;=6,HOUR(H11)&lt;=6),H11-G11,IF(AND(HOUR(G11)&gt;0,HOUR(G11)&lt;=6,HOUR(H11)&gt;6),6/24-G11,0)))))))</f>
        <v/>
      </c>
      <c r="O11" s="31" t="str">
        <f t="shared" ref="O11:O16" si="1">IF(A11="Sonntag",I11,"")</f>
        <v/>
      </c>
      <c r="P11" s="33">
        <f>IF(B11="F",J11,"")</f>
        <v>0.125</v>
      </c>
    </row>
    <row r="12" spans="1:20" x14ac:dyDescent="0.25">
      <c r="A12" s="34" t="s">
        <v>35</v>
      </c>
      <c r="B12" s="35"/>
      <c r="C12" s="36">
        <v>43832</v>
      </c>
      <c r="D12" s="36" t="s">
        <v>40</v>
      </c>
      <c r="E12" s="37">
        <v>0.6875</v>
      </c>
      <c r="F12" s="37">
        <v>0.75</v>
      </c>
      <c r="G12" s="37"/>
      <c r="H12" s="38"/>
      <c r="I12" s="39">
        <f t="shared" ref="I12:I16" si="2">MOD(F12-E12,1)+MOD(H12-G12,1)</f>
        <v>6.25E-2</v>
      </c>
      <c r="J12" s="40">
        <f t="shared" ref="J12:J16" si="3">IF(D12="R",ROUNDUP(I12*24,0)/24,I12)</f>
        <v>8.3333333333333329E-2</v>
      </c>
      <c r="K12" s="30">
        <f t="shared" ref="K12:K16" si="4">I12</f>
        <v>6.25E-2</v>
      </c>
      <c r="L12" s="42" t="e">
        <f t="shared" ref="L12:L16" si="5">IF(A12&lt;&gt;"Samstag","",IF(AND(HOUR(E12)&gt;=13,HOUR(F12)&lt;20),F12-E12,IF(AND(HOUR(E12)&gt;=13,HOUR(F12)&gt;=20),MOD(20/24-E12,1),IF(AND(HOUR(E12)&gt;0,HOUR(E12)&lt;13,HOUR(F12)&lt;20),F12-13/24,IF(AND(HOUR(E12)&gt;0,HOUR(E12)&lt;13,HOUR(F12)&gt;=20),7/24,0)))))+IF(A12&lt;&gt;"Samstag","",IF(AND(HOUR(G12)&gt;=13,HOUR(H12)&lt;20),H12-G12,IF(AND(HOUR(G12)&gt;=13,HOUR(H12)&gt;=20),MOD(20/24-G12,1),IF(AND(HOUR(G12)&gt;0,HOUR(G12)&lt;13,HOUR(H12)&lt;20),H12-13/24,IF(AND(HOUR(G12)&gt;0,HOUR(G12)&lt;13,HOUR(H12)&gt;=20),7/24,0)))))</f>
        <v>#VALUE!</v>
      </c>
      <c r="M12" s="42" t="e">
        <f t="shared" si="0"/>
        <v>#VALUE!</v>
      </c>
      <c r="N12" s="42">
        <f t="shared" ref="N12:N16" si="6">IF(B12="F","",IF(AND(HOUR(E12)&lt;21,HOUR(F12)&gt;=21),F12-21/24,IF(AND(HOUR(E12)&gt;=21,HOUR(F12)&gt;=21),F12-E12,IF(AND(HOUR(E12)&gt;=21,HOUR(F12)&lt;=6),MOD(F12-E12,1),IF(AND(HOUR(E12)&gt;=21,HOUR(F12)&gt;6),MOD(6/24-E12,1),IF(AND(HOUR(E12)&gt;0,HOUR(E12)&lt;=6,HOUR(F12)&lt;=6),F12-E12,IF(AND(HOUR(E12)&gt;0,HOUR(E12)&lt;=6,HOUR(F12)&gt;6),6/24-E12,0))))))+IF(AND(HOUR(G12)&lt;21,HOUR(H12)&gt;=21),H12-21/24,IF(AND(HOUR(G12)&gt;=21,HOUR(H12)&gt;=21),H12-G12,IF(AND(HOUR(G12)&gt;=21,HOUR(H12)&lt;=6),MOD(H12-G12,1),IF(AND(HOUR(G12)&gt;=21,HOUR(H12)&gt;6),MOD(6/24-G12,1),IF(AND(HOUR(G12)&gt;0,HOUR(G12)&lt;=6,HOUR(H12)&lt;=6),H12-G12,IF(AND(HOUR(G12)&gt;0,HOUR(G12)&lt;=6,HOUR(H12)&gt;6),6/24-G12,0)))))))</f>
        <v>0</v>
      </c>
      <c r="O12" s="41" t="str">
        <f t="shared" si="1"/>
        <v/>
      </c>
      <c r="P12" s="33" t="str">
        <f t="shared" ref="P12:P16" si="7">IF(B12="F",J12,"")</f>
        <v/>
      </c>
    </row>
    <row r="13" spans="1:20" x14ac:dyDescent="0.25">
      <c r="A13" s="34" t="s">
        <v>36</v>
      </c>
      <c r="B13" s="35"/>
      <c r="C13" s="36">
        <v>43833</v>
      </c>
      <c r="D13" s="36"/>
      <c r="E13" s="37"/>
      <c r="F13" s="37"/>
      <c r="G13" s="37"/>
      <c r="H13" s="38"/>
      <c r="I13" s="39">
        <f t="shared" si="2"/>
        <v>0</v>
      </c>
      <c r="J13" s="39">
        <f t="shared" si="3"/>
        <v>0</v>
      </c>
      <c r="K13" s="30">
        <f t="shared" si="4"/>
        <v>0</v>
      </c>
      <c r="L13" s="42" t="e">
        <f t="shared" si="5"/>
        <v>#VALUE!</v>
      </c>
      <c r="M13" s="42" t="e">
        <f t="shared" si="0"/>
        <v>#VALUE!</v>
      </c>
      <c r="N13" s="42">
        <f t="shared" si="6"/>
        <v>0</v>
      </c>
      <c r="O13" s="43" t="str">
        <f t="shared" si="1"/>
        <v/>
      </c>
      <c r="P13" s="33" t="str">
        <f t="shared" si="7"/>
        <v/>
      </c>
    </row>
    <row r="14" spans="1:20" x14ac:dyDescent="0.25">
      <c r="A14" s="34" t="s">
        <v>3</v>
      </c>
      <c r="B14" s="35"/>
      <c r="C14" s="36">
        <v>43834</v>
      </c>
      <c r="D14" s="36" t="s">
        <v>40</v>
      </c>
      <c r="E14" s="44">
        <v>0.375</v>
      </c>
      <c r="F14" s="44">
        <v>0.41666666666666669</v>
      </c>
      <c r="G14" s="37">
        <v>0.45833333333333331</v>
      </c>
      <c r="H14" s="38">
        <v>0.5625</v>
      </c>
      <c r="I14" s="39">
        <f t="shared" si="2"/>
        <v>0.14583333333333337</v>
      </c>
      <c r="J14" s="39">
        <f t="shared" si="3"/>
        <v>0.16666666666666666</v>
      </c>
      <c r="K14" s="30">
        <f t="shared" si="4"/>
        <v>0.14583333333333337</v>
      </c>
      <c r="L14" s="32">
        <f>IF(A14&lt;&gt;"Samstag","",IF(AND(HOUR(E14)&gt;=13,HOUR(F14)&lt;20),F14-E14,IF(AND(HOUR(E14)&gt;=13,HOUR(F14)&gt;=20),MOD(20/24-E14,1),IF(AND(HOUR(E14)&gt;0,HOUR(E14)&lt;13,HOUR(F14)&lt;20),F14-13/24,IF(AND(HOUR(E14)&gt;0,HOUR(E14)&lt;13,HOUR(F14)&gt;=20),7/24,0)))))+IF(A14&lt;&gt;"Samstag","",IF(AND(HOUR(G14)&gt;=13,HOUR(H14)&lt;20),H14-G14,IF(AND(HOUR(G14)&gt;=13,HOUR(H14)&gt;=20),MOD(20/24-G14,1),IF(AND(HOUR(G14)&gt;0,HOUR(G14)&lt;13,HOUR(H14)&lt;20),H14-13/24,IF(AND(HOUR(G14)&gt;0,HOUR(G14)&lt;13,HOUR(H14)&gt;=20),7/24,0)))))</f>
        <v>-0.10416666666666657</v>
      </c>
      <c r="M14" s="32">
        <f t="shared" si="0"/>
        <v>0</v>
      </c>
      <c r="N14" s="32">
        <f t="shared" si="6"/>
        <v>0</v>
      </c>
      <c r="O14" s="45" t="str">
        <f t="shared" si="1"/>
        <v/>
      </c>
      <c r="P14" s="33" t="str">
        <f t="shared" si="7"/>
        <v/>
      </c>
    </row>
    <row r="15" spans="1:20" x14ac:dyDescent="0.25">
      <c r="A15" s="34" t="s">
        <v>37</v>
      </c>
      <c r="B15" s="35"/>
      <c r="C15" s="36">
        <v>43835</v>
      </c>
      <c r="D15" s="36" t="s">
        <v>40</v>
      </c>
      <c r="E15" s="37">
        <v>0.375</v>
      </c>
      <c r="F15" s="37">
        <v>0.47916666666666669</v>
      </c>
      <c r="G15" s="37"/>
      <c r="H15" s="38"/>
      <c r="I15" s="39">
        <f t="shared" si="2"/>
        <v>0.10416666666666669</v>
      </c>
      <c r="J15" s="39">
        <f t="shared" si="3"/>
        <v>0.125</v>
      </c>
      <c r="K15" s="30">
        <f t="shared" si="4"/>
        <v>0.10416666666666669</v>
      </c>
      <c r="L15" s="32" t="e">
        <f>IF(A15&lt;&gt;"Samstag","",IF(AND(HOUR(E15)&gt;=13,HOUR(F15)&lt;20),F15-E15,IF(AND(HOUR(E15)&gt;=13,HOUR(F15)&gt;=20),MOD(20/24-E15,1),IF(AND(HOUR(E15)&gt;0,HOUR(E15)&lt;13,HOUR(F15)&lt;20),F15-13/24,IF(AND(HOUR(E15)&gt;0,HOUR(E15)&lt;13,HOUR(F15)&gt;=20),7/24,0)))))+IF(A15&lt;&gt;"Samstag","",IF(AND(HOUR(G15)&gt;=13,HOUR(H15)&lt;20),H15-G15,IF(AND(HOUR(G15)&gt;=13,HOUR(H15)&gt;=20),MOD(20/24-G15,1),IF(AND(HOUR(G15)&gt;0,HOUR(G15)&lt;13,HOUR(H15)&lt;20),H15-13/24,IF(AND(HOUR(G15)&gt;0,HOUR(G15)&lt;13,HOUR(H15)&gt;=20),7/24,0)))))</f>
        <v>#VALUE!</v>
      </c>
      <c r="M15" s="32" t="e">
        <f t="shared" si="0"/>
        <v>#VALUE!</v>
      </c>
      <c r="N15" s="32">
        <f t="shared" si="6"/>
        <v>0</v>
      </c>
      <c r="O15" s="45">
        <f>IF(A15="Sonntag",I15,"")</f>
        <v>0.10416666666666669</v>
      </c>
      <c r="P15" s="33" t="str">
        <f t="shared" si="7"/>
        <v/>
      </c>
    </row>
    <row r="16" spans="1:20" x14ac:dyDescent="0.25">
      <c r="A16" s="34" t="s">
        <v>41</v>
      </c>
      <c r="B16" s="35"/>
      <c r="C16" s="36">
        <v>43836</v>
      </c>
      <c r="D16" s="36"/>
      <c r="E16" s="37"/>
      <c r="F16" s="37"/>
      <c r="G16" s="37"/>
      <c r="H16" s="38"/>
      <c r="I16" s="39">
        <f t="shared" si="2"/>
        <v>0</v>
      </c>
      <c r="J16" s="40">
        <f t="shared" si="3"/>
        <v>0</v>
      </c>
      <c r="K16" s="30">
        <f t="shared" si="4"/>
        <v>0</v>
      </c>
      <c r="L16" s="42" t="e">
        <f t="shared" si="5"/>
        <v>#VALUE!</v>
      </c>
      <c r="M16" s="42" t="e">
        <f t="shared" si="0"/>
        <v>#VALUE!</v>
      </c>
      <c r="N16" s="42">
        <f t="shared" si="6"/>
        <v>0</v>
      </c>
      <c r="O16" s="45" t="str">
        <f>IF(A16="Sonntag",I16,"")</f>
        <v/>
      </c>
      <c r="P16" s="33" t="str">
        <f t="shared" si="7"/>
        <v/>
      </c>
    </row>
  </sheetData>
  <conditionalFormatting sqref="N11:P16 A11:L16">
    <cfRule type="expression" dxfId="3" priority="2">
      <formula>WEEKDAY($C11,2)&gt;5</formula>
    </cfRule>
  </conditionalFormatting>
  <conditionalFormatting sqref="M11:M16">
    <cfRule type="expression" dxfId="1" priority="1">
      <formula>WEEKDAY($C11,2)&gt;5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2020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Stachowiak</dc:creator>
  <cp:lastModifiedBy>Gerdes, Melissa</cp:lastModifiedBy>
  <cp:lastPrinted>2020-05-13T07:52:23Z</cp:lastPrinted>
  <dcterms:created xsi:type="dcterms:W3CDTF">2016-02-09T11:15:31Z</dcterms:created>
  <dcterms:modified xsi:type="dcterms:W3CDTF">2020-10-06T05:52:48Z</dcterms:modified>
</cp:coreProperties>
</file>