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tinci\OneDrive - Crown Equipment Corporation\User_Data\Desktop\Budget\2020-02-27 - BUDGET\2020-02-27 - BUDGET nach CC\"/>
    </mc:Choice>
  </mc:AlternateContent>
  <xr:revisionPtr revIDLastSave="142" documentId="8_{69F5B0C1-A29A-4AEB-80DE-366812A6FA34}" xr6:coauthVersionLast="45" xr6:coauthVersionMax="45" xr10:uidLastSave="{8FD334E9-D500-4900-9F5F-AE75A68E9990}"/>
  <bookViews>
    <workbookView xWindow="-120" yWindow="-120" windowWidth="29040" windowHeight="15840" xr2:uid="{BB908259-A8C6-494D-8688-A6BEE9A901C4}"/>
  </bookViews>
  <sheets>
    <sheet name="OVERVIEW" sheetId="2" r:id="rId1"/>
    <sheet name="DBASE" sheetId="1" r:id="rId2"/>
  </sheets>
  <definedNames>
    <definedName name="_xlnm._FilterDatabase" localSheetId="1" hidden="1">DBASE!$A$1:$U$1</definedName>
    <definedName name="_xlnm.Print_Titles" localSheetId="1">DBASE!$1:$1</definedName>
    <definedName name="_xlnm.Print_Titles" localSheetId="0">OVERVIEW!$2:$2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01" i="1" l="1"/>
  <c r="U99" i="1"/>
  <c r="U97" i="1"/>
  <c r="U95" i="1"/>
  <c r="U93" i="1"/>
  <c r="U89" i="1"/>
  <c r="U87" i="1"/>
  <c r="U85" i="1"/>
  <c r="U83" i="1"/>
  <c r="U81" i="1"/>
  <c r="U79" i="1"/>
  <c r="U77" i="1"/>
  <c r="U75" i="1"/>
  <c r="U73" i="1"/>
  <c r="U71" i="1"/>
  <c r="U67" i="1"/>
  <c r="U65" i="1"/>
  <c r="U63" i="1"/>
  <c r="U61" i="1"/>
  <c r="U59" i="1"/>
  <c r="U57" i="1"/>
  <c r="U55" i="1"/>
  <c r="U53" i="1"/>
  <c r="U51" i="1"/>
  <c r="U49" i="1"/>
  <c r="U45" i="1"/>
  <c r="U43" i="1"/>
  <c r="U41" i="1"/>
  <c r="U39" i="1"/>
  <c r="U37" i="1"/>
  <c r="U35" i="1"/>
  <c r="U33" i="1"/>
  <c r="U31" i="1"/>
  <c r="U29" i="1"/>
  <c r="U27" i="1"/>
  <c r="U23" i="1"/>
  <c r="U21" i="1"/>
  <c r="U19" i="1"/>
  <c r="U17" i="1"/>
  <c r="U15" i="1"/>
  <c r="U13" i="1"/>
  <c r="U11" i="1"/>
  <c r="U9" i="1"/>
  <c r="U7" i="1"/>
  <c r="U5" i="1"/>
  <c r="U109" i="1"/>
  <c r="U107" i="1"/>
  <c r="U105" i="1"/>
  <c r="U103" i="1"/>
  <c r="U91" i="1"/>
  <c r="U69" i="1"/>
  <c r="U47" i="1"/>
  <c r="U25" i="1"/>
  <c r="U3" i="1"/>
  <c r="U2" i="2" l="1"/>
  <c r="L3" i="2" l="1"/>
  <c r="G3" i="2"/>
  <c r="Q3" i="2"/>
  <c r="O3" i="2"/>
  <c r="H3" i="2"/>
  <c r="J3" i="2"/>
  <c r="M3" i="2"/>
  <c r="S3" i="2"/>
  <c r="N3" i="2"/>
  <c r="R3" i="2"/>
  <c r="F3" i="2"/>
  <c r="P3" i="2"/>
  <c r="K3" i="2"/>
  <c r="I3" i="2"/>
  <c r="J40" i="2"/>
  <c r="F37" i="2"/>
  <c r="N41" i="2"/>
  <c r="P50" i="2"/>
  <c r="L6" i="2"/>
  <c r="P30" i="2"/>
  <c r="S34" i="2"/>
  <c r="Q30" i="2"/>
  <c r="P33" i="2"/>
  <c r="R38" i="2"/>
  <c r="H14" i="2"/>
  <c r="N27" i="2"/>
  <c r="G32" i="2"/>
  <c r="F38" i="2"/>
  <c r="S15" i="2"/>
  <c r="O18" i="2"/>
  <c r="J12" i="2"/>
  <c r="H36" i="2"/>
  <c r="F40" i="2"/>
  <c r="J41" i="2"/>
  <c r="P17" i="2"/>
  <c r="S41" i="2"/>
  <c r="G10" i="2"/>
  <c r="R33" i="2"/>
  <c r="K38" i="2"/>
  <c r="I10" i="2"/>
  <c r="H42" i="2"/>
  <c r="S42" i="2"/>
  <c r="S55" i="2"/>
  <c r="H34" i="2"/>
  <c r="L53" i="2"/>
  <c r="O7" i="2"/>
  <c r="M50" i="2"/>
  <c r="P39" i="2"/>
  <c r="P55" i="2"/>
  <c r="S28" i="2"/>
  <c r="N30" i="2"/>
  <c r="F39" i="2"/>
  <c r="I7" i="2"/>
  <c r="Q52" i="2"/>
  <c r="F21" i="2"/>
  <c r="H11" i="2"/>
  <c r="Q13" i="2"/>
  <c r="H46" i="2"/>
  <c r="S6" i="2"/>
  <c r="N28" i="2"/>
  <c r="M15" i="2"/>
  <c r="O33" i="2"/>
  <c r="S24" i="2"/>
  <c r="K41" i="2"/>
  <c r="F34" i="2"/>
  <c r="Q22" i="2"/>
  <c r="M44" i="2"/>
  <c r="P54" i="2"/>
  <c r="I42" i="2"/>
  <c r="O29" i="2"/>
  <c r="K28" i="2"/>
  <c r="J10" i="2"/>
  <c r="J39" i="2"/>
  <c r="K55" i="2"/>
  <c r="F48" i="2"/>
  <c r="J55" i="2"/>
  <c r="N17" i="2"/>
  <c r="Q42" i="2"/>
  <c r="R10" i="2"/>
  <c r="G33" i="2"/>
  <c r="N34" i="2"/>
  <c r="F36" i="2"/>
  <c r="H10" i="2"/>
  <c r="P42" i="2"/>
  <c r="N43" i="2"/>
  <c r="Q43" i="2"/>
  <c r="M33" i="2"/>
  <c r="L36" i="2"/>
  <c r="F10" i="2"/>
  <c r="R9" i="2"/>
  <c r="S52" i="2"/>
  <c r="P19" i="2"/>
  <c r="H45" i="2"/>
  <c r="S30" i="2"/>
  <c r="G47" i="2"/>
  <c r="Q50" i="2"/>
  <c r="K35" i="2"/>
  <c r="R40" i="2"/>
  <c r="K50" i="2"/>
  <c r="M55" i="2"/>
  <c r="P21" i="2"/>
  <c r="N24" i="2"/>
  <c r="I46" i="2"/>
  <c r="G36" i="2"/>
  <c r="L5" i="2"/>
  <c r="J33" i="2"/>
  <c r="L33" i="2"/>
  <c r="H48" i="2"/>
  <c r="G44" i="2"/>
  <c r="Q16" i="2"/>
  <c r="P52" i="2"/>
  <c r="G35" i="2"/>
  <c r="Q24" i="2"/>
  <c r="H8" i="2"/>
  <c r="K6" i="2"/>
  <c r="O42" i="2"/>
  <c r="O49" i="2"/>
  <c r="R47" i="2"/>
  <c r="R13" i="2"/>
  <c r="H31" i="2"/>
  <c r="N38" i="2"/>
  <c r="S35" i="2"/>
  <c r="H52" i="2"/>
  <c r="M17" i="2"/>
  <c r="J13" i="2"/>
  <c r="F54" i="2"/>
  <c r="N13" i="2"/>
  <c r="H35" i="2"/>
  <c r="I18" i="2"/>
  <c r="K47" i="2"/>
  <c r="I9" i="2"/>
  <c r="P12" i="2"/>
  <c r="K13" i="2"/>
  <c r="L52" i="2"/>
  <c r="R16" i="2"/>
  <c r="N23" i="2"/>
  <c r="J24" i="2"/>
  <c r="K34" i="2"/>
  <c r="Q10" i="2"/>
  <c r="R48" i="2"/>
  <c r="O54" i="2"/>
  <c r="N50" i="2"/>
  <c r="M38" i="2"/>
  <c r="R44" i="2"/>
  <c r="L49" i="2"/>
  <c r="Q46" i="2"/>
  <c r="K16" i="2"/>
  <c r="L20" i="2"/>
  <c r="G26" i="2"/>
  <c r="F22" i="2"/>
  <c r="Q55" i="2"/>
  <c r="F56" i="2"/>
  <c r="O19" i="2"/>
  <c r="I34" i="2"/>
  <c r="S23" i="2"/>
  <c r="M39" i="2"/>
  <c r="Q48" i="2"/>
  <c r="M8" i="2"/>
  <c r="F24" i="2"/>
  <c r="L4" i="2"/>
  <c r="R45" i="2"/>
  <c r="S54" i="2"/>
  <c r="R32" i="2"/>
  <c r="I51" i="2"/>
  <c r="R39" i="2"/>
  <c r="L15" i="2"/>
  <c r="J32" i="2"/>
  <c r="G43" i="2"/>
  <c r="M20" i="2"/>
  <c r="P34" i="2"/>
  <c r="G5" i="2"/>
  <c r="N33" i="2"/>
  <c r="L21" i="2"/>
  <c r="O12" i="2"/>
  <c r="J56" i="2"/>
  <c r="I56" i="2"/>
  <c r="H55" i="2"/>
  <c r="G14" i="2"/>
  <c r="N5" i="2"/>
  <c r="R27" i="2"/>
  <c r="M11" i="2"/>
  <c r="F14" i="2"/>
  <c r="N51" i="2"/>
  <c r="G16" i="2"/>
  <c r="R26" i="2"/>
  <c r="M6" i="2"/>
  <c r="K21" i="2"/>
  <c r="I55" i="2"/>
  <c r="R56" i="2"/>
  <c r="K39" i="2"/>
  <c r="O51" i="2"/>
  <c r="F45" i="2"/>
  <c r="I17" i="2"/>
  <c r="N4" i="2"/>
  <c r="P11" i="2"/>
  <c r="I25" i="2"/>
  <c r="I38" i="2"/>
  <c r="F26" i="2"/>
  <c r="G37" i="2"/>
  <c r="G42" i="2"/>
  <c r="P40" i="2"/>
  <c r="Q39" i="2"/>
  <c r="L7" i="2"/>
  <c r="H53" i="2"/>
  <c r="K7" i="2"/>
  <c r="N9" i="2"/>
  <c r="P45" i="2"/>
  <c r="G25" i="2"/>
  <c r="S29" i="2"/>
  <c r="G21" i="2"/>
  <c r="F53" i="2"/>
  <c r="I53" i="2"/>
  <c r="P6" i="2"/>
  <c r="F33" i="2"/>
  <c r="S53" i="2"/>
  <c r="Q15" i="2"/>
  <c r="J42" i="2"/>
  <c r="G27" i="2"/>
  <c r="K36" i="2"/>
  <c r="S25" i="2"/>
  <c r="S40" i="2"/>
  <c r="F20" i="2"/>
  <c r="F25" i="2"/>
  <c r="F28" i="2"/>
  <c r="M22" i="2"/>
  <c r="L45" i="2"/>
  <c r="K53" i="2"/>
  <c r="O50" i="2"/>
  <c r="O35" i="2"/>
  <c r="G19" i="2"/>
  <c r="L19" i="2"/>
  <c r="G50" i="2"/>
  <c r="O30" i="2"/>
  <c r="P14" i="2"/>
  <c r="I24" i="2"/>
  <c r="O22" i="2"/>
  <c r="K25" i="2"/>
  <c r="S38" i="2"/>
  <c r="O45" i="2"/>
  <c r="L48" i="2"/>
  <c r="Q7" i="2"/>
  <c r="J47" i="2"/>
  <c r="P7" i="2"/>
  <c r="Q5" i="2"/>
  <c r="J21" i="2"/>
  <c r="O15" i="2"/>
  <c r="G39" i="2"/>
  <c r="M34" i="2"/>
  <c r="P51" i="2"/>
  <c r="M7" i="2"/>
  <c r="J49" i="2"/>
  <c r="O10" i="2"/>
  <c r="I20" i="2"/>
  <c r="P29" i="2"/>
  <c r="K32" i="2"/>
  <c r="K51" i="2"/>
  <c r="L28" i="2"/>
  <c r="L26" i="2"/>
  <c r="R51" i="2"/>
  <c r="J26" i="2"/>
  <c r="I39" i="2"/>
  <c r="K33" i="2"/>
  <c r="I35" i="2"/>
  <c r="N37" i="2"/>
  <c r="M45" i="2"/>
  <c r="Q36" i="2"/>
  <c r="G28" i="2"/>
  <c r="N36" i="2"/>
  <c r="K20" i="2"/>
  <c r="L37" i="2"/>
  <c r="R53" i="2"/>
  <c r="I12" i="2"/>
  <c r="S45" i="2"/>
  <c r="L11" i="2"/>
  <c r="P38" i="2"/>
  <c r="M9" i="2"/>
  <c r="G38" i="2"/>
  <c r="L34" i="2"/>
  <c r="R31" i="2"/>
  <c r="M41" i="2"/>
  <c r="J34" i="2"/>
  <c r="M23" i="2"/>
  <c r="H4" i="2"/>
  <c r="N49" i="2"/>
  <c r="M42" i="2"/>
  <c r="O27" i="2"/>
  <c r="F19" i="2"/>
  <c r="R23" i="2"/>
  <c r="R21" i="2"/>
  <c r="L56" i="2"/>
  <c r="Q35" i="2"/>
  <c r="Q34" i="2"/>
  <c r="P47" i="2"/>
  <c r="R46" i="2"/>
  <c r="I36" i="2"/>
  <c r="L8" i="2"/>
  <c r="O21" i="2"/>
  <c r="J19" i="2"/>
  <c r="J17" i="2"/>
  <c r="S36" i="2"/>
  <c r="K29" i="2"/>
  <c r="Q28" i="2"/>
  <c r="J52" i="2"/>
  <c r="L51" i="2"/>
  <c r="I11" i="2"/>
  <c r="Q32" i="2"/>
  <c r="L27" i="2"/>
  <c r="S16" i="2"/>
  <c r="K43" i="2"/>
  <c r="M30" i="2"/>
  <c r="J25" i="2"/>
  <c r="P24" i="2"/>
  <c r="F49" i="2"/>
  <c r="H44" i="2"/>
  <c r="R30" i="2"/>
  <c r="K14" i="2"/>
  <c r="R22" i="2"/>
  <c r="K12" i="2"/>
  <c r="I33" i="2"/>
  <c r="R25" i="2"/>
  <c r="P20" i="2"/>
  <c r="H20" i="2"/>
  <c r="N53" i="2"/>
  <c r="P48" i="2"/>
  <c r="I6" i="2"/>
  <c r="L47" i="2"/>
  <c r="K48" i="2"/>
  <c r="S4" i="2"/>
  <c r="I5" i="2"/>
  <c r="I16" i="2"/>
  <c r="G11" i="2"/>
  <c r="M10" i="2"/>
  <c r="Q51" i="2"/>
  <c r="G48" i="2"/>
  <c r="M40" i="2"/>
  <c r="N35" i="2"/>
  <c r="S14" i="2"/>
  <c r="J38" i="2"/>
  <c r="O20" i="2"/>
  <c r="O11" i="2"/>
  <c r="S5" i="2"/>
  <c r="Q4" i="2"/>
  <c r="K56" i="2"/>
  <c r="O52" i="2"/>
  <c r="K11" i="2"/>
  <c r="N19" i="2"/>
  <c r="Q56" i="2"/>
  <c r="Q20" i="2"/>
  <c r="S56" i="2"/>
  <c r="P35" i="2"/>
  <c r="S32" i="2"/>
  <c r="G53" i="2"/>
  <c r="K9" i="2"/>
  <c r="L32" i="2"/>
  <c r="Q12" i="2"/>
  <c r="K42" i="2"/>
  <c r="M19" i="2"/>
  <c r="S21" i="2"/>
  <c r="N20" i="2"/>
  <c r="G56" i="2"/>
  <c r="S18" i="2"/>
  <c r="K17" i="2"/>
  <c r="K8" i="2"/>
  <c r="M54" i="2"/>
  <c r="I13" i="2"/>
  <c r="I8" i="2"/>
  <c r="F9" i="2"/>
  <c r="K30" i="2"/>
  <c r="H6" i="2"/>
  <c r="S10" i="2"/>
  <c r="F35" i="2"/>
  <c r="N8" i="2"/>
  <c r="F32" i="2"/>
  <c r="N32" i="2"/>
  <c r="M21" i="2"/>
  <c r="Q11" i="2"/>
  <c r="S37" i="2"/>
  <c r="R29" i="2"/>
  <c r="J29" i="2"/>
  <c r="L44" i="2"/>
  <c r="N39" i="2"/>
  <c r="J30" i="2"/>
  <c r="K15" i="2"/>
  <c r="O25" i="2"/>
  <c r="N10" i="2"/>
  <c r="I44" i="2"/>
  <c r="O32" i="2"/>
  <c r="S26" i="2"/>
  <c r="K22" i="2"/>
  <c r="S9" i="2"/>
  <c r="P43" i="2"/>
  <c r="P25" i="2"/>
  <c r="H22" i="2"/>
  <c r="K19" i="2"/>
  <c r="F6" i="2"/>
  <c r="H37" i="2"/>
  <c r="Q31" i="2"/>
  <c r="G31" i="2"/>
  <c r="K26" i="2"/>
  <c r="S47" i="2"/>
  <c r="J48" i="2"/>
  <c r="R15" i="2"/>
  <c r="Q6" i="2"/>
  <c r="P13" i="2"/>
  <c r="R34" i="2"/>
  <c r="J23" i="2"/>
  <c r="P16" i="2"/>
  <c r="N11" i="2"/>
  <c r="F11" i="2"/>
  <c r="Q33" i="2"/>
  <c r="M46" i="2"/>
  <c r="G18" i="2"/>
  <c r="P37" i="2"/>
  <c r="H9" i="2"/>
  <c r="R28" i="2"/>
  <c r="P18" i="2"/>
  <c r="H12" i="2"/>
  <c r="L35" i="2"/>
  <c r="I29" i="2"/>
  <c r="I28" i="2"/>
  <c r="G51" i="2"/>
  <c r="P4" i="2"/>
  <c r="M56" i="2"/>
  <c r="K10" i="2"/>
  <c r="J43" i="2"/>
  <c r="S13" i="2"/>
  <c r="M53" i="2"/>
  <c r="L54" i="2"/>
  <c r="N7" i="2"/>
  <c r="G20" i="2"/>
  <c r="M26" i="2"/>
  <c r="H21" i="2"/>
  <c r="G15" i="2"/>
  <c r="L24" i="2"/>
  <c r="L22" i="2"/>
  <c r="K23" i="2"/>
  <c r="M52" i="2"/>
  <c r="R19" i="2"/>
  <c r="R17" i="2"/>
  <c r="F16" i="2"/>
  <c r="O28" i="2"/>
  <c r="P10" i="2"/>
  <c r="J5" i="2"/>
  <c r="H40" i="2"/>
  <c r="O56" i="2"/>
  <c r="O53" i="2"/>
  <c r="L43" i="2"/>
  <c r="O37" i="2"/>
  <c r="J6" i="2"/>
  <c r="M32" i="2"/>
  <c r="H15" i="2"/>
  <c r="F5" i="2"/>
  <c r="Q29" i="2"/>
  <c r="M27" i="2"/>
  <c r="S22" i="2"/>
  <c r="M14" i="2"/>
  <c r="H39" i="2"/>
  <c r="Q38" i="2"/>
  <c r="P5" i="2"/>
  <c r="Q19" i="2"/>
  <c r="I45" i="2"/>
  <c r="S33" i="2"/>
  <c r="H23" i="2"/>
  <c r="N22" i="2"/>
  <c r="N21" i="2"/>
  <c r="O24" i="2"/>
  <c r="R35" i="2"/>
  <c r="G29" i="2"/>
  <c r="N40" i="2"/>
  <c r="R20" i="2"/>
  <c r="Q49" i="2"/>
  <c r="J28" i="2"/>
  <c r="N18" i="2"/>
  <c r="F18" i="2"/>
  <c r="F17" i="2"/>
  <c r="G24" i="2"/>
  <c r="L40" i="2"/>
  <c r="N16" i="2"/>
  <c r="F31" i="2"/>
  <c r="Q54" i="2"/>
  <c r="F44" i="2"/>
  <c r="M25" i="2"/>
  <c r="G12" i="2"/>
  <c r="I15" i="2"/>
  <c r="O13" i="2"/>
  <c r="P28" i="2"/>
  <c r="O38" i="2"/>
  <c r="F12" i="2"/>
  <c r="G41" i="2"/>
  <c r="N29" i="2"/>
  <c r="N48" i="2"/>
  <c r="S20" i="2"/>
  <c r="S8" i="2"/>
  <c r="O6" i="2"/>
  <c r="G9" i="2"/>
  <c r="H24" i="2"/>
  <c r="I43" i="2"/>
  <c r="H38" i="2"/>
  <c r="Q47" i="2"/>
  <c r="J15" i="2"/>
  <c r="L13" i="2"/>
  <c r="P8" i="2"/>
  <c r="I31" i="2"/>
  <c r="S11" i="2"/>
  <c r="M48" i="2"/>
  <c r="F29" i="2"/>
  <c r="F27" i="2"/>
  <c r="K24" i="2"/>
  <c r="K4" i="2"/>
  <c r="O26" i="2"/>
  <c r="G4" i="2"/>
  <c r="K27" i="2"/>
  <c r="N26" i="2"/>
  <c r="G22" i="2"/>
  <c r="G8" i="2"/>
  <c r="M5" i="2"/>
  <c r="L55" i="2"/>
  <c r="S12" i="2"/>
  <c r="N31" i="2"/>
  <c r="L18" i="2"/>
  <c r="O34" i="2"/>
  <c r="K5" i="2"/>
  <c r="S48" i="2"/>
  <c r="F15" i="2"/>
  <c r="K52" i="2"/>
  <c r="G6" i="2"/>
  <c r="R14" i="2"/>
  <c r="I32" i="2"/>
  <c r="O40" i="2"/>
  <c r="G45" i="2"/>
  <c r="P27" i="2"/>
  <c r="H27" i="2"/>
  <c r="H26" i="2"/>
  <c r="L10" i="2"/>
  <c r="J22" i="2"/>
  <c r="I54" i="2"/>
  <c r="R18" i="2"/>
  <c r="O8" i="2"/>
  <c r="F55" i="2"/>
  <c r="H49" i="2"/>
  <c r="J54" i="2"/>
  <c r="R54" i="2"/>
  <c r="I19" i="2"/>
  <c r="M31" i="2"/>
  <c r="F4" i="2"/>
  <c r="I27" i="2"/>
  <c r="J14" i="2"/>
  <c r="M36" i="2"/>
  <c r="I48" i="2"/>
  <c r="P53" i="2"/>
  <c r="I37" i="2"/>
  <c r="Q37" i="2"/>
  <c r="O14" i="2"/>
  <c r="Q26" i="2"/>
  <c r="M37" i="2"/>
  <c r="G17" i="2"/>
  <c r="Q14" i="2"/>
  <c r="P44" i="2"/>
  <c r="H32" i="2"/>
  <c r="H19" i="2"/>
  <c r="L9" i="2"/>
  <c r="R8" i="2"/>
  <c r="R7" i="2"/>
  <c r="K18" i="2"/>
  <c r="P22" i="2"/>
  <c r="O9" i="2"/>
  <c r="S43" i="2"/>
  <c r="J44" i="2"/>
  <c r="P36" i="2"/>
  <c r="N14" i="2"/>
  <c r="R4" i="2"/>
  <c r="J4" i="2"/>
  <c r="K45" i="2"/>
  <c r="Q17" i="2"/>
  <c r="H54" i="2"/>
  <c r="G46" i="2"/>
  <c r="M18" i="2"/>
  <c r="H29" i="2"/>
  <c r="R43" i="2"/>
  <c r="O16" i="2"/>
  <c r="S31" i="2"/>
  <c r="H25" i="2"/>
  <c r="G34" i="2"/>
  <c r="K31" i="2"/>
  <c r="O4" i="2"/>
  <c r="M12" i="2"/>
  <c r="I47" i="2"/>
  <c r="J20" i="2"/>
  <c r="P9" i="2"/>
  <c r="N56" i="2"/>
  <c r="J35" i="2"/>
  <c r="P15" i="2"/>
  <c r="M13" i="2"/>
  <c r="Q18" i="2"/>
  <c r="O23" i="2"/>
  <c r="N6" i="2"/>
  <c r="L39" i="2"/>
  <c r="R55" i="2"/>
  <c r="I23" i="2"/>
  <c r="Q53" i="2"/>
  <c r="Q40" i="2"/>
  <c r="Q25" i="2"/>
  <c r="S51" i="2"/>
  <c r="F13" i="2"/>
  <c r="L23" i="2"/>
  <c r="F23" i="2"/>
  <c r="L50" i="2"/>
  <c r="N44" i="2"/>
  <c r="P49" i="2"/>
  <c r="J50" i="2"/>
  <c r="Q23" i="2"/>
  <c r="I40" i="2"/>
  <c r="N12" i="2"/>
  <c r="Q8" i="2"/>
  <c r="S19" i="2"/>
  <c r="H13" i="2"/>
  <c r="N54" i="2"/>
  <c r="J37" i="2"/>
  <c r="L42" i="2"/>
  <c r="F43" i="2"/>
  <c r="R12" i="2"/>
  <c r="H30" i="2"/>
  <c r="F8" i="2"/>
  <c r="F7" i="2"/>
  <c r="I14" i="2"/>
  <c r="O43" i="2"/>
  <c r="K40" i="2"/>
  <c r="R41" i="2"/>
  <c r="F47" i="2"/>
  <c r="N47" i="2"/>
  <c r="J8" i="2"/>
  <c r="N25" i="2"/>
  <c r="J27" i="2"/>
  <c r="H7" i="2"/>
  <c r="H5" i="2"/>
  <c r="M16" i="2"/>
  <c r="P31" i="2"/>
  <c r="I41" i="2"/>
  <c r="K46" i="2"/>
  <c r="S46" i="2"/>
  <c r="O39" i="2"/>
  <c r="O17" i="2"/>
  <c r="J16" i="2"/>
  <c r="O48" i="2"/>
  <c r="M4" i="2"/>
  <c r="G7" i="2"/>
  <c r="J36" i="2"/>
  <c r="Q45" i="2"/>
  <c r="S50" i="2"/>
  <c r="M51" i="2"/>
  <c r="J31" i="2"/>
  <c r="G13" i="2"/>
  <c r="J9" i="2"/>
  <c r="H41" i="2"/>
  <c r="L14" i="2"/>
  <c r="F30" i="2"/>
  <c r="L12" i="2"/>
  <c r="S39" i="2"/>
  <c r="Q9" i="2"/>
  <c r="J18" i="2"/>
  <c r="H43" i="2"/>
  <c r="R24" i="2"/>
  <c r="R6" i="2"/>
  <c r="I4" i="2"/>
  <c r="I22" i="2"/>
  <c r="M35" i="2"/>
  <c r="Q41" i="2"/>
  <c r="K54" i="2"/>
  <c r="S7" i="2"/>
  <c r="G40" i="2"/>
  <c r="O36" i="2"/>
  <c r="S44" i="2"/>
  <c r="J7" i="2"/>
  <c r="I49" i="2"/>
  <c r="N15" i="2"/>
  <c r="F46" i="2"/>
  <c r="R52" i="2"/>
  <c r="I52" i="2"/>
  <c r="J53" i="2"/>
  <c r="H17" i="2"/>
  <c r="H50" i="2"/>
  <c r="I26" i="2"/>
  <c r="O31" i="2"/>
  <c r="F50" i="2"/>
  <c r="P32" i="2"/>
  <c r="R37" i="2"/>
  <c r="L38" i="2"/>
  <c r="L17" i="2"/>
  <c r="K37" i="2"/>
  <c r="O41" i="2"/>
  <c r="S27" i="2"/>
  <c r="L25" i="2"/>
  <c r="F41" i="2"/>
  <c r="P46" i="2"/>
  <c r="R36" i="2"/>
  <c r="F42" i="2"/>
  <c r="N42" i="2"/>
  <c r="M47" i="2"/>
  <c r="H33" i="2"/>
  <c r="P26" i="2"/>
  <c r="O5" i="2"/>
  <c r="F52" i="2"/>
  <c r="S17" i="2"/>
  <c r="J51" i="2"/>
  <c r="L41" i="2"/>
  <c r="N46" i="2"/>
  <c r="H47" i="2"/>
  <c r="G52" i="2"/>
  <c r="Q27" i="2"/>
  <c r="P41" i="2"/>
  <c r="M28" i="2"/>
  <c r="L31" i="2"/>
  <c r="I50" i="2"/>
  <c r="M49" i="2"/>
  <c r="F51" i="2"/>
  <c r="H56" i="2"/>
  <c r="P56" i="2"/>
  <c r="J46" i="2"/>
  <c r="L16" i="2"/>
  <c r="I30" i="2"/>
  <c r="J11" i="2"/>
  <c r="H18" i="2"/>
  <c r="M29" i="2"/>
  <c r="G54" i="2"/>
  <c r="N55" i="2"/>
  <c r="K49" i="2"/>
  <c r="S49" i="2"/>
  <c r="R50" i="2"/>
  <c r="R11" i="2"/>
  <c r="N45" i="2"/>
  <c r="O46" i="2"/>
  <c r="I21" i="2"/>
  <c r="R42" i="2"/>
  <c r="G55" i="2"/>
  <c r="L29" i="2"/>
  <c r="M24" i="2"/>
  <c r="G49" i="2"/>
  <c r="Q21" i="2"/>
  <c r="N52" i="2"/>
  <c r="H16" i="2"/>
  <c r="G30" i="2"/>
  <c r="M43" i="2"/>
  <c r="J45" i="2"/>
  <c r="Q44" i="2"/>
  <c r="P23" i="2"/>
  <c r="L30" i="2"/>
  <c r="R49" i="2"/>
  <c r="R5" i="2"/>
  <c r="L46" i="2"/>
  <c r="O55" i="2"/>
  <c r="O47" i="2"/>
  <c r="H28" i="2"/>
  <c r="H51" i="2"/>
  <c r="G23" i="2"/>
  <c r="K44" i="2"/>
  <c r="O44" i="2"/>
  <c r="S57" i="2" l="1"/>
  <c r="I57" i="2"/>
  <c r="J57" i="2"/>
  <c r="K57" i="2"/>
  <c r="H57" i="2"/>
  <c r="M57" i="2"/>
  <c r="F57" i="2"/>
  <c r="Q57" i="2"/>
  <c r="P57" i="2"/>
  <c r="R57" i="2"/>
  <c r="G57" i="2"/>
  <c r="O57" i="2"/>
  <c r="N57" i="2"/>
  <c r="L57" i="2"/>
</calcChain>
</file>

<file path=xl/sharedStrings.xml><?xml version="1.0" encoding="utf-8"?>
<sst xmlns="http://schemas.openxmlformats.org/spreadsheetml/2006/main" count="550" uniqueCount="94">
  <si>
    <t>CC</t>
  </si>
  <si>
    <t>Prang</t>
  </si>
  <si>
    <t>Branch</t>
  </si>
  <si>
    <t>PNO</t>
  </si>
  <si>
    <t>Join</t>
  </si>
  <si>
    <t>Name</t>
  </si>
  <si>
    <t>Typ</t>
  </si>
  <si>
    <t>BUD 
31.03.2020</t>
  </si>
  <si>
    <t>BUD 
30.04.2020</t>
  </si>
  <si>
    <t>BUD 
31.05.2020</t>
  </si>
  <si>
    <t>BUD 
30.06.2020</t>
  </si>
  <si>
    <t>BUD 
31.07.2020</t>
  </si>
  <si>
    <t>BUD 
31.08.2020</t>
  </si>
  <si>
    <t>BUD 
30.09.2020</t>
  </si>
  <si>
    <t>BUD 
31.10.2020</t>
  </si>
  <si>
    <t>BUD 
30.11.2020</t>
  </si>
  <si>
    <t>BUD 
31.12.2020</t>
  </si>
  <si>
    <t>BUD 
31.01.2021</t>
  </si>
  <si>
    <t>BUD 
28.02.2021</t>
  </si>
  <si>
    <t>BUD 
31.03.2021</t>
  </si>
  <si>
    <t>Total
FY 20/21</t>
  </si>
  <si>
    <t>FTE (BUD)</t>
  </si>
  <si>
    <t>SALARY (BUD)</t>
  </si>
  <si>
    <t>ANZEIGEN IN</t>
  </si>
  <si>
    <t>FTE</t>
  </si>
  <si>
    <t>EURO</t>
  </si>
  <si>
    <t>SV-AG SALARY (BUD)</t>
  </si>
  <si>
    <t>TRAVEL TIME (BUD)</t>
  </si>
  <si>
    <t>PAID OVERTIME (BUD)</t>
  </si>
  <si>
    <t>SURCHARG. FELPLG (BUD)</t>
  </si>
  <si>
    <t>bAV (BUD)</t>
  </si>
  <si>
    <t>SV-AG ADD (BUD)</t>
  </si>
  <si>
    <t>Total CC</t>
  </si>
  <si>
    <t>Compensation (BUD)</t>
  </si>
  <si>
    <t>KFZ (BUD)</t>
  </si>
  <si>
    <t>Total</t>
  </si>
  <si>
    <t>Mitarbeiter 1</t>
  </si>
  <si>
    <t>Mitarbeiter 2</t>
  </si>
  <si>
    <t>Mitarbeiter 3</t>
  </si>
  <si>
    <t>Mitarbeiter 4</t>
  </si>
  <si>
    <t>Mitarbeiter 5</t>
  </si>
  <si>
    <t>Mitarbeiter 6</t>
  </si>
  <si>
    <t>Mitarbeiter 7</t>
  </si>
  <si>
    <t>Mitarbeiter 8</t>
  </si>
  <si>
    <t>Mitarbeiter 9</t>
  </si>
  <si>
    <t>Mitarbeiter 10</t>
  </si>
  <si>
    <t>Mitarbeiter 11</t>
  </si>
  <si>
    <t>Mitarbeiter 12</t>
  </si>
  <si>
    <t>Mitarbeiter 13</t>
  </si>
  <si>
    <t>Mitarbeiter 14</t>
  </si>
  <si>
    <t>Mitarbeiter 15</t>
  </si>
  <si>
    <t>Mitarbeiter 16</t>
  </si>
  <si>
    <t>Mitarbeiter 17</t>
  </si>
  <si>
    <t>Mitarbeiter 18</t>
  </si>
  <si>
    <t>Mitarbeiter 19</t>
  </si>
  <si>
    <t>Mitarbeiter 20</t>
  </si>
  <si>
    <t>Mitarbeiter 21</t>
  </si>
  <si>
    <t>Mitarbeiter 22</t>
  </si>
  <si>
    <t>Mitarbeiter 23</t>
  </si>
  <si>
    <t>Mitarbeiter 24</t>
  </si>
  <si>
    <t>Mitarbeiter 25</t>
  </si>
  <si>
    <t>Mitarbeiter 26</t>
  </si>
  <si>
    <t>Mitarbeiter 27</t>
  </si>
  <si>
    <t>Mitarbeiter 28</t>
  </si>
  <si>
    <t>Mitarbeiter 29</t>
  </si>
  <si>
    <t>Mitarbeiter 30</t>
  </si>
  <si>
    <t>Mitarbeiter 31</t>
  </si>
  <si>
    <t>Mitarbeiter 32</t>
  </si>
  <si>
    <t>Mitarbeiter 33</t>
  </si>
  <si>
    <t>Mitarbeiter 34</t>
  </si>
  <si>
    <t>Mitarbeiter 35</t>
  </si>
  <si>
    <t>Mitarbeiter 36</t>
  </si>
  <si>
    <t>Mitarbeiter 37</t>
  </si>
  <si>
    <t>Mitarbeiter 38</t>
  </si>
  <si>
    <t>Mitarbeiter 39</t>
  </si>
  <si>
    <t>Mitarbeiter 40</t>
  </si>
  <si>
    <t>Mitarbeiter 41</t>
  </si>
  <si>
    <t>Mitarbeiter 42</t>
  </si>
  <si>
    <t>Mitarbeiter 43</t>
  </si>
  <si>
    <t>Mitarbeiter 44</t>
  </si>
  <si>
    <t>Mitarbeiter 45</t>
  </si>
  <si>
    <t>Mitarbeiter 46</t>
  </si>
  <si>
    <t>Mitarbeiter 47</t>
  </si>
  <si>
    <t>Mitarbeiter 48</t>
  </si>
  <si>
    <t>Mitarbeiter 49</t>
  </si>
  <si>
    <t>Mitarbeiter 50</t>
  </si>
  <si>
    <t>Mitarbeiter 51</t>
  </si>
  <si>
    <t>Mitarbeiter 52</t>
  </si>
  <si>
    <t>Mitarbeiter 53</t>
  </si>
  <si>
    <t>Mitarbeiter 54</t>
  </si>
  <si>
    <t>001</t>
  </si>
  <si>
    <t>002</t>
  </si>
  <si>
    <t>0021</t>
  </si>
  <si>
    <t>0042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</si>
</sst>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44" fontId="4" fillId="4" borderId="8" xfId="0" applyNumberFormat="1" applyFont="1" applyFill="1" applyBorder="1" applyAlignment="1">
      <alignment horizontal="right" vertical="center" wrapText="1"/>
    </xf>
    <xf numFmtId="44" fontId="4" fillId="4" borderId="9" xfId="0" applyNumberFormat="1" applyFont="1" applyFill="1" applyBorder="1" applyAlignment="1">
      <alignment horizontal="right" vertical="center" wrapText="1"/>
    </xf>
    <xf numFmtId="44" fontId="4" fillId="4" borderId="10" xfId="0" applyNumberFormat="1" applyFont="1" applyFill="1" applyBorder="1" applyAlignment="1">
      <alignment horizontal="right" vertical="center" wrapText="1"/>
    </xf>
    <xf numFmtId="44" fontId="4" fillId="4" borderId="1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44" fontId="4" fillId="4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8" fillId="5" borderId="0" xfId="0" applyFont="1" applyFill="1"/>
    <xf numFmtId="0" fontId="2" fillId="0" borderId="0" xfId="0" applyFont="1" applyFill="1" applyAlignment="1">
      <alignment horizontal="center" vertical="center"/>
    </xf>
    <xf numFmtId="44" fontId="6" fillId="6" borderId="1" xfId="1" applyFont="1" applyFill="1" applyBorder="1" applyAlignment="1">
      <alignment horizontal="right" vertical="center" wrapText="1"/>
    </xf>
    <xf numFmtId="44" fontId="6" fillId="0" borderId="1" xfId="1" applyFont="1" applyFill="1" applyBorder="1" applyAlignment="1">
      <alignment horizontal="righ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164" fontId="4" fillId="5" borderId="1" xfId="0" applyNumberFormat="1" applyFont="1" applyFill="1" applyBorder="1" applyAlignment="1">
      <alignment horizontal="right" vertical="center"/>
    </xf>
    <xf numFmtId="164" fontId="4" fillId="6" borderId="1" xfId="0" applyNumberFormat="1" applyFont="1" applyFill="1" applyBorder="1" applyAlignment="1">
      <alignment horizontal="right" vertical="center"/>
    </xf>
    <xf numFmtId="165" fontId="4" fillId="7" borderId="1" xfId="0" applyNumberFormat="1" applyFont="1" applyFill="1" applyBorder="1" applyAlignment="1">
      <alignment horizontal="right" vertical="center"/>
    </xf>
    <xf numFmtId="165" fontId="4" fillId="6" borderId="1" xfId="0" applyNumberFormat="1" applyFont="1" applyFill="1" applyBorder="1" applyAlignment="1">
      <alignment horizontal="right" vertical="center"/>
    </xf>
    <xf numFmtId="165" fontId="4" fillId="4" borderId="1" xfId="0" applyNumberFormat="1" applyFont="1" applyFill="1" applyBorder="1" applyAlignment="1">
      <alignment horizontal="right" vertical="center"/>
    </xf>
    <xf numFmtId="165" fontId="5" fillId="6" borderId="1" xfId="0" applyNumberFormat="1" applyFont="1" applyFill="1" applyBorder="1" applyAlignment="1">
      <alignment horizontal="right" vertical="center"/>
    </xf>
    <xf numFmtId="165" fontId="5" fillId="4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44" fontId="4" fillId="6" borderId="1" xfId="0" applyNumberFormat="1" applyFont="1" applyFill="1" applyBorder="1" applyAlignment="1">
      <alignment horizontal="right" vertical="center" wrapText="1"/>
    </xf>
    <xf numFmtId="44" fontId="4" fillId="0" borderId="1" xfId="0" applyNumberFormat="1" applyFont="1" applyFill="1" applyBorder="1" applyAlignment="1">
      <alignment horizontal="right" vertical="center" wrapText="1"/>
    </xf>
    <xf numFmtId="44" fontId="4" fillId="4" borderId="3" xfId="0" applyNumberFormat="1" applyFont="1" applyFill="1" applyBorder="1" applyAlignment="1">
      <alignment horizontal="right" vertical="center" wrapText="1"/>
    </xf>
    <xf numFmtId="44" fontId="4" fillId="4" borderId="4" xfId="0" applyNumberFormat="1" applyFont="1" applyFill="1" applyBorder="1" applyAlignment="1">
      <alignment horizontal="right" vertical="center" wrapText="1"/>
    </xf>
    <xf numFmtId="44" fontId="4" fillId="4" borderId="6" xfId="0" applyNumberFormat="1" applyFont="1" applyFill="1" applyBorder="1" applyAlignment="1">
      <alignment horizontal="right" vertical="center" wrapText="1"/>
    </xf>
    <xf numFmtId="44" fontId="4" fillId="4" borderId="0" xfId="0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Standard" xfId="0" builtinId="0"/>
    <cellStyle name="Währung" xfId="1" builtinId="4"/>
  </cellStyles>
  <dxfs count="55"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solid">
          <fgColor indexed="64"/>
          <bgColor theme="3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Radio" firstButton="1" fmlaLink="$U$1" lockText="1"/>
</file>

<file path=xl/ctrlProps/ctrlProp2.xml><?xml version="1.0" encoding="utf-8"?>
<formControlPr xmlns="http://schemas.microsoft.com/office/spreadsheetml/2009/9/main" objectType="Radio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0</xdr:row>
          <xdr:rowOff>47625</xdr:rowOff>
        </xdr:from>
        <xdr:to>
          <xdr:col>6</xdr:col>
          <xdr:colOff>647700</xdr:colOff>
          <xdr:row>0</xdr:row>
          <xdr:rowOff>342900</xdr:rowOff>
        </xdr:to>
        <xdr:sp macro="" textlink="">
          <xdr:nvSpPr>
            <xdr:cNvPr id="2049" name="Option Button 1" descr="in F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47625</xdr:rowOff>
        </xdr:from>
        <xdr:to>
          <xdr:col>8</xdr:col>
          <xdr:colOff>657225</xdr:colOff>
          <xdr:row>0</xdr:row>
          <xdr:rowOff>342900</xdr:rowOff>
        </xdr:to>
        <xdr:sp macro="" textlink="">
          <xdr:nvSpPr>
            <xdr:cNvPr id="2050" name="Option Button 2" descr="in FT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635754-EF40-4703-8A78-2F7BA9DD314E}" name="Tabelle1" displayName="Tabelle1" ref="A2:S57" totalsRowCount="1" headerRowDxfId="54" dataDxfId="52" headerRowBorderDxfId="53" tableBorderDxfId="51" totalsRowBorderDxfId="50">
  <autoFilter ref="A2:S56" xr:uid="{A3F5D50A-1840-43D0-9954-B639F3C53993}"/>
  <tableColumns count="19">
    <tableColumn id="1" xr3:uid="{9C127A89-2B77-4D50-B434-08F4560147BE}" name="CC" totalsRowLabel="Total" dataDxfId="49" totalsRowDxfId="30"/>
    <tableColumn id="2" xr3:uid="{428030AC-8ED6-4721-A3BF-8E88A0025895}" name="Branch" dataDxfId="48" totalsRowDxfId="29"/>
    <tableColumn id="3" xr3:uid="{95AC390F-D797-4ECA-9243-9688FA7E9A9F}" name="PNO" dataDxfId="47" totalsRowDxfId="28"/>
    <tableColumn id="4" xr3:uid="{77CC9C38-BBBE-477A-9D1B-6479B7E0AD7C}" name="Join" dataDxfId="46" totalsRowDxfId="27"/>
    <tableColumn id="5" xr3:uid="{36A5818A-5AC0-4B61-AC75-C59796BDBEF1}" name="Name" dataDxfId="45" totalsRowDxfId="26"/>
    <tableColumn id="7" xr3:uid="{CDA63D37-E653-49F1-9EB3-95F6CAA7E6CB}" name="BUD _x000a_31.03.2020" totalsRowFunction="sum" dataDxfId="44" totalsRowDxfId="25" dataCellStyle="Währung">
      <calculatedColumnFormula>SUMIFS(DBASE!H:H,DBASE!$D:$D,OVERVIEW!$C3,DBASE!$G:$G,$U$2)</calculatedColumnFormula>
    </tableColumn>
    <tableColumn id="8" xr3:uid="{D5C25917-1C76-46F2-87C8-FFD1B3739DE2}" name="BUD _x000a_30.04.2020" totalsRowFunction="sum" dataDxfId="43" totalsRowDxfId="24" dataCellStyle="Währung">
      <calculatedColumnFormula>SUMIFS(DBASE!I:I,DBASE!$D:$D,OVERVIEW!$C3,DBASE!$G:$G,$U$2)</calculatedColumnFormula>
    </tableColumn>
    <tableColumn id="9" xr3:uid="{3AF3E7B5-8E58-422A-A228-804ED2BF440B}" name="BUD _x000a_31.05.2020" totalsRowFunction="sum" dataDxfId="42" totalsRowDxfId="23" dataCellStyle="Währung">
      <calculatedColumnFormula>SUMIFS(DBASE!J:J,DBASE!$D:$D,OVERVIEW!$C3,DBASE!$G:$G,$U$2)</calculatedColumnFormula>
    </tableColumn>
    <tableColumn id="10" xr3:uid="{FAAF42DC-0B83-477D-9E5C-9E6F2A7B4C91}" name="BUD _x000a_30.06.2020" totalsRowFunction="sum" dataDxfId="41" totalsRowDxfId="22" dataCellStyle="Währung">
      <calculatedColumnFormula>SUMIFS(DBASE!K:K,DBASE!$D:$D,OVERVIEW!$C3,DBASE!$G:$G,$U$2)</calculatedColumnFormula>
    </tableColumn>
    <tableColumn id="11" xr3:uid="{8416C72A-89BF-4A60-A4F7-550ACB02F8A9}" name="BUD _x000a_31.07.2020" totalsRowFunction="sum" dataDxfId="40" totalsRowDxfId="21" dataCellStyle="Währung">
      <calculatedColumnFormula>SUMIFS(DBASE!L:L,DBASE!$D:$D,OVERVIEW!$C3,DBASE!$G:$G,$U$2)</calculatedColumnFormula>
    </tableColumn>
    <tableColumn id="12" xr3:uid="{E459E4EE-6C65-4F6A-A482-0597EAAE4F83}" name="BUD _x000a_31.08.2020" totalsRowFunction="sum" dataDxfId="39" totalsRowDxfId="20" dataCellStyle="Währung">
      <calculatedColumnFormula>SUMIFS(DBASE!M:M,DBASE!$D:$D,OVERVIEW!$C3,DBASE!$G:$G,$U$2)</calculatedColumnFormula>
    </tableColumn>
    <tableColumn id="13" xr3:uid="{E0FC9E69-D5C4-41FE-8080-DBAA9B3E285A}" name="BUD _x000a_30.09.2020" totalsRowFunction="sum" dataDxfId="38" totalsRowDxfId="19" dataCellStyle="Währung">
      <calculatedColumnFormula>SUMIFS(DBASE!N:N,DBASE!$D:$D,OVERVIEW!$C3,DBASE!$G:$G,$U$2)</calculatedColumnFormula>
    </tableColumn>
    <tableColumn id="14" xr3:uid="{23FC134E-347E-4630-A7D2-896A70D6E409}" name="BUD _x000a_31.10.2020" totalsRowFunction="sum" dataDxfId="37" totalsRowDxfId="18" dataCellStyle="Währung">
      <calculatedColumnFormula>SUMIFS(DBASE!O:O,DBASE!$D:$D,OVERVIEW!$C3,DBASE!$G:$G,$U$2)</calculatedColumnFormula>
    </tableColumn>
    <tableColumn id="15" xr3:uid="{22A10D9A-C86D-4B3A-B1BA-125830E37B45}" name="BUD _x000a_30.11.2020" totalsRowFunction="sum" dataDxfId="36" totalsRowDxfId="17" dataCellStyle="Währung">
      <calculatedColumnFormula>SUMIFS(DBASE!P:P,DBASE!$D:$D,OVERVIEW!$C3,DBASE!$G:$G,$U$2)</calculatedColumnFormula>
    </tableColumn>
    <tableColumn id="16" xr3:uid="{B755973F-37D7-4B5E-A9F9-DF5E66EE4669}" name="BUD _x000a_31.12.2020" totalsRowFunction="sum" dataDxfId="35" totalsRowDxfId="16" dataCellStyle="Währung">
      <calculatedColumnFormula>SUMIFS(DBASE!Q:Q,DBASE!$D:$D,OVERVIEW!$C3,DBASE!$G:$G,$U$2)</calculatedColumnFormula>
    </tableColumn>
    <tableColumn id="17" xr3:uid="{ED76495C-F1DD-4A81-9628-77D87BD43D85}" name="BUD _x000a_31.01.2021" totalsRowFunction="sum" dataDxfId="34" totalsRowDxfId="15" dataCellStyle="Währung">
      <calculatedColumnFormula>SUMIFS(DBASE!R:R,DBASE!$D:$D,OVERVIEW!$C3,DBASE!$G:$G,$U$2)</calculatedColumnFormula>
    </tableColumn>
    <tableColumn id="18" xr3:uid="{DF772576-81D3-4BF3-992A-1153163EBE72}" name="BUD _x000a_28.02.2021" totalsRowFunction="sum" dataDxfId="33" totalsRowDxfId="14" dataCellStyle="Währung">
      <calculatedColumnFormula>SUMIFS(DBASE!S:S,DBASE!$D:$D,OVERVIEW!$C3,DBASE!$G:$G,$U$2)</calculatedColumnFormula>
    </tableColumn>
    <tableColumn id="19" xr3:uid="{3F9112F9-3255-47AB-81C4-5B45EE4842E6}" name="BUD _x000a_31.03.2021" totalsRowFunction="sum" dataDxfId="32" totalsRowDxfId="13" dataCellStyle="Währung">
      <calculatedColumnFormula>SUMIFS(DBASE!T:T,DBASE!$D:$D,OVERVIEW!$C3,DBASE!$G:$G,$U$2)</calculatedColumnFormula>
    </tableColumn>
    <tableColumn id="20" xr3:uid="{35837F2D-FE63-4796-9BEE-539B7A52D766}" name="Total_x000a_FY 20/21" totalsRowFunction="sum" dataDxfId="31" totalsRowDxfId="12" dataCellStyle="Währung">
      <calculatedColumnFormula>SUMIFS(DBASE!U:U,DBASE!$D:$D,OVERVIEW!$C3,DBASE!$G:$G,$U$2)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62A34-9801-421E-B08C-0D2FD719E4A2}">
  <dimension ref="A1:U95"/>
  <sheetViews>
    <sheetView showGridLines="0" tabSelected="1" view="pageBreakPreview" zoomScaleNormal="100" zoomScaleSheetLayoutView="100" workbookViewId="0">
      <pane ySplit="2" topLeftCell="A38" activePane="bottomLeft" state="frozen"/>
      <selection pane="bottomLeft" activeCell="C75" sqref="C75"/>
    </sheetView>
  </sheetViews>
  <sheetFormatPr baseColWidth="10" defaultColWidth="12.42578125" defaultRowHeight="15" x14ac:dyDescent="0.25"/>
  <cols>
    <col min="1" max="1" width="10.140625" style="19" bestFit="1" customWidth="1"/>
    <col min="2" max="2" width="12.85546875" style="19" bestFit="1" customWidth="1"/>
    <col min="3" max="3" width="11.42578125" style="19" bestFit="1" customWidth="1"/>
    <col min="4" max="4" width="11.28515625" style="19" bestFit="1" customWidth="1"/>
    <col min="5" max="5" width="29.85546875" style="19" bestFit="1" customWidth="1"/>
    <col min="6" max="18" width="15.85546875" style="19" bestFit="1" customWidth="1"/>
    <col min="19" max="19" width="17.140625" style="19" bestFit="1" customWidth="1"/>
    <col min="20" max="20" width="12.42578125" style="19" hidden="1" customWidth="1"/>
    <col min="21" max="21" width="12.42578125" style="29" hidden="1" customWidth="1"/>
    <col min="22" max="16384" width="12.42578125" style="19"/>
  </cols>
  <sheetData>
    <row r="1" spans="1:21" ht="30" customHeight="1" x14ac:dyDescent="0.25">
      <c r="E1" s="27" t="s">
        <v>23</v>
      </c>
      <c r="F1" s="27" t="s">
        <v>24</v>
      </c>
      <c r="G1" s="28"/>
      <c r="H1" s="27" t="s">
        <v>25</v>
      </c>
      <c r="I1" s="28"/>
      <c r="U1" s="29">
        <v>2</v>
      </c>
    </row>
    <row r="2" spans="1:21" ht="30" x14ac:dyDescent="0.25">
      <c r="A2" s="24" t="s">
        <v>0</v>
      </c>
      <c r="B2" s="25" t="s">
        <v>2</v>
      </c>
      <c r="C2" s="25" t="s">
        <v>3</v>
      </c>
      <c r="D2" s="25" t="s">
        <v>4</v>
      </c>
      <c r="E2" s="25" t="s">
        <v>5</v>
      </c>
      <c r="F2" s="25" t="s">
        <v>7</v>
      </c>
      <c r="G2" s="25" t="s">
        <v>8</v>
      </c>
      <c r="H2" s="25" t="s">
        <v>9</v>
      </c>
      <c r="I2" s="25" t="s">
        <v>10</v>
      </c>
      <c r="J2" s="25" t="s">
        <v>11</v>
      </c>
      <c r="K2" s="25" t="s">
        <v>12</v>
      </c>
      <c r="L2" s="25" t="s">
        <v>13</v>
      </c>
      <c r="M2" s="25" t="s">
        <v>14</v>
      </c>
      <c r="N2" s="25" t="s">
        <v>15</v>
      </c>
      <c r="O2" s="25" t="s">
        <v>16</v>
      </c>
      <c r="P2" s="25" t="s">
        <v>17</v>
      </c>
      <c r="Q2" s="25" t="s">
        <v>18</v>
      </c>
      <c r="R2" s="25" t="s">
        <v>19</v>
      </c>
      <c r="S2" s="26" t="s">
        <v>20</v>
      </c>
      <c r="U2" s="29" t="str">
        <f>IF(U1=1,"FTE (BUD)","SALARY (BUD)")</f>
        <v>SALARY (BUD)</v>
      </c>
    </row>
    <row r="3" spans="1:21" ht="18" customHeight="1" x14ac:dyDescent="0.25">
      <c r="A3" s="22" t="s">
        <v>90</v>
      </c>
      <c r="B3" s="21">
        <v>2000</v>
      </c>
      <c r="C3" s="22">
        <v>1</v>
      </c>
      <c r="D3" s="20">
        <v>36951</v>
      </c>
      <c r="E3" s="23" t="s">
        <v>36</v>
      </c>
      <c r="F3" s="30">
        <f>SUMIFS(DBASE!H:H,DBASE!$D:$D,OVERVIEW!$C3,DBASE!$G:$G,$U$2)</f>
        <v>1</v>
      </c>
      <c r="G3" s="31">
        <f>SUMIFS(DBASE!I:I,DBASE!$D:$D,OVERVIEW!$C3,DBASE!$G:$G,$U$2)</f>
        <v>2</v>
      </c>
      <c r="H3" s="31">
        <f>SUMIFS(DBASE!J:J,DBASE!$D:$D,OVERVIEW!$C3,DBASE!$G:$G,$U$2)</f>
        <v>3</v>
      </c>
      <c r="I3" s="31">
        <f>SUMIFS(DBASE!K:K,DBASE!$D:$D,OVERVIEW!$C3,DBASE!$G:$G,$U$2)</f>
        <v>4</v>
      </c>
      <c r="J3" s="31">
        <f>SUMIFS(DBASE!L:L,DBASE!$D:$D,OVERVIEW!$C3,DBASE!$G:$G,$U$2)</f>
        <v>5</v>
      </c>
      <c r="K3" s="31">
        <f>SUMIFS(DBASE!M:M,DBASE!$D:$D,OVERVIEW!$C3,DBASE!$G:$G,$U$2)</f>
        <v>6</v>
      </c>
      <c r="L3" s="31">
        <f>SUMIFS(DBASE!N:N,DBASE!$D:$D,OVERVIEW!$C3,DBASE!$G:$G,$U$2)</f>
        <v>7</v>
      </c>
      <c r="M3" s="31">
        <f>SUMIFS(DBASE!O:O,DBASE!$D:$D,OVERVIEW!$C3,DBASE!$G:$G,$U$2)</f>
        <v>8</v>
      </c>
      <c r="N3" s="31">
        <f>SUMIFS(DBASE!P:P,DBASE!$D:$D,OVERVIEW!$C3,DBASE!$G:$G,$U$2)</f>
        <v>9</v>
      </c>
      <c r="O3" s="31">
        <f>SUMIFS(DBASE!Q:Q,DBASE!$D:$D,OVERVIEW!$C3,DBASE!$G:$G,$U$2)</f>
        <v>10</v>
      </c>
      <c r="P3" s="31">
        <f>SUMIFS(DBASE!R:R,DBASE!$D:$D,OVERVIEW!$C3,DBASE!$G:$G,$U$2)</f>
        <v>11</v>
      </c>
      <c r="Q3" s="31">
        <f>SUMIFS(DBASE!S:S,DBASE!$D:$D,OVERVIEW!$C3,DBASE!$G:$G,$U$2)</f>
        <v>12</v>
      </c>
      <c r="R3" s="31">
        <f>SUMIFS(DBASE!T:T,DBASE!$D:$D,OVERVIEW!$C3,DBASE!$G:$G,$U$2)</f>
        <v>13</v>
      </c>
      <c r="S3" s="31">
        <f>SUMIFS(DBASE!U:U,DBASE!$D:$D,OVERVIEW!$C3,DBASE!$G:$G,$U$2)</f>
        <v>91</v>
      </c>
    </row>
    <row r="4" spans="1:21" ht="18" customHeight="1" x14ac:dyDescent="0.25">
      <c r="A4" s="22" t="s">
        <v>90</v>
      </c>
      <c r="B4" s="21">
        <v>2000</v>
      </c>
      <c r="C4" s="22">
        <v>10</v>
      </c>
      <c r="D4" s="20">
        <v>42309</v>
      </c>
      <c r="E4" s="23" t="s">
        <v>45</v>
      </c>
      <c r="F4" s="30">
        <f>SUMIFS(DBASE!H:H,DBASE!$D:$D,OVERVIEW!$C4,DBASE!$G:$G,$U$2)</f>
        <v>1</v>
      </c>
      <c r="G4" s="31">
        <f>SUMIFS(DBASE!I:I,DBASE!$D:$D,OVERVIEW!$C4,DBASE!$G:$G,$U$2)</f>
        <v>2</v>
      </c>
      <c r="H4" s="31">
        <f>SUMIFS(DBASE!J:J,DBASE!$D:$D,OVERVIEW!$C4,DBASE!$G:$G,$U$2)</f>
        <v>3</v>
      </c>
      <c r="I4" s="31">
        <f>SUMIFS(DBASE!K:K,DBASE!$D:$D,OVERVIEW!$C4,DBASE!$G:$G,$U$2)</f>
        <v>4</v>
      </c>
      <c r="J4" s="31">
        <f>SUMIFS(DBASE!L:L,DBASE!$D:$D,OVERVIEW!$C4,DBASE!$G:$G,$U$2)</f>
        <v>5</v>
      </c>
      <c r="K4" s="31">
        <f>SUMIFS(DBASE!M:M,DBASE!$D:$D,OVERVIEW!$C4,DBASE!$G:$G,$U$2)</f>
        <v>6</v>
      </c>
      <c r="L4" s="31">
        <f>SUMIFS(DBASE!N:N,DBASE!$D:$D,OVERVIEW!$C4,DBASE!$G:$G,$U$2)</f>
        <v>7</v>
      </c>
      <c r="M4" s="31">
        <f>SUMIFS(DBASE!O:O,DBASE!$D:$D,OVERVIEW!$C4,DBASE!$G:$G,$U$2)</f>
        <v>8</v>
      </c>
      <c r="N4" s="31">
        <f>SUMIFS(DBASE!P:P,DBASE!$D:$D,OVERVIEW!$C4,DBASE!$G:$G,$U$2)</f>
        <v>9</v>
      </c>
      <c r="O4" s="31">
        <f>SUMIFS(DBASE!Q:Q,DBASE!$D:$D,OVERVIEW!$C4,DBASE!$G:$G,$U$2)</f>
        <v>10</v>
      </c>
      <c r="P4" s="31">
        <f>SUMIFS(DBASE!R:R,DBASE!$D:$D,OVERVIEW!$C4,DBASE!$G:$G,$U$2)</f>
        <v>11</v>
      </c>
      <c r="Q4" s="31">
        <f>SUMIFS(DBASE!S:S,DBASE!$D:$D,OVERVIEW!$C4,DBASE!$G:$G,$U$2)</f>
        <v>12</v>
      </c>
      <c r="R4" s="31">
        <f>SUMIFS(DBASE!T:T,DBASE!$D:$D,OVERVIEW!$C4,DBASE!$G:$G,$U$2)</f>
        <v>13</v>
      </c>
      <c r="S4" s="31">
        <f>SUMIFS(DBASE!U:U,DBASE!$D:$D,OVERVIEW!$C4,DBASE!$G:$G,$U$2)</f>
        <v>91</v>
      </c>
    </row>
    <row r="5" spans="1:21" ht="18" customHeight="1" x14ac:dyDescent="0.25">
      <c r="A5" s="22" t="s">
        <v>90</v>
      </c>
      <c r="B5" s="21">
        <v>2000</v>
      </c>
      <c r="C5" s="22">
        <v>11</v>
      </c>
      <c r="D5" s="20">
        <v>42583</v>
      </c>
      <c r="E5" s="23" t="s">
        <v>46</v>
      </c>
      <c r="F5" s="30">
        <f>SUMIFS(DBASE!H:H,DBASE!$D:$D,OVERVIEW!$C5,DBASE!$G:$G,$U$2)</f>
        <v>1</v>
      </c>
      <c r="G5" s="31">
        <f>SUMIFS(DBASE!I:I,DBASE!$D:$D,OVERVIEW!$C5,DBASE!$G:$G,$U$2)</f>
        <v>2</v>
      </c>
      <c r="H5" s="31">
        <f>SUMIFS(DBASE!J:J,DBASE!$D:$D,OVERVIEW!$C5,DBASE!$G:$G,$U$2)</f>
        <v>3</v>
      </c>
      <c r="I5" s="31">
        <f>SUMIFS(DBASE!K:K,DBASE!$D:$D,OVERVIEW!$C5,DBASE!$G:$G,$U$2)</f>
        <v>4</v>
      </c>
      <c r="J5" s="31">
        <f>SUMIFS(DBASE!L:L,DBASE!$D:$D,OVERVIEW!$C5,DBASE!$G:$G,$U$2)</f>
        <v>5</v>
      </c>
      <c r="K5" s="31">
        <f>SUMIFS(DBASE!M:M,DBASE!$D:$D,OVERVIEW!$C5,DBASE!$G:$G,$U$2)</f>
        <v>6</v>
      </c>
      <c r="L5" s="31">
        <f>SUMIFS(DBASE!N:N,DBASE!$D:$D,OVERVIEW!$C5,DBASE!$G:$G,$U$2)</f>
        <v>7</v>
      </c>
      <c r="M5" s="31">
        <f>SUMIFS(DBASE!O:O,DBASE!$D:$D,OVERVIEW!$C5,DBASE!$G:$G,$U$2)</f>
        <v>8</v>
      </c>
      <c r="N5" s="31">
        <f>SUMIFS(DBASE!P:P,DBASE!$D:$D,OVERVIEW!$C5,DBASE!$G:$G,$U$2)</f>
        <v>9</v>
      </c>
      <c r="O5" s="31">
        <f>SUMIFS(DBASE!Q:Q,DBASE!$D:$D,OVERVIEW!$C5,DBASE!$G:$G,$U$2)</f>
        <v>10</v>
      </c>
      <c r="P5" s="31">
        <f>SUMIFS(DBASE!R:R,DBASE!$D:$D,OVERVIEW!$C5,DBASE!$G:$G,$U$2)</f>
        <v>11</v>
      </c>
      <c r="Q5" s="31">
        <f>SUMIFS(DBASE!S:S,DBASE!$D:$D,OVERVIEW!$C5,DBASE!$G:$G,$U$2)</f>
        <v>12</v>
      </c>
      <c r="R5" s="31">
        <f>SUMIFS(DBASE!T:T,DBASE!$D:$D,OVERVIEW!$C5,DBASE!$G:$G,$U$2)</f>
        <v>13</v>
      </c>
      <c r="S5" s="31">
        <f>SUMIFS(DBASE!U:U,DBASE!$D:$D,OVERVIEW!$C5,DBASE!$G:$G,$U$2)</f>
        <v>91</v>
      </c>
    </row>
    <row r="6" spans="1:21" ht="18" customHeight="1" x14ac:dyDescent="0.25">
      <c r="A6" s="22" t="s">
        <v>90</v>
      </c>
      <c r="B6" s="21">
        <v>2000</v>
      </c>
      <c r="C6" s="22">
        <v>12</v>
      </c>
      <c r="D6" s="20">
        <v>42982</v>
      </c>
      <c r="E6" s="23" t="s">
        <v>47</v>
      </c>
      <c r="F6" s="30">
        <f>SUMIFS(DBASE!H:H,DBASE!$D:$D,OVERVIEW!$C6,DBASE!$G:$G,$U$2)</f>
        <v>1</v>
      </c>
      <c r="G6" s="31">
        <f>SUMIFS(DBASE!I:I,DBASE!$D:$D,OVERVIEW!$C6,DBASE!$G:$G,$U$2)</f>
        <v>2</v>
      </c>
      <c r="H6" s="31">
        <f>SUMIFS(DBASE!J:J,DBASE!$D:$D,OVERVIEW!$C6,DBASE!$G:$G,$U$2)</f>
        <v>3</v>
      </c>
      <c r="I6" s="31">
        <f>SUMIFS(DBASE!K:K,DBASE!$D:$D,OVERVIEW!$C6,DBASE!$G:$G,$U$2)</f>
        <v>4</v>
      </c>
      <c r="J6" s="31">
        <f>SUMIFS(DBASE!L:L,DBASE!$D:$D,OVERVIEW!$C6,DBASE!$G:$G,$U$2)</f>
        <v>5</v>
      </c>
      <c r="K6" s="31">
        <f>SUMIFS(DBASE!M:M,DBASE!$D:$D,OVERVIEW!$C6,DBASE!$G:$G,$U$2)</f>
        <v>6</v>
      </c>
      <c r="L6" s="31">
        <f>SUMIFS(DBASE!N:N,DBASE!$D:$D,OVERVIEW!$C6,DBASE!$G:$G,$U$2)</f>
        <v>7</v>
      </c>
      <c r="M6" s="31">
        <f>SUMIFS(DBASE!O:O,DBASE!$D:$D,OVERVIEW!$C6,DBASE!$G:$G,$U$2)</f>
        <v>8</v>
      </c>
      <c r="N6" s="31">
        <f>SUMIFS(DBASE!P:P,DBASE!$D:$D,OVERVIEW!$C6,DBASE!$G:$G,$U$2)</f>
        <v>9</v>
      </c>
      <c r="O6" s="31">
        <f>SUMIFS(DBASE!Q:Q,DBASE!$D:$D,OVERVIEW!$C6,DBASE!$G:$G,$U$2)</f>
        <v>10</v>
      </c>
      <c r="P6" s="31">
        <f>SUMIFS(DBASE!R:R,DBASE!$D:$D,OVERVIEW!$C6,DBASE!$G:$G,$U$2)</f>
        <v>11</v>
      </c>
      <c r="Q6" s="31">
        <f>SUMIFS(DBASE!S:S,DBASE!$D:$D,OVERVIEW!$C6,DBASE!$G:$G,$U$2)</f>
        <v>12</v>
      </c>
      <c r="R6" s="31">
        <f>SUMIFS(DBASE!T:T,DBASE!$D:$D,OVERVIEW!$C6,DBASE!$G:$G,$U$2)</f>
        <v>13</v>
      </c>
      <c r="S6" s="31">
        <f>SUMIFS(DBASE!U:U,DBASE!$D:$D,OVERVIEW!$C6,DBASE!$G:$G,$U$2)</f>
        <v>91</v>
      </c>
    </row>
    <row r="7" spans="1:21" ht="18" customHeight="1" x14ac:dyDescent="0.25">
      <c r="A7" s="22" t="s">
        <v>90</v>
      </c>
      <c r="B7" s="21">
        <v>2000</v>
      </c>
      <c r="C7" s="22">
        <v>13</v>
      </c>
      <c r="D7" s="20">
        <v>42996</v>
      </c>
      <c r="E7" s="23" t="s">
        <v>48</v>
      </c>
      <c r="F7" s="30">
        <f>SUMIFS(DBASE!H:H,DBASE!$D:$D,OVERVIEW!$C7,DBASE!$G:$G,$U$2)</f>
        <v>1</v>
      </c>
      <c r="G7" s="31">
        <f>SUMIFS(DBASE!I:I,DBASE!$D:$D,OVERVIEW!$C7,DBASE!$G:$G,$U$2)</f>
        <v>2</v>
      </c>
      <c r="H7" s="31">
        <f>SUMIFS(DBASE!J:J,DBASE!$D:$D,OVERVIEW!$C7,DBASE!$G:$G,$U$2)</f>
        <v>3</v>
      </c>
      <c r="I7" s="31">
        <f>SUMIFS(DBASE!K:K,DBASE!$D:$D,OVERVIEW!$C7,DBASE!$G:$G,$U$2)</f>
        <v>4</v>
      </c>
      <c r="J7" s="31">
        <f>SUMIFS(DBASE!L:L,DBASE!$D:$D,OVERVIEW!$C7,DBASE!$G:$G,$U$2)</f>
        <v>5</v>
      </c>
      <c r="K7" s="31">
        <f>SUMIFS(DBASE!M:M,DBASE!$D:$D,OVERVIEW!$C7,DBASE!$G:$G,$U$2)</f>
        <v>6</v>
      </c>
      <c r="L7" s="31">
        <f>SUMIFS(DBASE!N:N,DBASE!$D:$D,OVERVIEW!$C7,DBASE!$G:$G,$U$2)</f>
        <v>7</v>
      </c>
      <c r="M7" s="31">
        <f>SUMIFS(DBASE!O:O,DBASE!$D:$D,OVERVIEW!$C7,DBASE!$G:$G,$U$2)</f>
        <v>8</v>
      </c>
      <c r="N7" s="31">
        <f>SUMIFS(DBASE!P:P,DBASE!$D:$D,OVERVIEW!$C7,DBASE!$G:$G,$U$2)</f>
        <v>9</v>
      </c>
      <c r="O7" s="31">
        <f>SUMIFS(DBASE!Q:Q,DBASE!$D:$D,OVERVIEW!$C7,DBASE!$G:$G,$U$2)</f>
        <v>10</v>
      </c>
      <c r="P7" s="31">
        <f>SUMIFS(DBASE!R:R,DBASE!$D:$D,OVERVIEW!$C7,DBASE!$G:$G,$U$2)</f>
        <v>11</v>
      </c>
      <c r="Q7" s="31">
        <f>SUMIFS(DBASE!S:S,DBASE!$D:$D,OVERVIEW!$C7,DBASE!$G:$G,$U$2)</f>
        <v>12</v>
      </c>
      <c r="R7" s="31">
        <f>SUMIFS(DBASE!T:T,DBASE!$D:$D,OVERVIEW!$C7,DBASE!$G:$G,$U$2)</f>
        <v>13</v>
      </c>
      <c r="S7" s="31">
        <f>SUMIFS(DBASE!U:U,DBASE!$D:$D,OVERVIEW!$C7,DBASE!$G:$G,$U$2)</f>
        <v>91</v>
      </c>
    </row>
    <row r="8" spans="1:21" ht="18" customHeight="1" x14ac:dyDescent="0.25">
      <c r="A8" s="22" t="s">
        <v>90</v>
      </c>
      <c r="B8" s="21">
        <v>2000</v>
      </c>
      <c r="C8" s="22">
        <v>14</v>
      </c>
      <c r="D8" s="20">
        <v>43174</v>
      </c>
      <c r="E8" s="23" t="s">
        <v>49</v>
      </c>
      <c r="F8" s="30">
        <f>SUMIFS(DBASE!H:H,DBASE!$D:$D,OVERVIEW!$C8,DBASE!$G:$G,$U$2)</f>
        <v>1</v>
      </c>
      <c r="G8" s="31">
        <f>SUMIFS(DBASE!I:I,DBASE!$D:$D,OVERVIEW!$C8,DBASE!$G:$G,$U$2)</f>
        <v>2</v>
      </c>
      <c r="H8" s="31">
        <f>SUMIFS(DBASE!J:J,DBASE!$D:$D,OVERVIEW!$C8,DBASE!$G:$G,$U$2)</f>
        <v>3</v>
      </c>
      <c r="I8" s="31">
        <f>SUMIFS(DBASE!K:K,DBASE!$D:$D,OVERVIEW!$C8,DBASE!$G:$G,$U$2)</f>
        <v>4</v>
      </c>
      <c r="J8" s="31">
        <f>SUMIFS(DBASE!L:L,DBASE!$D:$D,OVERVIEW!$C8,DBASE!$G:$G,$U$2)</f>
        <v>5</v>
      </c>
      <c r="K8" s="31">
        <f>SUMIFS(DBASE!M:M,DBASE!$D:$D,OVERVIEW!$C8,DBASE!$G:$G,$U$2)</f>
        <v>6</v>
      </c>
      <c r="L8" s="31">
        <f>SUMIFS(DBASE!N:N,DBASE!$D:$D,OVERVIEW!$C8,DBASE!$G:$G,$U$2)</f>
        <v>7</v>
      </c>
      <c r="M8" s="31">
        <f>SUMIFS(DBASE!O:O,DBASE!$D:$D,OVERVIEW!$C8,DBASE!$G:$G,$U$2)</f>
        <v>8</v>
      </c>
      <c r="N8" s="31">
        <f>SUMIFS(DBASE!P:P,DBASE!$D:$D,OVERVIEW!$C8,DBASE!$G:$G,$U$2)</f>
        <v>9</v>
      </c>
      <c r="O8" s="31">
        <f>SUMIFS(DBASE!Q:Q,DBASE!$D:$D,OVERVIEW!$C8,DBASE!$G:$G,$U$2)</f>
        <v>10</v>
      </c>
      <c r="P8" s="31">
        <f>SUMIFS(DBASE!R:R,DBASE!$D:$D,OVERVIEW!$C8,DBASE!$G:$G,$U$2)</f>
        <v>11</v>
      </c>
      <c r="Q8" s="31">
        <f>SUMIFS(DBASE!S:S,DBASE!$D:$D,OVERVIEW!$C8,DBASE!$G:$G,$U$2)</f>
        <v>12</v>
      </c>
      <c r="R8" s="31">
        <f>SUMIFS(DBASE!T:T,DBASE!$D:$D,OVERVIEW!$C8,DBASE!$G:$G,$U$2)</f>
        <v>13</v>
      </c>
      <c r="S8" s="31">
        <f>SUMIFS(DBASE!U:U,DBASE!$D:$D,OVERVIEW!$C8,DBASE!$G:$G,$U$2)</f>
        <v>91</v>
      </c>
    </row>
    <row r="9" spans="1:21" ht="18" customHeight="1" x14ac:dyDescent="0.25">
      <c r="A9" s="22" t="s">
        <v>90</v>
      </c>
      <c r="B9" s="21">
        <v>2000</v>
      </c>
      <c r="C9" s="22">
        <v>15</v>
      </c>
      <c r="D9" s="20">
        <v>43191</v>
      </c>
      <c r="E9" s="23" t="s">
        <v>50</v>
      </c>
      <c r="F9" s="30">
        <f>SUMIFS(DBASE!H:H,DBASE!$D:$D,OVERVIEW!$C9,DBASE!$G:$G,$U$2)</f>
        <v>1</v>
      </c>
      <c r="G9" s="31">
        <f>SUMIFS(DBASE!I:I,DBASE!$D:$D,OVERVIEW!$C9,DBASE!$G:$G,$U$2)</f>
        <v>2</v>
      </c>
      <c r="H9" s="31">
        <f>SUMIFS(DBASE!J:J,DBASE!$D:$D,OVERVIEW!$C9,DBASE!$G:$G,$U$2)</f>
        <v>3</v>
      </c>
      <c r="I9" s="31">
        <f>SUMIFS(DBASE!K:K,DBASE!$D:$D,OVERVIEW!$C9,DBASE!$G:$G,$U$2)</f>
        <v>4</v>
      </c>
      <c r="J9" s="31">
        <f>SUMIFS(DBASE!L:L,DBASE!$D:$D,OVERVIEW!$C9,DBASE!$G:$G,$U$2)</f>
        <v>5</v>
      </c>
      <c r="K9" s="31">
        <f>SUMIFS(DBASE!M:M,DBASE!$D:$D,OVERVIEW!$C9,DBASE!$G:$G,$U$2)</f>
        <v>6</v>
      </c>
      <c r="L9" s="31">
        <f>SUMIFS(DBASE!N:N,DBASE!$D:$D,OVERVIEW!$C9,DBASE!$G:$G,$U$2)</f>
        <v>7</v>
      </c>
      <c r="M9" s="31">
        <f>SUMIFS(DBASE!O:O,DBASE!$D:$D,OVERVIEW!$C9,DBASE!$G:$G,$U$2)</f>
        <v>8</v>
      </c>
      <c r="N9" s="31">
        <f>SUMIFS(DBASE!P:P,DBASE!$D:$D,OVERVIEW!$C9,DBASE!$G:$G,$U$2)</f>
        <v>9</v>
      </c>
      <c r="O9" s="31">
        <f>SUMIFS(DBASE!Q:Q,DBASE!$D:$D,OVERVIEW!$C9,DBASE!$G:$G,$U$2)</f>
        <v>10</v>
      </c>
      <c r="P9" s="31">
        <f>SUMIFS(DBASE!R:R,DBASE!$D:$D,OVERVIEW!$C9,DBASE!$G:$G,$U$2)</f>
        <v>11</v>
      </c>
      <c r="Q9" s="31">
        <f>SUMIFS(DBASE!S:S,DBASE!$D:$D,OVERVIEW!$C9,DBASE!$G:$G,$U$2)</f>
        <v>12</v>
      </c>
      <c r="R9" s="31">
        <f>SUMIFS(DBASE!T:T,DBASE!$D:$D,OVERVIEW!$C9,DBASE!$G:$G,$U$2)</f>
        <v>13</v>
      </c>
      <c r="S9" s="31">
        <f>SUMIFS(DBASE!U:U,DBASE!$D:$D,OVERVIEW!$C9,DBASE!$G:$G,$U$2)</f>
        <v>91</v>
      </c>
    </row>
    <row r="10" spans="1:21" ht="18" customHeight="1" x14ac:dyDescent="0.25">
      <c r="A10" s="22" t="s">
        <v>91</v>
      </c>
      <c r="B10" s="21">
        <v>2000</v>
      </c>
      <c r="C10" s="22">
        <v>16</v>
      </c>
      <c r="D10" s="20">
        <v>43252</v>
      </c>
      <c r="E10" s="23" t="s">
        <v>51</v>
      </c>
      <c r="F10" s="30">
        <f>SUMIFS(DBASE!H:H,DBASE!$D:$D,OVERVIEW!$C10,DBASE!$G:$G,$U$2)</f>
        <v>1</v>
      </c>
      <c r="G10" s="31">
        <f>SUMIFS(DBASE!I:I,DBASE!$D:$D,OVERVIEW!$C10,DBASE!$G:$G,$U$2)</f>
        <v>2</v>
      </c>
      <c r="H10" s="31">
        <f>SUMIFS(DBASE!J:J,DBASE!$D:$D,OVERVIEW!$C10,DBASE!$G:$G,$U$2)</f>
        <v>3</v>
      </c>
      <c r="I10" s="31">
        <f>SUMIFS(DBASE!K:K,DBASE!$D:$D,OVERVIEW!$C10,DBASE!$G:$G,$U$2)</f>
        <v>4</v>
      </c>
      <c r="J10" s="31">
        <f>SUMIFS(DBASE!L:L,DBASE!$D:$D,OVERVIEW!$C10,DBASE!$G:$G,$U$2)</f>
        <v>5</v>
      </c>
      <c r="K10" s="31">
        <f>SUMIFS(DBASE!M:M,DBASE!$D:$D,OVERVIEW!$C10,DBASE!$G:$G,$U$2)</f>
        <v>6</v>
      </c>
      <c r="L10" s="31">
        <f>SUMIFS(DBASE!N:N,DBASE!$D:$D,OVERVIEW!$C10,DBASE!$G:$G,$U$2)</f>
        <v>7</v>
      </c>
      <c r="M10" s="31">
        <f>SUMIFS(DBASE!O:O,DBASE!$D:$D,OVERVIEW!$C10,DBASE!$G:$G,$U$2)</f>
        <v>8</v>
      </c>
      <c r="N10" s="31">
        <f>SUMIFS(DBASE!P:P,DBASE!$D:$D,OVERVIEW!$C10,DBASE!$G:$G,$U$2)</f>
        <v>9</v>
      </c>
      <c r="O10" s="31">
        <f>SUMIFS(DBASE!Q:Q,DBASE!$D:$D,OVERVIEW!$C10,DBASE!$G:$G,$U$2)</f>
        <v>10</v>
      </c>
      <c r="P10" s="31">
        <f>SUMIFS(DBASE!R:R,DBASE!$D:$D,OVERVIEW!$C10,DBASE!$G:$G,$U$2)</f>
        <v>11</v>
      </c>
      <c r="Q10" s="31">
        <f>SUMIFS(DBASE!S:S,DBASE!$D:$D,OVERVIEW!$C10,DBASE!$G:$G,$U$2)</f>
        <v>12</v>
      </c>
      <c r="R10" s="31">
        <f>SUMIFS(DBASE!T:T,DBASE!$D:$D,OVERVIEW!$C10,DBASE!$G:$G,$U$2)</f>
        <v>13</v>
      </c>
      <c r="S10" s="31">
        <f>SUMIFS(DBASE!U:U,DBASE!$D:$D,OVERVIEW!$C10,DBASE!$G:$G,$U$2)</f>
        <v>91</v>
      </c>
    </row>
    <row r="11" spans="1:21" ht="18" customHeight="1" x14ac:dyDescent="0.25">
      <c r="A11" s="22" t="s">
        <v>91</v>
      </c>
      <c r="B11" s="21">
        <v>2000</v>
      </c>
      <c r="C11" s="22">
        <v>17</v>
      </c>
      <c r="D11" s="20">
        <v>43252</v>
      </c>
      <c r="E11" s="23" t="s">
        <v>52</v>
      </c>
      <c r="F11" s="30">
        <f>SUMIFS(DBASE!H:H,DBASE!$D:$D,OVERVIEW!$C11,DBASE!$G:$G,$U$2)</f>
        <v>1</v>
      </c>
      <c r="G11" s="31">
        <f>SUMIFS(DBASE!I:I,DBASE!$D:$D,OVERVIEW!$C11,DBASE!$G:$G,$U$2)</f>
        <v>2</v>
      </c>
      <c r="H11" s="31">
        <f>SUMIFS(DBASE!J:J,DBASE!$D:$D,OVERVIEW!$C11,DBASE!$G:$G,$U$2)</f>
        <v>3</v>
      </c>
      <c r="I11" s="31">
        <f>SUMIFS(DBASE!K:K,DBASE!$D:$D,OVERVIEW!$C11,DBASE!$G:$G,$U$2)</f>
        <v>4</v>
      </c>
      <c r="J11" s="31">
        <f>SUMIFS(DBASE!L:L,DBASE!$D:$D,OVERVIEW!$C11,DBASE!$G:$G,$U$2)</f>
        <v>5</v>
      </c>
      <c r="K11" s="31">
        <f>SUMIFS(DBASE!M:M,DBASE!$D:$D,OVERVIEW!$C11,DBASE!$G:$G,$U$2)</f>
        <v>6</v>
      </c>
      <c r="L11" s="31">
        <f>SUMIFS(DBASE!N:N,DBASE!$D:$D,OVERVIEW!$C11,DBASE!$G:$G,$U$2)</f>
        <v>7</v>
      </c>
      <c r="M11" s="31">
        <f>SUMIFS(DBASE!O:O,DBASE!$D:$D,OVERVIEW!$C11,DBASE!$G:$G,$U$2)</f>
        <v>8</v>
      </c>
      <c r="N11" s="31">
        <f>SUMIFS(DBASE!P:P,DBASE!$D:$D,OVERVIEW!$C11,DBASE!$G:$G,$U$2)</f>
        <v>9</v>
      </c>
      <c r="O11" s="31">
        <f>SUMIFS(DBASE!Q:Q,DBASE!$D:$D,OVERVIEW!$C11,DBASE!$G:$G,$U$2)</f>
        <v>10</v>
      </c>
      <c r="P11" s="31">
        <f>SUMIFS(DBASE!R:R,DBASE!$D:$D,OVERVIEW!$C11,DBASE!$G:$G,$U$2)</f>
        <v>11</v>
      </c>
      <c r="Q11" s="31">
        <f>SUMIFS(DBASE!S:S,DBASE!$D:$D,OVERVIEW!$C11,DBASE!$G:$G,$U$2)</f>
        <v>12</v>
      </c>
      <c r="R11" s="31">
        <f>SUMIFS(DBASE!T:T,DBASE!$D:$D,OVERVIEW!$C11,DBASE!$G:$G,$U$2)</f>
        <v>13</v>
      </c>
      <c r="S11" s="31">
        <f>SUMIFS(DBASE!U:U,DBASE!$D:$D,OVERVIEW!$C11,DBASE!$G:$G,$U$2)</f>
        <v>91</v>
      </c>
    </row>
    <row r="12" spans="1:21" ht="18" customHeight="1" x14ac:dyDescent="0.25">
      <c r="A12" s="22" t="s">
        <v>91</v>
      </c>
      <c r="B12" s="21">
        <v>2000</v>
      </c>
      <c r="C12" s="22">
        <v>18</v>
      </c>
      <c r="D12" s="20">
        <v>43344</v>
      </c>
      <c r="E12" s="23" t="s">
        <v>53</v>
      </c>
      <c r="F12" s="30">
        <f>SUMIFS(DBASE!H:H,DBASE!$D:$D,OVERVIEW!$C12,DBASE!$G:$G,$U$2)</f>
        <v>1</v>
      </c>
      <c r="G12" s="31">
        <f>SUMIFS(DBASE!I:I,DBASE!$D:$D,OVERVIEW!$C12,DBASE!$G:$G,$U$2)</f>
        <v>2</v>
      </c>
      <c r="H12" s="31">
        <f>SUMIFS(DBASE!J:J,DBASE!$D:$D,OVERVIEW!$C12,DBASE!$G:$G,$U$2)</f>
        <v>3</v>
      </c>
      <c r="I12" s="31">
        <f>SUMIFS(DBASE!K:K,DBASE!$D:$D,OVERVIEW!$C12,DBASE!$G:$G,$U$2)</f>
        <v>4</v>
      </c>
      <c r="J12" s="31">
        <f>SUMIFS(DBASE!L:L,DBASE!$D:$D,OVERVIEW!$C12,DBASE!$G:$G,$U$2)</f>
        <v>5</v>
      </c>
      <c r="K12" s="31">
        <f>SUMIFS(DBASE!M:M,DBASE!$D:$D,OVERVIEW!$C12,DBASE!$G:$G,$U$2)</f>
        <v>6</v>
      </c>
      <c r="L12" s="31">
        <f>SUMIFS(DBASE!N:N,DBASE!$D:$D,OVERVIEW!$C12,DBASE!$G:$G,$U$2)</f>
        <v>7</v>
      </c>
      <c r="M12" s="31">
        <f>SUMIFS(DBASE!O:O,DBASE!$D:$D,OVERVIEW!$C12,DBASE!$G:$G,$U$2)</f>
        <v>8</v>
      </c>
      <c r="N12" s="31">
        <f>SUMIFS(DBASE!P:P,DBASE!$D:$D,OVERVIEW!$C12,DBASE!$G:$G,$U$2)</f>
        <v>9</v>
      </c>
      <c r="O12" s="31">
        <f>SUMIFS(DBASE!Q:Q,DBASE!$D:$D,OVERVIEW!$C12,DBASE!$G:$G,$U$2)</f>
        <v>10</v>
      </c>
      <c r="P12" s="31">
        <f>SUMIFS(DBASE!R:R,DBASE!$D:$D,OVERVIEW!$C12,DBASE!$G:$G,$U$2)</f>
        <v>11</v>
      </c>
      <c r="Q12" s="31">
        <f>SUMIFS(DBASE!S:S,DBASE!$D:$D,OVERVIEW!$C12,DBASE!$G:$G,$U$2)</f>
        <v>12</v>
      </c>
      <c r="R12" s="31">
        <f>SUMIFS(DBASE!T:T,DBASE!$D:$D,OVERVIEW!$C12,DBASE!$G:$G,$U$2)</f>
        <v>13</v>
      </c>
      <c r="S12" s="31">
        <f>SUMIFS(DBASE!U:U,DBASE!$D:$D,OVERVIEW!$C12,DBASE!$G:$G,$U$2)</f>
        <v>91</v>
      </c>
    </row>
    <row r="13" spans="1:21" ht="18" customHeight="1" x14ac:dyDescent="0.25">
      <c r="A13" s="22" t="s">
        <v>91</v>
      </c>
      <c r="B13" s="21">
        <v>2000</v>
      </c>
      <c r="C13" s="22">
        <v>19</v>
      </c>
      <c r="D13" s="20">
        <v>43405</v>
      </c>
      <c r="E13" s="23" t="s">
        <v>54</v>
      </c>
      <c r="F13" s="30">
        <f>SUMIFS(DBASE!H:H,DBASE!$D:$D,OVERVIEW!$C13,DBASE!$G:$G,$U$2)</f>
        <v>1</v>
      </c>
      <c r="G13" s="31">
        <f>SUMIFS(DBASE!I:I,DBASE!$D:$D,OVERVIEW!$C13,DBASE!$G:$G,$U$2)</f>
        <v>2</v>
      </c>
      <c r="H13" s="31">
        <f>SUMIFS(DBASE!J:J,DBASE!$D:$D,OVERVIEW!$C13,DBASE!$G:$G,$U$2)</f>
        <v>3</v>
      </c>
      <c r="I13" s="31">
        <f>SUMIFS(DBASE!K:K,DBASE!$D:$D,OVERVIEW!$C13,DBASE!$G:$G,$U$2)</f>
        <v>4</v>
      </c>
      <c r="J13" s="31">
        <f>SUMIFS(DBASE!L:L,DBASE!$D:$D,OVERVIEW!$C13,DBASE!$G:$G,$U$2)</f>
        <v>5</v>
      </c>
      <c r="K13" s="31">
        <f>SUMIFS(DBASE!M:M,DBASE!$D:$D,OVERVIEW!$C13,DBASE!$G:$G,$U$2)</f>
        <v>6</v>
      </c>
      <c r="L13" s="31">
        <f>SUMIFS(DBASE!N:N,DBASE!$D:$D,OVERVIEW!$C13,DBASE!$G:$G,$U$2)</f>
        <v>7</v>
      </c>
      <c r="M13" s="31">
        <f>SUMIFS(DBASE!O:O,DBASE!$D:$D,OVERVIEW!$C13,DBASE!$G:$G,$U$2)</f>
        <v>8</v>
      </c>
      <c r="N13" s="31">
        <f>SUMIFS(DBASE!P:P,DBASE!$D:$D,OVERVIEW!$C13,DBASE!$G:$G,$U$2)</f>
        <v>9</v>
      </c>
      <c r="O13" s="31">
        <f>SUMIFS(DBASE!Q:Q,DBASE!$D:$D,OVERVIEW!$C13,DBASE!$G:$G,$U$2)</f>
        <v>10</v>
      </c>
      <c r="P13" s="31">
        <f>SUMIFS(DBASE!R:R,DBASE!$D:$D,OVERVIEW!$C13,DBASE!$G:$G,$U$2)</f>
        <v>11</v>
      </c>
      <c r="Q13" s="31">
        <f>SUMIFS(DBASE!S:S,DBASE!$D:$D,OVERVIEW!$C13,DBASE!$G:$G,$U$2)</f>
        <v>12</v>
      </c>
      <c r="R13" s="31">
        <f>SUMIFS(DBASE!T:T,DBASE!$D:$D,OVERVIEW!$C13,DBASE!$G:$G,$U$2)</f>
        <v>13</v>
      </c>
      <c r="S13" s="31">
        <f>SUMIFS(DBASE!U:U,DBASE!$D:$D,OVERVIEW!$C13,DBASE!$G:$G,$U$2)</f>
        <v>91</v>
      </c>
    </row>
    <row r="14" spans="1:21" ht="18" customHeight="1" x14ac:dyDescent="0.25">
      <c r="A14" s="22" t="s">
        <v>91</v>
      </c>
      <c r="B14" s="21">
        <v>2000</v>
      </c>
      <c r="C14" s="22">
        <v>2</v>
      </c>
      <c r="D14" s="20">
        <v>36971</v>
      </c>
      <c r="E14" s="23" t="s">
        <v>37</v>
      </c>
      <c r="F14" s="30">
        <f>SUMIFS(DBASE!H:H,DBASE!$D:$D,OVERVIEW!$C14,DBASE!$G:$G,$U$2)</f>
        <v>1</v>
      </c>
      <c r="G14" s="31">
        <f>SUMIFS(DBASE!I:I,DBASE!$D:$D,OVERVIEW!$C14,DBASE!$G:$G,$U$2)</f>
        <v>2</v>
      </c>
      <c r="H14" s="31">
        <f>SUMIFS(DBASE!J:J,DBASE!$D:$D,OVERVIEW!$C14,DBASE!$G:$G,$U$2)</f>
        <v>3</v>
      </c>
      <c r="I14" s="31">
        <f>SUMIFS(DBASE!K:K,DBASE!$D:$D,OVERVIEW!$C14,DBASE!$G:$G,$U$2)</f>
        <v>4</v>
      </c>
      <c r="J14" s="31">
        <f>SUMIFS(DBASE!L:L,DBASE!$D:$D,OVERVIEW!$C14,DBASE!$G:$G,$U$2)</f>
        <v>5</v>
      </c>
      <c r="K14" s="31">
        <f>SUMIFS(DBASE!M:M,DBASE!$D:$D,OVERVIEW!$C14,DBASE!$G:$G,$U$2)</f>
        <v>6</v>
      </c>
      <c r="L14" s="31">
        <f>SUMIFS(DBASE!N:N,DBASE!$D:$D,OVERVIEW!$C14,DBASE!$G:$G,$U$2)</f>
        <v>7</v>
      </c>
      <c r="M14" s="31">
        <f>SUMIFS(DBASE!O:O,DBASE!$D:$D,OVERVIEW!$C14,DBASE!$G:$G,$U$2)</f>
        <v>8</v>
      </c>
      <c r="N14" s="31">
        <f>SUMIFS(DBASE!P:P,DBASE!$D:$D,OVERVIEW!$C14,DBASE!$G:$G,$U$2)</f>
        <v>9</v>
      </c>
      <c r="O14" s="31">
        <f>SUMIFS(DBASE!Q:Q,DBASE!$D:$D,OVERVIEW!$C14,DBASE!$G:$G,$U$2)</f>
        <v>10</v>
      </c>
      <c r="P14" s="31">
        <f>SUMIFS(DBASE!R:R,DBASE!$D:$D,OVERVIEW!$C14,DBASE!$G:$G,$U$2)</f>
        <v>11</v>
      </c>
      <c r="Q14" s="31">
        <f>SUMIFS(DBASE!S:S,DBASE!$D:$D,OVERVIEW!$C14,DBASE!$G:$G,$U$2)</f>
        <v>12</v>
      </c>
      <c r="R14" s="31">
        <f>SUMIFS(DBASE!T:T,DBASE!$D:$D,OVERVIEW!$C14,DBASE!$G:$G,$U$2)</f>
        <v>13</v>
      </c>
      <c r="S14" s="31">
        <f>SUMIFS(DBASE!U:U,DBASE!$D:$D,OVERVIEW!$C14,DBASE!$G:$G,$U$2)</f>
        <v>91</v>
      </c>
    </row>
    <row r="15" spans="1:21" ht="18" customHeight="1" x14ac:dyDescent="0.25">
      <c r="A15" s="22" t="s">
        <v>92</v>
      </c>
      <c r="B15" s="21">
        <v>2000</v>
      </c>
      <c r="C15" s="22">
        <v>20</v>
      </c>
      <c r="D15" s="20">
        <v>43405</v>
      </c>
      <c r="E15" s="23" t="s">
        <v>55</v>
      </c>
      <c r="F15" s="30">
        <f>SUMIFS(DBASE!H:H,DBASE!$D:$D,OVERVIEW!$C15,DBASE!$G:$G,$U$2)</f>
        <v>1</v>
      </c>
      <c r="G15" s="31">
        <f>SUMIFS(DBASE!I:I,DBASE!$D:$D,OVERVIEW!$C15,DBASE!$G:$G,$U$2)</f>
        <v>2</v>
      </c>
      <c r="H15" s="31">
        <f>SUMIFS(DBASE!J:J,DBASE!$D:$D,OVERVIEW!$C15,DBASE!$G:$G,$U$2)</f>
        <v>3</v>
      </c>
      <c r="I15" s="31">
        <f>SUMIFS(DBASE!K:K,DBASE!$D:$D,OVERVIEW!$C15,DBASE!$G:$G,$U$2)</f>
        <v>4</v>
      </c>
      <c r="J15" s="31">
        <f>SUMIFS(DBASE!L:L,DBASE!$D:$D,OVERVIEW!$C15,DBASE!$G:$G,$U$2)</f>
        <v>5</v>
      </c>
      <c r="K15" s="31">
        <f>SUMIFS(DBASE!M:M,DBASE!$D:$D,OVERVIEW!$C15,DBASE!$G:$G,$U$2)</f>
        <v>6</v>
      </c>
      <c r="L15" s="31">
        <f>SUMIFS(DBASE!N:N,DBASE!$D:$D,OVERVIEW!$C15,DBASE!$G:$G,$U$2)</f>
        <v>7</v>
      </c>
      <c r="M15" s="31">
        <f>SUMIFS(DBASE!O:O,DBASE!$D:$D,OVERVIEW!$C15,DBASE!$G:$G,$U$2)</f>
        <v>8</v>
      </c>
      <c r="N15" s="31">
        <f>SUMIFS(DBASE!P:P,DBASE!$D:$D,OVERVIEW!$C15,DBASE!$G:$G,$U$2)</f>
        <v>9</v>
      </c>
      <c r="O15" s="31">
        <f>SUMIFS(DBASE!Q:Q,DBASE!$D:$D,OVERVIEW!$C15,DBASE!$G:$G,$U$2)</f>
        <v>10</v>
      </c>
      <c r="P15" s="31">
        <f>SUMIFS(DBASE!R:R,DBASE!$D:$D,OVERVIEW!$C15,DBASE!$G:$G,$U$2)</f>
        <v>11</v>
      </c>
      <c r="Q15" s="31">
        <f>SUMIFS(DBASE!S:S,DBASE!$D:$D,OVERVIEW!$C15,DBASE!$G:$G,$U$2)</f>
        <v>12</v>
      </c>
      <c r="R15" s="31">
        <f>SUMIFS(DBASE!T:T,DBASE!$D:$D,OVERVIEW!$C15,DBASE!$G:$G,$U$2)</f>
        <v>13</v>
      </c>
      <c r="S15" s="31">
        <f>SUMIFS(DBASE!U:U,DBASE!$D:$D,OVERVIEW!$C15,DBASE!$G:$G,$U$2)</f>
        <v>91</v>
      </c>
    </row>
    <row r="16" spans="1:21" ht="18" customHeight="1" x14ac:dyDescent="0.25">
      <c r="A16" s="22" t="s">
        <v>92</v>
      </c>
      <c r="B16" s="21">
        <v>2000</v>
      </c>
      <c r="C16" s="22">
        <v>21</v>
      </c>
      <c r="D16" s="20">
        <v>43405</v>
      </c>
      <c r="E16" s="23" t="s">
        <v>56</v>
      </c>
      <c r="F16" s="30">
        <f>SUMIFS(DBASE!H:H,DBASE!$D:$D,OVERVIEW!$C16,DBASE!$G:$G,$U$2)</f>
        <v>1</v>
      </c>
      <c r="G16" s="31">
        <f>SUMIFS(DBASE!I:I,DBASE!$D:$D,OVERVIEW!$C16,DBASE!$G:$G,$U$2)</f>
        <v>2</v>
      </c>
      <c r="H16" s="31">
        <f>SUMIFS(DBASE!J:J,DBASE!$D:$D,OVERVIEW!$C16,DBASE!$G:$G,$U$2)</f>
        <v>3</v>
      </c>
      <c r="I16" s="31">
        <f>SUMIFS(DBASE!K:K,DBASE!$D:$D,OVERVIEW!$C16,DBASE!$G:$G,$U$2)</f>
        <v>4</v>
      </c>
      <c r="J16" s="31">
        <f>SUMIFS(DBASE!L:L,DBASE!$D:$D,OVERVIEW!$C16,DBASE!$G:$G,$U$2)</f>
        <v>5</v>
      </c>
      <c r="K16" s="31">
        <f>SUMIFS(DBASE!M:M,DBASE!$D:$D,OVERVIEW!$C16,DBASE!$G:$G,$U$2)</f>
        <v>6</v>
      </c>
      <c r="L16" s="31">
        <f>SUMIFS(DBASE!N:N,DBASE!$D:$D,OVERVIEW!$C16,DBASE!$G:$G,$U$2)</f>
        <v>7</v>
      </c>
      <c r="M16" s="31">
        <f>SUMIFS(DBASE!O:O,DBASE!$D:$D,OVERVIEW!$C16,DBASE!$G:$G,$U$2)</f>
        <v>8</v>
      </c>
      <c r="N16" s="31">
        <f>SUMIFS(DBASE!P:P,DBASE!$D:$D,OVERVIEW!$C16,DBASE!$G:$G,$U$2)</f>
        <v>9</v>
      </c>
      <c r="O16" s="31">
        <f>SUMIFS(DBASE!Q:Q,DBASE!$D:$D,OVERVIEW!$C16,DBASE!$G:$G,$U$2)</f>
        <v>10</v>
      </c>
      <c r="P16" s="31">
        <f>SUMIFS(DBASE!R:R,DBASE!$D:$D,OVERVIEW!$C16,DBASE!$G:$G,$U$2)</f>
        <v>11</v>
      </c>
      <c r="Q16" s="31">
        <f>SUMIFS(DBASE!S:S,DBASE!$D:$D,OVERVIEW!$C16,DBASE!$G:$G,$U$2)</f>
        <v>12</v>
      </c>
      <c r="R16" s="31">
        <f>SUMIFS(DBASE!T:T,DBASE!$D:$D,OVERVIEW!$C16,DBASE!$G:$G,$U$2)</f>
        <v>13</v>
      </c>
      <c r="S16" s="31">
        <f>SUMIFS(DBASE!U:U,DBASE!$D:$D,OVERVIEW!$C16,DBASE!$G:$G,$U$2)</f>
        <v>91</v>
      </c>
    </row>
    <row r="17" spans="1:19" ht="18" customHeight="1" x14ac:dyDescent="0.25">
      <c r="A17" s="22" t="s">
        <v>92</v>
      </c>
      <c r="B17" s="21">
        <v>2000</v>
      </c>
      <c r="C17" s="22">
        <v>22</v>
      </c>
      <c r="D17" s="20">
        <v>43556</v>
      </c>
      <c r="E17" s="23" t="s">
        <v>57</v>
      </c>
      <c r="F17" s="30">
        <f>SUMIFS(DBASE!H:H,DBASE!$D:$D,OVERVIEW!$C17,DBASE!$G:$G,$U$2)</f>
        <v>1</v>
      </c>
      <c r="G17" s="31">
        <f>SUMIFS(DBASE!I:I,DBASE!$D:$D,OVERVIEW!$C17,DBASE!$G:$G,$U$2)</f>
        <v>2</v>
      </c>
      <c r="H17" s="31">
        <f>SUMIFS(DBASE!J:J,DBASE!$D:$D,OVERVIEW!$C17,DBASE!$G:$G,$U$2)</f>
        <v>3</v>
      </c>
      <c r="I17" s="31">
        <f>SUMIFS(DBASE!K:K,DBASE!$D:$D,OVERVIEW!$C17,DBASE!$G:$G,$U$2)</f>
        <v>4</v>
      </c>
      <c r="J17" s="31">
        <f>SUMIFS(DBASE!L:L,DBASE!$D:$D,OVERVIEW!$C17,DBASE!$G:$G,$U$2)</f>
        <v>5</v>
      </c>
      <c r="K17" s="31">
        <f>SUMIFS(DBASE!M:M,DBASE!$D:$D,OVERVIEW!$C17,DBASE!$G:$G,$U$2)</f>
        <v>6</v>
      </c>
      <c r="L17" s="31">
        <f>SUMIFS(DBASE!N:N,DBASE!$D:$D,OVERVIEW!$C17,DBASE!$G:$G,$U$2)</f>
        <v>7</v>
      </c>
      <c r="M17" s="31">
        <f>SUMIFS(DBASE!O:O,DBASE!$D:$D,OVERVIEW!$C17,DBASE!$G:$G,$U$2)</f>
        <v>8</v>
      </c>
      <c r="N17" s="31">
        <f>SUMIFS(DBASE!P:P,DBASE!$D:$D,OVERVIEW!$C17,DBASE!$G:$G,$U$2)</f>
        <v>9</v>
      </c>
      <c r="O17" s="31">
        <f>SUMIFS(DBASE!Q:Q,DBASE!$D:$D,OVERVIEW!$C17,DBASE!$G:$G,$U$2)</f>
        <v>10</v>
      </c>
      <c r="P17" s="31">
        <f>SUMIFS(DBASE!R:R,DBASE!$D:$D,OVERVIEW!$C17,DBASE!$G:$G,$U$2)</f>
        <v>11</v>
      </c>
      <c r="Q17" s="31">
        <f>SUMIFS(DBASE!S:S,DBASE!$D:$D,OVERVIEW!$C17,DBASE!$G:$G,$U$2)</f>
        <v>12</v>
      </c>
      <c r="R17" s="31">
        <f>SUMIFS(DBASE!T:T,DBASE!$D:$D,OVERVIEW!$C17,DBASE!$G:$G,$U$2)</f>
        <v>13</v>
      </c>
      <c r="S17" s="31">
        <f>SUMIFS(DBASE!U:U,DBASE!$D:$D,OVERVIEW!$C17,DBASE!$G:$G,$U$2)</f>
        <v>91</v>
      </c>
    </row>
    <row r="18" spans="1:19" ht="18" customHeight="1" x14ac:dyDescent="0.25">
      <c r="A18" s="22" t="s">
        <v>92</v>
      </c>
      <c r="B18" s="21">
        <v>2000</v>
      </c>
      <c r="C18" s="22">
        <v>23</v>
      </c>
      <c r="D18" s="20">
        <v>43617</v>
      </c>
      <c r="E18" s="23" t="s">
        <v>58</v>
      </c>
      <c r="F18" s="30">
        <f>SUMIFS(DBASE!H:H,DBASE!$D:$D,OVERVIEW!$C18,DBASE!$G:$G,$U$2)</f>
        <v>1</v>
      </c>
      <c r="G18" s="31">
        <f>SUMIFS(DBASE!I:I,DBASE!$D:$D,OVERVIEW!$C18,DBASE!$G:$G,$U$2)</f>
        <v>2</v>
      </c>
      <c r="H18" s="31">
        <f>SUMIFS(DBASE!J:J,DBASE!$D:$D,OVERVIEW!$C18,DBASE!$G:$G,$U$2)</f>
        <v>3</v>
      </c>
      <c r="I18" s="31">
        <f>SUMIFS(DBASE!K:K,DBASE!$D:$D,OVERVIEW!$C18,DBASE!$G:$G,$U$2)</f>
        <v>4</v>
      </c>
      <c r="J18" s="31">
        <f>SUMIFS(DBASE!L:L,DBASE!$D:$D,OVERVIEW!$C18,DBASE!$G:$G,$U$2)</f>
        <v>5</v>
      </c>
      <c r="K18" s="31">
        <f>SUMIFS(DBASE!M:M,DBASE!$D:$D,OVERVIEW!$C18,DBASE!$G:$G,$U$2)</f>
        <v>6</v>
      </c>
      <c r="L18" s="31">
        <f>SUMIFS(DBASE!N:N,DBASE!$D:$D,OVERVIEW!$C18,DBASE!$G:$G,$U$2)</f>
        <v>7</v>
      </c>
      <c r="M18" s="31">
        <f>SUMIFS(DBASE!O:O,DBASE!$D:$D,OVERVIEW!$C18,DBASE!$G:$G,$U$2)</f>
        <v>8</v>
      </c>
      <c r="N18" s="31">
        <f>SUMIFS(DBASE!P:P,DBASE!$D:$D,OVERVIEW!$C18,DBASE!$G:$G,$U$2)</f>
        <v>9</v>
      </c>
      <c r="O18" s="31">
        <f>SUMIFS(DBASE!Q:Q,DBASE!$D:$D,OVERVIEW!$C18,DBASE!$G:$G,$U$2)</f>
        <v>10</v>
      </c>
      <c r="P18" s="31">
        <f>SUMIFS(DBASE!R:R,DBASE!$D:$D,OVERVIEW!$C18,DBASE!$G:$G,$U$2)</f>
        <v>11</v>
      </c>
      <c r="Q18" s="31">
        <f>SUMIFS(DBASE!S:S,DBASE!$D:$D,OVERVIEW!$C18,DBASE!$G:$G,$U$2)</f>
        <v>12</v>
      </c>
      <c r="R18" s="31">
        <f>SUMIFS(DBASE!T:T,DBASE!$D:$D,OVERVIEW!$C18,DBASE!$G:$G,$U$2)</f>
        <v>13</v>
      </c>
      <c r="S18" s="31">
        <f>SUMIFS(DBASE!U:U,DBASE!$D:$D,OVERVIEW!$C18,DBASE!$G:$G,$U$2)</f>
        <v>91</v>
      </c>
    </row>
    <row r="19" spans="1:19" ht="18" customHeight="1" x14ac:dyDescent="0.25">
      <c r="A19" s="22" t="s">
        <v>92</v>
      </c>
      <c r="B19" s="21">
        <v>2000</v>
      </c>
      <c r="C19" s="22">
        <v>24</v>
      </c>
      <c r="D19" s="20">
        <v>43641</v>
      </c>
      <c r="E19" s="23" t="s">
        <v>59</v>
      </c>
      <c r="F19" s="30">
        <f>SUMIFS(DBASE!H:H,DBASE!$D:$D,OVERVIEW!$C19,DBASE!$G:$G,$U$2)</f>
        <v>1</v>
      </c>
      <c r="G19" s="31">
        <f>SUMIFS(DBASE!I:I,DBASE!$D:$D,OVERVIEW!$C19,DBASE!$G:$G,$U$2)</f>
        <v>2</v>
      </c>
      <c r="H19" s="31">
        <f>SUMIFS(DBASE!J:J,DBASE!$D:$D,OVERVIEW!$C19,DBASE!$G:$G,$U$2)</f>
        <v>3</v>
      </c>
      <c r="I19" s="31">
        <f>SUMIFS(DBASE!K:K,DBASE!$D:$D,OVERVIEW!$C19,DBASE!$G:$G,$U$2)</f>
        <v>4</v>
      </c>
      <c r="J19" s="31">
        <f>SUMIFS(DBASE!L:L,DBASE!$D:$D,OVERVIEW!$C19,DBASE!$G:$G,$U$2)</f>
        <v>5</v>
      </c>
      <c r="K19" s="31">
        <f>SUMIFS(DBASE!M:M,DBASE!$D:$D,OVERVIEW!$C19,DBASE!$G:$G,$U$2)</f>
        <v>6</v>
      </c>
      <c r="L19" s="31">
        <f>SUMIFS(DBASE!N:N,DBASE!$D:$D,OVERVIEW!$C19,DBASE!$G:$G,$U$2)</f>
        <v>7</v>
      </c>
      <c r="M19" s="31">
        <f>SUMIFS(DBASE!O:O,DBASE!$D:$D,OVERVIEW!$C19,DBASE!$G:$G,$U$2)</f>
        <v>8</v>
      </c>
      <c r="N19" s="31">
        <f>SUMIFS(DBASE!P:P,DBASE!$D:$D,OVERVIEW!$C19,DBASE!$G:$G,$U$2)</f>
        <v>9</v>
      </c>
      <c r="O19" s="31">
        <f>SUMIFS(DBASE!Q:Q,DBASE!$D:$D,OVERVIEW!$C19,DBASE!$G:$G,$U$2)</f>
        <v>10</v>
      </c>
      <c r="P19" s="31">
        <f>SUMIFS(DBASE!R:R,DBASE!$D:$D,OVERVIEW!$C19,DBASE!$G:$G,$U$2)</f>
        <v>11</v>
      </c>
      <c r="Q19" s="31">
        <f>SUMIFS(DBASE!S:S,DBASE!$D:$D,OVERVIEW!$C19,DBASE!$G:$G,$U$2)</f>
        <v>12</v>
      </c>
      <c r="R19" s="31">
        <f>SUMIFS(DBASE!T:T,DBASE!$D:$D,OVERVIEW!$C19,DBASE!$G:$G,$U$2)</f>
        <v>13</v>
      </c>
      <c r="S19" s="31">
        <f>SUMIFS(DBASE!U:U,DBASE!$D:$D,OVERVIEW!$C19,DBASE!$G:$G,$U$2)</f>
        <v>91</v>
      </c>
    </row>
    <row r="20" spans="1:19" ht="18" customHeight="1" x14ac:dyDescent="0.25">
      <c r="A20" s="22" t="s">
        <v>92</v>
      </c>
      <c r="B20" s="21">
        <v>2000</v>
      </c>
      <c r="C20" s="22">
        <v>25</v>
      </c>
      <c r="D20" s="20">
        <v>43831</v>
      </c>
      <c r="E20" s="23" t="s">
        <v>60</v>
      </c>
      <c r="F20" s="30">
        <f>SUMIFS(DBASE!H:H,DBASE!$D:$D,OVERVIEW!$C20,DBASE!$G:$G,$U$2)</f>
        <v>1</v>
      </c>
      <c r="G20" s="31">
        <f>SUMIFS(DBASE!I:I,DBASE!$D:$D,OVERVIEW!$C20,DBASE!$G:$G,$U$2)</f>
        <v>2</v>
      </c>
      <c r="H20" s="31">
        <f>SUMIFS(DBASE!J:J,DBASE!$D:$D,OVERVIEW!$C20,DBASE!$G:$G,$U$2)</f>
        <v>3</v>
      </c>
      <c r="I20" s="31">
        <f>SUMIFS(DBASE!K:K,DBASE!$D:$D,OVERVIEW!$C20,DBASE!$G:$G,$U$2)</f>
        <v>4</v>
      </c>
      <c r="J20" s="31">
        <f>SUMIFS(DBASE!L:L,DBASE!$D:$D,OVERVIEW!$C20,DBASE!$G:$G,$U$2)</f>
        <v>5</v>
      </c>
      <c r="K20" s="31">
        <f>SUMIFS(DBASE!M:M,DBASE!$D:$D,OVERVIEW!$C20,DBASE!$G:$G,$U$2)</f>
        <v>6</v>
      </c>
      <c r="L20" s="31">
        <f>SUMIFS(DBASE!N:N,DBASE!$D:$D,OVERVIEW!$C20,DBASE!$G:$G,$U$2)</f>
        <v>7</v>
      </c>
      <c r="M20" s="31">
        <f>SUMIFS(DBASE!O:O,DBASE!$D:$D,OVERVIEW!$C20,DBASE!$G:$G,$U$2)</f>
        <v>8</v>
      </c>
      <c r="N20" s="31">
        <f>SUMIFS(DBASE!P:P,DBASE!$D:$D,OVERVIEW!$C20,DBASE!$G:$G,$U$2)</f>
        <v>9</v>
      </c>
      <c r="O20" s="31">
        <f>SUMIFS(DBASE!Q:Q,DBASE!$D:$D,OVERVIEW!$C20,DBASE!$G:$G,$U$2)</f>
        <v>10</v>
      </c>
      <c r="P20" s="31">
        <f>SUMIFS(DBASE!R:R,DBASE!$D:$D,OVERVIEW!$C20,DBASE!$G:$G,$U$2)</f>
        <v>11</v>
      </c>
      <c r="Q20" s="31">
        <f>SUMIFS(DBASE!S:S,DBASE!$D:$D,OVERVIEW!$C20,DBASE!$G:$G,$U$2)</f>
        <v>12</v>
      </c>
      <c r="R20" s="31">
        <f>SUMIFS(DBASE!T:T,DBASE!$D:$D,OVERVIEW!$C20,DBASE!$G:$G,$U$2)</f>
        <v>13</v>
      </c>
      <c r="S20" s="31">
        <f>SUMIFS(DBASE!U:U,DBASE!$D:$D,OVERVIEW!$C20,DBASE!$G:$G,$U$2)</f>
        <v>91</v>
      </c>
    </row>
    <row r="21" spans="1:19" ht="18" customHeight="1" x14ac:dyDescent="0.25">
      <c r="A21" s="22" t="s">
        <v>92</v>
      </c>
      <c r="B21" s="21">
        <v>2000</v>
      </c>
      <c r="C21" s="22">
        <v>26</v>
      </c>
      <c r="D21" s="20">
        <v>34669</v>
      </c>
      <c r="E21" s="23" t="s">
        <v>61</v>
      </c>
      <c r="F21" s="30">
        <f>SUMIFS(DBASE!H:H,DBASE!$D:$D,OVERVIEW!$C21,DBASE!$G:$G,$U$2)</f>
        <v>1</v>
      </c>
      <c r="G21" s="31">
        <f>SUMIFS(DBASE!I:I,DBASE!$D:$D,OVERVIEW!$C21,DBASE!$G:$G,$U$2)</f>
        <v>2</v>
      </c>
      <c r="H21" s="31">
        <f>SUMIFS(DBASE!J:J,DBASE!$D:$D,OVERVIEW!$C21,DBASE!$G:$G,$U$2)</f>
        <v>3</v>
      </c>
      <c r="I21" s="31">
        <f>SUMIFS(DBASE!K:K,DBASE!$D:$D,OVERVIEW!$C21,DBASE!$G:$G,$U$2)</f>
        <v>4</v>
      </c>
      <c r="J21" s="31">
        <f>SUMIFS(DBASE!L:L,DBASE!$D:$D,OVERVIEW!$C21,DBASE!$G:$G,$U$2)</f>
        <v>5</v>
      </c>
      <c r="K21" s="31">
        <f>SUMIFS(DBASE!M:M,DBASE!$D:$D,OVERVIEW!$C21,DBASE!$G:$G,$U$2)</f>
        <v>6</v>
      </c>
      <c r="L21" s="31">
        <f>SUMIFS(DBASE!N:N,DBASE!$D:$D,OVERVIEW!$C21,DBASE!$G:$G,$U$2)</f>
        <v>7</v>
      </c>
      <c r="M21" s="31">
        <f>SUMIFS(DBASE!O:O,DBASE!$D:$D,OVERVIEW!$C21,DBASE!$G:$G,$U$2)</f>
        <v>8</v>
      </c>
      <c r="N21" s="31">
        <f>SUMIFS(DBASE!P:P,DBASE!$D:$D,OVERVIEW!$C21,DBASE!$G:$G,$U$2)</f>
        <v>9</v>
      </c>
      <c r="O21" s="31">
        <f>SUMIFS(DBASE!Q:Q,DBASE!$D:$D,OVERVIEW!$C21,DBASE!$G:$G,$U$2)</f>
        <v>10</v>
      </c>
      <c r="P21" s="31">
        <f>SUMIFS(DBASE!R:R,DBASE!$D:$D,OVERVIEW!$C21,DBASE!$G:$G,$U$2)</f>
        <v>11</v>
      </c>
      <c r="Q21" s="31">
        <f>SUMIFS(DBASE!S:S,DBASE!$D:$D,OVERVIEW!$C21,DBASE!$G:$G,$U$2)</f>
        <v>12</v>
      </c>
      <c r="R21" s="31">
        <f>SUMIFS(DBASE!T:T,DBASE!$D:$D,OVERVIEW!$C21,DBASE!$G:$G,$U$2)</f>
        <v>13</v>
      </c>
      <c r="S21" s="31">
        <f>SUMIFS(DBASE!U:U,DBASE!$D:$D,OVERVIEW!$C21,DBASE!$G:$G,$U$2)</f>
        <v>91</v>
      </c>
    </row>
    <row r="22" spans="1:19" ht="18" customHeight="1" x14ac:dyDescent="0.25">
      <c r="A22" s="22" t="s">
        <v>92</v>
      </c>
      <c r="B22" s="21">
        <v>2000</v>
      </c>
      <c r="C22" s="22">
        <v>27</v>
      </c>
      <c r="D22" s="20">
        <v>36800</v>
      </c>
      <c r="E22" s="23" t="s">
        <v>62</v>
      </c>
      <c r="F22" s="30">
        <f>SUMIFS(DBASE!H:H,DBASE!$D:$D,OVERVIEW!$C22,DBASE!$G:$G,$U$2)</f>
        <v>1</v>
      </c>
      <c r="G22" s="31">
        <f>SUMIFS(DBASE!I:I,DBASE!$D:$D,OVERVIEW!$C22,DBASE!$G:$G,$U$2)</f>
        <v>2</v>
      </c>
      <c r="H22" s="31">
        <f>SUMIFS(DBASE!J:J,DBASE!$D:$D,OVERVIEW!$C22,DBASE!$G:$G,$U$2)</f>
        <v>3</v>
      </c>
      <c r="I22" s="31">
        <f>SUMIFS(DBASE!K:K,DBASE!$D:$D,OVERVIEW!$C22,DBASE!$G:$G,$U$2)</f>
        <v>4</v>
      </c>
      <c r="J22" s="31">
        <f>SUMIFS(DBASE!L:L,DBASE!$D:$D,OVERVIEW!$C22,DBASE!$G:$G,$U$2)</f>
        <v>5</v>
      </c>
      <c r="K22" s="31">
        <f>SUMIFS(DBASE!M:M,DBASE!$D:$D,OVERVIEW!$C22,DBASE!$G:$G,$U$2)</f>
        <v>6</v>
      </c>
      <c r="L22" s="31">
        <f>SUMIFS(DBASE!N:N,DBASE!$D:$D,OVERVIEW!$C22,DBASE!$G:$G,$U$2)</f>
        <v>7</v>
      </c>
      <c r="M22" s="31">
        <f>SUMIFS(DBASE!O:O,DBASE!$D:$D,OVERVIEW!$C22,DBASE!$G:$G,$U$2)</f>
        <v>8</v>
      </c>
      <c r="N22" s="31">
        <f>SUMIFS(DBASE!P:P,DBASE!$D:$D,OVERVIEW!$C22,DBASE!$G:$G,$U$2)</f>
        <v>9</v>
      </c>
      <c r="O22" s="31">
        <f>SUMIFS(DBASE!Q:Q,DBASE!$D:$D,OVERVIEW!$C22,DBASE!$G:$G,$U$2)</f>
        <v>10</v>
      </c>
      <c r="P22" s="31">
        <f>SUMIFS(DBASE!R:R,DBASE!$D:$D,OVERVIEW!$C22,DBASE!$G:$G,$U$2)</f>
        <v>11</v>
      </c>
      <c r="Q22" s="31">
        <f>SUMIFS(DBASE!S:S,DBASE!$D:$D,OVERVIEW!$C22,DBASE!$G:$G,$U$2)</f>
        <v>12</v>
      </c>
      <c r="R22" s="31">
        <f>SUMIFS(DBASE!T:T,DBASE!$D:$D,OVERVIEW!$C22,DBASE!$G:$G,$U$2)</f>
        <v>13</v>
      </c>
      <c r="S22" s="31">
        <f>SUMIFS(DBASE!U:U,DBASE!$D:$D,OVERVIEW!$C22,DBASE!$G:$G,$U$2)</f>
        <v>91</v>
      </c>
    </row>
    <row r="23" spans="1:19" ht="18" customHeight="1" x14ac:dyDescent="0.25">
      <c r="A23" s="22" t="s">
        <v>92</v>
      </c>
      <c r="B23" s="21">
        <v>2000</v>
      </c>
      <c r="C23" s="22">
        <v>28</v>
      </c>
      <c r="D23" s="20">
        <v>41061</v>
      </c>
      <c r="E23" s="23" t="s">
        <v>63</v>
      </c>
      <c r="F23" s="30">
        <f>SUMIFS(DBASE!H:H,DBASE!$D:$D,OVERVIEW!$C23,DBASE!$G:$G,$U$2)</f>
        <v>1</v>
      </c>
      <c r="G23" s="31">
        <f>SUMIFS(DBASE!I:I,DBASE!$D:$D,OVERVIEW!$C23,DBASE!$G:$G,$U$2)</f>
        <v>2</v>
      </c>
      <c r="H23" s="31">
        <f>SUMIFS(DBASE!J:J,DBASE!$D:$D,OVERVIEW!$C23,DBASE!$G:$G,$U$2)</f>
        <v>3</v>
      </c>
      <c r="I23" s="31">
        <f>SUMIFS(DBASE!K:K,DBASE!$D:$D,OVERVIEW!$C23,DBASE!$G:$G,$U$2)</f>
        <v>4</v>
      </c>
      <c r="J23" s="31">
        <f>SUMIFS(DBASE!L:L,DBASE!$D:$D,OVERVIEW!$C23,DBASE!$G:$G,$U$2)</f>
        <v>5</v>
      </c>
      <c r="K23" s="31">
        <f>SUMIFS(DBASE!M:M,DBASE!$D:$D,OVERVIEW!$C23,DBASE!$G:$G,$U$2)</f>
        <v>6</v>
      </c>
      <c r="L23" s="31">
        <f>SUMIFS(DBASE!N:N,DBASE!$D:$D,OVERVIEW!$C23,DBASE!$G:$G,$U$2)</f>
        <v>7</v>
      </c>
      <c r="M23" s="31">
        <f>SUMIFS(DBASE!O:O,DBASE!$D:$D,OVERVIEW!$C23,DBASE!$G:$G,$U$2)</f>
        <v>8</v>
      </c>
      <c r="N23" s="31">
        <f>SUMIFS(DBASE!P:P,DBASE!$D:$D,OVERVIEW!$C23,DBASE!$G:$G,$U$2)</f>
        <v>9</v>
      </c>
      <c r="O23" s="31">
        <f>SUMIFS(DBASE!Q:Q,DBASE!$D:$D,OVERVIEW!$C23,DBASE!$G:$G,$U$2)</f>
        <v>10</v>
      </c>
      <c r="P23" s="31">
        <f>SUMIFS(DBASE!R:R,DBASE!$D:$D,OVERVIEW!$C23,DBASE!$G:$G,$U$2)</f>
        <v>11</v>
      </c>
      <c r="Q23" s="31">
        <f>SUMIFS(DBASE!S:S,DBASE!$D:$D,OVERVIEW!$C23,DBASE!$G:$G,$U$2)</f>
        <v>12</v>
      </c>
      <c r="R23" s="31">
        <f>SUMIFS(DBASE!T:T,DBASE!$D:$D,OVERVIEW!$C23,DBASE!$G:$G,$U$2)</f>
        <v>13</v>
      </c>
      <c r="S23" s="31">
        <f>SUMIFS(DBASE!U:U,DBASE!$D:$D,OVERVIEW!$C23,DBASE!$G:$G,$U$2)</f>
        <v>91</v>
      </c>
    </row>
    <row r="24" spans="1:19" ht="18" customHeight="1" x14ac:dyDescent="0.25">
      <c r="A24" s="22" t="s">
        <v>92</v>
      </c>
      <c r="B24" s="21">
        <v>2000</v>
      </c>
      <c r="C24" s="22">
        <v>29</v>
      </c>
      <c r="D24" s="20">
        <v>41153</v>
      </c>
      <c r="E24" s="23" t="s">
        <v>64</v>
      </c>
      <c r="F24" s="30">
        <f>SUMIFS(DBASE!H:H,DBASE!$D:$D,OVERVIEW!$C24,DBASE!$G:$G,$U$2)</f>
        <v>1</v>
      </c>
      <c r="G24" s="31">
        <f>SUMIFS(DBASE!I:I,DBASE!$D:$D,OVERVIEW!$C24,DBASE!$G:$G,$U$2)</f>
        <v>2</v>
      </c>
      <c r="H24" s="31">
        <f>SUMIFS(DBASE!J:J,DBASE!$D:$D,OVERVIEW!$C24,DBASE!$G:$G,$U$2)</f>
        <v>3</v>
      </c>
      <c r="I24" s="31">
        <f>SUMIFS(DBASE!K:K,DBASE!$D:$D,OVERVIEW!$C24,DBASE!$G:$G,$U$2)</f>
        <v>4</v>
      </c>
      <c r="J24" s="31">
        <f>SUMIFS(DBASE!L:L,DBASE!$D:$D,OVERVIEW!$C24,DBASE!$G:$G,$U$2)</f>
        <v>5</v>
      </c>
      <c r="K24" s="31">
        <f>SUMIFS(DBASE!M:M,DBASE!$D:$D,OVERVIEW!$C24,DBASE!$G:$G,$U$2)</f>
        <v>6</v>
      </c>
      <c r="L24" s="31">
        <f>SUMIFS(DBASE!N:N,DBASE!$D:$D,OVERVIEW!$C24,DBASE!$G:$G,$U$2)</f>
        <v>7</v>
      </c>
      <c r="M24" s="31">
        <f>SUMIFS(DBASE!O:O,DBASE!$D:$D,OVERVIEW!$C24,DBASE!$G:$G,$U$2)</f>
        <v>8</v>
      </c>
      <c r="N24" s="31">
        <f>SUMIFS(DBASE!P:P,DBASE!$D:$D,OVERVIEW!$C24,DBASE!$G:$G,$U$2)</f>
        <v>9</v>
      </c>
      <c r="O24" s="31">
        <f>SUMIFS(DBASE!Q:Q,DBASE!$D:$D,OVERVIEW!$C24,DBASE!$G:$G,$U$2)</f>
        <v>10</v>
      </c>
      <c r="P24" s="31">
        <f>SUMIFS(DBASE!R:R,DBASE!$D:$D,OVERVIEW!$C24,DBASE!$G:$G,$U$2)</f>
        <v>11</v>
      </c>
      <c r="Q24" s="31">
        <f>SUMIFS(DBASE!S:S,DBASE!$D:$D,OVERVIEW!$C24,DBASE!$G:$G,$U$2)</f>
        <v>12</v>
      </c>
      <c r="R24" s="31">
        <f>SUMIFS(DBASE!T:T,DBASE!$D:$D,OVERVIEW!$C24,DBASE!$G:$G,$U$2)</f>
        <v>13</v>
      </c>
      <c r="S24" s="31">
        <f>SUMIFS(DBASE!U:U,DBASE!$D:$D,OVERVIEW!$C24,DBASE!$G:$G,$U$2)</f>
        <v>91</v>
      </c>
    </row>
    <row r="25" spans="1:19" ht="18" customHeight="1" x14ac:dyDescent="0.25">
      <c r="A25" s="22" t="s">
        <v>92</v>
      </c>
      <c r="B25" s="21">
        <v>2000</v>
      </c>
      <c r="C25" s="22">
        <v>3</v>
      </c>
      <c r="D25" s="20">
        <v>37018</v>
      </c>
      <c r="E25" s="23" t="s">
        <v>38</v>
      </c>
      <c r="F25" s="30">
        <f>SUMIFS(DBASE!H:H,DBASE!$D:$D,OVERVIEW!$C25,DBASE!$G:$G,$U$2)</f>
        <v>1</v>
      </c>
      <c r="G25" s="31">
        <f>SUMIFS(DBASE!I:I,DBASE!$D:$D,OVERVIEW!$C25,DBASE!$G:$G,$U$2)</f>
        <v>2</v>
      </c>
      <c r="H25" s="31">
        <f>SUMIFS(DBASE!J:J,DBASE!$D:$D,OVERVIEW!$C25,DBASE!$G:$G,$U$2)</f>
        <v>3</v>
      </c>
      <c r="I25" s="31">
        <f>SUMIFS(DBASE!K:K,DBASE!$D:$D,OVERVIEW!$C25,DBASE!$G:$G,$U$2)</f>
        <v>4</v>
      </c>
      <c r="J25" s="31">
        <f>SUMIFS(DBASE!L:L,DBASE!$D:$D,OVERVIEW!$C25,DBASE!$G:$G,$U$2)</f>
        <v>5</v>
      </c>
      <c r="K25" s="31">
        <f>SUMIFS(DBASE!M:M,DBASE!$D:$D,OVERVIEW!$C25,DBASE!$G:$G,$U$2)</f>
        <v>6</v>
      </c>
      <c r="L25" s="31">
        <f>SUMIFS(DBASE!N:N,DBASE!$D:$D,OVERVIEW!$C25,DBASE!$G:$G,$U$2)</f>
        <v>7</v>
      </c>
      <c r="M25" s="31">
        <f>SUMIFS(DBASE!O:O,DBASE!$D:$D,OVERVIEW!$C25,DBASE!$G:$G,$U$2)</f>
        <v>8</v>
      </c>
      <c r="N25" s="31">
        <f>SUMIFS(DBASE!P:P,DBASE!$D:$D,OVERVIEW!$C25,DBASE!$G:$G,$U$2)</f>
        <v>9</v>
      </c>
      <c r="O25" s="31">
        <f>SUMIFS(DBASE!Q:Q,DBASE!$D:$D,OVERVIEW!$C25,DBASE!$G:$G,$U$2)</f>
        <v>10</v>
      </c>
      <c r="P25" s="31">
        <f>SUMIFS(DBASE!R:R,DBASE!$D:$D,OVERVIEW!$C25,DBASE!$G:$G,$U$2)</f>
        <v>11</v>
      </c>
      <c r="Q25" s="31">
        <f>SUMIFS(DBASE!S:S,DBASE!$D:$D,OVERVIEW!$C25,DBASE!$G:$G,$U$2)</f>
        <v>12</v>
      </c>
      <c r="R25" s="31">
        <f>SUMIFS(DBASE!T:T,DBASE!$D:$D,OVERVIEW!$C25,DBASE!$G:$G,$U$2)</f>
        <v>13</v>
      </c>
      <c r="S25" s="31">
        <f>SUMIFS(DBASE!U:U,DBASE!$D:$D,OVERVIEW!$C25,DBASE!$G:$G,$U$2)</f>
        <v>91</v>
      </c>
    </row>
    <row r="26" spans="1:19" ht="18" customHeight="1" x14ac:dyDescent="0.25">
      <c r="A26" s="22" t="s">
        <v>92</v>
      </c>
      <c r="B26" s="21">
        <v>2000</v>
      </c>
      <c r="C26" s="22">
        <v>30</v>
      </c>
      <c r="D26" s="20">
        <v>41699</v>
      </c>
      <c r="E26" s="23" t="s">
        <v>65</v>
      </c>
      <c r="F26" s="30">
        <f>SUMIFS(DBASE!H:H,DBASE!$D:$D,OVERVIEW!$C26,DBASE!$G:$G,$U$2)</f>
        <v>1</v>
      </c>
      <c r="G26" s="31">
        <f>SUMIFS(DBASE!I:I,DBASE!$D:$D,OVERVIEW!$C26,DBASE!$G:$G,$U$2)</f>
        <v>2</v>
      </c>
      <c r="H26" s="31">
        <f>SUMIFS(DBASE!J:J,DBASE!$D:$D,OVERVIEW!$C26,DBASE!$G:$G,$U$2)</f>
        <v>3</v>
      </c>
      <c r="I26" s="31">
        <f>SUMIFS(DBASE!K:K,DBASE!$D:$D,OVERVIEW!$C26,DBASE!$G:$G,$U$2)</f>
        <v>4</v>
      </c>
      <c r="J26" s="31">
        <f>SUMIFS(DBASE!L:L,DBASE!$D:$D,OVERVIEW!$C26,DBASE!$G:$G,$U$2)</f>
        <v>5</v>
      </c>
      <c r="K26" s="31">
        <f>SUMIFS(DBASE!M:M,DBASE!$D:$D,OVERVIEW!$C26,DBASE!$G:$G,$U$2)</f>
        <v>6</v>
      </c>
      <c r="L26" s="31">
        <f>SUMIFS(DBASE!N:N,DBASE!$D:$D,OVERVIEW!$C26,DBASE!$G:$G,$U$2)</f>
        <v>7</v>
      </c>
      <c r="M26" s="31">
        <f>SUMIFS(DBASE!O:O,DBASE!$D:$D,OVERVIEW!$C26,DBASE!$G:$G,$U$2)</f>
        <v>8</v>
      </c>
      <c r="N26" s="31">
        <f>SUMIFS(DBASE!P:P,DBASE!$D:$D,OVERVIEW!$C26,DBASE!$G:$G,$U$2)</f>
        <v>9</v>
      </c>
      <c r="O26" s="31">
        <f>SUMIFS(DBASE!Q:Q,DBASE!$D:$D,OVERVIEW!$C26,DBASE!$G:$G,$U$2)</f>
        <v>10</v>
      </c>
      <c r="P26" s="31">
        <f>SUMIFS(DBASE!R:R,DBASE!$D:$D,OVERVIEW!$C26,DBASE!$G:$G,$U$2)</f>
        <v>11</v>
      </c>
      <c r="Q26" s="31">
        <f>SUMIFS(DBASE!S:S,DBASE!$D:$D,OVERVIEW!$C26,DBASE!$G:$G,$U$2)</f>
        <v>12</v>
      </c>
      <c r="R26" s="31">
        <f>SUMIFS(DBASE!T:T,DBASE!$D:$D,OVERVIEW!$C26,DBASE!$G:$G,$U$2)</f>
        <v>13</v>
      </c>
      <c r="S26" s="31">
        <f>SUMIFS(DBASE!U:U,DBASE!$D:$D,OVERVIEW!$C26,DBASE!$G:$G,$U$2)</f>
        <v>91</v>
      </c>
    </row>
    <row r="27" spans="1:19" ht="18" customHeight="1" x14ac:dyDescent="0.25">
      <c r="A27" s="22" t="s">
        <v>92</v>
      </c>
      <c r="B27" s="21">
        <v>2000</v>
      </c>
      <c r="C27" s="22">
        <v>31</v>
      </c>
      <c r="D27" s="20">
        <v>41699</v>
      </c>
      <c r="E27" s="23" t="s">
        <v>66</v>
      </c>
      <c r="F27" s="30">
        <f>SUMIFS(DBASE!H:H,DBASE!$D:$D,OVERVIEW!$C27,DBASE!$G:$G,$U$2)</f>
        <v>1</v>
      </c>
      <c r="G27" s="31">
        <f>SUMIFS(DBASE!I:I,DBASE!$D:$D,OVERVIEW!$C27,DBASE!$G:$G,$U$2)</f>
        <v>2</v>
      </c>
      <c r="H27" s="31">
        <f>SUMIFS(DBASE!J:J,DBASE!$D:$D,OVERVIEW!$C27,DBASE!$G:$G,$U$2)</f>
        <v>3</v>
      </c>
      <c r="I27" s="31">
        <f>SUMIFS(DBASE!K:K,DBASE!$D:$D,OVERVIEW!$C27,DBASE!$G:$G,$U$2)</f>
        <v>4</v>
      </c>
      <c r="J27" s="31">
        <f>SUMIFS(DBASE!L:L,DBASE!$D:$D,OVERVIEW!$C27,DBASE!$G:$G,$U$2)</f>
        <v>5</v>
      </c>
      <c r="K27" s="31">
        <f>SUMIFS(DBASE!M:M,DBASE!$D:$D,OVERVIEW!$C27,DBASE!$G:$G,$U$2)</f>
        <v>6</v>
      </c>
      <c r="L27" s="31">
        <f>SUMIFS(DBASE!N:N,DBASE!$D:$D,OVERVIEW!$C27,DBASE!$G:$G,$U$2)</f>
        <v>7</v>
      </c>
      <c r="M27" s="31">
        <f>SUMIFS(DBASE!O:O,DBASE!$D:$D,OVERVIEW!$C27,DBASE!$G:$G,$U$2)</f>
        <v>8</v>
      </c>
      <c r="N27" s="31">
        <f>SUMIFS(DBASE!P:P,DBASE!$D:$D,OVERVIEW!$C27,DBASE!$G:$G,$U$2)</f>
        <v>9</v>
      </c>
      <c r="O27" s="31">
        <f>SUMIFS(DBASE!Q:Q,DBASE!$D:$D,OVERVIEW!$C27,DBASE!$G:$G,$U$2)</f>
        <v>10</v>
      </c>
      <c r="P27" s="31">
        <f>SUMIFS(DBASE!R:R,DBASE!$D:$D,OVERVIEW!$C27,DBASE!$G:$G,$U$2)</f>
        <v>11</v>
      </c>
      <c r="Q27" s="31">
        <f>SUMIFS(DBASE!S:S,DBASE!$D:$D,OVERVIEW!$C27,DBASE!$G:$G,$U$2)</f>
        <v>12</v>
      </c>
      <c r="R27" s="31">
        <f>SUMIFS(DBASE!T:T,DBASE!$D:$D,OVERVIEW!$C27,DBASE!$G:$G,$U$2)</f>
        <v>13</v>
      </c>
      <c r="S27" s="31">
        <f>SUMIFS(DBASE!U:U,DBASE!$D:$D,OVERVIEW!$C27,DBASE!$G:$G,$U$2)</f>
        <v>91</v>
      </c>
    </row>
    <row r="28" spans="1:19" ht="18" customHeight="1" x14ac:dyDescent="0.25">
      <c r="A28" s="22" t="s">
        <v>92</v>
      </c>
      <c r="B28" s="21">
        <v>2000</v>
      </c>
      <c r="C28" s="22">
        <v>32</v>
      </c>
      <c r="D28" s="20">
        <v>41974</v>
      </c>
      <c r="E28" s="23" t="s">
        <v>67</v>
      </c>
      <c r="F28" s="30">
        <f>SUMIFS(DBASE!H:H,DBASE!$D:$D,OVERVIEW!$C28,DBASE!$G:$G,$U$2)</f>
        <v>1</v>
      </c>
      <c r="G28" s="31">
        <f>SUMIFS(DBASE!I:I,DBASE!$D:$D,OVERVIEW!$C28,DBASE!$G:$G,$U$2)</f>
        <v>2</v>
      </c>
      <c r="H28" s="31">
        <f>SUMIFS(DBASE!J:J,DBASE!$D:$D,OVERVIEW!$C28,DBASE!$G:$G,$U$2)</f>
        <v>3</v>
      </c>
      <c r="I28" s="31">
        <f>SUMIFS(DBASE!K:K,DBASE!$D:$D,OVERVIEW!$C28,DBASE!$G:$G,$U$2)</f>
        <v>4</v>
      </c>
      <c r="J28" s="31">
        <f>SUMIFS(DBASE!L:L,DBASE!$D:$D,OVERVIEW!$C28,DBASE!$G:$G,$U$2)</f>
        <v>5</v>
      </c>
      <c r="K28" s="31">
        <f>SUMIFS(DBASE!M:M,DBASE!$D:$D,OVERVIEW!$C28,DBASE!$G:$G,$U$2)</f>
        <v>6</v>
      </c>
      <c r="L28" s="31">
        <f>SUMIFS(DBASE!N:N,DBASE!$D:$D,OVERVIEW!$C28,DBASE!$G:$G,$U$2)</f>
        <v>7</v>
      </c>
      <c r="M28" s="31">
        <f>SUMIFS(DBASE!O:O,DBASE!$D:$D,OVERVIEW!$C28,DBASE!$G:$G,$U$2)</f>
        <v>8</v>
      </c>
      <c r="N28" s="31">
        <f>SUMIFS(DBASE!P:P,DBASE!$D:$D,OVERVIEW!$C28,DBASE!$G:$G,$U$2)</f>
        <v>9</v>
      </c>
      <c r="O28" s="31">
        <f>SUMIFS(DBASE!Q:Q,DBASE!$D:$D,OVERVIEW!$C28,DBASE!$G:$G,$U$2)</f>
        <v>10</v>
      </c>
      <c r="P28" s="31">
        <f>SUMIFS(DBASE!R:R,DBASE!$D:$D,OVERVIEW!$C28,DBASE!$G:$G,$U$2)</f>
        <v>11</v>
      </c>
      <c r="Q28" s="31">
        <f>SUMIFS(DBASE!S:S,DBASE!$D:$D,OVERVIEW!$C28,DBASE!$G:$G,$U$2)</f>
        <v>12</v>
      </c>
      <c r="R28" s="31">
        <f>SUMIFS(DBASE!T:T,DBASE!$D:$D,OVERVIEW!$C28,DBASE!$G:$G,$U$2)</f>
        <v>13</v>
      </c>
      <c r="S28" s="31">
        <f>SUMIFS(DBASE!U:U,DBASE!$D:$D,OVERVIEW!$C28,DBASE!$G:$G,$U$2)</f>
        <v>91</v>
      </c>
    </row>
    <row r="29" spans="1:19" ht="18" customHeight="1" x14ac:dyDescent="0.25">
      <c r="A29" s="22" t="s">
        <v>92</v>
      </c>
      <c r="B29" s="21">
        <v>2000</v>
      </c>
      <c r="C29" s="22">
        <v>33</v>
      </c>
      <c r="D29" s="20">
        <v>42614</v>
      </c>
      <c r="E29" s="23" t="s">
        <v>68</v>
      </c>
      <c r="F29" s="30">
        <f>SUMIFS(DBASE!H:H,DBASE!$D:$D,OVERVIEW!$C29,DBASE!$G:$G,$U$2)</f>
        <v>1</v>
      </c>
      <c r="G29" s="31">
        <f>SUMIFS(DBASE!I:I,DBASE!$D:$D,OVERVIEW!$C29,DBASE!$G:$G,$U$2)</f>
        <v>2</v>
      </c>
      <c r="H29" s="31">
        <f>SUMIFS(DBASE!J:J,DBASE!$D:$D,OVERVIEW!$C29,DBASE!$G:$G,$U$2)</f>
        <v>3</v>
      </c>
      <c r="I29" s="31">
        <f>SUMIFS(DBASE!K:K,DBASE!$D:$D,OVERVIEW!$C29,DBASE!$G:$G,$U$2)</f>
        <v>4</v>
      </c>
      <c r="J29" s="31">
        <f>SUMIFS(DBASE!L:L,DBASE!$D:$D,OVERVIEW!$C29,DBASE!$G:$G,$U$2)</f>
        <v>5</v>
      </c>
      <c r="K29" s="31">
        <f>SUMIFS(DBASE!M:M,DBASE!$D:$D,OVERVIEW!$C29,DBASE!$G:$G,$U$2)</f>
        <v>6</v>
      </c>
      <c r="L29" s="31">
        <f>SUMIFS(DBASE!N:N,DBASE!$D:$D,OVERVIEW!$C29,DBASE!$G:$G,$U$2)</f>
        <v>7</v>
      </c>
      <c r="M29" s="31">
        <f>SUMIFS(DBASE!O:O,DBASE!$D:$D,OVERVIEW!$C29,DBASE!$G:$G,$U$2)</f>
        <v>8</v>
      </c>
      <c r="N29" s="31">
        <f>SUMIFS(DBASE!P:P,DBASE!$D:$D,OVERVIEW!$C29,DBASE!$G:$G,$U$2)</f>
        <v>9</v>
      </c>
      <c r="O29" s="31">
        <f>SUMIFS(DBASE!Q:Q,DBASE!$D:$D,OVERVIEW!$C29,DBASE!$G:$G,$U$2)</f>
        <v>10</v>
      </c>
      <c r="P29" s="31">
        <f>SUMIFS(DBASE!R:R,DBASE!$D:$D,OVERVIEW!$C29,DBASE!$G:$G,$U$2)</f>
        <v>11</v>
      </c>
      <c r="Q29" s="31">
        <f>SUMIFS(DBASE!S:S,DBASE!$D:$D,OVERVIEW!$C29,DBASE!$G:$G,$U$2)</f>
        <v>12</v>
      </c>
      <c r="R29" s="31">
        <f>SUMIFS(DBASE!T:T,DBASE!$D:$D,OVERVIEW!$C29,DBASE!$G:$G,$U$2)</f>
        <v>13</v>
      </c>
      <c r="S29" s="31">
        <f>SUMIFS(DBASE!U:U,DBASE!$D:$D,OVERVIEW!$C29,DBASE!$G:$G,$U$2)</f>
        <v>91</v>
      </c>
    </row>
    <row r="30" spans="1:19" ht="18" customHeight="1" x14ac:dyDescent="0.25">
      <c r="A30" s="22" t="s">
        <v>92</v>
      </c>
      <c r="B30" s="21">
        <v>2000</v>
      </c>
      <c r="C30" s="22">
        <v>34</v>
      </c>
      <c r="D30" s="20">
        <v>42856</v>
      </c>
      <c r="E30" s="23" t="s">
        <v>69</v>
      </c>
      <c r="F30" s="30">
        <f>SUMIFS(DBASE!H:H,DBASE!$D:$D,OVERVIEW!$C30,DBASE!$G:$G,$U$2)</f>
        <v>1</v>
      </c>
      <c r="G30" s="31">
        <f>SUMIFS(DBASE!I:I,DBASE!$D:$D,OVERVIEW!$C30,DBASE!$G:$G,$U$2)</f>
        <v>2</v>
      </c>
      <c r="H30" s="31">
        <f>SUMIFS(DBASE!J:J,DBASE!$D:$D,OVERVIEW!$C30,DBASE!$G:$G,$U$2)</f>
        <v>3</v>
      </c>
      <c r="I30" s="31">
        <f>SUMIFS(DBASE!K:K,DBASE!$D:$D,OVERVIEW!$C30,DBASE!$G:$G,$U$2)</f>
        <v>4</v>
      </c>
      <c r="J30" s="31">
        <f>SUMIFS(DBASE!L:L,DBASE!$D:$D,OVERVIEW!$C30,DBASE!$G:$G,$U$2)</f>
        <v>5</v>
      </c>
      <c r="K30" s="31">
        <f>SUMIFS(DBASE!M:M,DBASE!$D:$D,OVERVIEW!$C30,DBASE!$G:$G,$U$2)</f>
        <v>6</v>
      </c>
      <c r="L30" s="31">
        <f>SUMIFS(DBASE!N:N,DBASE!$D:$D,OVERVIEW!$C30,DBASE!$G:$G,$U$2)</f>
        <v>7</v>
      </c>
      <c r="M30" s="31">
        <f>SUMIFS(DBASE!O:O,DBASE!$D:$D,OVERVIEW!$C30,DBASE!$G:$G,$U$2)</f>
        <v>8</v>
      </c>
      <c r="N30" s="31">
        <f>SUMIFS(DBASE!P:P,DBASE!$D:$D,OVERVIEW!$C30,DBASE!$G:$G,$U$2)</f>
        <v>9</v>
      </c>
      <c r="O30" s="31">
        <f>SUMIFS(DBASE!Q:Q,DBASE!$D:$D,OVERVIEW!$C30,DBASE!$G:$G,$U$2)</f>
        <v>10</v>
      </c>
      <c r="P30" s="31">
        <f>SUMIFS(DBASE!R:R,DBASE!$D:$D,OVERVIEW!$C30,DBASE!$G:$G,$U$2)</f>
        <v>11</v>
      </c>
      <c r="Q30" s="31">
        <f>SUMIFS(DBASE!S:S,DBASE!$D:$D,OVERVIEW!$C30,DBASE!$G:$G,$U$2)</f>
        <v>12</v>
      </c>
      <c r="R30" s="31">
        <f>SUMIFS(DBASE!T:T,DBASE!$D:$D,OVERVIEW!$C30,DBASE!$G:$G,$U$2)</f>
        <v>13</v>
      </c>
      <c r="S30" s="31">
        <f>SUMIFS(DBASE!U:U,DBASE!$D:$D,OVERVIEW!$C30,DBASE!$G:$G,$U$2)</f>
        <v>91</v>
      </c>
    </row>
    <row r="31" spans="1:19" ht="18" customHeight="1" x14ac:dyDescent="0.25">
      <c r="A31" s="22" t="s">
        <v>92</v>
      </c>
      <c r="B31" s="21">
        <v>2000</v>
      </c>
      <c r="C31" s="22">
        <v>35</v>
      </c>
      <c r="D31" s="20">
        <v>42979</v>
      </c>
      <c r="E31" s="23" t="s">
        <v>70</v>
      </c>
      <c r="F31" s="30">
        <f>SUMIFS(DBASE!H:H,DBASE!$D:$D,OVERVIEW!$C31,DBASE!$G:$G,$U$2)</f>
        <v>1</v>
      </c>
      <c r="G31" s="31">
        <f>SUMIFS(DBASE!I:I,DBASE!$D:$D,OVERVIEW!$C31,DBASE!$G:$G,$U$2)</f>
        <v>2</v>
      </c>
      <c r="H31" s="31">
        <f>SUMIFS(DBASE!J:J,DBASE!$D:$D,OVERVIEW!$C31,DBASE!$G:$G,$U$2)</f>
        <v>3</v>
      </c>
      <c r="I31" s="31">
        <f>SUMIFS(DBASE!K:K,DBASE!$D:$D,OVERVIEW!$C31,DBASE!$G:$G,$U$2)</f>
        <v>4</v>
      </c>
      <c r="J31" s="31">
        <f>SUMIFS(DBASE!L:L,DBASE!$D:$D,OVERVIEW!$C31,DBASE!$G:$G,$U$2)</f>
        <v>5</v>
      </c>
      <c r="K31" s="31">
        <f>SUMIFS(DBASE!M:M,DBASE!$D:$D,OVERVIEW!$C31,DBASE!$G:$G,$U$2)</f>
        <v>6</v>
      </c>
      <c r="L31" s="31">
        <f>SUMIFS(DBASE!N:N,DBASE!$D:$D,OVERVIEW!$C31,DBASE!$G:$G,$U$2)</f>
        <v>7</v>
      </c>
      <c r="M31" s="31">
        <f>SUMIFS(DBASE!O:O,DBASE!$D:$D,OVERVIEW!$C31,DBASE!$G:$G,$U$2)</f>
        <v>8</v>
      </c>
      <c r="N31" s="31">
        <f>SUMIFS(DBASE!P:P,DBASE!$D:$D,OVERVIEW!$C31,DBASE!$G:$G,$U$2)</f>
        <v>9</v>
      </c>
      <c r="O31" s="31">
        <f>SUMIFS(DBASE!Q:Q,DBASE!$D:$D,OVERVIEW!$C31,DBASE!$G:$G,$U$2)</f>
        <v>10</v>
      </c>
      <c r="P31" s="31">
        <f>SUMIFS(DBASE!R:R,DBASE!$D:$D,OVERVIEW!$C31,DBASE!$G:$G,$U$2)</f>
        <v>11</v>
      </c>
      <c r="Q31" s="31">
        <f>SUMIFS(DBASE!S:S,DBASE!$D:$D,OVERVIEW!$C31,DBASE!$G:$G,$U$2)</f>
        <v>12</v>
      </c>
      <c r="R31" s="31">
        <f>SUMIFS(DBASE!T:T,DBASE!$D:$D,OVERVIEW!$C31,DBASE!$G:$G,$U$2)</f>
        <v>13</v>
      </c>
      <c r="S31" s="31">
        <f>SUMIFS(DBASE!U:U,DBASE!$D:$D,OVERVIEW!$C31,DBASE!$G:$G,$U$2)</f>
        <v>91</v>
      </c>
    </row>
    <row r="32" spans="1:19" ht="18" customHeight="1" x14ac:dyDescent="0.25">
      <c r="A32" s="22" t="s">
        <v>92</v>
      </c>
      <c r="B32" s="21">
        <v>2000</v>
      </c>
      <c r="C32" s="22">
        <v>36</v>
      </c>
      <c r="D32" s="20">
        <v>43235</v>
      </c>
      <c r="E32" s="23" t="s">
        <v>71</v>
      </c>
      <c r="F32" s="30">
        <f>SUMIFS(DBASE!H:H,DBASE!$D:$D,OVERVIEW!$C32,DBASE!$G:$G,$U$2)</f>
        <v>1</v>
      </c>
      <c r="G32" s="31">
        <f>SUMIFS(DBASE!I:I,DBASE!$D:$D,OVERVIEW!$C32,DBASE!$G:$G,$U$2)</f>
        <v>2</v>
      </c>
      <c r="H32" s="31">
        <f>SUMIFS(DBASE!J:J,DBASE!$D:$D,OVERVIEW!$C32,DBASE!$G:$G,$U$2)</f>
        <v>3</v>
      </c>
      <c r="I32" s="31">
        <f>SUMIFS(DBASE!K:K,DBASE!$D:$D,OVERVIEW!$C32,DBASE!$G:$G,$U$2)</f>
        <v>4</v>
      </c>
      <c r="J32" s="31">
        <f>SUMIFS(DBASE!L:L,DBASE!$D:$D,OVERVIEW!$C32,DBASE!$G:$G,$U$2)</f>
        <v>5</v>
      </c>
      <c r="K32" s="31">
        <f>SUMIFS(DBASE!M:M,DBASE!$D:$D,OVERVIEW!$C32,DBASE!$G:$G,$U$2)</f>
        <v>6</v>
      </c>
      <c r="L32" s="31">
        <f>SUMIFS(DBASE!N:N,DBASE!$D:$D,OVERVIEW!$C32,DBASE!$G:$G,$U$2)</f>
        <v>7</v>
      </c>
      <c r="M32" s="31">
        <f>SUMIFS(DBASE!O:O,DBASE!$D:$D,OVERVIEW!$C32,DBASE!$G:$G,$U$2)</f>
        <v>8</v>
      </c>
      <c r="N32" s="31">
        <f>SUMIFS(DBASE!P:P,DBASE!$D:$D,OVERVIEW!$C32,DBASE!$G:$G,$U$2)</f>
        <v>9</v>
      </c>
      <c r="O32" s="31">
        <f>SUMIFS(DBASE!Q:Q,DBASE!$D:$D,OVERVIEW!$C32,DBASE!$G:$G,$U$2)</f>
        <v>10</v>
      </c>
      <c r="P32" s="31">
        <f>SUMIFS(DBASE!R:R,DBASE!$D:$D,OVERVIEW!$C32,DBASE!$G:$G,$U$2)</f>
        <v>11</v>
      </c>
      <c r="Q32" s="31">
        <f>SUMIFS(DBASE!S:S,DBASE!$D:$D,OVERVIEW!$C32,DBASE!$G:$G,$U$2)</f>
        <v>12</v>
      </c>
      <c r="R32" s="31">
        <f>SUMIFS(DBASE!T:T,DBASE!$D:$D,OVERVIEW!$C32,DBASE!$G:$G,$U$2)</f>
        <v>13</v>
      </c>
      <c r="S32" s="31">
        <f>SUMIFS(DBASE!U:U,DBASE!$D:$D,OVERVIEW!$C32,DBASE!$G:$G,$U$2)</f>
        <v>91</v>
      </c>
    </row>
    <row r="33" spans="1:19" ht="18" customHeight="1" x14ac:dyDescent="0.25">
      <c r="A33" s="22" t="s">
        <v>92</v>
      </c>
      <c r="B33" s="21">
        <v>2000</v>
      </c>
      <c r="C33" s="22">
        <v>37</v>
      </c>
      <c r="D33" s="20">
        <v>41533</v>
      </c>
      <c r="E33" s="23" t="s">
        <v>72</v>
      </c>
      <c r="F33" s="30">
        <f>SUMIFS(DBASE!H:H,DBASE!$D:$D,OVERVIEW!$C33,DBASE!$G:$G,$U$2)</f>
        <v>1</v>
      </c>
      <c r="G33" s="31">
        <f>SUMIFS(DBASE!I:I,DBASE!$D:$D,OVERVIEW!$C33,DBASE!$G:$G,$U$2)</f>
        <v>2</v>
      </c>
      <c r="H33" s="31">
        <f>SUMIFS(DBASE!J:J,DBASE!$D:$D,OVERVIEW!$C33,DBASE!$G:$G,$U$2)</f>
        <v>3</v>
      </c>
      <c r="I33" s="31">
        <f>SUMIFS(DBASE!K:K,DBASE!$D:$D,OVERVIEW!$C33,DBASE!$G:$G,$U$2)</f>
        <v>4</v>
      </c>
      <c r="J33" s="31">
        <f>SUMIFS(DBASE!L:L,DBASE!$D:$D,OVERVIEW!$C33,DBASE!$G:$G,$U$2)</f>
        <v>5</v>
      </c>
      <c r="K33" s="31">
        <f>SUMIFS(DBASE!M:M,DBASE!$D:$D,OVERVIEW!$C33,DBASE!$G:$G,$U$2)</f>
        <v>6</v>
      </c>
      <c r="L33" s="31">
        <f>SUMIFS(DBASE!N:N,DBASE!$D:$D,OVERVIEW!$C33,DBASE!$G:$G,$U$2)</f>
        <v>7</v>
      </c>
      <c r="M33" s="31">
        <f>SUMIFS(DBASE!O:O,DBASE!$D:$D,OVERVIEW!$C33,DBASE!$G:$G,$U$2)</f>
        <v>8</v>
      </c>
      <c r="N33" s="31">
        <f>SUMIFS(DBASE!P:P,DBASE!$D:$D,OVERVIEW!$C33,DBASE!$G:$G,$U$2)</f>
        <v>9</v>
      </c>
      <c r="O33" s="31">
        <f>SUMIFS(DBASE!Q:Q,DBASE!$D:$D,OVERVIEW!$C33,DBASE!$G:$G,$U$2)</f>
        <v>10</v>
      </c>
      <c r="P33" s="31">
        <f>SUMIFS(DBASE!R:R,DBASE!$D:$D,OVERVIEW!$C33,DBASE!$G:$G,$U$2)</f>
        <v>11</v>
      </c>
      <c r="Q33" s="31">
        <f>SUMIFS(DBASE!S:S,DBASE!$D:$D,OVERVIEW!$C33,DBASE!$G:$G,$U$2)</f>
        <v>12</v>
      </c>
      <c r="R33" s="31">
        <f>SUMIFS(DBASE!T:T,DBASE!$D:$D,OVERVIEW!$C33,DBASE!$G:$G,$U$2)</f>
        <v>13</v>
      </c>
      <c r="S33" s="31">
        <f>SUMIFS(DBASE!U:U,DBASE!$D:$D,OVERVIEW!$C33,DBASE!$G:$G,$U$2)</f>
        <v>91</v>
      </c>
    </row>
    <row r="34" spans="1:19" ht="18" customHeight="1" x14ac:dyDescent="0.25">
      <c r="A34" s="22" t="s">
        <v>92</v>
      </c>
      <c r="B34" s="21">
        <v>2000</v>
      </c>
      <c r="C34" s="22">
        <v>38</v>
      </c>
      <c r="D34" s="20">
        <v>42583</v>
      </c>
      <c r="E34" s="23" t="s">
        <v>73</v>
      </c>
      <c r="F34" s="30">
        <f>SUMIFS(DBASE!H:H,DBASE!$D:$D,OVERVIEW!$C34,DBASE!$G:$G,$U$2)</f>
        <v>1</v>
      </c>
      <c r="G34" s="31">
        <f>SUMIFS(DBASE!I:I,DBASE!$D:$D,OVERVIEW!$C34,DBASE!$G:$G,$U$2)</f>
        <v>2</v>
      </c>
      <c r="H34" s="31">
        <f>SUMIFS(DBASE!J:J,DBASE!$D:$D,OVERVIEW!$C34,DBASE!$G:$G,$U$2)</f>
        <v>3</v>
      </c>
      <c r="I34" s="31">
        <f>SUMIFS(DBASE!K:K,DBASE!$D:$D,OVERVIEW!$C34,DBASE!$G:$G,$U$2)</f>
        <v>4</v>
      </c>
      <c r="J34" s="31">
        <f>SUMIFS(DBASE!L:L,DBASE!$D:$D,OVERVIEW!$C34,DBASE!$G:$G,$U$2)</f>
        <v>5</v>
      </c>
      <c r="K34" s="31">
        <f>SUMIFS(DBASE!M:M,DBASE!$D:$D,OVERVIEW!$C34,DBASE!$G:$G,$U$2)</f>
        <v>6</v>
      </c>
      <c r="L34" s="31">
        <f>SUMIFS(DBASE!N:N,DBASE!$D:$D,OVERVIEW!$C34,DBASE!$G:$G,$U$2)</f>
        <v>7</v>
      </c>
      <c r="M34" s="31">
        <f>SUMIFS(DBASE!O:O,DBASE!$D:$D,OVERVIEW!$C34,DBASE!$G:$G,$U$2)</f>
        <v>8</v>
      </c>
      <c r="N34" s="31">
        <f>SUMIFS(DBASE!P:P,DBASE!$D:$D,OVERVIEW!$C34,DBASE!$G:$G,$U$2)</f>
        <v>9</v>
      </c>
      <c r="O34" s="31">
        <f>SUMIFS(DBASE!Q:Q,DBASE!$D:$D,OVERVIEW!$C34,DBASE!$G:$G,$U$2)</f>
        <v>10</v>
      </c>
      <c r="P34" s="31">
        <f>SUMIFS(DBASE!R:R,DBASE!$D:$D,OVERVIEW!$C34,DBASE!$G:$G,$U$2)</f>
        <v>11</v>
      </c>
      <c r="Q34" s="31">
        <f>SUMIFS(DBASE!S:S,DBASE!$D:$D,OVERVIEW!$C34,DBASE!$G:$G,$U$2)</f>
        <v>12</v>
      </c>
      <c r="R34" s="31">
        <f>SUMIFS(DBASE!T:T,DBASE!$D:$D,OVERVIEW!$C34,DBASE!$G:$G,$U$2)</f>
        <v>13</v>
      </c>
      <c r="S34" s="31">
        <f>SUMIFS(DBASE!U:U,DBASE!$D:$D,OVERVIEW!$C34,DBASE!$G:$G,$U$2)</f>
        <v>91</v>
      </c>
    </row>
    <row r="35" spans="1:19" ht="18" customHeight="1" x14ac:dyDescent="0.25">
      <c r="A35" s="22" t="s">
        <v>92</v>
      </c>
      <c r="B35" s="21">
        <v>2000</v>
      </c>
      <c r="C35" s="22">
        <v>39</v>
      </c>
      <c r="D35" s="20">
        <v>42583</v>
      </c>
      <c r="E35" s="23" t="s">
        <v>74</v>
      </c>
      <c r="F35" s="30">
        <f>SUMIFS(DBASE!H:H,DBASE!$D:$D,OVERVIEW!$C35,DBASE!$G:$G,$U$2)</f>
        <v>1</v>
      </c>
      <c r="G35" s="31">
        <f>SUMIFS(DBASE!I:I,DBASE!$D:$D,OVERVIEW!$C35,DBASE!$G:$G,$U$2)</f>
        <v>2</v>
      </c>
      <c r="H35" s="31">
        <f>SUMIFS(DBASE!J:J,DBASE!$D:$D,OVERVIEW!$C35,DBASE!$G:$G,$U$2)</f>
        <v>3</v>
      </c>
      <c r="I35" s="31">
        <f>SUMIFS(DBASE!K:K,DBASE!$D:$D,OVERVIEW!$C35,DBASE!$G:$G,$U$2)</f>
        <v>4</v>
      </c>
      <c r="J35" s="31">
        <f>SUMIFS(DBASE!L:L,DBASE!$D:$D,OVERVIEW!$C35,DBASE!$G:$G,$U$2)</f>
        <v>5</v>
      </c>
      <c r="K35" s="31">
        <f>SUMIFS(DBASE!M:M,DBASE!$D:$D,OVERVIEW!$C35,DBASE!$G:$G,$U$2)</f>
        <v>6</v>
      </c>
      <c r="L35" s="31">
        <f>SUMIFS(DBASE!N:N,DBASE!$D:$D,OVERVIEW!$C35,DBASE!$G:$G,$U$2)</f>
        <v>7</v>
      </c>
      <c r="M35" s="31">
        <f>SUMIFS(DBASE!O:O,DBASE!$D:$D,OVERVIEW!$C35,DBASE!$G:$G,$U$2)</f>
        <v>8</v>
      </c>
      <c r="N35" s="31">
        <f>SUMIFS(DBASE!P:P,DBASE!$D:$D,OVERVIEW!$C35,DBASE!$G:$G,$U$2)</f>
        <v>9</v>
      </c>
      <c r="O35" s="31">
        <f>SUMIFS(DBASE!Q:Q,DBASE!$D:$D,OVERVIEW!$C35,DBASE!$G:$G,$U$2)</f>
        <v>10</v>
      </c>
      <c r="P35" s="31">
        <f>SUMIFS(DBASE!R:R,DBASE!$D:$D,OVERVIEW!$C35,DBASE!$G:$G,$U$2)</f>
        <v>11</v>
      </c>
      <c r="Q35" s="31">
        <f>SUMIFS(DBASE!S:S,DBASE!$D:$D,OVERVIEW!$C35,DBASE!$G:$G,$U$2)</f>
        <v>12</v>
      </c>
      <c r="R35" s="31">
        <f>SUMIFS(DBASE!T:T,DBASE!$D:$D,OVERVIEW!$C35,DBASE!$G:$G,$U$2)</f>
        <v>13</v>
      </c>
      <c r="S35" s="31">
        <f>SUMIFS(DBASE!U:U,DBASE!$D:$D,OVERVIEW!$C35,DBASE!$G:$G,$U$2)</f>
        <v>91</v>
      </c>
    </row>
    <row r="36" spans="1:19" ht="18" customHeight="1" x14ac:dyDescent="0.25">
      <c r="A36" s="22" t="s">
        <v>93</v>
      </c>
      <c r="B36" s="21">
        <v>2000</v>
      </c>
      <c r="C36" s="22">
        <v>4</v>
      </c>
      <c r="D36" s="20">
        <v>38596</v>
      </c>
      <c r="E36" s="23" t="s">
        <v>39</v>
      </c>
      <c r="F36" s="30">
        <f>SUMIFS(DBASE!H:H,DBASE!$D:$D,OVERVIEW!$C36,DBASE!$G:$G,$U$2)</f>
        <v>1</v>
      </c>
      <c r="G36" s="31">
        <f>SUMIFS(DBASE!I:I,DBASE!$D:$D,OVERVIEW!$C36,DBASE!$G:$G,$U$2)</f>
        <v>2</v>
      </c>
      <c r="H36" s="31">
        <f>SUMIFS(DBASE!J:J,DBASE!$D:$D,OVERVIEW!$C36,DBASE!$G:$G,$U$2)</f>
        <v>3</v>
      </c>
      <c r="I36" s="31">
        <f>SUMIFS(DBASE!K:K,DBASE!$D:$D,OVERVIEW!$C36,DBASE!$G:$G,$U$2)</f>
        <v>4</v>
      </c>
      <c r="J36" s="31">
        <f>SUMIFS(DBASE!L:L,DBASE!$D:$D,OVERVIEW!$C36,DBASE!$G:$G,$U$2)</f>
        <v>5</v>
      </c>
      <c r="K36" s="31">
        <f>SUMIFS(DBASE!M:M,DBASE!$D:$D,OVERVIEW!$C36,DBASE!$G:$G,$U$2)</f>
        <v>6</v>
      </c>
      <c r="L36" s="31">
        <f>SUMIFS(DBASE!N:N,DBASE!$D:$D,OVERVIEW!$C36,DBASE!$G:$G,$U$2)</f>
        <v>7</v>
      </c>
      <c r="M36" s="31">
        <f>SUMIFS(DBASE!O:O,DBASE!$D:$D,OVERVIEW!$C36,DBASE!$G:$G,$U$2)</f>
        <v>8</v>
      </c>
      <c r="N36" s="31">
        <f>SUMIFS(DBASE!P:P,DBASE!$D:$D,OVERVIEW!$C36,DBASE!$G:$G,$U$2)</f>
        <v>9</v>
      </c>
      <c r="O36" s="31">
        <f>SUMIFS(DBASE!Q:Q,DBASE!$D:$D,OVERVIEW!$C36,DBASE!$G:$G,$U$2)</f>
        <v>10</v>
      </c>
      <c r="P36" s="31">
        <f>SUMIFS(DBASE!R:R,DBASE!$D:$D,OVERVIEW!$C36,DBASE!$G:$G,$U$2)</f>
        <v>11</v>
      </c>
      <c r="Q36" s="31">
        <f>SUMIFS(DBASE!S:S,DBASE!$D:$D,OVERVIEW!$C36,DBASE!$G:$G,$U$2)</f>
        <v>12</v>
      </c>
      <c r="R36" s="31">
        <f>SUMIFS(DBASE!T:T,DBASE!$D:$D,OVERVIEW!$C36,DBASE!$G:$G,$U$2)</f>
        <v>13</v>
      </c>
      <c r="S36" s="31">
        <f>SUMIFS(DBASE!U:U,DBASE!$D:$D,OVERVIEW!$C36,DBASE!$G:$G,$U$2)</f>
        <v>91</v>
      </c>
    </row>
    <row r="37" spans="1:19" ht="18" customHeight="1" x14ac:dyDescent="0.25">
      <c r="A37" s="22" t="s">
        <v>93</v>
      </c>
      <c r="B37" s="21">
        <v>2000</v>
      </c>
      <c r="C37" s="22">
        <v>40</v>
      </c>
      <c r="D37" s="20">
        <v>42598</v>
      </c>
      <c r="E37" s="23" t="s">
        <v>75</v>
      </c>
      <c r="F37" s="30">
        <f>SUMIFS(DBASE!H:H,DBASE!$D:$D,OVERVIEW!$C37,DBASE!$G:$G,$U$2)</f>
        <v>1</v>
      </c>
      <c r="G37" s="31">
        <f>SUMIFS(DBASE!I:I,DBASE!$D:$D,OVERVIEW!$C37,DBASE!$G:$G,$U$2)</f>
        <v>2</v>
      </c>
      <c r="H37" s="31">
        <f>SUMIFS(DBASE!J:J,DBASE!$D:$D,OVERVIEW!$C37,DBASE!$G:$G,$U$2)</f>
        <v>3</v>
      </c>
      <c r="I37" s="31">
        <f>SUMIFS(DBASE!K:K,DBASE!$D:$D,OVERVIEW!$C37,DBASE!$G:$G,$U$2)</f>
        <v>4</v>
      </c>
      <c r="J37" s="31">
        <f>SUMIFS(DBASE!L:L,DBASE!$D:$D,OVERVIEW!$C37,DBASE!$G:$G,$U$2)</f>
        <v>5</v>
      </c>
      <c r="K37" s="31">
        <f>SUMIFS(DBASE!M:M,DBASE!$D:$D,OVERVIEW!$C37,DBASE!$G:$G,$U$2)</f>
        <v>6</v>
      </c>
      <c r="L37" s="31">
        <f>SUMIFS(DBASE!N:N,DBASE!$D:$D,OVERVIEW!$C37,DBASE!$G:$G,$U$2)</f>
        <v>7</v>
      </c>
      <c r="M37" s="31">
        <f>SUMIFS(DBASE!O:O,DBASE!$D:$D,OVERVIEW!$C37,DBASE!$G:$G,$U$2)</f>
        <v>8</v>
      </c>
      <c r="N37" s="31">
        <f>SUMIFS(DBASE!P:P,DBASE!$D:$D,OVERVIEW!$C37,DBASE!$G:$G,$U$2)</f>
        <v>9</v>
      </c>
      <c r="O37" s="31">
        <f>SUMIFS(DBASE!Q:Q,DBASE!$D:$D,OVERVIEW!$C37,DBASE!$G:$G,$U$2)</f>
        <v>10</v>
      </c>
      <c r="P37" s="31">
        <f>SUMIFS(DBASE!R:R,DBASE!$D:$D,OVERVIEW!$C37,DBASE!$G:$G,$U$2)</f>
        <v>11</v>
      </c>
      <c r="Q37" s="31">
        <f>SUMIFS(DBASE!S:S,DBASE!$D:$D,OVERVIEW!$C37,DBASE!$G:$G,$U$2)</f>
        <v>12</v>
      </c>
      <c r="R37" s="31">
        <f>SUMIFS(DBASE!T:T,DBASE!$D:$D,OVERVIEW!$C37,DBASE!$G:$G,$U$2)</f>
        <v>13</v>
      </c>
      <c r="S37" s="31">
        <f>SUMIFS(DBASE!U:U,DBASE!$D:$D,OVERVIEW!$C37,DBASE!$G:$G,$U$2)</f>
        <v>91</v>
      </c>
    </row>
    <row r="38" spans="1:19" ht="18" customHeight="1" x14ac:dyDescent="0.25">
      <c r="A38" s="22" t="s">
        <v>93</v>
      </c>
      <c r="B38" s="21">
        <v>2000</v>
      </c>
      <c r="C38" s="22">
        <v>41</v>
      </c>
      <c r="D38" s="20">
        <v>43405</v>
      </c>
      <c r="E38" s="23" t="s">
        <v>76</v>
      </c>
      <c r="F38" s="30">
        <f>SUMIFS(DBASE!H:H,DBASE!$D:$D,OVERVIEW!$C38,DBASE!$G:$G,$U$2)</f>
        <v>1</v>
      </c>
      <c r="G38" s="31">
        <f>SUMIFS(DBASE!I:I,DBASE!$D:$D,OVERVIEW!$C38,DBASE!$G:$G,$U$2)</f>
        <v>2</v>
      </c>
      <c r="H38" s="31">
        <f>SUMIFS(DBASE!J:J,DBASE!$D:$D,OVERVIEW!$C38,DBASE!$G:$G,$U$2)</f>
        <v>3</v>
      </c>
      <c r="I38" s="31">
        <f>SUMIFS(DBASE!K:K,DBASE!$D:$D,OVERVIEW!$C38,DBASE!$G:$G,$U$2)</f>
        <v>4</v>
      </c>
      <c r="J38" s="31">
        <f>SUMIFS(DBASE!L:L,DBASE!$D:$D,OVERVIEW!$C38,DBASE!$G:$G,$U$2)</f>
        <v>5</v>
      </c>
      <c r="K38" s="31">
        <f>SUMIFS(DBASE!M:M,DBASE!$D:$D,OVERVIEW!$C38,DBASE!$G:$G,$U$2)</f>
        <v>6</v>
      </c>
      <c r="L38" s="31">
        <f>SUMIFS(DBASE!N:N,DBASE!$D:$D,OVERVIEW!$C38,DBASE!$G:$G,$U$2)</f>
        <v>7</v>
      </c>
      <c r="M38" s="31">
        <f>SUMIFS(DBASE!O:O,DBASE!$D:$D,OVERVIEW!$C38,DBASE!$G:$G,$U$2)</f>
        <v>8</v>
      </c>
      <c r="N38" s="31">
        <f>SUMIFS(DBASE!P:P,DBASE!$D:$D,OVERVIEW!$C38,DBASE!$G:$G,$U$2)</f>
        <v>9</v>
      </c>
      <c r="O38" s="31">
        <f>SUMIFS(DBASE!Q:Q,DBASE!$D:$D,OVERVIEW!$C38,DBASE!$G:$G,$U$2)</f>
        <v>10</v>
      </c>
      <c r="P38" s="31">
        <f>SUMIFS(DBASE!R:R,DBASE!$D:$D,OVERVIEW!$C38,DBASE!$G:$G,$U$2)</f>
        <v>11</v>
      </c>
      <c r="Q38" s="31">
        <f>SUMIFS(DBASE!S:S,DBASE!$D:$D,OVERVIEW!$C38,DBASE!$G:$G,$U$2)</f>
        <v>12</v>
      </c>
      <c r="R38" s="31">
        <f>SUMIFS(DBASE!T:T,DBASE!$D:$D,OVERVIEW!$C38,DBASE!$G:$G,$U$2)</f>
        <v>13</v>
      </c>
      <c r="S38" s="31">
        <f>SUMIFS(DBASE!U:U,DBASE!$D:$D,OVERVIEW!$C38,DBASE!$G:$G,$U$2)</f>
        <v>91</v>
      </c>
    </row>
    <row r="39" spans="1:19" ht="18" customHeight="1" x14ac:dyDescent="0.25">
      <c r="A39" s="22" t="s">
        <v>93</v>
      </c>
      <c r="B39" s="21">
        <v>2000</v>
      </c>
      <c r="C39" s="22">
        <v>42</v>
      </c>
      <c r="D39" s="20">
        <v>43739</v>
      </c>
      <c r="E39" s="23" t="s">
        <v>77</v>
      </c>
      <c r="F39" s="30">
        <f>SUMIFS(DBASE!H:H,DBASE!$D:$D,OVERVIEW!$C39,DBASE!$G:$G,$U$2)</f>
        <v>1</v>
      </c>
      <c r="G39" s="31">
        <f>SUMIFS(DBASE!I:I,DBASE!$D:$D,OVERVIEW!$C39,DBASE!$G:$G,$U$2)</f>
        <v>2</v>
      </c>
      <c r="H39" s="31">
        <f>SUMIFS(DBASE!J:J,DBASE!$D:$D,OVERVIEW!$C39,DBASE!$G:$G,$U$2)</f>
        <v>3</v>
      </c>
      <c r="I39" s="31">
        <f>SUMIFS(DBASE!K:K,DBASE!$D:$D,OVERVIEW!$C39,DBASE!$G:$G,$U$2)</f>
        <v>4</v>
      </c>
      <c r="J39" s="31">
        <f>SUMIFS(DBASE!L:L,DBASE!$D:$D,OVERVIEW!$C39,DBASE!$G:$G,$U$2)</f>
        <v>5</v>
      </c>
      <c r="K39" s="31">
        <f>SUMIFS(DBASE!M:M,DBASE!$D:$D,OVERVIEW!$C39,DBASE!$G:$G,$U$2)</f>
        <v>6</v>
      </c>
      <c r="L39" s="31">
        <f>SUMIFS(DBASE!N:N,DBASE!$D:$D,OVERVIEW!$C39,DBASE!$G:$G,$U$2)</f>
        <v>7</v>
      </c>
      <c r="M39" s="31">
        <f>SUMIFS(DBASE!O:O,DBASE!$D:$D,OVERVIEW!$C39,DBASE!$G:$G,$U$2)</f>
        <v>8</v>
      </c>
      <c r="N39" s="31">
        <f>SUMIFS(DBASE!P:P,DBASE!$D:$D,OVERVIEW!$C39,DBASE!$G:$G,$U$2)</f>
        <v>9</v>
      </c>
      <c r="O39" s="31">
        <f>SUMIFS(DBASE!Q:Q,DBASE!$D:$D,OVERVIEW!$C39,DBASE!$G:$G,$U$2)</f>
        <v>10</v>
      </c>
      <c r="P39" s="31">
        <f>SUMIFS(DBASE!R:R,DBASE!$D:$D,OVERVIEW!$C39,DBASE!$G:$G,$U$2)</f>
        <v>11</v>
      </c>
      <c r="Q39" s="31">
        <f>SUMIFS(DBASE!S:S,DBASE!$D:$D,OVERVIEW!$C39,DBASE!$G:$G,$U$2)</f>
        <v>12</v>
      </c>
      <c r="R39" s="31">
        <f>SUMIFS(DBASE!T:T,DBASE!$D:$D,OVERVIEW!$C39,DBASE!$G:$G,$U$2)</f>
        <v>13</v>
      </c>
      <c r="S39" s="31">
        <f>SUMIFS(DBASE!U:U,DBASE!$D:$D,OVERVIEW!$C39,DBASE!$G:$G,$U$2)</f>
        <v>91</v>
      </c>
    </row>
    <row r="40" spans="1:19" ht="18" customHeight="1" x14ac:dyDescent="0.25">
      <c r="A40" s="22" t="s">
        <v>93</v>
      </c>
      <c r="B40" s="21">
        <v>2000</v>
      </c>
      <c r="C40" s="22">
        <v>43</v>
      </c>
      <c r="D40" s="20">
        <v>34862</v>
      </c>
      <c r="E40" s="23" t="s">
        <v>78</v>
      </c>
      <c r="F40" s="30">
        <f>SUMIFS(DBASE!H:H,DBASE!$D:$D,OVERVIEW!$C40,DBASE!$G:$G,$U$2)</f>
        <v>1</v>
      </c>
      <c r="G40" s="31">
        <f>SUMIFS(DBASE!I:I,DBASE!$D:$D,OVERVIEW!$C40,DBASE!$G:$G,$U$2)</f>
        <v>2</v>
      </c>
      <c r="H40" s="31">
        <f>SUMIFS(DBASE!J:J,DBASE!$D:$D,OVERVIEW!$C40,DBASE!$G:$G,$U$2)</f>
        <v>3</v>
      </c>
      <c r="I40" s="31">
        <f>SUMIFS(DBASE!K:K,DBASE!$D:$D,OVERVIEW!$C40,DBASE!$G:$G,$U$2)</f>
        <v>4</v>
      </c>
      <c r="J40" s="31">
        <f>SUMIFS(DBASE!L:L,DBASE!$D:$D,OVERVIEW!$C40,DBASE!$G:$G,$U$2)</f>
        <v>5</v>
      </c>
      <c r="K40" s="31">
        <f>SUMIFS(DBASE!M:M,DBASE!$D:$D,OVERVIEW!$C40,DBASE!$G:$G,$U$2)</f>
        <v>6</v>
      </c>
      <c r="L40" s="31">
        <f>SUMIFS(DBASE!N:N,DBASE!$D:$D,OVERVIEW!$C40,DBASE!$G:$G,$U$2)</f>
        <v>7</v>
      </c>
      <c r="M40" s="31">
        <f>SUMIFS(DBASE!O:O,DBASE!$D:$D,OVERVIEW!$C40,DBASE!$G:$G,$U$2)</f>
        <v>8</v>
      </c>
      <c r="N40" s="31">
        <f>SUMIFS(DBASE!P:P,DBASE!$D:$D,OVERVIEW!$C40,DBASE!$G:$G,$U$2)</f>
        <v>9</v>
      </c>
      <c r="O40" s="31">
        <f>SUMIFS(DBASE!Q:Q,DBASE!$D:$D,OVERVIEW!$C40,DBASE!$G:$G,$U$2)</f>
        <v>10</v>
      </c>
      <c r="P40" s="31">
        <f>SUMIFS(DBASE!R:R,DBASE!$D:$D,OVERVIEW!$C40,DBASE!$G:$G,$U$2)</f>
        <v>11</v>
      </c>
      <c r="Q40" s="31">
        <f>SUMIFS(DBASE!S:S,DBASE!$D:$D,OVERVIEW!$C40,DBASE!$G:$G,$U$2)</f>
        <v>12</v>
      </c>
      <c r="R40" s="31">
        <f>SUMIFS(DBASE!T:T,DBASE!$D:$D,OVERVIEW!$C40,DBASE!$G:$G,$U$2)</f>
        <v>13</v>
      </c>
      <c r="S40" s="31">
        <f>SUMIFS(DBASE!U:U,DBASE!$D:$D,OVERVIEW!$C40,DBASE!$G:$G,$U$2)</f>
        <v>91</v>
      </c>
    </row>
    <row r="41" spans="1:19" ht="18" customHeight="1" x14ac:dyDescent="0.25">
      <c r="A41" s="22" t="s">
        <v>93</v>
      </c>
      <c r="B41" s="21">
        <v>2000</v>
      </c>
      <c r="C41" s="22">
        <v>44</v>
      </c>
      <c r="D41" s="20">
        <v>35247</v>
      </c>
      <c r="E41" s="23" t="s">
        <v>79</v>
      </c>
      <c r="F41" s="30">
        <f>SUMIFS(DBASE!H:H,DBASE!$D:$D,OVERVIEW!$C41,DBASE!$G:$G,$U$2)</f>
        <v>1</v>
      </c>
      <c r="G41" s="31">
        <f>SUMIFS(DBASE!I:I,DBASE!$D:$D,OVERVIEW!$C41,DBASE!$G:$G,$U$2)</f>
        <v>2</v>
      </c>
      <c r="H41" s="31">
        <f>SUMIFS(DBASE!J:J,DBASE!$D:$D,OVERVIEW!$C41,DBASE!$G:$G,$U$2)</f>
        <v>3</v>
      </c>
      <c r="I41" s="31">
        <f>SUMIFS(DBASE!K:K,DBASE!$D:$D,OVERVIEW!$C41,DBASE!$G:$G,$U$2)</f>
        <v>4</v>
      </c>
      <c r="J41" s="31">
        <f>SUMIFS(DBASE!L:L,DBASE!$D:$D,OVERVIEW!$C41,DBASE!$G:$G,$U$2)</f>
        <v>5</v>
      </c>
      <c r="K41" s="31">
        <f>SUMIFS(DBASE!M:M,DBASE!$D:$D,OVERVIEW!$C41,DBASE!$G:$G,$U$2)</f>
        <v>6</v>
      </c>
      <c r="L41" s="31">
        <f>SUMIFS(DBASE!N:N,DBASE!$D:$D,OVERVIEW!$C41,DBASE!$G:$G,$U$2)</f>
        <v>7</v>
      </c>
      <c r="M41" s="31">
        <f>SUMIFS(DBASE!O:O,DBASE!$D:$D,OVERVIEW!$C41,DBASE!$G:$G,$U$2)</f>
        <v>8</v>
      </c>
      <c r="N41" s="31">
        <f>SUMIFS(DBASE!P:P,DBASE!$D:$D,OVERVIEW!$C41,DBASE!$G:$G,$U$2)</f>
        <v>9</v>
      </c>
      <c r="O41" s="31">
        <f>SUMIFS(DBASE!Q:Q,DBASE!$D:$D,OVERVIEW!$C41,DBASE!$G:$G,$U$2)</f>
        <v>10</v>
      </c>
      <c r="P41" s="31">
        <f>SUMIFS(DBASE!R:R,DBASE!$D:$D,OVERVIEW!$C41,DBASE!$G:$G,$U$2)</f>
        <v>11</v>
      </c>
      <c r="Q41" s="31">
        <f>SUMIFS(DBASE!S:S,DBASE!$D:$D,OVERVIEW!$C41,DBASE!$G:$G,$U$2)</f>
        <v>12</v>
      </c>
      <c r="R41" s="31">
        <f>SUMIFS(DBASE!T:T,DBASE!$D:$D,OVERVIEW!$C41,DBASE!$G:$G,$U$2)</f>
        <v>13</v>
      </c>
      <c r="S41" s="31">
        <f>SUMIFS(DBASE!U:U,DBASE!$D:$D,OVERVIEW!$C41,DBASE!$G:$G,$U$2)</f>
        <v>91</v>
      </c>
    </row>
    <row r="42" spans="1:19" ht="18" customHeight="1" x14ac:dyDescent="0.25">
      <c r="A42" s="22" t="s">
        <v>93</v>
      </c>
      <c r="B42" s="21">
        <v>2000</v>
      </c>
      <c r="C42" s="22">
        <v>45</v>
      </c>
      <c r="D42" s="20">
        <v>41183</v>
      </c>
      <c r="E42" s="23" t="s">
        <v>80</v>
      </c>
      <c r="F42" s="30">
        <f>SUMIFS(DBASE!H:H,DBASE!$D:$D,OVERVIEW!$C42,DBASE!$G:$G,$U$2)</f>
        <v>1</v>
      </c>
      <c r="G42" s="31">
        <f>SUMIFS(DBASE!I:I,DBASE!$D:$D,OVERVIEW!$C42,DBASE!$G:$G,$U$2)</f>
        <v>2</v>
      </c>
      <c r="H42" s="31">
        <f>SUMIFS(DBASE!J:J,DBASE!$D:$D,OVERVIEW!$C42,DBASE!$G:$G,$U$2)</f>
        <v>3</v>
      </c>
      <c r="I42" s="31">
        <f>SUMIFS(DBASE!K:K,DBASE!$D:$D,OVERVIEW!$C42,DBASE!$G:$G,$U$2)</f>
        <v>4</v>
      </c>
      <c r="J42" s="31">
        <f>SUMIFS(DBASE!L:L,DBASE!$D:$D,OVERVIEW!$C42,DBASE!$G:$G,$U$2)</f>
        <v>5</v>
      </c>
      <c r="K42" s="31">
        <f>SUMIFS(DBASE!M:M,DBASE!$D:$D,OVERVIEW!$C42,DBASE!$G:$G,$U$2)</f>
        <v>6</v>
      </c>
      <c r="L42" s="31">
        <f>SUMIFS(DBASE!N:N,DBASE!$D:$D,OVERVIEW!$C42,DBASE!$G:$G,$U$2)</f>
        <v>7</v>
      </c>
      <c r="M42" s="31">
        <f>SUMIFS(DBASE!O:O,DBASE!$D:$D,OVERVIEW!$C42,DBASE!$G:$G,$U$2)</f>
        <v>8</v>
      </c>
      <c r="N42" s="31">
        <f>SUMIFS(DBASE!P:P,DBASE!$D:$D,OVERVIEW!$C42,DBASE!$G:$G,$U$2)</f>
        <v>9</v>
      </c>
      <c r="O42" s="31">
        <f>SUMIFS(DBASE!Q:Q,DBASE!$D:$D,OVERVIEW!$C42,DBASE!$G:$G,$U$2)</f>
        <v>10</v>
      </c>
      <c r="P42" s="31">
        <f>SUMIFS(DBASE!R:R,DBASE!$D:$D,OVERVIEW!$C42,DBASE!$G:$G,$U$2)</f>
        <v>11</v>
      </c>
      <c r="Q42" s="31">
        <f>SUMIFS(DBASE!S:S,DBASE!$D:$D,OVERVIEW!$C42,DBASE!$G:$G,$U$2)</f>
        <v>12</v>
      </c>
      <c r="R42" s="31">
        <f>SUMIFS(DBASE!T:T,DBASE!$D:$D,OVERVIEW!$C42,DBASE!$G:$G,$U$2)</f>
        <v>13</v>
      </c>
      <c r="S42" s="31">
        <f>SUMIFS(DBASE!U:U,DBASE!$D:$D,OVERVIEW!$C42,DBASE!$G:$G,$U$2)</f>
        <v>91</v>
      </c>
    </row>
    <row r="43" spans="1:19" ht="18" customHeight="1" x14ac:dyDescent="0.25">
      <c r="A43" s="22" t="s">
        <v>93</v>
      </c>
      <c r="B43" s="21">
        <v>2000</v>
      </c>
      <c r="C43" s="22">
        <v>46</v>
      </c>
      <c r="D43" s="20">
        <v>42625</v>
      </c>
      <c r="E43" s="23" t="s">
        <v>81</v>
      </c>
      <c r="F43" s="30">
        <f>SUMIFS(DBASE!H:H,DBASE!$D:$D,OVERVIEW!$C43,DBASE!$G:$G,$U$2)</f>
        <v>1</v>
      </c>
      <c r="G43" s="31">
        <f>SUMIFS(DBASE!I:I,DBASE!$D:$D,OVERVIEW!$C43,DBASE!$G:$G,$U$2)</f>
        <v>2</v>
      </c>
      <c r="H43" s="31">
        <f>SUMIFS(DBASE!J:J,DBASE!$D:$D,OVERVIEW!$C43,DBASE!$G:$G,$U$2)</f>
        <v>3</v>
      </c>
      <c r="I43" s="31">
        <f>SUMIFS(DBASE!K:K,DBASE!$D:$D,OVERVIEW!$C43,DBASE!$G:$G,$U$2)</f>
        <v>4</v>
      </c>
      <c r="J43" s="31">
        <f>SUMIFS(DBASE!L:L,DBASE!$D:$D,OVERVIEW!$C43,DBASE!$G:$G,$U$2)</f>
        <v>5</v>
      </c>
      <c r="K43" s="31">
        <f>SUMIFS(DBASE!M:M,DBASE!$D:$D,OVERVIEW!$C43,DBASE!$G:$G,$U$2)</f>
        <v>6</v>
      </c>
      <c r="L43" s="31">
        <f>SUMIFS(DBASE!N:N,DBASE!$D:$D,OVERVIEW!$C43,DBASE!$G:$G,$U$2)</f>
        <v>7</v>
      </c>
      <c r="M43" s="31">
        <f>SUMIFS(DBASE!O:O,DBASE!$D:$D,OVERVIEW!$C43,DBASE!$G:$G,$U$2)</f>
        <v>8</v>
      </c>
      <c r="N43" s="31">
        <f>SUMIFS(DBASE!P:P,DBASE!$D:$D,OVERVIEW!$C43,DBASE!$G:$G,$U$2)</f>
        <v>9</v>
      </c>
      <c r="O43" s="31">
        <f>SUMIFS(DBASE!Q:Q,DBASE!$D:$D,OVERVIEW!$C43,DBASE!$G:$G,$U$2)</f>
        <v>10</v>
      </c>
      <c r="P43" s="31">
        <f>SUMIFS(DBASE!R:R,DBASE!$D:$D,OVERVIEW!$C43,DBASE!$G:$G,$U$2)</f>
        <v>11</v>
      </c>
      <c r="Q43" s="31">
        <f>SUMIFS(DBASE!S:S,DBASE!$D:$D,OVERVIEW!$C43,DBASE!$G:$G,$U$2)</f>
        <v>12</v>
      </c>
      <c r="R43" s="31">
        <f>SUMIFS(DBASE!T:T,DBASE!$D:$D,OVERVIEW!$C43,DBASE!$G:$G,$U$2)</f>
        <v>13</v>
      </c>
      <c r="S43" s="31">
        <f>SUMIFS(DBASE!U:U,DBASE!$D:$D,OVERVIEW!$C43,DBASE!$G:$G,$U$2)</f>
        <v>91</v>
      </c>
    </row>
    <row r="44" spans="1:19" ht="18" customHeight="1" x14ac:dyDescent="0.25">
      <c r="A44" s="22" t="s">
        <v>93</v>
      </c>
      <c r="B44" s="21">
        <v>2000</v>
      </c>
      <c r="C44" s="22">
        <v>47</v>
      </c>
      <c r="D44" s="20">
        <v>42948</v>
      </c>
      <c r="E44" s="23" t="s">
        <v>82</v>
      </c>
      <c r="F44" s="30">
        <f>SUMIFS(DBASE!H:H,DBASE!$D:$D,OVERVIEW!$C44,DBASE!$G:$G,$U$2)</f>
        <v>1</v>
      </c>
      <c r="G44" s="31">
        <f>SUMIFS(DBASE!I:I,DBASE!$D:$D,OVERVIEW!$C44,DBASE!$G:$G,$U$2)</f>
        <v>2</v>
      </c>
      <c r="H44" s="31">
        <f>SUMIFS(DBASE!J:J,DBASE!$D:$D,OVERVIEW!$C44,DBASE!$G:$G,$U$2)</f>
        <v>3</v>
      </c>
      <c r="I44" s="31">
        <f>SUMIFS(DBASE!K:K,DBASE!$D:$D,OVERVIEW!$C44,DBASE!$G:$G,$U$2)</f>
        <v>4</v>
      </c>
      <c r="J44" s="31">
        <f>SUMIFS(DBASE!L:L,DBASE!$D:$D,OVERVIEW!$C44,DBASE!$G:$G,$U$2)</f>
        <v>5</v>
      </c>
      <c r="K44" s="31">
        <f>SUMIFS(DBASE!M:M,DBASE!$D:$D,OVERVIEW!$C44,DBASE!$G:$G,$U$2)</f>
        <v>6</v>
      </c>
      <c r="L44" s="31">
        <f>SUMIFS(DBASE!N:N,DBASE!$D:$D,OVERVIEW!$C44,DBASE!$G:$G,$U$2)</f>
        <v>7</v>
      </c>
      <c r="M44" s="31">
        <f>SUMIFS(DBASE!O:O,DBASE!$D:$D,OVERVIEW!$C44,DBASE!$G:$G,$U$2)</f>
        <v>8</v>
      </c>
      <c r="N44" s="31">
        <f>SUMIFS(DBASE!P:P,DBASE!$D:$D,OVERVIEW!$C44,DBASE!$G:$G,$U$2)</f>
        <v>9</v>
      </c>
      <c r="O44" s="31">
        <f>SUMIFS(DBASE!Q:Q,DBASE!$D:$D,OVERVIEW!$C44,DBASE!$G:$G,$U$2)</f>
        <v>10</v>
      </c>
      <c r="P44" s="31">
        <f>SUMIFS(DBASE!R:R,DBASE!$D:$D,OVERVIEW!$C44,DBASE!$G:$G,$U$2)</f>
        <v>11</v>
      </c>
      <c r="Q44" s="31">
        <f>SUMIFS(DBASE!S:S,DBASE!$D:$D,OVERVIEW!$C44,DBASE!$G:$G,$U$2)</f>
        <v>12</v>
      </c>
      <c r="R44" s="31">
        <f>SUMIFS(DBASE!T:T,DBASE!$D:$D,OVERVIEW!$C44,DBASE!$G:$G,$U$2)</f>
        <v>13</v>
      </c>
      <c r="S44" s="31">
        <f>SUMIFS(DBASE!U:U,DBASE!$D:$D,OVERVIEW!$C44,DBASE!$G:$G,$U$2)</f>
        <v>91</v>
      </c>
    </row>
    <row r="45" spans="1:19" ht="18" customHeight="1" x14ac:dyDescent="0.25">
      <c r="A45" s="22" t="s">
        <v>93</v>
      </c>
      <c r="B45" s="21">
        <v>2000</v>
      </c>
      <c r="C45" s="22">
        <v>48</v>
      </c>
      <c r="D45" s="20">
        <v>43070</v>
      </c>
      <c r="E45" s="23" t="s">
        <v>83</v>
      </c>
      <c r="F45" s="30">
        <f>SUMIFS(DBASE!H:H,DBASE!$D:$D,OVERVIEW!$C45,DBASE!$G:$G,$U$2)</f>
        <v>1</v>
      </c>
      <c r="G45" s="31">
        <f>SUMIFS(DBASE!I:I,DBASE!$D:$D,OVERVIEW!$C45,DBASE!$G:$G,$U$2)</f>
        <v>2</v>
      </c>
      <c r="H45" s="31">
        <f>SUMIFS(DBASE!J:J,DBASE!$D:$D,OVERVIEW!$C45,DBASE!$G:$G,$U$2)</f>
        <v>3</v>
      </c>
      <c r="I45" s="31">
        <f>SUMIFS(DBASE!K:K,DBASE!$D:$D,OVERVIEW!$C45,DBASE!$G:$G,$U$2)</f>
        <v>4</v>
      </c>
      <c r="J45" s="31">
        <f>SUMIFS(DBASE!L:L,DBASE!$D:$D,OVERVIEW!$C45,DBASE!$G:$G,$U$2)</f>
        <v>5</v>
      </c>
      <c r="K45" s="31">
        <f>SUMIFS(DBASE!M:M,DBASE!$D:$D,OVERVIEW!$C45,DBASE!$G:$G,$U$2)</f>
        <v>6</v>
      </c>
      <c r="L45" s="31">
        <f>SUMIFS(DBASE!N:N,DBASE!$D:$D,OVERVIEW!$C45,DBASE!$G:$G,$U$2)</f>
        <v>7</v>
      </c>
      <c r="M45" s="31">
        <f>SUMIFS(DBASE!O:O,DBASE!$D:$D,OVERVIEW!$C45,DBASE!$G:$G,$U$2)</f>
        <v>8</v>
      </c>
      <c r="N45" s="31">
        <f>SUMIFS(DBASE!P:P,DBASE!$D:$D,OVERVIEW!$C45,DBASE!$G:$G,$U$2)</f>
        <v>9</v>
      </c>
      <c r="O45" s="31">
        <f>SUMIFS(DBASE!Q:Q,DBASE!$D:$D,OVERVIEW!$C45,DBASE!$G:$G,$U$2)</f>
        <v>10</v>
      </c>
      <c r="P45" s="31">
        <f>SUMIFS(DBASE!R:R,DBASE!$D:$D,OVERVIEW!$C45,DBASE!$G:$G,$U$2)</f>
        <v>11</v>
      </c>
      <c r="Q45" s="31">
        <f>SUMIFS(DBASE!S:S,DBASE!$D:$D,OVERVIEW!$C45,DBASE!$G:$G,$U$2)</f>
        <v>12</v>
      </c>
      <c r="R45" s="31">
        <f>SUMIFS(DBASE!T:T,DBASE!$D:$D,OVERVIEW!$C45,DBASE!$G:$G,$U$2)</f>
        <v>13</v>
      </c>
      <c r="S45" s="31">
        <f>SUMIFS(DBASE!U:U,DBASE!$D:$D,OVERVIEW!$C45,DBASE!$G:$G,$U$2)</f>
        <v>91</v>
      </c>
    </row>
    <row r="46" spans="1:19" ht="18" customHeight="1" x14ac:dyDescent="0.25">
      <c r="A46" s="22" t="s">
        <v>93</v>
      </c>
      <c r="B46" s="21">
        <v>2000</v>
      </c>
      <c r="C46" s="22">
        <v>49</v>
      </c>
      <c r="D46" s="20">
        <v>43556</v>
      </c>
      <c r="E46" s="23" t="s">
        <v>84</v>
      </c>
      <c r="F46" s="30">
        <f>SUMIFS(DBASE!H:H,DBASE!$D:$D,OVERVIEW!$C46,DBASE!$G:$G,$U$2)</f>
        <v>1</v>
      </c>
      <c r="G46" s="31">
        <f>SUMIFS(DBASE!I:I,DBASE!$D:$D,OVERVIEW!$C46,DBASE!$G:$G,$U$2)</f>
        <v>2</v>
      </c>
      <c r="H46" s="31">
        <f>SUMIFS(DBASE!J:J,DBASE!$D:$D,OVERVIEW!$C46,DBASE!$G:$G,$U$2)</f>
        <v>3</v>
      </c>
      <c r="I46" s="31">
        <f>SUMIFS(DBASE!K:K,DBASE!$D:$D,OVERVIEW!$C46,DBASE!$G:$G,$U$2)</f>
        <v>4</v>
      </c>
      <c r="J46" s="31">
        <f>SUMIFS(DBASE!L:L,DBASE!$D:$D,OVERVIEW!$C46,DBASE!$G:$G,$U$2)</f>
        <v>5</v>
      </c>
      <c r="K46" s="31">
        <f>SUMIFS(DBASE!M:M,DBASE!$D:$D,OVERVIEW!$C46,DBASE!$G:$G,$U$2)</f>
        <v>6</v>
      </c>
      <c r="L46" s="31">
        <f>SUMIFS(DBASE!N:N,DBASE!$D:$D,OVERVIEW!$C46,DBASE!$G:$G,$U$2)</f>
        <v>7</v>
      </c>
      <c r="M46" s="31">
        <f>SUMIFS(DBASE!O:O,DBASE!$D:$D,OVERVIEW!$C46,DBASE!$G:$G,$U$2)</f>
        <v>8</v>
      </c>
      <c r="N46" s="31">
        <f>SUMIFS(DBASE!P:P,DBASE!$D:$D,OVERVIEW!$C46,DBASE!$G:$G,$U$2)</f>
        <v>9</v>
      </c>
      <c r="O46" s="31">
        <f>SUMIFS(DBASE!Q:Q,DBASE!$D:$D,OVERVIEW!$C46,DBASE!$G:$G,$U$2)</f>
        <v>10</v>
      </c>
      <c r="P46" s="31">
        <f>SUMIFS(DBASE!R:R,DBASE!$D:$D,OVERVIEW!$C46,DBASE!$G:$G,$U$2)</f>
        <v>11</v>
      </c>
      <c r="Q46" s="31">
        <f>SUMIFS(DBASE!S:S,DBASE!$D:$D,OVERVIEW!$C46,DBASE!$G:$G,$U$2)</f>
        <v>12</v>
      </c>
      <c r="R46" s="31">
        <f>SUMIFS(DBASE!T:T,DBASE!$D:$D,OVERVIEW!$C46,DBASE!$G:$G,$U$2)</f>
        <v>13</v>
      </c>
      <c r="S46" s="31">
        <f>SUMIFS(DBASE!U:U,DBASE!$D:$D,OVERVIEW!$C46,DBASE!$G:$G,$U$2)</f>
        <v>91</v>
      </c>
    </row>
    <row r="47" spans="1:19" ht="18" customHeight="1" x14ac:dyDescent="0.25">
      <c r="A47" s="22" t="s">
        <v>93</v>
      </c>
      <c r="B47" s="21">
        <v>2000</v>
      </c>
      <c r="C47" s="22">
        <v>5</v>
      </c>
      <c r="D47" s="20">
        <v>39114</v>
      </c>
      <c r="E47" s="23" t="s">
        <v>40</v>
      </c>
      <c r="F47" s="30">
        <f>SUMIFS(DBASE!H:H,DBASE!$D:$D,OVERVIEW!$C47,DBASE!$G:$G,$U$2)</f>
        <v>1</v>
      </c>
      <c r="G47" s="31">
        <f>SUMIFS(DBASE!I:I,DBASE!$D:$D,OVERVIEW!$C47,DBASE!$G:$G,$U$2)</f>
        <v>2</v>
      </c>
      <c r="H47" s="31">
        <f>SUMIFS(DBASE!J:J,DBASE!$D:$D,OVERVIEW!$C47,DBASE!$G:$G,$U$2)</f>
        <v>3</v>
      </c>
      <c r="I47" s="31">
        <f>SUMIFS(DBASE!K:K,DBASE!$D:$D,OVERVIEW!$C47,DBASE!$G:$G,$U$2)</f>
        <v>4</v>
      </c>
      <c r="J47" s="31">
        <f>SUMIFS(DBASE!L:L,DBASE!$D:$D,OVERVIEW!$C47,DBASE!$G:$G,$U$2)</f>
        <v>5</v>
      </c>
      <c r="K47" s="31">
        <f>SUMIFS(DBASE!M:M,DBASE!$D:$D,OVERVIEW!$C47,DBASE!$G:$G,$U$2)</f>
        <v>6</v>
      </c>
      <c r="L47" s="31">
        <f>SUMIFS(DBASE!N:N,DBASE!$D:$D,OVERVIEW!$C47,DBASE!$G:$G,$U$2)</f>
        <v>7</v>
      </c>
      <c r="M47" s="31">
        <f>SUMIFS(DBASE!O:O,DBASE!$D:$D,OVERVIEW!$C47,DBASE!$G:$G,$U$2)</f>
        <v>8</v>
      </c>
      <c r="N47" s="31">
        <f>SUMIFS(DBASE!P:P,DBASE!$D:$D,OVERVIEW!$C47,DBASE!$G:$G,$U$2)</f>
        <v>9</v>
      </c>
      <c r="O47" s="31">
        <f>SUMIFS(DBASE!Q:Q,DBASE!$D:$D,OVERVIEW!$C47,DBASE!$G:$G,$U$2)</f>
        <v>10</v>
      </c>
      <c r="P47" s="31">
        <f>SUMIFS(DBASE!R:R,DBASE!$D:$D,OVERVIEW!$C47,DBASE!$G:$G,$U$2)</f>
        <v>11</v>
      </c>
      <c r="Q47" s="31">
        <f>SUMIFS(DBASE!S:S,DBASE!$D:$D,OVERVIEW!$C47,DBASE!$G:$G,$U$2)</f>
        <v>12</v>
      </c>
      <c r="R47" s="31">
        <f>SUMIFS(DBASE!T:T,DBASE!$D:$D,OVERVIEW!$C47,DBASE!$G:$G,$U$2)</f>
        <v>13</v>
      </c>
      <c r="S47" s="31">
        <f>SUMIFS(DBASE!U:U,DBASE!$D:$D,OVERVIEW!$C47,DBASE!$G:$G,$U$2)</f>
        <v>91</v>
      </c>
    </row>
    <row r="48" spans="1:19" ht="18" customHeight="1" x14ac:dyDescent="0.25">
      <c r="A48" s="22" t="s">
        <v>93</v>
      </c>
      <c r="B48" s="21">
        <v>2000</v>
      </c>
      <c r="C48" s="22">
        <v>50</v>
      </c>
      <c r="D48" s="20">
        <v>43617</v>
      </c>
      <c r="E48" s="23" t="s">
        <v>85</v>
      </c>
      <c r="F48" s="30">
        <f>SUMIFS(DBASE!H:H,DBASE!$D:$D,OVERVIEW!$C48,DBASE!$G:$G,$U$2)</f>
        <v>1</v>
      </c>
      <c r="G48" s="31">
        <f>SUMIFS(DBASE!I:I,DBASE!$D:$D,OVERVIEW!$C48,DBASE!$G:$G,$U$2)</f>
        <v>2</v>
      </c>
      <c r="H48" s="31">
        <f>SUMIFS(DBASE!J:J,DBASE!$D:$D,OVERVIEW!$C48,DBASE!$G:$G,$U$2)</f>
        <v>3</v>
      </c>
      <c r="I48" s="31">
        <f>SUMIFS(DBASE!K:K,DBASE!$D:$D,OVERVIEW!$C48,DBASE!$G:$G,$U$2)</f>
        <v>4</v>
      </c>
      <c r="J48" s="31">
        <f>SUMIFS(DBASE!L:L,DBASE!$D:$D,OVERVIEW!$C48,DBASE!$G:$G,$U$2)</f>
        <v>5</v>
      </c>
      <c r="K48" s="31">
        <f>SUMIFS(DBASE!M:M,DBASE!$D:$D,OVERVIEW!$C48,DBASE!$G:$G,$U$2)</f>
        <v>6</v>
      </c>
      <c r="L48" s="31">
        <f>SUMIFS(DBASE!N:N,DBASE!$D:$D,OVERVIEW!$C48,DBASE!$G:$G,$U$2)</f>
        <v>7</v>
      </c>
      <c r="M48" s="31">
        <f>SUMIFS(DBASE!O:O,DBASE!$D:$D,OVERVIEW!$C48,DBASE!$G:$G,$U$2)</f>
        <v>8</v>
      </c>
      <c r="N48" s="31">
        <f>SUMIFS(DBASE!P:P,DBASE!$D:$D,OVERVIEW!$C48,DBASE!$G:$G,$U$2)</f>
        <v>9</v>
      </c>
      <c r="O48" s="31">
        <f>SUMIFS(DBASE!Q:Q,DBASE!$D:$D,OVERVIEW!$C48,DBASE!$G:$G,$U$2)</f>
        <v>10</v>
      </c>
      <c r="P48" s="31">
        <f>SUMIFS(DBASE!R:R,DBASE!$D:$D,OVERVIEW!$C48,DBASE!$G:$G,$U$2)</f>
        <v>11</v>
      </c>
      <c r="Q48" s="31">
        <f>SUMIFS(DBASE!S:S,DBASE!$D:$D,OVERVIEW!$C48,DBASE!$G:$G,$U$2)</f>
        <v>12</v>
      </c>
      <c r="R48" s="31">
        <f>SUMIFS(DBASE!T:T,DBASE!$D:$D,OVERVIEW!$C48,DBASE!$G:$G,$U$2)</f>
        <v>13</v>
      </c>
      <c r="S48" s="31">
        <f>SUMIFS(DBASE!U:U,DBASE!$D:$D,OVERVIEW!$C48,DBASE!$G:$G,$U$2)</f>
        <v>91</v>
      </c>
    </row>
    <row r="49" spans="1:19" ht="18" customHeight="1" x14ac:dyDescent="0.25">
      <c r="A49" s="22" t="s">
        <v>93</v>
      </c>
      <c r="B49" s="21">
        <v>2000</v>
      </c>
      <c r="C49" s="22">
        <v>51</v>
      </c>
      <c r="D49" s="20">
        <v>43617</v>
      </c>
      <c r="E49" s="23" t="s">
        <v>86</v>
      </c>
      <c r="F49" s="30">
        <f>SUMIFS(DBASE!H:H,DBASE!$D:$D,OVERVIEW!$C49,DBASE!$G:$G,$U$2)</f>
        <v>1</v>
      </c>
      <c r="G49" s="31">
        <f>SUMIFS(DBASE!I:I,DBASE!$D:$D,OVERVIEW!$C49,DBASE!$G:$G,$U$2)</f>
        <v>2</v>
      </c>
      <c r="H49" s="31">
        <f>SUMIFS(DBASE!J:J,DBASE!$D:$D,OVERVIEW!$C49,DBASE!$G:$G,$U$2)</f>
        <v>3</v>
      </c>
      <c r="I49" s="31">
        <f>SUMIFS(DBASE!K:K,DBASE!$D:$D,OVERVIEW!$C49,DBASE!$G:$G,$U$2)</f>
        <v>4</v>
      </c>
      <c r="J49" s="31">
        <f>SUMIFS(DBASE!L:L,DBASE!$D:$D,OVERVIEW!$C49,DBASE!$G:$G,$U$2)</f>
        <v>5</v>
      </c>
      <c r="K49" s="31">
        <f>SUMIFS(DBASE!M:M,DBASE!$D:$D,OVERVIEW!$C49,DBASE!$G:$G,$U$2)</f>
        <v>6</v>
      </c>
      <c r="L49" s="31">
        <f>SUMIFS(DBASE!N:N,DBASE!$D:$D,OVERVIEW!$C49,DBASE!$G:$G,$U$2)</f>
        <v>7</v>
      </c>
      <c r="M49" s="31">
        <f>SUMIFS(DBASE!O:O,DBASE!$D:$D,OVERVIEW!$C49,DBASE!$G:$G,$U$2)</f>
        <v>8</v>
      </c>
      <c r="N49" s="31">
        <f>SUMIFS(DBASE!P:P,DBASE!$D:$D,OVERVIEW!$C49,DBASE!$G:$G,$U$2)</f>
        <v>9</v>
      </c>
      <c r="O49" s="31">
        <f>SUMIFS(DBASE!Q:Q,DBASE!$D:$D,OVERVIEW!$C49,DBASE!$G:$G,$U$2)</f>
        <v>10</v>
      </c>
      <c r="P49" s="31">
        <f>SUMIFS(DBASE!R:R,DBASE!$D:$D,OVERVIEW!$C49,DBASE!$G:$G,$U$2)</f>
        <v>11</v>
      </c>
      <c r="Q49" s="31">
        <f>SUMIFS(DBASE!S:S,DBASE!$D:$D,OVERVIEW!$C49,DBASE!$G:$G,$U$2)</f>
        <v>12</v>
      </c>
      <c r="R49" s="31">
        <f>SUMIFS(DBASE!T:T,DBASE!$D:$D,OVERVIEW!$C49,DBASE!$G:$G,$U$2)</f>
        <v>13</v>
      </c>
      <c r="S49" s="31">
        <f>SUMIFS(DBASE!U:U,DBASE!$D:$D,OVERVIEW!$C49,DBASE!$G:$G,$U$2)</f>
        <v>91</v>
      </c>
    </row>
    <row r="50" spans="1:19" ht="18" customHeight="1" x14ac:dyDescent="0.25">
      <c r="A50" s="22" t="s">
        <v>93</v>
      </c>
      <c r="B50" s="21">
        <v>2000</v>
      </c>
      <c r="C50" s="22">
        <v>52</v>
      </c>
      <c r="D50" s="20">
        <v>43647</v>
      </c>
      <c r="E50" s="23" t="s">
        <v>87</v>
      </c>
      <c r="F50" s="30">
        <f>SUMIFS(DBASE!H:H,DBASE!$D:$D,OVERVIEW!$C50,DBASE!$G:$G,$U$2)</f>
        <v>1</v>
      </c>
      <c r="G50" s="31">
        <f>SUMIFS(DBASE!I:I,DBASE!$D:$D,OVERVIEW!$C50,DBASE!$G:$G,$U$2)</f>
        <v>2</v>
      </c>
      <c r="H50" s="31">
        <f>SUMIFS(DBASE!J:J,DBASE!$D:$D,OVERVIEW!$C50,DBASE!$G:$G,$U$2)</f>
        <v>3</v>
      </c>
      <c r="I50" s="31">
        <f>SUMIFS(DBASE!K:K,DBASE!$D:$D,OVERVIEW!$C50,DBASE!$G:$G,$U$2)</f>
        <v>4</v>
      </c>
      <c r="J50" s="31">
        <f>SUMIFS(DBASE!L:L,DBASE!$D:$D,OVERVIEW!$C50,DBASE!$G:$G,$U$2)</f>
        <v>5</v>
      </c>
      <c r="K50" s="31">
        <f>SUMIFS(DBASE!M:M,DBASE!$D:$D,OVERVIEW!$C50,DBASE!$G:$G,$U$2)</f>
        <v>6</v>
      </c>
      <c r="L50" s="31">
        <f>SUMIFS(DBASE!N:N,DBASE!$D:$D,OVERVIEW!$C50,DBASE!$G:$G,$U$2)</f>
        <v>7</v>
      </c>
      <c r="M50" s="31">
        <f>SUMIFS(DBASE!O:O,DBASE!$D:$D,OVERVIEW!$C50,DBASE!$G:$G,$U$2)</f>
        <v>8</v>
      </c>
      <c r="N50" s="31">
        <f>SUMIFS(DBASE!P:P,DBASE!$D:$D,OVERVIEW!$C50,DBASE!$G:$G,$U$2)</f>
        <v>9</v>
      </c>
      <c r="O50" s="31">
        <f>SUMIFS(DBASE!Q:Q,DBASE!$D:$D,OVERVIEW!$C50,DBASE!$G:$G,$U$2)</f>
        <v>10</v>
      </c>
      <c r="P50" s="31">
        <f>SUMIFS(DBASE!R:R,DBASE!$D:$D,OVERVIEW!$C50,DBASE!$G:$G,$U$2)</f>
        <v>11</v>
      </c>
      <c r="Q50" s="31">
        <f>SUMIFS(DBASE!S:S,DBASE!$D:$D,OVERVIEW!$C50,DBASE!$G:$G,$U$2)</f>
        <v>12</v>
      </c>
      <c r="R50" s="31">
        <f>SUMIFS(DBASE!T:T,DBASE!$D:$D,OVERVIEW!$C50,DBASE!$G:$G,$U$2)</f>
        <v>13</v>
      </c>
      <c r="S50" s="31">
        <f>SUMIFS(DBASE!U:U,DBASE!$D:$D,OVERVIEW!$C50,DBASE!$G:$G,$U$2)</f>
        <v>91</v>
      </c>
    </row>
    <row r="51" spans="1:19" ht="18" customHeight="1" x14ac:dyDescent="0.25">
      <c r="A51" s="22" t="s">
        <v>93</v>
      </c>
      <c r="B51" s="21">
        <v>2000</v>
      </c>
      <c r="C51" s="22">
        <v>53</v>
      </c>
      <c r="D51" s="20">
        <v>42948</v>
      </c>
      <c r="E51" s="23" t="s">
        <v>88</v>
      </c>
      <c r="F51" s="30">
        <f>SUMIFS(DBASE!H:H,DBASE!$D:$D,OVERVIEW!$C51,DBASE!$G:$G,$U$2)</f>
        <v>1</v>
      </c>
      <c r="G51" s="31">
        <f>SUMIFS(DBASE!I:I,DBASE!$D:$D,OVERVIEW!$C51,DBASE!$G:$G,$U$2)</f>
        <v>2</v>
      </c>
      <c r="H51" s="31">
        <f>SUMIFS(DBASE!J:J,DBASE!$D:$D,OVERVIEW!$C51,DBASE!$G:$G,$U$2)</f>
        <v>3</v>
      </c>
      <c r="I51" s="31">
        <f>SUMIFS(DBASE!K:K,DBASE!$D:$D,OVERVIEW!$C51,DBASE!$G:$G,$U$2)</f>
        <v>4</v>
      </c>
      <c r="J51" s="31">
        <f>SUMIFS(DBASE!L:L,DBASE!$D:$D,OVERVIEW!$C51,DBASE!$G:$G,$U$2)</f>
        <v>5</v>
      </c>
      <c r="K51" s="31">
        <f>SUMIFS(DBASE!M:M,DBASE!$D:$D,OVERVIEW!$C51,DBASE!$G:$G,$U$2)</f>
        <v>6</v>
      </c>
      <c r="L51" s="31">
        <f>SUMIFS(DBASE!N:N,DBASE!$D:$D,OVERVIEW!$C51,DBASE!$G:$G,$U$2)</f>
        <v>7</v>
      </c>
      <c r="M51" s="31">
        <f>SUMIFS(DBASE!O:O,DBASE!$D:$D,OVERVIEW!$C51,DBASE!$G:$G,$U$2)</f>
        <v>8</v>
      </c>
      <c r="N51" s="31">
        <f>SUMIFS(DBASE!P:P,DBASE!$D:$D,OVERVIEW!$C51,DBASE!$G:$G,$U$2)</f>
        <v>9</v>
      </c>
      <c r="O51" s="31">
        <f>SUMIFS(DBASE!Q:Q,DBASE!$D:$D,OVERVIEW!$C51,DBASE!$G:$G,$U$2)</f>
        <v>10</v>
      </c>
      <c r="P51" s="31">
        <f>SUMIFS(DBASE!R:R,DBASE!$D:$D,OVERVIEW!$C51,DBASE!$G:$G,$U$2)</f>
        <v>11</v>
      </c>
      <c r="Q51" s="31">
        <f>SUMIFS(DBASE!S:S,DBASE!$D:$D,OVERVIEW!$C51,DBASE!$G:$G,$U$2)</f>
        <v>12</v>
      </c>
      <c r="R51" s="31">
        <f>SUMIFS(DBASE!T:T,DBASE!$D:$D,OVERVIEW!$C51,DBASE!$G:$G,$U$2)</f>
        <v>13</v>
      </c>
      <c r="S51" s="31">
        <f>SUMIFS(DBASE!U:U,DBASE!$D:$D,OVERVIEW!$C51,DBASE!$G:$G,$U$2)</f>
        <v>91</v>
      </c>
    </row>
    <row r="52" spans="1:19" ht="18" customHeight="1" x14ac:dyDescent="0.25">
      <c r="A52" s="22" t="s">
        <v>93</v>
      </c>
      <c r="B52" s="21">
        <v>2000</v>
      </c>
      <c r="C52" s="22">
        <v>54</v>
      </c>
      <c r="D52" s="20">
        <v>42982</v>
      </c>
      <c r="E52" s="23" t="s">
        <v>89</v>
      </c>
      <c r="F52" s="30">
        <f>SUMIFS(DBASE!H:H,DBASE!$D:$D,OVERVIEW!$C52,DBASE!$G:$G,$U$2)</f>
        <v>1</v>
      </c>
      <c r="G52" s="31">
        <f>SUMIFS(DBASE!I:I,DBASE!$D:$D,OVERVIEW!$C52,DBASE!$G:$G,$U$2)</f>
        <v>2</v>
      </c>
      <c r="H52" s="31">
        <f>SUMIFS(DBASE!J:J,DBASE!$D:$D,OVERVIEW!$C52,DBASE!$G:$G,$U$2)</f>
        <v>3</v>
      </c>
      <c r="I52" s="31">
        <f>SUMIFS(DBASE!K:K,DBASE!$D:$D,OVERVIEW!$C52,DBASE!$G:$G,$U$2)</f>
        <v>4</v>
      </c>
      <c r="J52" s="31">
        <f>SUMIFS(DBASE!L:L,DBASE!$D:$D,OVERVIEW!$C52,DBASE!$G:$G,$U$2)</f>
        <v>5</v>
      </c>
      <c r="K52" s="31">
        <f>SUMIFS(DBASE!M:M,DBASE!$D:$D,OVERVIEW!$C52,DBASE!$G:$G,$U$2)</f>
        <v>6</v>
      </c>
      <c r="L52" s="31">
        <f>SUMIFS(DBASE!N:N,DBASE!$D:$D,OVERVIEW!$C52,DBASE!$G:$G,$U$2)</f>
        <v>7</v>
      </c>
      <c r="M52" s="31">
        <f>SUMIFS(DBASE!O:O,DBASE!$D:$D,OVERVIEW!$C52,DBASE!$G:$G,$U$2)</f>
        <v>8</v>
      </c>
      <c r="N52" s="31">
        <f>SUMIFS(DBASE!P:P,DBASE!$D:$D,OVERVIEW!$C52,DBASE!$G:$G,$U$2)</f>
        <v>9</v>
      </c>
      <c r="O52" s="31">
        <f>SUMIFS(DBASE!Q:Q,DBASE!$D:$D,OVERVIEW!$C52,DBASE!$G:$G,$U$2)</f>
        <v>10</v>
      </c>
      <c r="P52" s="31">
        <f>SUMIFS(DBASE!R:R,DBASE!$D:$D,OVERVIEW!$C52,DBASE!$G:$G,$U$2)</f>
        <v>11</v>
      </c>
      <c r="Q52" s="31">
        <f>SUMIFS(DBASE!S:S,DBASE!$D:$D,OVERVIEW!$C52,DBASE!$G:$G,$U$2)</f>
        <v>12</v>
      </c>
      <c r="R52" s="31">
        <f>SUMIFS(DBASE!T:T,DBASE!$D:$D,OVERVIEW!$C52,DBASE!$G:$G,$U$2)</f>
        <v>13</v>
      </c>
      <c r="S52" s="31">
        <f>SUMIFS(DBASE!U:U,DBASE!$D:$D,OVERVIEW!$C52,DBASE!$G:$G,$U$2)</f>
        <v>91</v>
      </c>
    </row>
    <row r="53" spans="1:19" ht="18" customHeight="1" x14ac:dyDescent="0.25">
      <c r="A53" s="22" t="s">
        <v>93</v>
      </c>
      <c r="B53" s="21">
        <v>2000</v>
      </c>
      <c r="C53" s="22">
        <v>6</v>
      </c>
      <c r="D53" s="20">
        <v>39326</v>
      </c>
      <c r="E53" s="23" t="s">
        <v>41</v>
      </c>
      <c r="F53" s="30">
        <f>SUMIFS(DBASE!H:H,DBASE!$D:$D,OVERVIEW!$C53,DBASE!$G:$G,$U$2)</f>
        <v>1</v>
      </c>
      <c r="G53" s="31">
        <f>SUMIFS(DBASE!I:I,DBASE!$D:$D,OVERVIEW!$C53,DBASE!$G:$G,$U$2)</f>
        <v>2</v>
      </c>
      <c r="H53" s="31">
        <f>SUMIFS(DBASE!J:J,DBASE!$D:$D,OVERVIEW!$C53,DBASE!$G:$G,$U$2)</f>
        <v>3</v>
      </c>
      <c r="I53" s="31">
        <f>SUMIFS(DBASE!K:K,DBASE!$D:$D,OVERVIEW!$C53,DBASE!$G:$G,$U$2)</f>
        <v>4</v>
      </c>
      <c r="J53" s="31">
        <f>SUMIFS(DBASE!L:L,DBASE!$D:$D,OVERVIEW!$C53,DBASE!$G:$G,$U$2)</f>
        <v>5</v>
      </c>
      <c r="K53" s="31">
        <f>SUMIFS(DBASE!M:M,DBASE!$D:$D,OVERVIEW!$C53,DBASE!$G:$G,$U$2)</f>
        <v>6</v>
      </c>
      <c r="L53" s="31">
        <f>SUMIFS(DBASE!N:N,DBASE!$D:$D,OVERVIEW!$C53,DBASE!$G:$G,$U$2)</f>
        <v>7</v>
      </c>
      <c r="M53" s="31">
        <f>SUMIFS(DBASE!O:O,DBASE!$D:$D,OVERVIEW!$C53,DBASE!$G:$G,$U$2)</f>
        <v>8</v>
      </c>
      <c r="N53" s="31">
        <f>SUMIFS(DBASE!P:P,DBASE!$D:$D,OVERVIEW!$C53,DBASE!$G:$G,$U$2)</f>
        <v>9</v>
      </c>
      <c r="O53" s="31">
        <f>SUMIFS(DBASE!Q:Q,DBASE!$D:$D,OVERVIEW!$C53,DBASE!$G:$G,$U$2)</f>
        <v>10</v>
      </c>
      <c r="P53" s="31">
        <f>SUMIFS(DBASE!R:R,DBASE!$D:$D,OVERVIEW!$C53,DBASE!$G:$G,$U$2)</f>
        <v>11</v>
      </c>
      <c r="Q53" s="31">
        <f>SUMIFS(DBASE!S:S,DBASE!$D:$D,OVERVIEW!$C53,DBASE!$G:$G,$U$2)</f>
        <v>12</v>
      </c>
      <c r="R53" s="31">
        <f>SUMIFS(DBASE!T:T,DBASE!$D:$D,OVERVIEW!$C53,DBASE!$G:$G,$U$2)</f>
        <v>13</v>
      </c>
      <c r="S53" s="31">
        <f>SUMIFS(DBASE!U:U,DBASE!$D:$D,OVERVIEW!$C53,DBASE!$G:$G,$U$2)</f>
        <v>91</v>
      </c>
    </row>
    <row r="54" spans="1:19" ht="18" customHeight="1" x14ac:dyDescent="0.25">
      <c r="A54" s="22" t="s">
        <v>93</v>
      </c>
      <c r="B54" s="21">
        <v>2000</v>
      </c>
      <c r="C54" s="22">
        <v>7</v>
      </c>
      <c r="D54" s="20">
        <v>39508</v>
      </c>
      <c r="E54" s="23" t="s">
        <v>42</v>
      </c>
      <c r="F54" s="30">
        <f>SUMIFS(DBASE!H:H,DBASE!$D:$D,OVERVIEW!$C54,DBASE!$G:$G,$U$2)</f>
        <v>1</v>
      </c>
      <c r="G54" s="31">
        <f>SUMIFS(DBASE!I:I,DBASE!$D:$D,OVERVIEW!$C54,DBASE!$G:$G,$U$2)</f>
        <v>2</v>
      </c>
      <c r="H54" s="31">
        <f>SUMIFS(DBASE!J:J,DBASE!$D:$D,OVERVIEW!$C54,DBASE!$G:$G,$U$2)</f>
        <v>3</v>
      </c>
      <c r="I54" s="31">
        <f>SUMIFS(DBASE!K:K,DBASE!$D:$D,OVERVIEW!$C54,DBASE!$G:$G,$U$2)</f>
        <v>4</v>
      </c>
      <c r="J54" s="31">
        <f>SUMIFS(DBASE!L:L,DBASE!$D:$D,OVERVIEW!$C54,DBASE!$G:$G,$U$2)</f>
        <v>5</v>
      </c>
      <c r="K54" s="31">
        <f>SUMIFS(DBASE!M:M,DBASE!$D:$D,OVERVIEW!$C54,DBASE!$G:$G,$U$2)</f>
        <v>6</v>
      </c>
      <c r="L54" s="31">
        <f>SUMIFS(DBASE!N:N,DBASE!$D:$D,OVERVIEW!$C54,DBASE!$G:$G,$U$2)</f>
        <v>7</v>
      </c>
      <c r="M54" s="31">
        <f>SUMIFS(DBASE!O:O,DBASE!$D:$D,OVERVIEW!$C54,DBASE!$G:$G,$U$2)</f>
        <v>8</v>
      </c>
      <c r="N54" s="31">
        <f>SUMIFS(DBASE!P:P,DBASE!$D:$D,OVERVIEW!$C54,DBASE!$G:$G,$U$2)</f>
        <v>9</v>
      </c>
      <c r="O54" s="31">
        <f>SUMIFS(DBASE!Q:Q,DBASE!$D:$D,OVERVIEW!$C54,DBASE!$G:$G,$U$2)</f>
        <v>10</v>
      </c>
      <c r="P54" s="31">
        <f>SUMIFS(DBASE!R:R,DBASE!$D:$D,OVERVIEW!$C54,DBASE!$G:$G,$U$2)</f>
        <v>11</v>
      </c>
      <c r="Q54" s="31">
        <f>SUMIFS(DBASE!S:S,DBASE!$D:$D,OVERVIEW!$C54,DBASE!$G:$G,$U$2)</f>
        <v>12</v>
      </c>
      <c r="R54" s="31">
        <f>SUMIFS(DBASE!T:T,DBASE!$D:$D,OVERVIEW!$C54,DBASE!$G:$G,$U$2)</f>
        <v>13</v>
      </c>
      <c r="S54" s="31">
        <f>SUMIFS(DBASE!U:U,DBASE!$D:$D,OVERVIEW!$C54,DBASE!$G:$G,$U$2)</f>
        <v>91</v>
      </c>
    </row>
    <row r="55" spans="1:19" ht="18" customHeight="1" x14ac:dyDescent="0.25">
      <c r="A55" s="22" t="s">
        <v>93</v>
      </c>
      <c r="B55" s="21">
        <v>2000</v>
      </c>
      <c r="C55" s="22">
        <v>8</v>
      </c>
      <c r="D55" s="20">
        <v>40664</v>
      </c>
      <c r="E55" s="23" t="s">
        <v>43</v>
      </c>
      <c r="F55" s="30">
        <f>SUMIFS(DBASE!H:H,DBASE!$D:$D,OVERVIEW!$C55,DBASE!$G:$G,$U$2)</f>
        <v>1</v>
      </c>
      <c r="G55" s="31">
        <f>SUMIFS(DBASE!I:I,DBASE!$D:$D,OVERVIEW!$C55,DBASE!$G:$G,$U$2)</f>
        <v>2</v>
      </c>
      <c r="H55" s="31">
        <f>SUMIFS(DBASE!J:J,DBASE!$D:$D,OVERVIEW!$C55,DBASE!$G:$G,$U$2)</f>
        <v>3</v>
      </c>
      <c r="I55" s="31">
        <f>SUMIFS(DBASE!K:K,DBASE!$D:$D,OVERVIEW!$C55,DBASE!$G:$G,$U$2)</f>
        <v>4</v>
      </c>
      <c r="J55" s="31">
        <f>SUMIFS(DBASE!L:L,DBASE!$D:$D,OVERVIEW!$C55,DBASE!$G:$G,$U$2)</f>
        <v>5</v>
      </c>
      <c r="K55" s="31">
        <f>SUMIFS(DBASE!M:M,DBASE!$D:$D,OVERVIEW!$C55,DBASE!$G:$G,$U$2)</f>
        <v>6</v>
      </c>
      <c r="L55" s="31">
        <f>SUMIFS(DBASE!N:N,DBASE!$D:$D,OVERVIEW!$C55,DBASE!$G:$G,$U$2)</f>
        <v>7</v>
      </c>
      <c r="M55" s="31">
        <f>SUMIFS(DBASE!O:O,DBASE!$D:$D,OVERVIEW!$C55,DBASE!$G:$G,$U$2)</f>
        <v>8</v>
      </c>
      <c r="N55" s="31">
        <f>SUMIFS(DBASE!P:P,DBASE!$D:$D,OVERVIEW!$C55,DBASE!$G:$G,$U$2)</f>
        <v>9</v>
      </c>
      <c r="O55" s="31">
        <f>SUMIFS(DBASE!Q:Q,DBASE!$D:$D,OVERVIEW!$C55,DBASE!$G:$G,$U$2)</f>
        <v>10</v>
      </c>
      <c r="P55" s="31">
        <f>SUMIFS(DBASE!R:R,DBASE!$D:$D,OVERVIEW!$C55,DBASE!$G:$G,$U$2)</f>
        <v>11</v>
      </c>
      <c r="Q55" s="31">
        <f>SUMIFS(DBASE!S:S,DBASE!$D:$D,OVERVIEW!$C55,DBASE!$G:$G,$U$2)</f>
        <v>12</v>
      </c>
      <c r="R55" s="31">
        <f>SUMIFS(DBASE!T:T,DBASE!$D:$D,OVERVIEW!$C55,DBASE!$G:$G,$U$2)</f>
        <v>13</v>
      </c>
      <c r="S55" s="31">
        <f>SUMIFS(DBASE!U:U,DBASE!$D:$D,OVERVIEW!$C55,DBASE!$G:$G,$U$2)</f>
        <v>91</v>
      </c>
    </row>
    <row r="56" spans="1:19" ht="18" customHeight="1" x14ac:dyDescent="0.25">
      <c r="A56" s="22" t="s">
        <v>93</v>
      </c>
      <c r="B56" s="21">
        <v>2000</v>
      </c>
      <c r="C56" s="22">
        <v>9</v>
      </c>
      <c r="D56" s="20">
        <v>42248</v>
      </c>
      <c r="E56" s="23" t="s">
        <v>44</v>
      </c>
      <c r="F56" s="30">
        <f>SUMIFS(DBASE!H:H,DBASE!$D:$D,OVERVIEW!$C56,DBASE!$G:$G,$U$2)</f>
        <v>1</v>
      </c>
      <c r="G56" s="31">
        <f>SUMIFS(DBASE!I:I,DBASE!$D:$D,OVERVIEW!$C56,DBASE!$G:$G,$U$2)</f>
        <v>2</v>
      </c>
      <c r="H56" s="31">
        <f>SUMIFS(DBASE!J:J,DBASE!$D:$D,OVERVIEW!$C56,DBASE!$G:$G,$U$2)</f>
        <v>3</v>
      </c>
      <c r="I56" s="31">
        <f>SUMIFS(DBASE!K:K,DBASE!$D:$D,OVERVIEW!$C56,DBASE!$G:$G,$U$2)</f>
        <v>4</v>
      </c>
      <c r="J56" s="31">
        <f>SUMIFS(DBASE!L:L,DBASE!$D:$D,OVERVIEW!$C56,DBASE!$G:$G,$U$2)</f>
        <v>5</v>
      </c>
      <c r="K56" s="31">
        <f>SUMIFS(DBASE!M:M,DBASE!$D:$D,OVERVIEW!$C56,DBASE!$G:$G,$U$2)</f>
        <v>6</v>
      </c>
      <c r="L56" s="31">
        <f>SUMIFS(DBASE!N:N,DBASE!$D:$D,OVERVIEW!$C56,DBASE!$G:$G,$U$2)</f>
        <v>7</v>
      </c>
      <c r="M56" s="31">
        <f>SUMIFS(DBASE!O:O,DBASE!$D:$D,OVERVIEW!$C56,DBASE!$G:$G,$U$2)</f>
        <v>8</v>
      </c>
      <c r="N56" s="31">
        <f>SUMIFS(DBASE!P:P,DBASE!$D:$D,OVERVIEW!$C56,DBASE!$G:$G,$U$2)</f>
        <v>9</v>
      </c>
      <c r="O56" s="31">
        <f>SUMIFS(DBASE!Q:Q,DBASE!$D:$D,OVERVIEW!$C56,DBASE!$G:$G,$U$2)</f>
        <v>10</v>
      </c>
      <c r="P56" s="31">
        <f>SUMIFS(DBASE!R:R,DBASE!$D:$D,OVERVIEW!$C56,DBASE!$G:$G,$U$2)</f>
        <v>11</v>
      </c>
      <c r="Q56" s="31">
        <f>SUMIFS(DBASE!S:S,DBASE!$D:$D,OVERVIEW!$C56,DBASE!$G:$G,$U$2)</f>
        <v>12</v>
      </c>
      <c r="R56" s="31">
        <f>SUMIFS(DBASE!T:T,DBASE!$D:$D,OVERVIEW!$C56,DBASE!$G:$G,$U$2)</f>
        <v>13</v>
      </c>
      <c r="S56" s="31">
        <f>SUMIFS(DBASE!U:U,DBASE!$D:$D,OVERVIEW!$C56,DBASE!$G:$G,$U$2)</f>
        <v>91</v>
      </c>
    </row>
    <row r="57" spans="1:19" x14ac:dyDescent="0.25">
      <c r="A57" s="32" t="s">
        <v>35</v>
      </c>
      <c r="B57" s="33"/>
      <c r="C57" s="32"/>
      <c r="D57" s="32"/>
      <c r="E57" s="34"/>
      <c r="F57" s="43">
        <f>SUBTOTAL(109,Tabelle1[BUD 
31.03.2020])</f>
        <v>54</v>
      </c>
      <c r="G57" s="44">
        <f>SUBTOTAL(109,Tabelle1[BUD 
30.04.2020])</f>
        <v>108</v>
      </c>
      <c r="H57" s="44">
        <f>SUBTOTAL(109,Tabelle1[BUD 
31.05.2020])</f>
        <v>162</v>
      </c>
      <c r="I57" s="44">
        <f>SUBTOTAL(109,Tabelle1[BUD 
30.06.2020])</f>
        <v>216</v>
      </c>
      <c r="J57" s="44">
        <f>SUBTOTAL(109,Tabelle1[BUD 
31.07.2020])</f>
        <v>270</v>
      </c>
      <c r="K57" s="44">
        <f>SUBTOTAL(109,Tabelle1[BUD 
31.08.2020])</f>
        <v>324</v>
      </c>
      <c r="L57" s="44">
        <f>SUBTOTAL(109,Tabelle1[BUD 
30.09.2020])</f>
        <v>378</v>
      </c>
      <c r="M57" s="44">
        <f>SUBTOTAL(109,Tabelle1[BUD 
31.10.2020])</f>
        <v>432</v>
      </c>
      <c r="N57" s="44">
        <f>SUBTOTAL(109,Tabelle1[BUD 
30.11.2020])</f>
        <v>486</v>
      </c>
      <c r="O57" s="44">
        <f>SUBTOTAL(109,Tabelle1[BUD 
31.12.2020])</f>
        <v>540</v>
      </c>
      <c r="P57" s="44">
        <f>SUBTOTAL(109,Tabelle1[BUD 
31.01.2021])</f>
        <v>594</v>
      </c>
      <c r="Q57" s="44">
        <f>SUBTOTAL(109,Tabelle1[BUD 
28.02.2021])</f>
        <v>648</v>
      </c>
      <c r="R57" s="44">
        <f>SUBTOTAL(109,Tabelle1[BUD 
31.03.2021])</f>
        <v>702</v>
      </c>
      <c r="S57" s="44">
        <f>SUBTOTAL(109,Tabelle1[Total
FY 20/21])</f>
        <v>4914</v>
      </c>
    </row>
    <row r="59" spans="1:19" x14ac:dyDescent="0.25">
      <c r="A59"/>
      <c r="B59"/>
      <c r="C59"/>
      <c r="D59" s="49" t="s">
        <v>90</v>
      </c>
      <c r="E59" s="35" t="s">
        <v>21</v>
      </c>
      <c r="F59" s="36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</row>
    <row r="60" spans="1:19" x14ac:dyDescent="0.25">
      <c r="A60"/>
      <c r="B60"/>
      <c r="C60"/>
      <c r="D60" s="49" t="s">
        <v>90</v>
      </c>
      <c r="E60" s="37" t="s">
        <v>22</v>
      </c>
      <c r="F60" s="38">
        <v>0</v>
      </c>
      <c r="G60" s="37">
        <v>0</v>
      </c>
      <c r="H60" s="37">
        <v>0</v>
      </c>
      <c r="I60" s="37">
        <v>0</v>
      </c>
      <c r="J60" s="37">
        <v>0</v>
      </c>
      <c r="K60" s="37">
        <v>0</v>
      </c>
      <c r="L60" s="37">
        <v>0</v>
      </c>
      <c r="M60" s="37">
        <v>0</v>
      </c>
      <c r="N60" s="37">
        <v>0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</row>
    <row r="61" spans="1:19" x14ac:dyDescent="0.25">
      <c r="A61"/>
      <c r="B61"/>
      <c r="C61"/>
      <c r="D61" s="49" t="s">
        <v>90</v>
      </c>
      <c r="E61" s="37" t="s">
        <v>26</v>
      </c>
      <c r="F61" s="38">
        <v>0</v>
      </c>
      <c r="G61" s="37">
        <v>0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0</v>
      </c>
    </row>
    <row r="62" spans="1:19" x14ac:dyDescent="0.25">
      <c r="A62"/>
      <c r="B62"/>
      <c r="C62"/>
      <c r="D62" s="49" t="s">
        <v>90</v>
      </c>
      <c r="E62" s="39" t="s">
        <v>27</v>
      </c>
      <c r="F62" s="40">
        <v>0</v>
      </c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0</v>
      </c>
      <c r="R62" s="41">
        <v>0</v>
      </c>
      <c r="S62" s="41">
        <v>0</v>
      </c>
    </row>
    <row r="63" spans="1:19" x14ac:dyDescent="0.25">
      <c r="A63"/>
      <c r="B63"/>
      <c r="C63"/>
      <c r="D63" s="49" t="s">
        <v>90</v>
      </c>
      <c r="E63" s="39" t="s">
        <v>28</v>
      </c>
      <c r="F63" s="40">
        <v>0</v>
      </c>
      <c r="G63" s="41">
        <v>0</v>
      </c>
      <c r="H63" s="41">
        <v>0</v>
      </c>
      <c r="I63" s="41">
        <v>0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0</v>
      </c>
      <c r="S63" s="41">
        <v>0</v>
      </c>
    </row>
    <row r="64" spans="1:19" x14ac:dyDescent="0.25">
      <c r="A64"/>
      <c r="B64"/>
      <c r="C64"/>
      <c r="D64" s="49" t="s">
        <v>90</v>
      </c>
      <c r="E64" s="39" t="s">
        <v>29</v>
      </c>
      <c r="F64" s="40">
        <v>0</v>
      </c>
      <c r="G64" s="41">
        <v>0</v>
      </c>
      <c r="H64" s="41">
        <v>0</v>
      </c>
      <c r="I64" s="41">
        <v>0</v>
      </c>
      <c r="J64" s="41">
        <v>0</v>
      </c>
      <c r="K64" s="41">
        <v>0</v>
      </c>
      <c r="L64" s="41">
        <v>0</v>
      </c>
      <c r="M64" s="41">
        <v>0</v>
      </c>
      <c r="N64" s="41">
        <v>0</v>
      </c>
      <c r="O64" s="41">
        <v>0</v>
      </c>
      <c r="P64" s="41">
        <v>0</v>
      </c>
      <c r="Q64" s="41">
        <v>0</v>
      </c>
      <c r="R64" s="41">
        <v>0</v>
      </c>
      <c r="S64" s="41">
        <v>0</v>
      </c>
    </row>
    <row r="65" spans="1:19" x14ac:dyDescent="0.25">
      <c r="A65"/>
      <c r="B65"/>
      <c r="C65"/>
      <c r="D65" s="49" t="s">
        <v>90</v>
      </c>
      <c r="E65" s="39" t="s">
        <v>30</v>
      </c>
      <c r="F65" s="40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  <c r="S65" s="41">
        <v>0</v>
      </c>
    </row>
    <row r="66" spans="1:19" x14ac:dyDescent="0.25">
      <c r="A66"/>
      <c r="B66"/>
      <c r="C66"/>
      <c r="D66" s="49" t="s">
        <v>90</v>
      </c>
      <c r="E66" s="39" t="s">
        <v>31</v>
      </c>
      <c r="F66" s="40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</row>
    <row r="67" spans="1:19" x14ac:dyDescent="0.25">
      <c r="A67"/>
      <c r="B67"/>
      <c r="C67"/>
      <c r="D67" s="49" t="s">
        <v>90</v>
      </c>
      <c r="E67" s="42" t="s">
        <v>32</v>
      </c>
      <c r="F67" s="42">
        <v>0</v>
      </c>
      <c r="G67" s="42">
        <v>0</v>
      </c>
      <c r="H67" s="42">
        <v>0</v>
      </c>
      <c r="I67" s="42">
        <v>0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0</v>
      </c>
      <c r="S67" s="42">
        <v>0</v>
      </c>
    </row>
    <row r="68" spans="1:19" x14ac:dyDescent="0.25">
      <c r="A68"/>
      <c r="B68"/>
      <c r="C68"/>
      <c r="D68" s="49" t="s">
        <v>91</v>
      </c>
      <c r="E68" s="35" t="s">
        <v>21</v>
      </c>
      <c r="F68" s="36">
        <v>0</v>
      </c>
      <c r="G68" s="35">
        <v>0</v>
      </c>
      <c r="H68" s="35">
        <v>0</v>
      </c>
      <c r="I68" s="35">
        <v>0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35">
        <v>0</v>
      </c>
      <c r="R68" s="35">
        <v>0</v>
      </c>
      <c r="S68" s="35">
        <v>0</v>
      </c>
    </row>
    <row r="69" spans="1:19" x14ac:dyDescent="0.25">
      <c r="A69"/>
      <c r="B69"/>
      <c r="C69"/>
      <c r="D69" s="49" t="s">
        <v>91</v>
      </c>
      <c r="E69" s="37" t="s">
        <v>22</v>
      </c>
      <c r="F69" s="38">
        <v>0</v>
      </c>
      <c r="G69" s="37">
        <v>0</v>
      </c>
      <c r="H69" s="37">
        <v>0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0</v>
      </c>
    </row>
    <row r="70" spans="1:19" x14ac:dyDescent="0.25">
      <c r="A70"/>
      <c r="B70"/>
      <c r="C70"/>
      <c r="D70" s="49" t="s">
        <v>91</v>
      </c>
      <c r="E70" s="37" t="s">
        <v>26</v>
      </c>
      <c r="F70" s="38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</row>
    <row r="71" spans="1:19" x14ac:dyDescent="0.25">
      <c r="A71"/>
      <c r="B71"/>
      <c r="C71"/>
      <c r="D71" s="49" t="s">
        <v>91</v>
      </c>
      <c r="E71" s="39" t="s">
        <v>27</v>
      </c>
      <c r="F71" s="40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</row>
    <row r="72" spans="1:19" x14ac:dyDescent="0.25">
      <c r="A72"/>
      <c r="B72"/>
      <c r="C72"/>
      <c r="D72" s="49" t="s">
        <v>91</v>
      </c>
      <c r="E72" s="39" t="s">
        <v>28</v>
      </c>
      <c r="F72" s="40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</row>
    <row r="73" spans="1:19" x14ac:dyDescent="0.25">
      <c r="A73"/>
      <c r="B73"/>
      <c r="C73"/>
      <c r="D73" s="49" t="s">
        <v>91</v>
      </c>
      <c r="E73" s="39" t="s">
        <v>29</v>
      </c>
      <c r="F73" s="40">
        <v>0</v>
      </c>
      <c r="G73" s="41">
        <v>0</v>
      </c>
      <c r="H73" s="41">
        <v>0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0</v>
      </c>
      <c r="S73" s="41">
        <v>0</v>
      </c>
    </row>
    <row r="74" spans="1:19" x14ac:dyDescent="0.25">
      <c r="A74"/>
      <c r="B74"/>
      <c r="C74"/>
      <c r="D74" s="49" t="s">
        <v>91</v>
      </c>
      <c r="E74" s="39" t="s">
        <v>30</v>
      </c>
      <c r="F74" s="40">
        <v>0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0</v>
      </c>
      <c r="S74" s="41">
        <v>0</v>
      </c>
    </row>
    <row r="75" spans="1:19" x14ac:dyDescent="0.25">
      <c r="A75"/>
      <c r="B75"/>
      <c r="C75"/>
      <c r="D75" s="49" t="s">
        <v>91</v>
      </c>
      <c r="E75" s="39" t="s">
        <v>33</v>
      </c>
      <c r="F75" s="40">
        <v>0</v>
      </c>
      <c r="G75" s="41">
        <v>0</v>
      </c>
      <c r="H75" s="41">
        <v>0</v>
      </c>
      <c r="I75" s="41">
        <v>0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</row>
    <row r="76" spans="1:19" x14ac:dyDescent="0.25">
      <c r="A76"/>
      <c r="B76"/>
      <c r="C76"/>
      <c r="D76" s="49" t="s">
        <v>91</v>
      </c>
      <c r="E76" s="39" t="s">
        <v>31</v>
      </c>
      <c r="F76" s="40">
        <v>0</v>
      </c>
      <c r="G76" s="41">
        <v>0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0</v>
      </c>
      <c r="S76" s="41">
        <v>0</v>
      </c>
    </row>
    <row r="77" spans="1:19" x14ac:dyDescent="0.25">
      <c r="A77"/>
      <c r="B77"/>
      <c r="C77"/>
      <c r="D77" s="49" t="s">
        <v>91</v>
      </c>
      <c r="E77" s="39" t="s">
        <v>34</v>
      </c>
      <c r="F77" s="40">
        <v>0</v>
      </c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0</v>
      </c>
      <c r="S77" s="41">
        <v>0</v>
      </c>
    </row>
    <row r="78" spans="1:19" x14ac:dyDescent="0.25">
      <c r="A78"/>
      <c r="B78"/>
      <c r="C78"/>
      <c r="D78" s="49" t="s">
        <v>91</v>
      </c>
      <c r="E78" s="42" t="s">
        <v>32</v>
      </c>
      <c r="F78" s="42">
        <v>0</v>
      </c>
      <c r="G78" s="42">
        <v>0</v>
      </c>
      <c r="H78" s="42">
        <v>0</v>
      </c>
      <c r="I78" s="42">
        <v>0</v>
      </c>
      <c r="J78" s="42">
        <v>0</v>
      </c>
      <c r="K78" s="42">
        <v>0</v>
      </c>
      <c r="L78" s="42">
        <v>0</v>
      </c>
      <c r="M78" s="42">
        <v>0</v>
      </c>
      <c r="N78" s="42">
        <v>0</v>
      </c>
      <c r="O78" s="42">
        <v>0</v>
      </c>
      <c r="P78" s="42">
        <v>0</v>
      </c>
      <c r="Q78" s="42">
        <v>0</v>
      </c>
      <c r="R78" s="42">
        <v>0</v>
      </c>
      <c r="S78" s="42">
        <v>0</v>
      </c>
    </row>
    <row r="79" spans="1:19" x14ac:dyDescent="0.25">
      <c r="A79"/>
      <c r="B79"/>
      <c r="C79"/>
      <c r="D79" s="49" t="s">
        <v>92</v>
      </c>
      <c r="E79" s="35" t="s">
        <v>21</v>
      </c>
      <c r="F79" s="36">
        <v>0</v>
      </c>
      <c r="G79" s="35">
        <v>0</v>
      </c>
      <c r="H79" s="35">
        <v>0</v>
      </c>
      <c r="I79" s="35">
        <v>0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35">
        <v>0</v>
      </c>
      <c r="R79" s="35">
        <v>0</v>
      </c>
      <c r="S79" s="35">
        <v>0</v>
      </c>
    </row>
    <row r="80" spans="1:19" x14ac:dyDescent="0.25">
      <c r="A80"/>
      <c r="B80"/>
      <c r="C80"/>
      <c r="D80" s="49" t="s">
        <v>92</v>
      </c>
      <c r="E80" s="37" t="s">
        <v>22</v>
      </c>
      <c r="F80" s="38">
        <v>0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</row>
    <row r="81" spans="1:19" x14ac:dyDescent="0.25">
      <c r="A81"/>
      <c r="B81"/>
      <c r="C81"/>
      <c r="D81" s="49" t="s">
        <v>92</v>
      </c>
      <c r="E81" s="37" t="s">
        <v>26</v>
      </c>
      <c r="F81" s="38">
        <v>0</v>
      </c>
      <c r="G81" s="37">
        <v>0</v>
      </c>
      <c r="H81" s="37">
        <v>0</v>
      </c>
      <c r="I81" s="37">
        <v>0</v>
      </c>
      <c r="J81" s="37">
        <v>0</v>
      </c>
      <c r="K81" s="37">
        <v>0</v>
      </c>
      <c r="L81" s="37">
        <v>0</v>
      </c>
      <c r="M81" s="37">
        <v>0</v>
      </c>
      <c r="N81" s="37">
        <v>0</v>
      </c>
      <c r="O81" s="37">
        <v>0</v>
      </c>
      <c r="P81" s="37">
        <v>0</v>
      </c>
      <c r="Q81" s="37">
        <v>0</v>
      </c>
      <c r="R81" s="37">
        <v>0</v>
      </c>
      <c r="S81" s="37">
        <v>0</v>
      </c>
    </row>
    <row r="82" spans="1:19" x14ac:dyDescent="0.25">
      <c r="A82"/>
      <c r="B82"/>
      <c r="C82"/>
      <c r="D82" s="49" t="s">
        <v>92</v>
      </c>
      <c r="E82" s="39" t="s">
        <v>27</v>
      </c>
      <c r="F82" s="40">
        <v>0</v>
      </c>
      <c r="G82" s="41">
        <v>0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0</v>
      </c>
      <c r="P82" s="41">
        <v>0</v>
      </c>
      <c r="Q82" s="41">
        <v>0</v>
      </c>
      <c r="R82" s="41">
        <v>0</v>
      </c>
      <c r="S82" s="41">
        <v>0</v>
      </c>
    </row>
    <row r="83" spans="1:19" x14ac:dyDescent="0.25">
      <c r="A83"/>
      <c r="B83"/>
      <c r="C83"/>
      <c r="D83" s="49" t="s">
        <v>92</v>
      </c>
      <c r="E83" s="39" t="s">
        <v>30</v>
      </c>
      <c r="F83" s="40">
        <v>0</v>
      </c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41">
        <v>0</v>
      </c>
      <c r="R83" s="41">
        <v>0</v>
      </c>
      <c r="S83" s="41">
        <v>0</v>
      </c>
    </row>
    <row r="84" spans="1:19" x14ac:dyDescent="0.25">
      <c r="A84"/>
      <c r="B84"/>
      <c r="C84"/>
      <c r="D84" s="49" t="s">
        <v>92</v>
      </c>
      <c r="E84" s="39" t="s">
        <v>31</v>
      </c>
      <c r="F84" s="40">
        <v>0</v>
      </c>
      <c r="G84" s="41">
        <v>0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</row>
    <row r="85" spans="1:19" x14ac:dyDescent="0.25">
      <c r="A85"/>
      <c r="B85"/>
      <c r="C85"/>
      <c r="D85" s="49" t="s">
        <v>92</v>
      </c>
      <c r="E85" s="42" t="s">
        <v>32</v>
      </c>
      <c r="F85" s="42">
        <v>0</v>
      </c>
      <c r="G85" s="42">
        <v>0</v>
      </c>
      <c r="H85" s="42">
        <v>0</v>
      </c>
      <c r="I85" s="42">
        <v>0</v>
      </c>
      <c r="J85" s="42">
        <v>0</v>
      </c>
      <c r="K85" s="42">
        <v>0</v>
      </c>
      <c r="L85" s="42">
        <v>0</v>
      </c>
      <c r="M85" s="42">
        <v>0</v>
      </c>
      <c r="N85" s="42">
        <v>0</v>
      </c>
      <c r="O85" s="42">
        <v>0</v>
      </c>
      <c r="P85" s="42">
        <v>0</v>
      </c>
      <c r="Q85" s="42">
        <v>0</v>
      </c>
      <c r="R85" s="42">
        <v>0</v>
      </c>
      <c r="S85" s="42">
        <v>0</v>
      </c>
    </row>
    <row r="86" spans="1:19" x14ac:dyDescent="0.25">
      <c r="A86"/>
      <c r="B86"/>
      <c r="C86"/>
      <c r="D86" s="49" t="s">
        <v>93</v>
      </c>
      <c r="E86" s="35" t="s">
        <v>21</v>
      </c>
      <c r="F86" s="36">
        <v>0</v>
      </c>
      <c r="G86" s="35">
        <v>0</v>
      </c>
      <c r="H86" s="35">
        <v>0</v>
      </c>
      <c r="I86" s="35">
        <v>0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35">
        <v>0</v>
      </c>
      <c r="R86" s="35">
        <v>0</v>
      </c>
      <c r="S86" s="35">
        <v>0</v>
      </c>
    </row>
    <row r="87" spans="1:19" x14ac:dyDescent="0.25">
      <c r="A87"/>
      <c r="B87"/>
      <c r="C87"/>
      <c r="D87" s="49" t="s">
        <v>93</v>
      </c>
      <c r="E87" s="37" t="s">
        <v>22</v>
      </c>
      <c r="F87" s="38">
        <v>0</v>
      </c>
      <c r="G87" s="37">
        <v>0</v>
      </c>
      <c r="H87" s="37">
        <v>0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</v>
      </c>
      <c r="P87" s="37">
        <v>0</v>
      </c>
      <c r="Q87" s="37">
        <v>0</v>
      </c>
      <c r="R87" s="37">
        <v>0</v>
      </c>
      <c r="S87" s="37">
        <v>0</v>
      </c>
    </row>
    <row r="88" spans="1:19" x14ac:dyDescent="0.25">
      <c r="A88"/>
      <c r="B88"/>
      <c r="C88"/>
      <c r="D88" s="49" t="s">
        <v>93</v>
      </c>
      <c r="E88" s="37" t="s">
        <v>26</v>
      </c>
      <c r="F88" s="38">
        <v>0</v>
      </c>
      <c r="G88" s="37">
        <v>0</v>
      </c>
      <c r="H88" s="37">
        <v>0</v>
      </c>
      <c r="I88" s="37">
        <v>0</v>
      </c>
      <c r="J88" s="37">
        <v>0</v>
      </c>
      <c r="K88" s="37">
        <v>0</v>
      </c>
      <c r="L88" s="37">
        <v>0</v>
      </c>
      <c r="M88" s="37">
        <v>0</v>
      </c>
      <c r="N88" s="37">
        <v>0</v>
      </c>
      <c r="O88" s="37">
        <v>0</v>
      </c>
      <c r="P88" s="37">
        <v>0</v>
      </c>
      <c r="Q88" s="37">
        <v>0</v>
      </c>
      <c r="R88" s="37">
        <v>0</v>
      </c>
      <c r="S88" s="37">
        <v>0</v>
      </c>
    </row>
    <row r="89" spans="1:19" x14ac:dyDescent="0.25">
      <c r="A89"/>
      <c r="B89"/>
      <c r="C89"/>
      <c r="D89" s="49" t="s">
        <v>93</v>
      </c>
      <c r="E89" s="39" t="s">
        <v>27</v>
      </c>
      <c r="F89" s="40">
        <v>0</v>
      </c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41">
        <v>0</v>
      </c>
      <c r="R89" s="41">
        <v>0</v>
      </c>
      <c r="S89" s="41">
        <v>0</v>
      </c>
    </row>
    <row r="90" spans="1:19" x14ac:dyDescent="0.25">
      <c r="A90"/>
      <c r="B90"/>
      <c r="C90"/>
      <c r="D90" s="49" t="s">
        <v>93</v>
      </c>
      <c r="E90" s="39" t="s">
        <v>29</v>
      </c>
      <c r="F90" s="40">
        <v>0</v>
      </c>
      <c r="G90" s="41">
        <v>0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0</v>
      </c>
      <c r="P90" s="41">
        <v>0</v>
      </c>
      <c r="Q90" s="41">
        <v>0</v>
      </c>
      <c r="R90" s="41">
        <v>0</v>
      </c>
      <c r="S90" s="41">
        <v>0</v>
      </c>
    </row>
    <row r="91" spans="1:19" x14ac:dyDescent="0.25">
      <c r="A91"/>
      <c r="B91"/>
      <c r="C91"/>
      <c r="D91" s="49" t="s">
        <v>93</v>
      </c>
      <c r="E91" s="39" t="s">
        <v>30</v>
      </c>
      <c r="F91" s="40">
        <v>0</v>
      </c>
      <c r="G91" s="41">
        <v>0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0</v>
      </c>
      <c r="P91" s="41">
        <v>0</v>
      </c>
      <c r="Q91" s="41">
        <v>0</v>
      </c>
      <c r="R91" s="41">
        <v>0</v>
      </c>
      <c r="S91" s="41">
        <v>0</v>
      </c>
    </row>
    <row r="92" spans="1:19" x14ac:dyDescent="0.25">
      <c r="A92"/>
      <c r="B92"/>
      <c r="C92"/>
      <c r="D92" s="49" t="s">
        <v>93</v>
      </c>
      <c r="E92" s="39" t="s">
        <v>33</v>
      </c>
      <c r="F92" s="40">
        <v>0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</row>
    <row r="93" spans="1:19" x14ac:dyDescent="0.25">
      <c r="A93"/>
      <c r="B93"/>
      <c r="C93"/>
      <c r="D93" s="49" t="s">
        <v>93</v>
      </c>
      <c r="E93" s="39" t="s">
        <v>31</v>
      </c>
      <c r="F93" s="40">
        <v>0</v>
      </c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</row>
    <row r="94" spans="1:19" x14ac:dyDescent="0.25">
      <c r="A94"/>
      <c r="B94"/>
      <c r="C94"/>
      <c r="D94" s="49" t="s">
        <v>93</v>
      </c>
      <c r="E94" s="39" t="s">
        <v>34</v>
      </c>
      <c r="F94" s="40">
        <v>0</v>
      </c>
      <c r="G94" s="41">
        <v>0</v>
      </c>
      <c r="H94" s="41">
        <v>0</v>
      </c>
      <c r="I94" s="41">
        <v>0</v>
      </c>
      <c r="J94" s="41">
        <v>0</v>
      </c>
      <c r="K94" s="41">
        <v>0</v>
      </c>
      <c r="L94" s="41">
        <v>0</v>
      </c>
      <c r="M94" s="41">
        <v>0</v>
      </c>
      <c r="N94" s="41">
        <v>0</v>
      </c>
      <c r="O94" s="41">
        <v>0</v>
      </c>
      <c r="P94" s="41">
        <v>0</v>
      </c>
      <c r="Q94" s="41">
        <v>0</v>
      </c>
      <c r="R94" s="41">
        <v>0</v>
      </c>
      <c r="S94" s="41">
        <v>0</v>
      </c>
    </row>
    <row r="95" spans="1:19" x14ac:dyDescent="0.25">
      <c r="A95"/>
      <c r="B95"/>
      <c r="C95"/>
      <c r="D95" s="49" t="s">
        <v>93</v>
      </c>
      <c r="E95" s="42" t="s">
        <v>32</v>
      </c>
      <c r="F95" s="42">
        <v>0</v>
      </c>
      <c r="G95" s="42">
        <v>0</v>
      </c>
      <c r="H95" s="42">
        <v>0</v>
      </c>
      <c r="I95" s="42">
        <v>0</v>
      </c>
      <c r="J95" s="42">
        <v>0</v>
      </c>
      <c r="K95" s="42">
        <v>0</v>
      </c>
      <c r="L95" s="42">
        <v>0</v>
      </c>
      <c r="M95" s="42">
        <v>0</v>
      </c>
      <c r="N95" s="42">
        <v>0</v>
      </c>
      <c r="O95" s="42">
        <v>0</v>
      </c>
      <c r="P95" s="42">
        <v>0</v>
      </c>
      <c r="Q95" s="42">
        <v>0</v>
      </c>
      <c r="R95" s="42">
        <v>0</v>
      </c>
      <c r="S95" s="42">
        <v>0</v>
      </c>
    </row>
  </sheetData>
  <conditionalFormatting sqref="F3">
    <cfRule type="expression" dxfId="11" priority="12">
      <formula>$U$1=1</formula>
    </cfRule>
  </conditionalFormatting>
  <conditionalFormatting sqref="F3">
    <cfRule type="cellIs" dxfId="10" priority="11" operator="equal">
      <formula>0</formula>
    </cfRule>
  </conditionalFormatting>
  <conditionalFormatting sqref="G3:S3">
    <cfRule type="expression" dxfId="9" priority="10">
      <formula>$U$1=1</formula>
    </cfRule>
  </conditionalFormatting>
  <conditionalFormatting sqref="G3:S3">
    <cfRule type="cellIs" dxfId="8" priority="9" operator="equal">
      <formula>0</formula>
    </cfRule>
  </conditionalFormatting>
  <conditionalFormatting sqref="F4:F56">
    <cfRule type="expression" dxfId="7" priority="8">
      <formula>$U$1=1</formula>
    </cfRule>
  </conditionalFormatting>
  <conditionalFormatting sqref="F4:F56">
    <cfRule type="cellIs" dxfId="6" priority="7" operator="equal">
      <formula>0</formula>
    </cfRule>
  </conditionalFormatting>
  <conditionalFormatting sqref="G4:S56">
    <cfRule type="expression" dxfId="5" priority="6">
      <formula>$U$1=1</formula>
    </cfRule>
  </conditionalFormatting>
  <conditionalFormatting sqref="G4:S56">
    <cfRule type="cellIs" dxfId="4" priority="5" operator="equal">
      <formula>0</formula>
    </cfRule>
  </conditionalFormatting>
  <conditionalFormatting sqref="F57">
    <cfRule type="expression" dxfId="3" priority="4">
      <formula>$U$1=1</formula>
    </cfRule>
  </conditionalFormatting>
  <conditionalFormatting sqref="F57">
    <cfRule type="cellIs" dxfId="2" priority="3" operator="equal">
      <formula>0</formula>
    </cfRule>
  </conditionalFormatting>
  <conditionalFormatting sqref="G57:S57">
    <cfRule type="expression" dxfId="1" priority="2">
      <formula>$U$1=1</formula>
    </cfRule>
  </conditionalFormatting>
  <conditionalFormatting sqref="G57:S57">
    <cfRule type="cellIs" dxfId="0" priority="1" operator="equal">
      <formula>0</formula>
    </cfRule>
  </conditionalFormatting>
  <pageMargins left="0.70866141732283472" right="0.70866141732283472" top="0.78740157480314965" bottom="0.78740157480314965" header="0.31496062992125984" footer="0.31496062992125984"/>
  <pageSetup paperSize="8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in FTE">
                <anchor moveWithCells="1">
                  <from>
                    <xdr:col>6</xdr:col>
                    <xdr:colOff>428625</xdr:colOff>
                    <xdr:row>0</xdr:row>
                    <xdr:rowOff>47625</xdr:rowOff>
                  </from>
                  <to>
                    <xdr:col>6</xdr:col>
                    <xdr:colOff>647700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altText="in FTE">
                <anchor moveWithCells="1">
                  <from>
                    <xdr:col>8</xdr:col>
                    <xdr:colOff>438150</xdr:colOff>
                    <xdr:row>0</xdr:row>
                    <xdr:rowOff>47625</xdr:rowOff>
                  </from>
                  <to>
                    <xdr:col>8</xdr:col>
                    <xdr:colOff>657225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FA01-61AA-4879-94D6-3BF776FFA941}">
  <dimension ref="A1:U109"/>
  <sheetViews>
    <sheetView view="pageBreakPreview" zoomScaleNormal="100" zoomScaleSheetLayoutView="100" workbookViewId="0">
      <pane ySplit="1" topLeftCell="A2" activePane="bottomLeft" state="frozen"/>
      <selection pane="bottomLeft" activeCell="C30" sqref="C30"/>
    </sheetView>
  </sheetViews>
  <sheetFormatPr baseColWidth="10" defaultColWidth="35.7109375" defaultRowHeight="15" x14ac:dyDescent="0.25"/>
  <cols>
    <col min="1" max="1" width="8.7109375" bestFit="1" customWidth="1"/>
    <col min="2" max="2" width="7" bestFit="1" customWidth="1"/>
    <col min="3" max="3" width="8.28515625" bestFit="1" customWidth="1"/>
    <col min="4" max="4" width="11.42578125" bestFit="1" customWidth="1"/>
    <col min="5" max="5" width="11.28515625" bestFit="1" customWidth="1"/>
    <col min="6" max="6" width="29.85546875" bestFit="1" customWidth="1"/>
    <col min="7" max="7" width="16.7109375" bestFit="1" customWidth="1"/>
    <col min="8" max="20" width="13" bestFit="1" customWidth="1"/>
    <col min="21" max="21" width="14.140625" bestFit="1" customWidth="1"/>
  </cols>
  <sheetData>
    <row r="1" spans="1:2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18" customHeight="1" x14ac:dyDescent="0.25">
      <c r="A2" s="2" t="s">
        <v>90</v>
      </c>
      <c r="B2" s="3">
        <v>1</v>
      </c>
      <c r="C2" s="4">
        <v>2000</v>
      </c>
      <c r="D2" s="3">
        <v>1</v>
      </c>
      <c r="E2" s="5">
        <v>36951</v>
      </c>
      <c r="F2" s="6" t="s">
        <v>36</v>
      </c>
      <c r="G2" s="7" t="s">
        <v>21</v>
      </c>
      <c r="H2" s="8">
        <v>1</v>
      </c>
      <c r="I2" s="9">
        <v>1</v>
      </c>
      <c r="J2" s="10">
        <v>1</v>
      </c>
      <c r="K2" s="9">
        <v>1</v>
      </c>
      <c r="L2" s="10">
        <v>1</v>
      </c>
      <c r="M2" s="9">
        <v>1</v>
      </c>
      <c r="N2" s="10">
        <v>1</v>
      </c>
      <c r="O2" s="9">
        <v>1</v>
      </c>
      <c r="P2" s="10">
        <v>1</v>
      </c>
      <c r="Q2" s="9">
        <v>1</v>
      </c>
      <c r="R2" s="10">
        <v>1</v>
      </c>
      <c r="S2" s="9">
        <v>1</v>
      </c>
      <c r="T2" s="10">
        <v>1</v>
      </c>
      <c r="U2" s="11">
        <v>1</v>
      </c>
    </row>
    <row r="3" spans="1:21" ht="18" customHeight="1" x14ac:dyDescent="0.25">
      <c r="A3" s="2" t="s">
        <v>90</v>
      </c>
      <c r="B3" s="3">
        <v>2</v>
      </c>
      <c r="C3" s="4">
        <v>2000</v>
      </c>
      <c r="D3" s="12">
        <v>1</v>
      </c>
      <c r="E3" s="5">
        <v>36951</v>
      </c>
      <c r="F3" s="6" t="s">
        <v>36</v>
      </c>
      <c r="G3" s="13" t="s">
        <v>22</v>
      </c>
      <c r="H3" s="14">
        <v>1</v>
      </c>
      <c r="I3" s="48">
        <v>2</v>
      </c>
      <c r="J3" s="15">
        <v>3</v>
      </c>
      <c r="K3" s="48">
        <v>4</v>
      </c>
      <c r="L3" s="15">
        <v>5</v>
      </c>
      <c r="M3" s="48">
        <v>6</v>
      </c>
      <c r="N3" s="15">
        <v>7</v>
      </c>
      <c r="O3" s="48">
        <v>8</v>
      </c>
      <c r="P3" s="15">
        <v>9</v>
      </c>
      <c r="Q3" s="48">
        <v>10</v>
      </c>
      <c r="R3" s="15">
        <v>11</v>
      </c>
      <c r="S3" s="48">
        <v>12</v>
      </c>
      <c r="T3" s="15">
        <v>13</v>
      </c>
      <c r="U3" s="16">
        <f>SUM(H3:T3)</f>
        <v>91</v>
      </c>
    </row>
    <row r="4" spans="1:21" ht="18" customHeight="1" x14ac:dyDescent="0.25">
      <c r="A4" s="2" t="s">
        <v>90</v>
      </c>
      <c r="B4" s="3">
        <v>1</v>
      </c>
      <c r="C4" s="4">
        <v>2000</v>
      </c>
      <c r="D4" s="3">
        <v>10</v>
      </c>
      <c r="E4" s="5">
        <v>42309</v>
      </c>
      <c r="F4" s="6" t="s">
        <v>45</v>
      </c>
      <c r="G4" s="7" t="s">
        <v>21</v>
      </c>
      <c r="H4" s="8">
        <v>1</v>
      </c>
      <c r="I4" s="9">
        <v>1</v>
      </c>
      <c r="J4" s="10">
        <v>1</v>
      </c>
      <c r="K4" s="9">
        <v>1</v>
      </c>
      <c r="L4" s="10">
        <v>1</v>
      </c>
      <c r="M4" s="9">
        <v>1</v>
      </c>
      <c r="N4" s="10">
        <v>1</v>
      </c>
      <c r="O4" s="9">
        <v>1</v>
      </c>
      <c r="P4" s="10">
        <v>1</v>
      </c>
      <c r="Q4" s="9">
        <v>1</v>
      </c>
      <c r="R4" s="10">
        <v>1</v>
      </c>
      <c r="S4" s="9">
        <v>1</v>
      </c>
      <c r="T4" s="10">
        <v>1</v>
      </c>
      <c r="U4" s="11">
        <v>1</v>
      </c>
    </row>
    <row r="5" spans="1:21" ht="18" customHeight="1" x14ac:dyDescent="0.25">
      <c r="A5" s="2" t="s">
        <v>90</v>
      </c>
      <c r="B5" s="3">
        <v>2</v>
      </c>
      <c r="C5" s="4">
        <v>2000</v>
      </c>
      <c r="D5" s="3">
        <v>10</v>
      </c>
      <c r="E5" s="5">
        <v>42309</v>
      </c>
      <c r="F5" s="6" t="s">
        <v>45</v>
      </c>
      <c r="G5" s="13" t="s">
        <v>22</v>
      </c>
      <c r="H5" s="14">
        <v>1</v>
      </c>
      <c r="I5" s="48">
        <v>2</v>
      </c>
      <c r="J5" s="15">
        <v>3</v>
      </c>
      <c r="K5" s="48">
        <v>4</v>
      </c>
      <c r="L5" s="15">
        <v>5</v>
      </c>
      <c r="M5" s="48">
        <v>6</v>
      </c>
      <c r="N5" s="15">
        <v>7</v>
      </c>
      <c r="O5" s="48">
        <v>8</v>
      </c>
      <c r="P5" s="15">
        <v>9</v>
      </c>
      <c r="Q5" s="48">
        <v>10</v>
      </c>
      <c r="R5" s="15">
        <v>11</v>
      </c>
      <c r="S5" s="48">
        <v>12</v>
      </c>
      <c r="T5" s="15">
        <v>13</v>
      </c>
      <c r="U5" s="16">
        <f>SUM(H5:T5)</f>
        <v>91</v>
      </c>
    </row>
    <row r="6" spans="1:21" ht="18" customHeight="1" x14ac:dyDescent="0.25">
      <c r="A6" s="2" t="s">
        <v>90</v>
      </c>
      <c r="B6" s="3">
        <v>1</v>
      </c>
      <c r="C6" s="4">
        <v>2000</v>
      </c>
      <c r="D6" s="3">
        <v>11</v>
      </c>
      <c r="E6" s="5">
        <v>42583</v>
      </c>
      <c r="F6" s="6" t="s">
        <v>46</v>
      </c>
      <c r="G6" s="7" t="s">
        <v>21</v>
      </c>
      <c r="H6" s="8">
        <v>1</v>
      </c>
      <c r="I6" s="9">
        <v>1</v>
      </c>
      <c r="J6" s="10">
        <v>1</v>
      </c>
      <c r="K6" s="9">
        <v>1</v>
      </c>
      <c r="L6" s="10">
        <v>1</v>
      </c>
      <c r="M6" s="9">
        <v>1</v>
      </c>
      <c r="N6" s="10">
        <v>1</v>
      </c>
      <c r="O6" s="9">
        <v>1</v>
      </c>
      <c r="P6" s="10">
        <v>1</v>
      </c>
      <c r="Q6" s="9">
        <v>1</v>
      </c>
      <c r="R6" s="10">
        <v>1</v>
      </c>
      <c r="S6" s="9">
        <v>1</v>
      </c>
      <c r="T6" s="10">
        <v>1</v>
      </c>
      <c r="U6" s="11">
        <v>1</v>
      </c>
    </row>
    <row r="7" spans="1:21" ht="18" customHeight="1" x14ac:dyDescent="0.25">
      <c r="A7" s="2" t="s">
        <v>90</v>
      </c>
      <c r="B7" s="3">
        <v>2</v>
      </c>
      <c r="C7" s="4">
        <v>2000</v>
      </c>
      <c r="D7" s="3">
        <v>11</v>
      </c>
      <c r="E7" s="5">
        <v>42583</v>
      </c>
      <c r="F7" s="6" t="s">
        <v>46</v>
      </c>
      <c r="G7" s="13" t="s">
        <v>22</v>
      </c>
      <c r="H7" s="14">
        <v>1</v>
      </c>
      <c r="I7" s="48">
        <v>2</v>
      </c>
      <c r="J7" s="15">
        <v>3</v>
      </c>
      <c r="K7" s="48">
        <v>4</v>
      </c>
      <c r="L7" s="15">
        <v>5</v>
      </c>
      <c r="M7" s="48">
        <v>6</v>
      </c>
      <c r="N7" s="15">
        <v>7</v>
      </c>
      <c r="O7" s="48">
        <v>8</v>
      </c>
      <c r="P7" s="15">
        <v>9</v>
      </c>
      <c r="Q7" s="48">
        <v>10</v>
      </c>
      <c r="R7" s="15">
        <v>11</v>
      </c>
      <c r="S7" s="48">
        <v>12</v>
      </c>
      <c r="T7" s="15">
        <v>13</v>
      </c>
      <c r="U7" s="16">
        <f>SUM(H7:T7)</f>
        <v>91</v>
      </c>
    </row>
    <row r="8" spans="1:21" ht="18" customHeight="1" x14ac:dyDescent="0.25">
      <c r="A8" s="2" t="s">
        <v>90</v>
      </c>
      <c r="B8" s="3">
        <v>1</v>
      </c>
      <c r="C8" s="4">
        <v>2000</v>
      </c>
      <c r="D8" s="3">
        <v>12</v>
      </c>
      <c r="E8" s="5">
        <v>42982</v>
      </c>
      <c r="F8" s="6" t="s">
        <v>47</v>
      </c>
      <c r="G8" s="7" t="s">
        <v>21</v>
      </c>
      <c r="H8" s="8">
        <v>1</v>
      </c>
      <c r="I8" s="9">
        <v>1</v>
      </c>
      <c r="J8" s="10">
        <v>1</v>
      </c>
      <c r="K8" s="9">
        <v>1</v>
      </c>
      <c r="L8" s="10">
        <v>1</v>
      </c>
      <c r="M8" s="9">
        <v>1</v>
      </c>
      <c r="N8" s="10">
        <v>1</v>
      </c>
      <c r="O8" s="9">
        <v>1</v>
      </c>
      <c r="P8" s="10">
        <v>1</v>
      </c>
      <c r="Q8" s="9">
        <v>1</v>
      </c>
      <c r="R8" s="10">
        <v>1</v>
      </c>
      <c r="S8" s="9">
        <v>1</v>
      </c>
      <c r="T8" s="10">
        <v>1</v>
      </c>
      <c r="U8" s="11">
        <v>1</v>
      </c>
    </row>
    <row r="9" spans="1:21" ht="18" customHeight="1" x14ac:dyDescent="0.25">
      <c r="A9" s="2" t="s">
        <v>90</v>
      </c>
      <c r="B9" s="3">
        <v>2</v>
      </c>
      <c r="C9" s="4">
        <v>2000</v>
      </c>
      <c r="D9" s="3">
        <v>12</v>
      </c>
      <c r="E9" s="5">
        <v>42982</v>
      </c>
      <c r="F9" s="6" t="s">
        <v>47</v>
      </c>
      <c r="G9" s="13" t="s">
        <v>22</v>
      </c>
      <c r="H9" s="14">
        <v>1</v>
      </c>
      <c r="I9" s="48">
        <v>2</v>
      </c>
      <c r="J9" s="15">
        <v>3</v>
      </c>
      <c r="K9" s="48">
        <v>4</v>
      </c>
      <c r="L9" s="15">
        <v>5</v>
      </c>
      <c r="M9" s="48">
        <v>6</v>
      </c>
      <c r="N9" s="15">
        <v>7</v>
      </c>
      <c r="O9" s="48">
        <v>8</v>
      </c>
      <c r="P9" s="15">
        <v>9</v>
      </c>
      <c r="Q9" s="48">
        <v>10</v>
      </c>
      <c r="R9" s="15">
        <v>11</v>
      </c>
      <c r="S9" s="48">
        <v>12</v>
      </c>
      <c r="T9" s="15">
        <v>13</v>
      </c>
      <c r="U9" s="16">
        <f>SUM(H9:T9)</f>
        <v>91</v>
      </c>
    </row>
    <row r="10" spans="1:21" ht="18" customHeight="1" x14ac:dyDescent="0.25">
      <c r="A10" s="2" t="s">
        <v>90</v>
      </c>
      <c r="B10" s="3">
        <v>1</v>
      </c>
      <c r="C10" s="4">
        <v>2000</v>
      </c>
      <c r="D10" s="3">
        <v>13</v>
      </c>
      <c r="E10" s="5">
        <v>42996</v>
      </c>
      <c r="F10" s="6" t="s">
        <v>48</v>
      </c>
      <c r="G10" s="7" t="s">
        <v>21</v>
      </c>
      <c r="H10" s="8">
        <v>1</v>
      </c>
      <c r="I10" s="9">
        <v>1</v>
      </c>
      <c r="J10" s="10">
        <v>1</v>
      </c>
      <c r="K10" s="9">
        <v>1</v>
      </c>
      <c r="L10" s="10">
        <v>1</v>
      </c>
      <c r="M10" s="9">
        <v>1</v>
      </c>
      <c r="N10" s="10">
        <v>1</v>
      </c>
      <c r="O10" s="9">
        <v>1</v>
      </c>
      <c r="P10" s="10">
        <v>1</v>
      </c>
      <c r="Q10" s="9">
        <v>1</v>
      </c>
      <c r="R10" s="10">
        <v>1</v>
      </c>
      <c r="S10" s="9">
        <v>1</v>
      </c>
      <c r="T10" s="10">
        <v>1</v>
      </c>
      <c r="U10" s="11">
        <v>1</v>
      </c>
    </row>
    <row r="11" spans="1:21" ht="18" customHeight="1" x14ac:dyDescent="0.25">
      <c r="A11" s="2" t="s">
        <v>90</v>
      </c>
      <c r="B11" s="3">
        <v>2</v>
      </c>
      <c r="C11" s="4">
        <v>2000</v>
      </c>
      <c r="D11" s="3">
        <v>13</v>
      </c>
      <c r="E11" s="5">
        <v>42996</v>
      </c>
      <c r="F11" s="6" t="s">
        <v>48</v>
      </c>
      <c r="G11" s="13" t="s">
        <v>22</v>
      </c>
      <c r="H11" s="14">
        <v>1</v>
      </c>
      <c r="I11" s="48">
        <v>2</v>
      </c>
      <c r="J11" s="15">
        <v>3</v>
      </c>
      <c r="K11" s="48">
        <v>4</v>
      </c>
      <c r="L11" s="15">
        <v>5</v>
      </c>
      <c r="M11" s="48">
        <v>6</v>
      </c>
      <c r="N11" s="15">
        <v>7</v>
      </c>
      <c r="O11" s="48">
        <v>8</v>
      </c>
      <c r="P11" s="15">
        <v>9</v>
      </c>
      <c r="Q11" s="48">
        <v>10</v>
      </c>
      <c r="R11" s="15">
        <v>11</v>
      </c>
      <c r="S11" s="48">
        <v>12</v>
      </c>
      <c r="T11" s="15">
        <v>13</v>
      </c>
      <c r="U11" s="16">
        <f>SUM(H11:T11)</f>
        <v>91</v>
      </c>
    </row>
    <row r="12" spans="1:21" ht="18" customHeight="1" x14ac:dyDescent="0.25">
      <c r="A12" s="2" t="s">
        <v>90</v>
      </c>
      <c r="B12" s="3">
        <v>1</v>
      </c>
      <c r="C12" s="4">
        <v>2000</v>
      </c>
      <c r="D12" s="3">
        <v>14</v>
      </c>
      <c r="E12" s="5">
        <v>43174</v>
      </c>
      <c r="F12" s="6" t="s">
        <v>49</v>
      </c>
      <c r="G12" s="7" t="s">
        <v>21</v>
      </c>
      <c r="H12" s="8">
        <v>0.64102564102564108</v>
      </c>
      <c r="I12" s="9">
        <v>0.64102564102564108</v>
      </c>
      <c r="J12" s="10">
        <v>0.64102564102564108</v>
      </c>
      <c r="K12" s="9">
        <v>0.64102564102564108</v>
      </c>
      <c r="L12" s="10">
        <v>0.64102564102564108</v>
      </c>
      <c r="M12" s="9">
        <v>0.64102564102564108</v>
      </c>
      <c r="N12" s="10">
        <v>0.64102564102564108</v>
      </c>
      <c r="O12" s="9">
        <v>0.64102564102564108</v>
      </c>
      <c r="P12" s="10">
        <v>0.64102564102564108</v>
      </c>
      <c r="Q12" s="9">
        <v>0.64102564102564108</v>
      </c>
      <c r="R12" s="10">
        <v>0.64102564102564108</v>
      </c>
      <c r="S12" s="9">
        <v>0.64102564102564108</v>
      </c>
      <c r="T12" s="10">
        <v>0.64102564102564108</v>
      </c>
      <c r="U12" s="11">
        <v>0.64102564102564119</v>
      </c>
    </row>
    <row r="13" spans="1:21" ht="18" customHeight="1" x14ac:dyDescent="0.25">
      <c r="A13" s="2" t="s">
        <v>90</v>
      </c>
      <c r="B13" s="3">
        <v>2</v>
      </c>
      <c r="C13" s="4">
        <v>2000</v>
      </c>
      <c r="D13" s="3">
        <v>14</v>
      </c>
      <c r="E13" s="5">
        <v>43174</v>
      </c>
      <c r="F13" s="6" t="s">
        <v>49</v>
      </c>
      <c r="G13" s="13" t="s">
        <v>22</v>
      </c>
      <c r="H13" s="14">
        <v>1</v>
      </c>
      <c r="I13" s="48">
        <v>2</v>
      </c>
      <c r="J13" s="15">
        <v>3</v>
      </c>
      <c r="K13" s="48">
        <v>4</v>
      </c>
      <c r="L13" s="15">
        <v>5</v>
      </c>
      <c r="M13" s="48">
        <v>6</v>
      </c>
      <c r="N13" s="15">
        <v>7</v>
      </c>
      <c r="O13" s="48">
        <v>8</v>
      </c>
      <c r="P13" s="15">
        <v>9</v>
      </c>
      <c r="Q13" s="48">
        <v>10</v>
      </c>
      <c r="R13" s="15">
        <v>11</v>
      </c>
      <c r="S13" s="48">
        <v>12</v>
      </c>
      <c r="T13" s="15">
        <v>13</v>
      </c>
      <c r="U13" s="16">
        <f>SUM(H13:T13)</f>
        <v>91</v>
      </c>
    </row>
    <row r="14" spans="1:21" ht="18" customHeight="1" x14ac:dyDescent="0.25">
      <c r="A14" s="2" t="s">
        <v>90</v>
      </c>
      <c r="B14" s="3">
        <v>1</v>
      </c>
      <c r="C14" s="4">
        <v>2000</v>
      </c>
      <c r="D14" s="3">
        <v>15</v>
      </c>
      <c r="E14" s="5">
        <v>43191</v>
      </c>
      <c r="F14" s="6" t="s">
        <v>50</v>
      </c>
      <c r="G14" s="7" t="s">
        <v>21</v>
      </c>
      <c r="H14" s="8">
        <v>0.51282051282051277</v>
      </c>
      <c r="I14" s="9">
        <v>0.51282051282051277</v>
      </c>
      <c r="J14" s="10">
        <v>0.51282051282051277</v>
      </c>
      <c r="K14" s="9">
        <v>0.51282051282051277</v>
      </c>
      <c r="L14" s="10">
        <v>0.51282051282051277</v>
      </c>
      <c r="M14" s="9">
        <v>0.51282051282051277</v>
      </c>
      <c r="N14" s="10">
        <v>0.51282051282051277</v>
      </c>
      <c r="O14" s="9">
        <v>0.51282051282051277</v>
      </c>
      <c r="P14" s="10">
        <v>0.51282051282051277</v>
      </c>
      <c r="Q14" s="9">
        <v>0.51282051282051277</v>
      </c>
      <c r="R14" s="10">
        <v>0.51282051282051277</v>
      </c>
      <c r="S14" s="9">
        <v>0.51282051282051277</v>
      </c>
      <c r="T14" s="10">
        <v>0.51282051282051277</v>
      </c>
      <c r="U14" s="11">
        <v>0.51282051282051277</v>
      </c>
    </row>
    <row r="15" spans="1:21" ht="18" customHeight="1" x14ac:dyDescent="0.25">
      <c r="A15" s="2" t="s">
        <v>90</v>
      </c>
      <c r="B15" s="3">
        <v>2</v>
      </c>
      <c r="C15" s="4">
        <v>2000</v>
      </c>
      <c r="D15" s="3">
        <v>15</v>
      </c>
      <c r="E15" s="5">
        <v>43191</v>
      </c>
      <c r="F15" s="6" t="s">
        <v>50</v>
      </c>
      <c r="G15" s="13" t="s">
        <v>22</v>
      </c>
      <c r="H15" s="14">
        <v>1</v>
      </c>
      <c r="I15" s="48">
        <v>2</v>
      </c>
      <c r="J15" s="15">
        <v>3</v>
      </c>
      <c r="K15" s="48">
        <v>4</v>
      </c>
      <c r="L15" s="15">
        <v>5</v>
      </c>
      <c r="M15" s="48">
        <v>6</v>
      </c>
      <c r="N15" s="15">
        <v>7</v>
      </c>
      <c r="O15" s="48">
        <v>8</v>
      </c>
      <c r="P15" s="15">
        <v>9</v>
      </c>
      <c r="Q15" s="48">
        <v>10</v>
      </c>
      <c r="R15" s="15">
        <v>11</v>
      </c>
      <c r="S15" s="48">
        <v>12</v>
      </c>
      <c r="T15" s="15">
        <v>13</v>
      </c>
      <c r="U15" s="16">
        <f>SUM(H15:T15)</f>
        <v>91</v>
      </c>
    </row>
    <row r="16" spans="1:21" ht="18" customHeight="1" x14ac:dyDescent="0.25">
      <c r="A16" s="2" t="s">
        <v>91</v>
      </c>
      <c r="B16" s="3">
        <v>1</v>
      </c>
      <c r="C16" s="4">
        <v>2000</v>
      </c>
      <c r="D16" s="3">
        <v>16</v>
      </c>
      <c r="E16" s="5">
        <v>43252</v>
      </c>
      <c r="F16" s="6" t="s">
        <v>51</v>
      </c>
      <c r="G16" s="7" t="s">
        <v>21</v>
      </c>
      <c r="H16" s="8">
        <v>1</v>
      </c>
      <c r="I16" s="9">
        <v>1</v>
      </c>
      <c r="J16" s="10">
        <v>1</v>
      </c>
      <c r="K16" s="9">
        <v>1</v>
      </c>
      <c r="L16" s="10">
        <v>1</v>
      </c>
      <c r="M16" s="9">
        <v>1</v>
      </c>
      <c r="N16" s="10">
        <v>1</v>
      </c>
      <c r="O16" s="9">
        <v>1</v>
      </c>
      <c r="P16" s="10">
        <v>1</v>
      </c>
      <c r="Q16" s="9">
        <v>1</v>
      </c>
      <c r="R16" s="10">
        <v>1</v>
      </c>
      <c r="S16" s="9">
        <v>1</v>
      </c>
      <c r="T16" s="10">
        <v>1</v>
      </c>
      <c r="U16" s="11">
        <v>1</v>
      </c>
    </row>
    <row r="17" spans="1:21" ht="18" customHeight="1" x14ac:dyDescent="0.25">
      <c r="A17" s="2" t="s">
        <v>91</v>
      </c>
      <c r="B17" s="3">
        <v>2</v>
      </c>
      <c r="C17" s="4">
        <v>2000</v>
      </c>
      <c r="D17" s="3">
        <v>16</v>
      </c>
      <c r="E17" s="5">
        <v>43252</v>
      </c>
      <c r="F17" s="6" t="s">
        <v>51</v>
      </c>
      <c r="G17" s="13" t="s">
        <v>22</v>
      </c>
      <c r="H17" s="14">
        <v>1</v>
      </c>
      <c r="I17" s="48">
        <v>2</v>
      </c>
      <c r="J17" s="15">
        <v>3</v>
      </c>
      <c r="K17" s="48">
        <v>4</v>
      </c>
      <c r="L17" s="15">
        <v>5</v>
      </c>
      <c r="M17" s="48">
        <v>6</v>
      </c>
      <c r="N17" s="15">
        <v>7</v>
      </c>
      <c r="O17" s="48">
        <v>8</v>
      </c>
      <c r="P17" s="15">
        <v>9</v>
      </c>
      <c r="Q17" s="48">
        <v>10</v>
      </c>
      <c r="R17" s="15">
        <v>11</v>
      </c>
      <c r="S17" s="48">
        <v>12</v>
      </c>
      <c r="T17" s="15">
        <v>13</v>
      </c>
      <c r="U17" s="16">
        <f>SUM(H17:T17)</f>
        <v>91</v>
      </c>
    </row>
    <row r="18" spans="1:21" ht="18" customHeight="1" x14ac:dyDescent="0.25">
      <c r="A18" s="2" t="s">
        <v>91</v>
      </c>
      <c r="B18" s="3">
        <v>1</v>
      </c>
      <c r="C18" s="4">
        <v>2000</v>
      </c>
      <c r="D18" s="3">
        <v>17</v>
      </c>
      <c r="E18" s="5">
        <v>43252</v>
      </c>
      <c r="F18" s="6" t="s">
        <v>52</v>
      </c>
      <c r="G18" s="7" t="s">
        <v>21</v>
      </c>
      <c r="H18" s="8">
        <v>1</v>
      </c>
      <c r="I18" s="9">
        <v>1</v>
      </c>
      <c r="J18" s="10">
        <v>1</v>
      </c>
      <c r="K18" s="9">
        <v>1</v>
      </c>
      <c r="L18" s="10">
        <v>1</v>
      </c>
      <c r="M18" s="9">
        <v>1</v>
      </c>
      <c r="N18" s="10">
        <v>1</v>
      </c>
      <c r="O18" s="9">
        <v>1</v>
      </c>
      <c r="P18" s="10">
        <v>1</v>
      </c>
      <c r="Q18" s="9">
        <v>1</v>
      </c>
      <c r="R18" s="10">
        <v>1</v>
      </c>
      <c r="S18" s="9">
        <v>1</v>
      </c>
      <c r="T18" s="10">
        <v>1</v>
      </c>
      <c r="U18" s="11">
        <v>1</v>
      </c>
    </row>
    <row r="19" spans="1:21" ht="18" customHeight="1" x14ac:dyDescent="0.25">
      <c r="A19" s="2" t="s">
        <v>91</v>
      </c>
      <c r="B19" s="3">
        <v>2</v>
      </c>
      <c r="C19" s="4">
        <v>2000</v>
      </c>
      <c r="D19" s="3">
        <v>17</v>
      </c>
      <c r="E19" s="5">
        <v>43252</v>
      </c>
      <c r="F19" s="6" t="s">
        <v>52</v>
      </c>
      <c r="G19" s="13" t="s">
        <v>22</v>
      </c>
      <c r="H19" s="14">
        <v>1</v>
      </c>
      <c r="I19" s="48">
        <v>2</v>
      </c>
      <c r="J19" s="15">
        <v>3</v>
      </c>
      <c r="K19" s="48">
        <v>4</v>
      </c>
      <c r="L19" s="15">
        <v>5</v>
      </c>
      <c r="M19" s="48">
        <v>6</v>
      </c>
      <c r="N19" s="15">
        <v>7</v>
      </c>
      <c r="O19" s="48">
        <v>8</v>
      </c>
      <c r="P19" s="15">
        <v>9</v>
      </c>
      <c r="Q19" s="48">
        <v>10</v>
      </c>
      <c r="R19" s="15">
        <v>11</v>
      </c>
      <c r="S19" s="48">
        <v>12</v>
      </c>
      <c r="T19" s="15">
        <v>13</v>
      </c>
      <c r="U19" s="16">
        <f>SUM(H19:T19)</f>
        <v>91</v>
      </c>
    </row>
    <row r="20" spans="1:21" ht="18" customHeight="1" x14ac:dyDescent="0.25">
      <c r="A20" s="2" t="s">
        <v>91</v>
      </c>
      <c r="B20" s="3">
        <v>1</v>
      </c>
      <c r="C20" s="4">
        <v>2000</v>
      </c>
      <c r="D20" s="3">
        <v>18</v>
      </c>
      <c r="E20" s="5">
        <v>43344</v>
      </c>
      <c r="F20" s="6" t="s">
        <v>53</v>
      </c>
      <c r="G20" s="7" t="s">
        <v>21</v>
      </c>
      <c r="H20" s="8">
        <v>1</v>
      </c>
      <c r="I20" s="9">
        <v>1</v>
      </c>
      <c r="J20" s="10">
        <v>1</v>
      </c>
      <c r="K20" s="9">
        <v>1</v>
      </c>
      <c r="L20" s="10">
        <v>1</v>
      </c>
      <c r="M20" s="9">
        <v>1</v>
      </c>
      <c r="N20" s="10">
        <v>1</v>
      </c>
      <c r="O20" s="9">
        <v>1</v>
      </c>
      <c r="P20" s="10">
        <v>1</v>
      </c>
      <c r="Q20" s="9">
        <v>1</v>
      </c>
      <c r="R20" s="10">
        <v>1</v>
      </c>
      <c r="S20" s="9">
        <v>1</v>
      </c>
      <c r="T20" s="10">
        <v>1</v>
      </c>
      <c r="U20" s="11">
        <v>1</v>
      </c>
    </row>
    <row r="21" spans="1:21" ht="18" customHeight="1" x14ac:dyDescent="0.25">
      <c r="A21" s="2" t="s">
        <v>91</v>
      </c>
      <c r="B21" s="3">
        <v>2</v>
      </c>
      <c r="C21" s="4">
        <v>2000</v>
      </c>
      <c r="D21" s="3">
        <v>18</v>
      </c>
      <c r="E21" s="5">
        <v>43344</v>
      </c>
      <c r="F21" s="6" t="s">
        <v>53</v>
      </c>
      <c r="G21" s="13" t="s">
        <v>22</v>
      </c>
      <c r="H21" s="14">
        <v>1</v>
      </c>
      <c r="I21" s="48">
        <v>2</v>
      </c>
      <c r="J21" s="15">
        <v>3</v>
      </c>
      <c r="K21" s="48">
        <v>4</v>
      </c>
      <c r="L21" s="15">
        <v>5</v>
      </c>
      <c r="M21" s="48">
        <v>6</v>
      </c>
      <c r="N21" s="15">
        <v>7</v>
      </c>
      <c r="O21" s="48">
        <v>8</v>
      </c>
      <c r="P21" s="15">
        <v>9</v>
      </c>
      <c r="Q21" s="48">
        <v>10</v>
      </c>
      <c r="R21" s="15">
        <v>11</v>
      </c>
      <c r="S21" s="48">
        <v>12</v>
      </c>
      <c r="T21" s="15">
        <v>13</v>
      </c>
      <c r="U21" s="16">
        <f>SUM(H21:T21)</f>
        <v>91</v>
      </c>
    </row>
    <row r="22" spans="1:21" ht="18" customHeight="1" x14ac:dyDescent="0.25">
      <c r="A22" s="2" t="s">
        <v>91</v>
      </c>
      <c r="B22" s="3">
        <v>1</v>
      </c>
      <c r="C22" s="4">
        <v>2000</v>
      </c>
      <c r="D22" s="3">
        <v>19</v>
      </c>
      <c r="E22" s="5">
        <v>43405</v>
      </c>
      <c r="F22" s="6" t="s">
        <v>54</v>
      </c>
      <c r="G22" s="7" t="s">
        <v>21</v>
      </c>
      <c r="H22" s="8">
        <v>1</v>
      </c>
      <c r="I22" s="9">
        <v>1</v>
      </c>
      <c r="J22" s="10">
        <v>1</v>
      </c>
      <c r="K22" s="9">
        <v>1</v>
      </c>
      <c r="L22" s="10">
        <v>1</v>
      </c>
      <c r="M22" s="9">
        <v>1</v>
      </c>
      <c r="N22" s="10">
        <v>1</v>
      </c>
      <c r="O22" s="9">
        <v>1</v>
      </c>
      <c r="P22" s="10">
        <v>1</v>
      </c>
      <c r="Q22" s="9">
        <v>1</v>
      </c>
      <c r="R22" s="10">
        <v>1</v>
      </c>
      <c r="S22" s="9">
        <v>1</v>
      </c>
      <c r="T22" s="10">
        <v>1</v>
      </c>
      <c r="U22" s="11">
        <v>1</v>
      </c>
    </row>
    <row r="23" spans="1:21" ht="18" customHeight="1" x14ac:dyDescent="0.25">
      <c r="A23" s="2" t="s">
        <v>91</v>
      </c>
      <c r="B23" s="3">
        <v>2</v>
      </c>
      <c r="C23" s="4">
        <v>2000</v>
      </c>
      <c r="D23" s="3">
        <v>19</v>
      </c>
      <c r="E23" s="5">
        <v>43405</v>
      </c>
      <c r="F23" s="6" t="s">
        <v>54</v>
      </c>
      <c r="G23" s="13" t="s">
        <v>22</v>
      </c>
      <c r="H23" s="14">
        <v>1</v>
      </c>
      <c r="I23" s="48">
        <v>2</v>
      </c>
      <c r="J23" s="15">
        <v>3</v>
      </c>
      <c r="K23" s="48">
        <v>4</v>
      </c>
      <c r="L23" s="15">
        <v>5</v>
      </c>
      <c r="M23" s="48">
        <v>6</v>
      </c>
      <c r="N23" s="15">
        <v>7</v>
      </c>
      <c r="O23" s="48">
        <v>8</v>
      </c>
      <c r="P23" s="15">
        <v>9</v>
      </c>
      <c r="Q23" s="48">
        <v>10</v>
      </c>
      <c r="R23" s="15">
        <v>11</v>
      </c>
      <c r="S23" s="48">
        <v>12</v>
      </c>
      <c r="T23" s="15">
        <v>13</v>
      </c>
      <c r="U23" s="16">
        <f>SUM(H23:T23)</f>
        <v>91</v>
      </c>
    </row>
    <row r="24" spans="1:21" ht="18" customHeight="1" x14ac:dyDescent="0.25">
      <c r="A24" s="2" t="s">
        <v>91</v>
      </c>
      <c r="B24" s="3">
        <v>1</v>
      </c>
      <c r="C24" s="4">
        <v>2000</v>
      </c>
      <c r="D24" s="3">
        <v>2</v>
      </c>
      <c r="E24" s="5">
        <v>36971</v>
      </c>
      <c r="F24" s="6" t="s">
        <v>37</v>
      </c>
      <c r="G24" s="7" t="s">
        <v>21</v>
      </c>
      <c r="H24" s="8">
        <v>0.61538461538461542</v>
      </c>
      <c r="I24" s="9">
        <v>0.61538461538461542</v>
      </c>
      <c r="J24" s="10">
        <v>0.61538461538461542</v>
      </c>
      <c r="K24" s="9">
        <v>0.61538461538461542</v>
      </c>
      <c r="L24" s="10">
        <v>0.61538461538461542</v>
      </c>
      <c r="M24" s="9">
        <v>0.61538461538461542</v>
      </c>
      <c r="N24" s="10">
        <v>0.61538461538461542</v>
      </c>
      <c r="O24" s="9">
        <v>0.61538461538461542</v>
      </c>
      <c r="P24" s="10">
        <v>0.61538461538461542</v>
      </c>
      <c r="Q24" s="9">
        <v>0.61538461538461542</v>
      </c>
      <c r="R24" s="10">
        <v>0.61538461538461542</v>
      </c>
      <c r="S24" s="9">
        <v>0.61538461538461542</v>
      </c>
      <c r="T24" s="10">
        <v>0.61538461538461542</v>
      </c>
      <c r="U24" s="11">
        <v>0.6153846153846152</v>
      </c>
    </row>
    <row r="25" spans="1:21" ht="18" customHeight="1" x14ac:dyDescent="0.25">
      <c r="A25" s="2" t="s">
        <v>91</v>
      </c>
      <c r="B25" s="3">
        <v>2</v>
      </c>
      <c r="C25" s="4">
        <v>2000</v>
      </c>
      <c r="D25" s="3">
        <v>2</v>
      </c>
      <c r="E25" s="5">
        <v>36971</v>
      </c>
      <c r="F25" s="6" t="s">
        <v>37</v>
      </c>
      <c r="G25" s="13" t="s">
        <v>22</v>
      </c>
      <c r="H25" s="14">
        <v>1</v>
      </c>
      <c r="I25" s="48">
        <v>2</v>
      </c>
      <c r="J25" s="15">
        <v>3</v>
      </c>
      <c r="K25" s="48">
        <v>4</v>
      </c>
      <c r="L25" s="15">
        <v>5</v>
      </c>
      <c r="M25" s="48">
        <v>6</v>
      </c>
      <c r="N25" s="15">
        <v>7</v>
      </c>
      <c r="O25" s="48">
        <v>8</v>
      </c>
      <c r="P25" s="15">
        <v>9</v>
      </c>
      <c r="Q25" s="48">
        <v>10</v>
      </c>
      <c r="R25" s="15">
        <v>11</v>
      </c>
      <c r="S25" s="48">
        <v>12</v>
      </c>
      <c r="T25" s="15">
        <v>13</v>
      </c>
      <c r="U25" s="16">
        <f>SUM(H25:T25)</f>
        <v>91</v>
      </c>
    </row>
    <row r="26" spans="1:21" ht="18" customHeight="1" x14ac:dyDescent="0.25">
      <c r="A26" s="2" t="s">
        <v>92</v>
      </c>
      <c r="B26" s="3">
        <v>1</v>
      </c>
      <c r="C26" s="4">
        <v>2000</v>
      </c>
      <c r="D26" s="3">
        <v>20</v>
      </c>
      <c r="E26" s="5">
        <v>43405</v>
      </c>
      <c r="F26" s="6" t="s">
        <v>55</v>
      </c>
      <c r="G26" s="7" t="s">
        <v>21</v>
      </c>
      <c r="H26" s="8">
        <v>0.51282051282051277</v>
      </c>
      <c r="I26" s="9">
        <v>0.51282051282051277</v>
      </c>
      <c r="J26" s="10">
        <v>0.51282051282051277</v>
      </c>
      <c r="K26" s="9">
        <v>0.51282051282051277</v>
      </c>
      <c r="L26" s="10">
        <v>0.51282051282051277</v>
      </c>
      <c r="M26" s="9">
        <v>0.51282051282051277</v>
      </c>
      <c r="N26" s="10">
        <v>0.51282051282051277</v>
      </c>
      <c r="O26" s="9">
        <v>0.51282051282051277</v>
      </c>
      <c r="P26" s="10">
        <v>0.51282051282051277</v>
      </c>
      <c r="Q26" s="9">
        <v>0.51282051282051277</v>
      </c>
      <c r="R26" s="10">
        <v>0.51282051282051277</v>
      </c>
      <c r="S26" s="9">
        <v>0.51282051282051277</v>
      </c>
      <c r="T26" s="10">
        <v>0.51282051282051277</v>
      </c>
      <c r="U26" s="11">
        <v>0.51282051282051277</v>
      </c>
    </row>
    <row r="27" spans="1:21" ht="18" customHeight="1" x14ac:dyDescent="0.25">
      <c r="A27" s="2" t="s">
        <v>92</v>
      </c>
      <c r="B27" s="3">
        <v>2</v>
      </c>
      <c r="C27" s="4">
        <v>2000</v>
      </c>
      <c r="D27" s="3">
        <v>20</v>
      </c>
      <c r="E27" s="5">
        <v>43405</v>
      </c>
      <c r="F27" s="6" t="s">
        <v>55</v>
      </c>
      <c r="G27" s="13" t="s">
        <v>22</v>
      </c>
      <c r="H27" s="14">
        <v>1</v>
      </c>
      <c r="I27" s="48">
        <v>2</v>
      </c>
      <c r="J27" s="15">
        <v>3</v>
      </c>
      <c r="K27" s="48">
        <v>4</v>
      </c>
      <c r="L27" s="15">
        <v>5</v>
      </c>
      <c r="M27" s="48">
        <v>6</v>
      </c>
      <c r="N27" s="15">
        <v>7</v>
      </c>
      <c r="O27" s="48">
        <v>8</v>
      </c>
      <c r="P27" s="15">
        <v>9</v>
      </c>
      <c r="Q27" s="48">
        <v>10</v>
      </c>
      <c r="R27" s="15">
        <v>11</v>
      </c>
      <c r="S27" s="48">
        <v>12</v>
      </c>
      <c r="T27" s="15">
        <v>13</v>
      </c>
      <c r="U27" s="16">
        <f>SUM(H27:T27)</f>
        <v>91</v>
      </c>
    </row>
    <row r="28" spans="1:21" ht="18" customHeight="1" x14ac:dyDescent="0.25">
      <c r="A28" s="2" t="s">
        <v>92</v>
      </c>
      <c r="B28" s="3">
        <v>1</v>
      </c>
      <c r="C28" s="4">
        <v>2000</v>
      </c>
      <c r="D28" s="3">
        <v>21</v>
      </c>
      <c r="E28" s="5">
        <v>43405</v>
      </c>
      <c r="F28" s="6" t="s">
        <v>56</v>
      </c>
      <c r="G28" s="7" t="s">
        <v>21</v>
      </c>
      <c r="H28" s="8">
        <v>0.64102564102564108</v>
      </c>
      <c r="I28" s="9">
        <v>0.64102564102564108</v>
      </c>
      <c r="J28" s="10">
        <v>0.64102564102564108</v>
      </c>
      <c r="K28" s="9">
        <v>0.64102564102564108</v>
      </c>
      <c r="L28" s="10">
        <v>0.64102564102564108</v>
      </c>
      <c r="M28" s="9">
        <v>0.64102564102564108</v>
      </c>
      <c r="N28" s="10">
        <v>0.64102564102564108</v>
      </c>
      <c r="O28" s="9">
        <v>0.64102564102564108</v>
      </c>
      <c r="P28" s="10">
        <v>0.64102564102564108</v>
      </c>
      <c r="Q28" s="9">
        <v>0.64102564102564108</v>
      </c>
      <c r="R28" s="10">
        <v>0.64102564102564108</v>
      </c>
      <c r="S28" s="9">
        <v>0.64102564102564108</v>
      </c>
      <c r="T28" s="10">
        <v>0.64102564102564108</v>
      </c>
      <c r="U28" s="11">
        <v>0.64102564102564119</v>
      </c>
    </row>
    <row r="29" spans="1:21" ht="18" customHeight="1" x14ac:dyDescent="0.25">
      <c r="A29" s="2" t="s">
        <v>92</v>
      </c>
      <c r="B29" s="3">
        <v>2</v>
      </c>
      <c r="C29" s="4">
        <v>2000</v>
      </c>
      <c r="D29" s="3">
        <v>21</v>
      </c>
      <c r="E29" s="5">
        <v>43405</v>
      </c>
      <c r="F29" s="6" t="s">
        <v>56</v>
      </c>
      <c r="G29" s="13" t="s">
        <v>22</v>
      </c>
      <c r="H29" s="14">
        <v>1</v>
      </c>
      <c r="I29" s="48">
        <v>2</v>
      </c>
      <c r="J29" s="15">
        <v>3</v>
      </c>
      <c r="K29" s="48">
        <v>4</v>
      </c>
      <c r="L29" s="15">
        <v>5</v>
      </c>
      <c r="M29" s="48">
        <v>6</v>
      </c>
      <c r="N29" s="15">
        <v>7</v>
      </c>
      <c r="O29" s="48">
        <v>8</v>
      </c>
      <c r="P29" s="15">
        <v>9</v>
      </c>
      <c r="Q29" s="48">
        <v>10</v>
      </c>
      <c r="R29" s="15">
        <v>11</v>
      </c>
      <c r="S29" s="48">
        <v>12</v>
      </c>
      <c r="T29" s="15">
        <v>13</v>
      </c>
      <c r="U29" s="16">
        <f>SUM(H29:T29)</f>
        <v>91</v>
      </c>
    </row>
    <row r="30" spans="1:21" ht="18" customHeight="1" x14ac:dyDescent="0.25">
      <c r="A30" s="2" t="s">
        <v>92</v>
      </c>
      <c r="B30" s="3">
        <v>1</v>
      </c>
      <c r="C30" s="4">
        <v>2000</v>
      </c>
      <c r="D30" s="3">
        <v>22</v>
      </c>
      <c r="E30" s="5">
        <v>43556</v>
      </c>
      <c r="F30" s="6" t="s">
        <v>57</v>
      </c>
      <c r="G30" s="7" t="s">
        <v>21</v>
      </c>
      <c r="H30" s="8">
        <v>1</v>
      </c>
      <c r="I30" s="9">
        <v>1</v>
      </c>
      <c r="J30" s="10">
        <v>1</v>
      </c>
      <c r="K30" s="9">
        <v>1</v>
      </c>
      <c r="L30" s="10">
        <v>1</v>
      </c>
      <c r="M30" s="9">
        <v>1</v>
      </c>
      <c r="N30" s="10">
        <v>1</v>
      </c>
      <c r="O30" s="9">
        <v>1</v>
      </c>
      <c r="P30" s="10">
        <v>1</v>
      </c>
      <c r="Q30" s="9">
        <v>1</v>
      </c>
      <c r="R30" s="10">
        <v>1</v>
      </c>
      <c r="S30" s="9">
        <v>1</v>
      </c>
      <c r="T30" s="10">
        <v>1</v>
      </c>
      <c r="U30" s="11">
        <v>1</v>
      </c>
    </row>
    <row r="31" spans="1:21" ht="18" customHeight="1" x14ac:dyDescent="0.25">
      <c r="A31" s="2" t="s">
        <v>92</v>
      </c>
      <c r="B31" s="3">
        <v>2</v>
      </c>
      <c r="C31" s="4">
        <v>2000</v>
      </c>
      <c r="D31" s="3">
        <v>22</v>
      </c>
      <c r="E31" s="5">
        <v>43556</v>
      </c>
      <c r="F31" s="6" t="s">
        <v>57</v>
      </c>
      <c r="G31" s="13" t="s">
        <v>22</v>
      </c>
      <c r="H31" s="14">
        <v>1</v>
      </c>
      <c r="I31" s="48">
        <v>2</v>
      </c>
      <c r="J31" s="15">
        <v>3</v>
      </c>
      <c r="K31" s="48">
        <v>4</v>
      </c>
      <c r="L31" s="15">
        <v>5</v>
      </c>
      <c r="M31" s="48">
        <v>6</v>
      </c>
      <c r="N31" s="15">
        <v>7</v>
      </c>
      <c r="O31" s="48">
        <v>8</v>
      </c>
      <c r="P31" s="15">
        <v>9</v>
      </c>
      <c r="Q31" s="48">
        <v>10</v>
      </c>
      <c r="R31" s="15">
        <v>11</v>
      </c>
      <c r="S31" s="48">
        <v>12</v>
      </c>
      <c r="T31" s="15">
        <v>13</v>
      </c>
      <c r="U31" s="16">
        <f>SUM(H31:T31)</f>
        <v>91</v>
      </c>
    </row>
    <row r="32" spans="1:21" ht="18" customHeight="1" x14ac:dyDescent="0.25">
      <c r="A32" s="2" t="s">
        <v>92</v>
      </c>
      <c r="B32" s="3">
        <v>1</v>
      </c>
      <c r="C32" s="4">
        <v>2000</v>
      </c>
      <c r="D32" s="3">
        <v>23</v>
      </c>
      <c r="E32" s="5">
        <v>43617</v>
      </c>
      <c r="F32" s="6" t="s">
        <v>58</v>
      </c>
      <c r="G32" s="7" t="s">
        <v>21</v>
      </c>
      <c r="H32" s="8">
        <v>1</v>
      </c>
      <c r="I32" s="9">
        <v>1</v>
      </c>
      <c r="J32" s="10">
        <v>1</v>
      </c>
      <c r="K32" s="9">
        <v>1</v>
      </c>
      <c r="L32" s="10">
        <v>1</v>
      </c>
      <c r="M32" s="9">
        <v>1</v>
      </c>
      <c r="N32" s="10">
        <v>1</v>
      </c>
      <c r="O32" s="9">
        <v>1</v>
      </c>
      <c r="P32" s="10">
        <v>1</v>
      </c>
      <c r="Q32" s="9">
        <v>1</v>
      </c>
      <c r="R32" s="10">
        <v>1</v>
      </c>
      <c r="S32" s="9">
        <v>1</v>
      </c>
      <c r="T32" s="10">
        <v>1</v>
      </c>
      <c r="U32" s="11">
        <v>1</v>
      </c>
    </row>
    <row r="33" spans="1:21" ht="18" customHeight="1" x14ac:dyDescent="0.25">
      <c r="A33" s="2" t="s">
        <v>92</v>
      </c>
      <c r="B33" s="3">
        <v>2</v>
      </c>
      <c r="C33" s="4">
        <v>2000</v>
      </c>
      <c r="D33" s="3">
        <v>23</v>
      </c>
      <c r="E33" s="5">
        <v>43617</v>
      </c>
      <c r="F33" s="6" t="s">
        <v>58</v>
      </c>
      <c r="G33" s="13" t="s">
        <v>22</v>
      </c>
      <c r="H33" s="14">
        <v>1</v>
      </c>
      <c r="I33" s="48">
        <v>2</v>
      </c>
      <c r="J33" s="15">
        <v>3</v>
      </c>
      <c r="K33" s="48">
        <v>4</v>
      </c>
      <c r="L33" s="15">
        <v>5</v>
      </c>
      <c r="M33" s="48">
        <v>6</v>
      </c>
      <c r="N33" s="15">
        <v>7</v>
      </c>
      <c r="O33" s="48">
        <v>8</v>
      </c>
      <c r="P33" s="15">
        <v>9</v>
      </c>
      <c r="Q33" s="48">
        <v>10</v>
      </c>
      <c r="R33" s="15">
        <v>11</v>
      </c>
      <c r="S33" s="48">
        <v>12</v>
      </c>
      <c r="T33" s="15">
        <v>13</v>
      </c>
      <c r="U33" s="16">
        <f>SUM(H33:T33)</f>
        <v>91</v>
      </c>
    </row>
    <row r="34" spans="1:21" ht="18" customHeight="1" x14ac:dyDescent="0.25">
      <c r="A34" s="2" t="s">
        <v>92</v>
      </c>
      <c r="B34" s="3">
        <v>1</v>
      </c>
      <c r="C34" s="4">
        <v>2000</v>
      </c>
      <c r="D34" s="3">
        <v>24</v>
      </c>
      <c r="E34" s="5">
        <v>43641</v>
      </c>
      <c r="F34" s="6" t="s">
        <v>59</v>
      </c>
      <c r="G34" s="7" t="s">
        <v>21</v>
      </c>
      <c r="H34" s="8">
        <v>1</v>
      </c>
      <c r="I34" s="9">
        <v>1</v>
      </c>
      <c r="J34" s="10">
        <v>1</v>
      </c>
      <c r="K34" s="9">
        <v>1</v>
      </c>
      <c r="L34" s="10">
        <v>1</v>
      </c>
      <c r="M34" s="9">
        <v>1</v>
      </c>
      <c r="N34" s="10">
        <v>1</v>
      </c>
      <c r="O34" s="9">
        <v>1</v>
      </c>
      <c r="P34" s="10">
        <v>1</v>
      </c>
      <c r="Q34" s="9">
        <v>1</v>
      </c>
      <c r="R34" s="10">
        <v>1</v>
      </c>
      <c r="S34" s="9">
        <v>1</v>
      </c>
      <c r="T34" s="10">
        <v>1</v>
      </c>
      <c r="U34" s="11">
        <v>1</v>
      </c>
    </row>
    <row r="35" spans="1:21" ht="18" customHeight="1" x14ac:dyDescent="0.25">
      <c r="A35" s="2" t="s">
        <v>92</v>
      </c>
      <c r="B35" s="3">
        <v>2</v>
      </c>
      <c r="C35" s="4">
        <v>2000</v>
      </c>
      <c r="D35" s="3">
        <v>24</v>
      </c>
      <c r="E35" s="5">
        <v>43641</v>
      </c>
      <c r="F35" s="6" t="s">
        <v>59</v>
      </c>
      <c r="G35" s="13" t="s">
        <v>22</v>
      </c>
      <c r="H35" s="14">
        <v>1</v>
      </c>
      <c r="I35" s="48">
        <v>2</v>
      </c>
      <c r="J35" s="15">
        <v>3</v>
      </c>
      <c r="K35" s="48">
        <v>4</v>
      </c>
      <c r="L35" s="15">
        <v>5</v>
      </c>
      <c r="M35" s="48">
        <v>6</v>
      </c>
      <c r="N35" s="15">
        <v>7</v>
      </c>
      <c r="O35" s="48">
        <v>8</v>
      </c>
      <c r="P35" s="15">
        <v>9</v>
      </c>
      <c r="Q35" s="48">
        <v>10</v>
      </c>
      <c r="R35" s="15">
        <v>11</v>
      </c>
      <c r="S35" s="48">
        <v>12</v>
      </c>
      <c r="T35" s="15">
        <v>13</v>
      </c>
      <c r="U35" s="16">
        <f>SUM(H35:T35)</f>
        <v>91</v>
      </c>
    </row>
    <row r="36" spans="1:21" ht="18" customHeight="1" x14ac:dyDescent="0.25">
      <c r="A36" s="2" t="s">
        <v>92</v>
      </c>
      <c r="B36" s="3">
        <v>1</v>
      </c>
      <c r="C36" s="4">
        <v>2000</v>
      </c>
      <c r="D36" s="3">
        <v>25</v>
      </c>
      <c r="E36" s="5">
        <v>43831</v>
      </c>
      <c r="F36" s="6" t="s">
        <v>60</v>
      </c>
      <c r="G36" s="7" t="s">
        <v>21</v>
      </c>
      <c r="H36" s="8">
        <v>1</v>
      </c>
      <c r="I36" s="9">
        <v>1</v>
      </c>
      <c r="J36" s="10">
        <v>1</v>
      </c>
      <c r="K36" s="9">
        <v>1</v>
      </c>
      <c r="L36" s="10">
        <v>1</v>
      </c>
      <c r="M36" s="9">
        <v>1</v>
      </c>
      <c r="N36" s="10">
        <v>1</v>
      </c>
      <c r="O36" s="9">
        <v>1</v>
      </c>
      <c r="P36" s="10">
        <v>1</v>
      </c>
      <c r="Q36" s="9">
        <v>1</v>
      </c>
      <c r="R36" s="10">
        <v>1</v>
      </c>
      <c r="S36" s="9">
        <v>1</v>
      </c>
      <c r="T36" s="10">
        <v>1</v>
      </c>
      <c r="U36" s="11">
        <v>1</v>
      </c>
    </row>
    <row r="37" spans="1:21" ht="18" customHeight="1" x14ac:dyDescent="0.25">
      <c r="A37" s="2" t="s">
        <v>92</v>
      </c>
      <c r="B37" s="3">
        <v>2</v>
      </c>
      <c r="C37" s="4">
        <v>2000</v>
      </c>
      <c r="D37" s="3">
        <v>25</v>
      </c>
      <c r="E37" s="5">
        <v>43831</v>
      </c>
      <c r="F37" s="6" t="s">
        <v>60</v>
      </c>
      <c r="G37" s="13" t="s">
        <v>22</v>
      </c>
      <c r="H37" s="14">
        <v>1</v>
      </c>
      <c r="I37" s="48">
        <v>2</v>
      </c>
      <c r="J37" s="15">
        <v>3</v>
      </c>
      <c r="K37" s="48">
        <v>4</v>
      </c>
      <c r="L37" s="15">
        <v>5</v>
      </c>
      <c r="M37" s="48">
        <v>6</v>
      </c>
      <c r="N37" s="15">
        <v>7</v>
      </c>
      <c r="O37" s="48">
        <v>8</v>
      </c>
      <c r="P37" s="15">
        <v>9</v>
      </c>
      <c r="Q37" s="48">
        <v>10</v>
      </c>
      <c r="R37" s="15">
        <v>11</v>
      </c>
      <c r="S37" s="48">
        <v>12</v>
      </c>
      <c r="T37" s="15">
        <v>13</v>
      </c>
      <c r="U37" s="16">
        <f>SUM(H37:T37)</f>
        <v>91</v>
      </c>
    </row>
    <row r="38" spans="1:21" ht="18" customHeight="1" x14ac:dyDescent="0.25">
      <c r="A38" s="2" t="s">
        <v>92</v>
      </c>
      <c r="B38" s="3">
        <v>1</v>
      </c>
      <c r="C38" s="4">
        <v>2000</v>
      </c>
      <c r="D38" s="3">
        <v>26</v>
      </c>
      <c r="E38" s="5">
        <v>34669</v>
      </c>
      <c r="F38" s="6" t="s">
        <v>61</v>
      </c>
      <c r="G38" s="7" t="s">
        <v>21</v>
      </c>
      <c r="H38" s="8">
        <v>1</v>
      </c>
      <c r="I38" s="9">
        <v>1</v>
      </c>
      <c r="J38" s="10">
        <v>1</v>
      </c>
      <c r="K38" s="9">
        <v>1</v>
      </c>
      <c r="L38" s="10">
        <v>1</v>
      </c>
      <c r="M38" s="9">
        <v>1</v>
      </c>
      <c r="N38" s="10">
        <v>1</v>
      </c>
      <c r="O38" s="9">
        <v>1</v>
      </c>
      <c r="P38" s="10">
        <v>1</v>
      </c>
      <c r="Q38" s="9">
        <v>1</v>
      </c>
      <c r="R38" s="10">
        <v>1</v>
      </c>
      <c r="S38" s="9">
        <v>1</v>
      </c>
      <c r="T38" s="10">
        <v>1</v>
      </c>
      <c r="U38" s="11">
        <v>1</v>
      </c>
    </row>
    <row r="39" spans="1:21" ht="18" customHeight="1" x14ac:dyDescent="0.25">
      <c r="A39" s="2" t="s">
        <v>92</v>
      </c>
      <c r="B39" s="3">
        <v>2</v>
      </c>
      <c r="C39" s="4">
        <v>2000</v>
      </c>
      <c r="D39" s="3">
        <v>26</v>
      </c>
      <c r="E39" s="5">
        <v>34669</v>
      </c>
      <c r="F39" s="6" t="s">
        <v>61</v>
      </c>
      <c r="G39" s="13" t="s">
        <v>22</v>
      </c>
      <c r="H39" s="14">
        <v>1</v>
      </c>
      <c r="I39" s="48">
        <v>2</v>
      </c>
      <c r="J39" s="15">
        <v>3</v>
      </c>
      <c r="K39" s="48">
        <v>4</v>
      </c>
      <c r="L39" s="15">
        <v>5</v>
      </c>
      <c r="M39" s="48">
        <v>6</v>
      </c>
      <c r="N39" s="15">
        <v>7</v>
      </c>
      <c r="O39" s="48">
        <v>8</v>
      </c>
      <c r="P39" s="15">
        <v>9</v>
      </c>
      <c r="Q39" s="48">
        <v>10</v>
      </c>
      <c r="R39" s="15">
        <v>11</v>
      </c>
      <c r="S39" s="48">
        <v>12</v>
      </c>
      <c r="T39" s="15">
        <v>13</v>
      </c>
      <c r="U39" s="16">
        <f>SUM(H39:T39)</f>
        <v>91</v>
      </c>
    </row>
    <row r="40" spans="1:21" ht="18" customHeight="1" x14ac:dyDescent="0.25">
      <c r="A40" s="2" t="s">
        <v>92</v>
      </c>
      <c r="B40" s="3">
        <v>1</v>
      </c>
      <c r="C40" s="4">
        <v>2000</v>
      </c>
      <c r="D40" s="3">
        <v>27</v>
      </c>
      <c r="E40" s="5">
        <v>36800</v>
      </c>
      <c r="F40" s="6" t="s">
        <v>62</v>
      </c>
      <c r="G40" s="7" t="s">
        <v>21</v>
      </c>
      <c r="H40" s="8">
        <v>1</v>
      </c>
      <c r="I40" s="9">
        <v>1</v>
      </c>
      <c r="J40" s="10">
        <v>1</v>
      </c>
      <c r="K40" s="9">
        <v>1</v>
      </c>
      <c r="L40" s="10">
        <v>1</v>
      </c>
      <c r="M40" s="9">
        <v>1</v>
      </c>
      <c r="N40" s="10">
        <v>1</v>
      </c>
      <c r="O40" s="9">
        <v>1</v>
      </c>
      <c r="P40" s="10">
        <v>1</v>
      </c>
      <c r="Q40" s="9">
        <v>1</v>
      </c>
      <c r="R40" s="10">
        <v>1</v>
      </c>
      <c r="S40" s="9">
        <v>1</v>
      </c>
      <c r="T40" s="10">
        <v>1</v>
      </c>
      <c r="U40" s="11">
        <v>1</v>
      </c>
    </row>
    <row r="41" spans="1:21" ht="18" customHeight="1" x14ac:dyDescent="0.25">
      <c r="A41" s="2" t="s">
        <v>92</v>
      </c>
      <c r="B41" s="3">
        <v>2</v>
      </c>
      <c r="C41" s="4">
        <v>2000</v>
      </c>
      <c r="D41" s="3">
        <v>27</v>
      </c>
      <c r="E41" s="5">
        <v>36800</v>
      </c>
      <c r="F41" s="6" t="s">
        <v>62</v>
      </c>
      <c r="G41" s="13" t="s">
        <v>22</v>
      </c>
      <c r="H41" s="14">
        <v>1</v>
      </c>
      <c r="I41" s="48">
        <v>2</v>
      </c>
      <c r="J41" s="15">
        <v>3</v>
      </c>
      <c r="K41" s="48">
        <v>4</v>
      </c>
      <c r="L41" s="15">
        <v>5</v>
      </c>
      <c r="M41" s="48">
        <v>6</v>
      </c>
      <c r="N41" s="15">
        <v>7</v>
      </c>
      <c r="O41" s="48">
        <v>8</v>
      </c>
      <c r="P41" s="15">
        <v>9</v>
      </c>
      <c r="Q41" s="48">
        <v>10</v>
      </c>
      <c r="R41" s="15">
        <v>11</v>
      </c>
      <c r="S41" s="48">
        <v>12</v>
      </c>
      <c r="T41" s="15">
        <v>13</v>
      </c>
      <c r="U41" s="16">
        <f>SUM(H41:T41)</f>
        <v>91</v>
      </c>
    </row>
    <row r="42" spans="1:21" ht="18" customHeight="1" x14ac:dyDescent="0.25">
      <c r="A42" s="2" t="s">
        <v>92</v>
      </c>
      <c r="B42" s="3">
        <v>1</v>
      </c>
      <c r="C42" s="4">
        <v>2000</v>
      </c>
      <c r="D42" s="3">
        <v>28</v>
      </c>
      <c r="E42" s="5">
        <v>41061</v>
      </c>
      <c r="F42" s="6" t="s">
        <v>63</v>
      </c>
      <c r="G42" s="7" t="s">
        <v>21</v>
      </c>
      <c r="H42" s="8">
        <v>1</v>
      </c>
      <c r="I42" s="9">
        <v>1</v>
      </c>
      <c r="J42" s="10">
        <v>1</v>
      </c>
      <c r="K42" s="9">
        <v>1</v>
      </c>
      <c r="L42" s="10">
        <v>1</v>
      </c>
      <c r="M42" s="9">
        <v>1</v>
      </c>
      <c r="N42" s="10">
        <v>1</v>
      </c>
      <c r="O42" s="9">
        <v>1</v>
      </c>
      <c r="P42" s="10">
        <v>1</v>
      </c>
      <c r="Q42" s="9">
        <v>1</v>
      </c>
      <c r="R42" s="10">
        <v>1</v>
      </c>
      <c r="S42" s="9">
        <v>1</v>
      </c>
      <c r="T42" s="10">
        <v>1</v>
      </c>
      <c r="U42" s="11">
        <v>1</v>
      </c>
    </row>
    <row r="43" spans="1:21" ht="18" customHeight="1" x14ac:dyDescent="0.25">
      <c r="A43" s="2" t="s">
        <v>92</v>
      </c>
      <c r="B43" s="3">
        <v>2</v>
      </c>
      <c r="C43" s="4">
        <v>2000</v>
      </c>
      <c r="D43" s="3">
        <v>28</v>
      </c>
      <c r="E43" s="5">
        <v>41061</v>
      </c>
      <c r="F43" s="6" t="s">
        <v>63</v>
      </c>
      <c r="G43" s="13" t="s">
        <v>22</v>
      </c>
      <c r="H43" s="14">
        <v>1</v>
      </c>
      <c r="I43" s="48">
        <v>2</v>
      </c>
      <c r="J43" s="15">
        <v>3</v>
      </c>
      <c r="K43" s="48">
        <v>4</v>
      </c>
      <c r="L43" s="15">
        <v>5</v>
      </c>
      <c r="M43" s="48">
        <v>6</v>
      </c>
      <c r="N43" s="15">
        <v>7</v>
      </c>
      <c r="O43" s="48">
        <v>8</v>
      </c>
      <c r="P43" s="15">
        <v>9</v>
      </c>
      <c r="Q43" s="48">
        <v>10</v>
      </c>
      <c r="R43" s="15">
        <v>11</v>
      </c>
      <c r="S43" s="48">
        <v>12</v>
      </c>
      <c r="T43" s="15">
        <v>13</v>
      </c>
      <c r="U43" s="16">
        <f>SUM(H43:T43)</f>
        <v>91</v>
      </c>
    </row>
    <row r="44" spans="1:21" ht="18" customHeight="1" x14ac:dyDescent="0.25">
      <c r="A44" s="2" t="s">
        <v>92</v>
      </c>
      <c r="B44" s="3">
        <v>1</v>
      </c>
      <c r="C44" s="4">
        <v>2000</v>
      </c>
      <c r="D44" s="3">
        <v>29</v>
      </c>
      <c r="E44" s="5">
        <v>41153</v>
      </c>
      <c r="F44" s="6" t="s">
        <v>64</v>
      </c>
      <c r="G44" s="7" t="s">
        <v>21</v>
      </c>
      <c r="H44" s="8">
        <v>1</v>
      </c>
      <c r="I44" s="9">
        <v>1</v>
      </c>
      <c r="J44" s="10">
        <v>1</v>
      </c>
      <c r="K44" s="9">
        <v>1</v>
      </c>
      <c r="L44" s="10">
        <v>1</v>
      </c>
      <c r="M44" s="9">
        <v>1</v>
      </c>
      <c r="N44" s="10">
        <v>1</v>
      </c>
      <c r="O44" s="9">
        <v>1</v>
      </c>
      <c r="P44" s="10">
        <v>1</v>
      </c>
      <c r="Q44" s="9">
        <v>1</v>
      </c>
      <c r="R44" s="10">
        <v>1</v>
      </c>
      <c r="S44" s="9">
        <v>1</v>
      </c>
      <c r="T44" s="10">
        <v>1</v>
      </c>
      <c r="U44" s="11">
        <v>1</v>
      </c>
    </row>
    <row r="45" spans="1:21" ht="18" customHeight="1" x14ac:dyDescent="0.25">
      <c r="A45" s="2" t="s">
        <v>92</v>
      </c>
      <c r="B45" s="3">
        <v>2</v>
      </c>
      <c r="C45" s="4">
        <v>2000</v>
      </c>
      <c r="D45" s="3">
        <v>29</v>
      </c>
      <c r="E45" s="5">
        <v>41153</v>
      </c>
      <c r="F45" s="6" t="s">
        <v>64</v>
      </c>
      <c r="G45" s="13" t="s">
        <v>22</v>
      </c>
      <c r="H45" s="14">
        <v>1</v>
      </c>
      <c r="I45" s="48">
        <v>2</v>
      </c>
      <c r="J45" s="15">
        <v>3</v>
      </c>
      <c r="K45" s="48">
        <v>4</v>
      </c>
      <c r="L45" s="15">
        <v>5</v>
      </c>
      <c r="M45" s="48">
        <v>6</v>
      </c>
      <c r="N45" s="15">
        <v>7</v>
      </c>
      <c r="O45" s="48">
        <v>8</v>
      </c>
      <c r="P45" s="15">
        <v>9</v>
      </c>
      <c r="Q45" s="48">
        <v>10</v>
      </c>
      <c r="R45" s="15">
        <v>11</v>
      </c>
      <c r="S45" s="48">
        <v>12</v>
      </c>
      <c r="T45" s="15">
        <v>13</v>
      </c>
      <c r="U45" s="16">
        <f>SUM(H45:T45)</f>
        <v>91</v>
      </c>
    </row>
    <row r="46" spans="1:21" ht="18" customHeight="1" x14ac:dyDescent="0.25">
      <c r="A46" s="2" t="s">
        <v>92</v>
      </c>
      <c r="B46" s="3">
        <v>1</v>
      </c>
      <c r="C46" s="4">
        <v>2000</v>
      </c>
      <c r="D46" s="3">
        <v>3</v>
      </c>
      <c r="E46" s="5">
        <v>37018</v>
      </c>
      <c r="F46" s="6" t="s">
        <v>38</v>
      </c>
      <c r="G46" s="7" t="s">
        <v>21</v>
      </c>
      <c r="H46" s="8">
        <v>1</v>
      </c>
      <c r="I46" s="9">
        <v>1</v>
      </c>
      <c r="J46" s="10">
        <v>1</v>
      </c>
      <c r="K46" s="9">
        <v>1</v>
      </c>
      <c r="L46" s="10">
        <v>1</v>
      </c>
      <c r="M46" s="9">
        <v>1</v>
      </c>
      <c r="N46" s="10">
        <v>1</v>
      </c>
      <c r="O46" s="9">
        <v>1</v>
      </c>
      <c r="P46" s="10">
        <v>1</v>
      </c>
      <c r="Q46" s="9">
        <v>1</v>
      </c>
      <c r="R46" s="10">
        <v>1</v>
      </c>
      <c r="S46" s="9">
        <v>1</v>
      </c>
      <c r="T46" s="10">
        <v>1</v>
      </c>
      <c r="U46" s="11">
        <v>1</v>
      </c>
    </row>
    <row r="47" spans="1:21" ht="18" customHeight="1" x14ac:dyDescent="0.25">
      <c r="A47" s="2" t="s">
        <v>92</v>
      </c>
      <c r="B47" s="3">
        <v>2</v>
      </c>
      <c r="C47" s="4">
        <v>2000</v>
      </c>
      <c r="D47" s="3">
        <v>3</v>
      </c>
      <c r="E47" s="5">
        <v>37018</v>
      </c>
      <c r="F47" s="6" t="s">
        <v>38</v>
      </c>
      <c r="G47" s="13" t="s">
        <v>22</v>
      </c>
      <c r="H47" s="14">
        <v>1</v>
      </c>
      <c r="I47" s="48">
        <v>2</v>
      </c>
      <c r="J47" s="15">
        <v>3</v>
      </c>
      <c r="K47" s="48">
        <v>4</v>
      </c>
      <c r="L47" s="15">
        <v>5</v>
      </c>
      <c r="M47" s="48">
        <v>6</v>
      </c>
      <c r="N47" s="15">
        <v>7</v>
      </c>
      <c r="O47" s="48">
        <v>8</v>
      </c>
      <c r="P47" s="15">
        <v>9</v>
      </c>
      <c r="Q47" s="48">
        <v>10</v>
      </c>
      <c r="R47" s="15">
        <v>11</v>
      </c>
      <c r="S47" s="48">
        <v>12</v>
      </c>
      <c r="T47" s="15">
        <v>13</v>
      </c>
      <c r="U47" s="16">
        <f>SUM(H47:T47)</f>
        <v>91</v>
      </c>
    </row>
    <row r="48" spans="1:21" ht="18" customHeight="1" x14ac:dyDescent="0.25">
      <c r="A48" s="2" t="s">
        <v>92</v>
      </c>
      <c r="B48" s="3">
        <v>1</v>
      </c>
      <c r="C48" s="4">
        <v>2000</v>
      </c>
      <c r="D48" s="3">
        <v>30</v>
      </c>
      <c r="E48" s="5">
        <v>41699</v>
      </c>
      <c r="F48" s="6" t="s">
        <v>65</v>
      </c>
      <c r="G48" s="7" t="s">
        <v>21</v>
      </c>
      <c r="H48" s="8">
        <v>1</v>
      </c>
      <c r="I48" s="9">
        <v>1</v>
      </c>
      <c r="J48" s="10">
        <v>1</v>
      </c>
      <c r="K48" s="9">
        <v>1</v>
      </c>
      <c r="L48" s="10">
        <v>1</v>
      </c>
      <c r="M48" s="9">
        <v>1</v>
      </c>
      <c r="N48" s="10">
        <v>1</v>
      </c>
      <c r="O48" s="9">
        <v>1</v>
      </c>
      <c r="P48" s="10">
        <v>1</v>
      </c>
      <c r="Q48" s="9">
        <v>1</v>
      </c>
      <c r="R48" s="10">
        <v>1</v>
      </c>
      <c r="S48" s="9">
        <v>1</v>
      </c>
      <c r="T48" s="10">
        <v>1</v>
      </c>
      <c r="U48" s="11">
        <v>1</v>
      </c>
    </row>
    <row r="49" spans="1:21" ht="18" customHeight="1" x14ac:dyDescent="0.25">
      <c r="A49" s="2" t="s">
        <v>92</v>
      </c>
      <c r="B49" s="3">
        <v>2</v>
      </c>
      <c r="C49" s="4">
        <v>2000</v>
      </c>
      <c r="D49" s="3">
        <v>30</v>
      </c>
      <c r="E49" s="5">
        <v>41699</v>
      </c>
      <c r="F49" s="6" t="s">
        <v>65</v>
      </c>
      <c r="G49" s="13" t="s">
        <v>22</v>
      </c>
      <c r="H49" s="14">
        <v>1</v>
      </c>
      <c r="I49" s="48">
        <v>2</v>
      </c>
      <c r="J49" s="15">
        <v>3</v>
      </c>
      <c r="K49" s="48">
        <v>4</v>
      </c>
      <c r="L49" s="15">
        <v>5</v>
      </c>
      <c r="M49" s="48">
        <v>6</v>
      </c>
      <c r="N49" s="15">
        <v>7</v>
      </c>
      <c r="O49" s="48">
        <v>8</v>
      </c>
      <c r="P49" s="15">
        <v>9</v>
      </c>
      <c r="Q49" s="48">
        <v>10</v>
      </c>
      <c r="R49" s="15">
        <v>11</v>
      </c>
      <c r="S49" s="48">
        <v>12</v>
      </c>
      <c r="T49" s="15">
        <v>13</v>
      </c>
      <c r="U49" s="16">
        <f>SUM(H49:T49)</f>
        <v>91</v>
      </c>
    </row>
    <row r="50" spans="1:21" ht="18" customHeight="1" x14ac:dyDescent="0.25">
      <c r="A50" s="2" t="s">
        <v>92</v>
      </c>
      <c r="B50" s="3">
        <v>1</v>
      </c>
      <c r="C50" s="4">
        <v>2000</v>
      </c>
      <c r="D50" s="3">
        <v>31</v>
      </c>
      <c r="E50" s="5">
        <v>41699</v>
      </c>
      <c r="F50" s="6" t="s">
        <v>66</v>
      </c>
      <c r="G50" s="7" t="s">
        <v>21</v>
      </c>
      <c r="H50" s="8">
        <v>1</v>
      </c>
      <c r="I50" s="9">
        <v>1</v>
      </c>
      <c r="J50" s="10">
        <v>1</v>
      </c>
      <c r="K50" s="9">
        <v>1</v>
      </c>
      <c r="L50" s="10">
        <v>1</v>
      </c>
      <c r="M50" s="9">
        <v>1</v>
      </c>
      <c r="N50" s="10">
        <v>1</v>
      </c>
      <c r="O50" s="9">
        <v>1</v>
      </c>
      <c r="P50" s="10">
        <v>1</v>
      </c>
      <c r="Q50" s="9">
        <v>1</v>
      </c>
      <c r="R50" s="10">
        <v>1</v>
      </c>
      <c r="S50" s="9">
        <v>1</v>
      </c>
      <c r="T50" s="10">
        <v>1</v>
      </c>
      <c r="U50" s="11">
        <v>1</v>
      </c>
    </row>
    <row r="51" spans="1:21" ht="18" customHeight="1" x14ac:dyDescent="0.25">
      <c r="A51" s="2" t="s">
        <v>92</v>
      </c>
      <c r="B51" s="3">
        <v>2</v>
      </c>
      <c r="C51" s="4">
        <v>2000</v>
      </c>
      <c r="D51" s="3">
        <v>31</v>
      </c>
      <c r="E51" s="5">
        <v>41699</v>
      </c>
      <c r="F51" s="6" t="s">
        <v>66</v>
      </c>
      <c r="G51" s="13" t="s">
        <v>22</v>
      </c>
      <c r="H51" s="14">
        <v>1</v>
      </c>
      <c r="I51" s="48">
        <v>2</v>
      </c>
      <c r="J51" s="15">
        <v>3</v>
      </c>
      <c r="K51" s="48">
        <v>4</v>
      </c>
      <c r="L51" s="15">
        <v>5</v>
      </c>
      <c r="M51" s="48">
        <v>6</v>
      </c>
      <c r="N51" s="15">
        <v>7</v>
      </c>
      <c r="O51" s="48">
        <v>8</v>
      </c>
      <c r="P51" s="15">
        <v>9</v>
      </c>
      <c r="Q51" s="48">
        <v>10</v>
      </c>
      <c r="R51" s="15">
        <v>11</v>
      </c>
      <c r="S51" s="48">
        <v>12</v>
      </c>
      <c r="T51" s="15">
        <v>13</v>
      </c>
      <c r="U51" s="16">
        <f>SUM(H51:T51)</f>
        <v>91</v>
      </c>
    </row>
    <row r="52" spans="1:21" ht="18" customHeight="1" x14ac:dyDescent="0.25">
      <c r="A52" s="2" t="s">
        <v>92</v>
      </c>
      <c r="B52" s="3">
        <v>1</v>
      </c>
      <c r="C52" s="4">
        <v>2000</v>
      </c>
      <c r="D52" s="3">
        <v>32</v>
      </c>
      <c r="E52" s="5">
        <v>41974</v>
      </c>
      <c r="F52" s="6" t="s">
        <v>67</v>
      </c>
      <c r="G52" s="17" t="s">
        <v>21</v>
      </c>
      <c r="H52" s="8">
        <v>0.41025641025641024</v>
      </c>
      <c r="I52" s="9">
        <v>0</v>
      </c>
      <c r="J52" s="10">
        <v>0</v>
      </c>
      <c r="K52" s="9">
        <v>0</v>
      </c>
      <c r="L52" s="10">
        <v>0</v>
      </c>
      <c r="M52" s="9">
        <v>0</v>
      </c>
      <c r="N52" s="10">
        <v>0</v>
      </c>
      <c r="O52" s="9">
        <v>0</v>
      </c>
      <c r="P52" s="10">
        <v>0</v>
      </c>
      <c r="Q52" s="9">
        <v>0</v>
      </c>
      <c r="R52" s="10">
        <v>0</v>
      </c>
      <c r="S52" s="9">
        <v>0</v>
      </c>
      <c r="T52" s="10">
        <v>0</v>
      </c>
      <c r="U52" s="11">
        <v>3.1558185404339252E-2</v>
      </c>
    </row>
    <row r="53" spans="1:21" ht="18" customHeight="1" x14ac:dyDescent="0.25">
      <c r="A53" s="2" t="s">
        <v>92</v>
      </c>
      <c r="B53" s="3">
        <v>2</v>
      </c>
      <c r="C53" s="4">
        <v>2000</v>
      </c>
      <c r="D53" s="3">
        <v>32</v>
      </c>
      <c r="E53" s="5">
        <v>41974</v>
      </c>
      <c r="F53" s="6" t="s">
        <v>67</v>
      </c>
      <c r="G53" s="18" t="s">
        <v>22</v>
      </c>
      <c r="H53" s="14">
        <v>1</v>
      </c>
      <c r="I53" s="48">
        <v>2</v>
      </c>
      <c r="J53" s="15">
        <v>3</v>
      </c>
      <c r="K53" s="48">
        <v>4</v>
      </c>
      <c r="L53" s="15">
        <v>5</v>
      </c>
      <c r="M53" s="48">
        <v>6</v>
      </c>
      <c r="N53" s="15">
        <v>7</v>
      </c>
      <c r="O53" s="48">
        <v>8</v>
      </c>
      <c r="P53" s="15">
        <v>9</v>
      </c>
      <c r="Q53" s="48">
        <v>10</v>
      </c>
      <c r="R53" s="15">
        <v>11</v>
      </c>
      <c r="S53" s="48">
        <v>12</v>
      </c>
      <c r="T53" s="15">
        <v>13</v>
      </c>
      <c r="U53" s="16">
        <f>SUM(H53:T53)</f>
        <v>91</v>
      </c>
    </row>
    <row r="54" spans="1:21" ht="18" customHeight="1" x14ac:dyDescent="0.25">
      <c r="A54" s="2" t="s">
        <v>92</v>
      </c>
      <c r="B54" s="3">
        <v>1</v>
      </c>
      <c r="C54" s="4">
        <v>2000</v>
      </c>
      <c r="D54" s="3">
        <v>33</v>
      </c>
      <c r="E54" s="5">
        <v>42614</v>
      </c>
      <c r="F54" s="6" t="s">
        <v>68</v>
      </c>
      <c r="G54" s="17" t="s">
        <v>21</v>
      </c>
      <c r="H54" s="8">
        <v>1</v>
      </c>
      <c r="I54" s="9">
        <v>1</v>
      </c>
      <c r="J54" s="10">
        <v>1</v>
      </c>
      <c r="K54" s="9">
        <v>1</v>
      </c>
      <c r="L54" s="10">
        <v>1</v>
      </c>
      <c r="M54" s="9">
        <v>1</v>
      </c>
      <c r="N54" s="10">
        <v>1</v>
      </c>
      <c r="O54" s="9">
        <v>1</v>
      </c>
      <c r="P54" s="10">
        <v>1</v>
      </c>
      <c r="Q54" s="9">
        <v>1</v>
      </c>
      <c r="R54" s="10">
        <v>1</v>
      </c>
      <c r="S54" s="9">
        <v>1</v>
      </c>
      <c r="T54" s="10">
        <v>1</v>
      </c>
      <c r="U54" s="11">
        <v>1</v>
      </c>
    </row>
    <row r="55" spans="1:21" ht="18" customHeight="1" x14ac:dyDescent="0.25">
      <c r="A55" s="2" t="s">
        <v>92</v>
      </c>
      <c r="B55" s="3">
        <v>2</v>
      </c>
      <c r="C55" s="4">
        <v>2000</v>
      </c>
      <c r="D55" s="3">
        <v>33</v>
      </c>
      <c r="E55" s="5">
        <v>42614</v>
      </c>
      <c r="F55" s="6" t="s">
        <v>68</v>
      </c>
      <c r="G55" s="18" t="s">
        <v>22</v>
      </c>
      <c r="H55" s="14">
        <v>1</v>
      </c>
      <c r="I55" s="48">
        <v>2</v>
      </c>
      <c r="J55" s="15">
        <v>3</v>
      </c>
      <c r="K55" s="48">
        <v>4</v>
      </c>
      <c r="L55" s="15">
        <v>5</v>
      </c>
      <c r="M55" s="48">
        <v>6</v>
      </c>
      <c r="N55" s="15">
        <v>7</v>
      </c>
      <c r="O55" s="48">
        <v>8</v>
      </c>
      <c r="P55" s="15">
        <v>9</v>
      </c>
      <c r="Q55" s="48">
        <v>10</v>
      </c>
      <c r="R55" s="15">
        <v>11</v>
      </c>
      <c r="S55" s="48">
        <v>12</v>
      </c>
      <c r="T55" s="15">
        <v>13</v>
      </c>
      <c r="U55" s="16">
        <f>SUM(H55:T55)</f>
        <v>91</v>
      </c>
    </row>
    <row r="56" spans="1:21" ht="18" customHeight="1" x14ac:dyDescent="0.25">
      <c r="A56" s="2" t="s">
        <v>92</v>
      </c>
      <c r="B56" s="3">
        <v>1</v>
      </c>
      <c r="C56" s="4">
        <v>2000</v>
      </c>
      <c r="D56" s="3">
        <v>34</v>
      </c>
      <c r="E56" s="5">
        <v>42856</v>
      </c>
      <c r="F56" s="6" t="s">
        <v>69</v>
      </c>
      <c r="G56" s="17" t="s">
        <v>21</v>
      </c>
      <c r="H56" s="8">
        <v>0.82051282051282048</v>
      </c>
      <c r="I56" s="9">
        <v>0.82051282051282048</v>
      </c>
      <c r="J56" s="8">
        <v>0.82051282051282048</v>
      </c>
      <c r="K56" s="9">
        <v>0.82051282051282048</v>
      </c>
      <c r="L56" s="8">
        <v>0.82051282051282048</v>
      </c>
      <c r="M56" s="9">
        <v>0.82051282051282048</v>
      </c>
      <c r="N56" s="8">
        <v>0.82051282051282048</v>
      </c>
      <c r="O56" s="9">
        <v>0.82051282051282048</v>
      </c>
      <c r="P56" s="8">
        <v>0.82051282051282048</v>
      </c>
      <c r="Q56" s="9">
        <v>0.82051282051282048</v>
      </c>
      <c r="R56" s="8">
        <v>0.82051282051282048</v>
      </c>
      <c r="S56" s="9">
        <v>0.82051282051282048</v>
      </c>
      <c r="T56" s="8">
        <v>0.82051282051282048</v>
      </c>
      <c r="U56" s="11">
        <v>0.8205128205128206</v>
      </c>
    </row>
    <row r="57" spans="1:21" ht="18" customHeight="1" x14ac:dyDescent="0.25">
      <c r="A57" s="2" t="s">
        <v>92</v>
      </c>
      <c r="B57" s="3">
        <v>2</v>
      </c>
      <c r="C57" s="4">
        <v>2000</v>
      </c>
      <c r="D57" s="3">
        <v>34</v>
      </c>
      <c r="E57" s="5">
        <v>42856</v>
      </c>
      <c r="F57" s="6" t="s">
        <v>69</v>
      </c>
      <c r="G57" s="18" t="s">
        <v>22</v>
      </c>
      <c r="H57" s="45">
        <v>1</v>
      </c>
      <c r="I57" s="46">
        <v>2</v>
      </c>
      <c r="J57" s="45">
        <v>3</v>
      </c>
      <c r="K57" s="46">
        <v>4</v>
      </c>
      <c r="L57" s="45">
        <v>5</v>
      </c>
      <c r="M57" s="46">
        <v>6</v>
      </c>
      <c r="N57" s="45">
        <v>7</v>
      </c>
      <c r="O57" s="46">
        <v>8</v>
      </c>
      <c r="P57" s="45">
        <v>9</v>
      </c>
      <c r="Q57" s="46">
        <v>10</v>
      </c>
      <c r="R57" s="45">
        <v>11</v>
      </c>
      <c r="S57" s="46">
        <v>12</v>
      </c>
      <c r="T57" s="45">
        <v>13</v>
      </c>
      <c r="U57" s="47">
        <f>SUM(H57:T57)</f>
        <v>91</v>
      </c>
    </row>
    <row r="58" spans="1:21" ht="18" customHeight="1" x14ac:dyDescent="0.25">
      <c r="A58" s="2" t="s">
        <v>92</v>
      </c>
      <c r="B58" s="3">
        <v>1</v>
      </c>
      <c r="C58" s="4">
        <v>2000</v>
      </c>
      <c r="D58" s="3">
        <v>35</v>
      </c>
      <c r="E58" s="5">
        <v>42979</v>
      </c>
      <c r="F58" s="6" t="s">
        <v>70</v>
      </c>
      <c r="G58" s="17" t="s">
        <v>21</v>
      </c>
      <c r="H58" s="8">
        <v>1</v>
      </c>
      <c r="I58" s="9">
        <v>1</v>
      </c>
      <c r="J58" s="8">
        <v>1</v>
      </c>
      <c r="K58" s="9">
        <v>1</v>
      </c>
      <c r="L58" s="8">
        <v>1</v>
      </c>
      <c r="M58" s="9">
        <v>1</v>
      </c>
      <c r="N58" s="8">
        <v>1</v>
      </c>
      <c r="O58" s="9">
        <v>1</v>
      </c>
      <c r="P58" s="8">
        <v>1</v>
      </c>
      <c r="Q58" s="9">
        <v>1</v>
      </c>
      <c r="R58" s="8">
        <v>1</v>
      </c>
      <c r="S58" s="9">
        <v>1</v>
      </c>
      <c r="T58" s="8">
        <v>1</v>
      </c>
      <c r="U58" s="11">
        <v>1</v>
      </c>
    </row>
    <row r="59" spans="1:21" ht="18" customHeight="1" x14ac:dyDescent="0.25">
      <c r="A59" s="2" t="s">
        <v>92</v>
      </c>
      <c r="B59" s="3">
        <v>2</v>
      </c>
      <c r="C59" s="4">
        <v>2000</v>
      </c>
      <c r="D59" s="3">
        <v>35</v>
      </c>
      <c r="E59" s="5">
        <v>42979</v>
      </c>
      <c r="F59" s="6" t="s">
        <v>70</v>
      </c>
      <c r="G59" s="18" t="s">
        <v>22</v>
      </c>
      <c r="H59" s="45">
        <v>1</v>
      </c>
      <c r="I59" s="46">
        <v>2</v>
      </c>
      <c r="J59" s="45">
        <v>3</v>
      </c>
      <c r="K59" s="46">
        <v>4</v>
      </c>
      <c r="L59" s="45">
        <v>5</v>
      </c>
      <c r="M59" s="46">
        <v>6</v>
      </c>
      <c r="N59" s="45">
        <v>7</v>
      </c>
      <c r="O59" s="46">
        <v>8</v>
      </c>
      <c r="P59" s="45">
        <v>9</v>
      </c>
      <c r="Q59" s="46">
        <v>10</v>
      </c>
      <c r="R59" s="45">
        <v>11</v>
      </c>
      <c r="S59" s="46">
        <v>12</v>
      </c>
      <c r="T59" s="45">
        <v>13</v>
      </c>
      <c r="U59" s="47">
        <f>SUM(H59:T59)</f>
        <v>91</v>
      </c>
    </row>
    <row r="60" spans="1:21" ht="18" customHeight="1" x14ac:dyDescent="0.25">
      <c r="A60" s="2" t="s">
        <v>92</v>
      </c>
      <c r="B60" s="3">
        <v>1</v>
      </c>
      <c r="C60" s="4">
        <v>2000</v>
      </c>
      <c r="D60" s="3">
        <v>36</v>
      </c>
      <c r="E60" s="5">
        <v>43235</v>
      </c>
      <c r="F60" s="6" t="s">
        <v>71</v>
      </c>
      <c r="G60" s="17" t="s">
        <v>21</v>
      </c>
      <c r="H60" s="8">
        <v>1</v>
      </c>
      <c r="I60" s="9">
        <v>1</v>
      </c>
      <c r="J60" s="8">
        <v>1</v>
      </c>
      <c r="K60" s="9">
        <v>1</v>
      </c>
      <c r="L60" s="8">
        <v>1</v>
      </c>
      <c r="M60" s="9">
        <v>1</v>
      </c>
      <c r="N60" s="8">
        <v>1</v>
      </c>
      <c r="O60" s="9">
        <v>1</v>
      </c>
      <c r="P60" s="8">
        <v>1</v>
      </c>
      <c r="Q60" s="9">
        <v>1</v>
      </c>
      <c r="R60" s="8">
        <v>1</v>
      </c>
      <c r="S60" s="9">
        <v>1</v>
      </c>
      <c r="T60" s="8">
        <v>1</v>
      </c>
      <c r="U60" s="11">
        <v>1</v>
      </c>
    </row>
    <row r="61" spans="1:21" ht="18" customHeight="1" x14ac:dyDescent="0.25">
      <c r="A61" s="2" t="s">
        <v>92</v>
      </c>
      <c r="B61" s="3">
        <v>2</v>
      </c>
      <c r="C61" s="4">
        <v>2000</v>
      </c>
      <c r="D61" s="3">
        <v>36</v>
      </c>
      <c r="E61" s="5">
        <v>43235</v>
      </c>
      <c r="F61" s="6" t="s">
        <v>71</v>
      </c>
      <c r="G61" s="18" t="s">
        <v>22</v>
      </c>
      <c r="H61" s="45">
        <v>1</v>
      </c>
      <c r="I61" s="46">
        <v>2</v>
      </c>
      <c r="J61" s="45">
        <v>3</v>
      </c>
      <c r="K61" s="46">
        <v>4</v>
      </c>
      <c r="L61" s="45">
        <v>5</v>
      </c>
      <c r="M61" s="46">
        <v>6</v>
      </c>
      <c r="N61" s="45">
        <v>7</v>
      </c>
      <c r="O61" s="46">
        <v>8</v>
      </c>
      <c r="P61" s="45">
        <v>9</v>
      </c>
      <c r="Q61" s="46">
        <v>10</v>
      </c>
      <c r="R61" s="45">
        <v>11</v>
      </c>
      <c r="S61" s="46">
        <v>12</v>
      </c>
      <c r="T61" s="45">
        <v>13</v>
      </c>
      <c r="U61" s="47">
        <f>SUM(H61:T61)</f>
        <v>91</v>
      </c>
    </row>
    <row r="62" spans="1:21" ht="18" customHeight="1" x14ac:dyDescent="0.25">
      <c r="A62" s="2" t="s">
        <v>92</v>
      </c>
      <c r="B62" s="3">
        <v>1</v>
      </c>
      <c r="C62" s="4">
        <v>2000</v>
      </c>
      <c r="D62" s="3">
        <v>37</v>
      </c>
      <c r="E62" s="5">
        <v>41533</v>
      </c>
      <c r="F62" s="6" t="s">
        <v>72</v>
      </c>
      <c r="G62" s="17" t="s">
        <v>21</v>
      </c>
      <c r="H62" s="8">
        <v>1</v>
      </c>
      <c r="I62" s="9">
        <v>1</v>
      </c>
      <c r="J62" s="8">
        <v>1</v>
      </c>
      <c r="K62" s="9">
        <v>1</v>
      </c>
      <c r="L62" s="8">
        <v>1</v>
      </c>
      <c r="M62" s="9">
        <v>1</v>
      </c>
      <c r="N62" s="8">
        <v>1</v>
      </c>
      <c r="O62" s="9">
        <v>1</v>
      </c>
      <c r="P62" s="8">
        <v>1</v>
      </c>
      <c r="Q62" s="9">
        <v>1</v>
      </c>
      <c r="R62" s="8">
        <v>1</v>
      </c>
      <c r="S62" s="9">
        <v>1</v>
      </c>
      <c r="T62" s="8">
        <v>1</v>
      </c>
      <c r="U62" s="11">
        <v>1</v>
      </c>
    </row>
    <row r="63" spans="1:21" ht="18" customHeight="1" x14ac:dyDescent="0.25">
      <c r="A63" s="2" t="s">
        <v>92</v>
      </c>
      <c r="B63" s="3">
        <v>2</v>
      </c>
      <c r="C63" s="4">
        <v>2000</v>
      </c>
      <c r="D63" s="3">
        <v>37</v>
      </c>
      <c r="E63" s="5">
        <v>41533</v>
      </c>
      <c r="F63" s="6" t="s">
        <v>72</v>
      </c>
      <c r="G63" s="18" t="s">
        <v>22</v>
      </c>
      <c r="H63" s="45">
        <v>1</v>
      </c>
      <c r="I63" s="46">
        <v>2</v>
      </c>
      <c r="J63" s="45">
        <v>3</v>
      </c>
      <c r="K63" s="46">
        <v>4</v>
      </c>
      <c r="L63" s="45">
        <v>5</v>
      </c>
      <c r="M63" s="46">
        <v>6</v>
      </c>
      <c r="N63" s="45">
        <v>7</v>
      </c>
      <c r="O63" s="46">
        <v>8</v>
      </c>
      <c r="P63" s="45">
        <v>9</v>
      </c>
      <c r="Q63" s="46">
        <v>10</v>
      </c>
      <c r="R63" s="45">
        <v>11</v>
      </c>
      <c r="S63" s="46">
        <v>12</v>
      </c>
      <c r="T63" s="45">
        <v>13</v>
      </c>
      <c r="U63" s="47">
        <f>SUM(H63:T63)</f>
        <v>91</v>
      </c>
    </row>
    <row r="64" spans="1:21" ht="18" customHeight="1" x14ac:dyDescent="0.25">
      <c r="A64" s="2" t="s">
        <v>92</v>
      </c>
      <c r="B64" s="3">
        <v>1</v>
      </c>
      <c r="C64" s="4">
        <v>2000</v>
      </c>
      <c r="D64" s="3">
        <v>38</v>
      </c>
      <c r="E64" s="5">
        <v>42583</v>
      </c>
      <c r="F64" s="6" t="s">
        <v>73</v>
      </c>
      <c r="G64" s="17" t="s">
        <v>21</v>
      </c>
      <c r="H64" s="8">
        <v>1</v>
      </c>
      <c r="I64" s="9">
        <v>1</v>
      </c>
      <c r="J64" s="8">
        <v>1</v>
      </c>
      <c r="K64" s="9">
        <v>1</v>
      </c>
      <c r="L64" s="8">
        <v>1</v>
      </c>
      <c r="M64" s="9">
        <v>1</v>
      </c>
      <c r="N64" s="8">
        <v>1</v>
      </c>
      <c r="O64" s="9">
        <v>1</v>
      </c>
      <c r="P64" s="8">
        <v>1</v>
      </c>
      <c r="Q64" s="9">
        <v>1</v>
      </c>
      <c r="R64" s="8">
        <v>1</v>
      </c>
      <c r="S64" s="9">
        <v>1</v>
      </c>
      <c r="T64" s="8">
        <v>1</v>
      </c>
      <c r="U64" s="11">
        <v>1</v>
      </c>
    </row>
    <row r="65" spans="1:21" ht="18" customHeight="1" x14ac:dyDescent="0.25">
      <c r="A65" s="2" t="s">
        <v>92</v>
      </c>
      <c r="B65" s="3">
        <v>2</v>
      </c>
      <c r="C65" s="4">
        <v>2000</v>
      </c>
      <c r="D65" s="3">
        <v>38</v>
      </c>
      <c r="E65" s="5">
        <v>42583</v>
      </c>
      <c r="F65" s="6" t="s">
        <v>73</v>
      </c>
      <c r="G65" s="18" t="s">
        <v>22</v>
      </c>
      <c r="H65" s="45">
        <v>1</v>
      </c>
      <c r="I65" s="46">
        <v>2</v>
      </c>
      <c r="J65" s="45">
        <v>3</v>
      </c>
      <c r="K65" s="46">
        <v>4</v>
      </c>
      <c r="L65" s="45">
        <v>5</v>
      </c>
      <c r="M65" s="46">
        <v>6</v>
      </c>
      <c r="N65" s="45">
        <v>7</v>
      </c>
      <c r="O65" s="46">
        <v>8</v>
      </c>
      <c r="P65" s="45">
        <v>9</v>
      </c>
      <c r="Q65" s="46">
        <v>10</v>
      </c>
      <c r="R65" s="45">
        <v>11</v>
      </c>
      <c r="S65" s="46">
        <v>12</v>
      </c>
      <c r="T65" s="45">
        <v>13</v>
      </c>
      <c r="U65" s="47">
        <f>SUM(H65:T65)</f>
        <v>91</v>
      </c>
    </row>
    <row r="66" spans="1:21" ht="18" customHeight="1" x14ac:dyDescent="0.25">
      <c r="A66" s="2" t="s">
        <v>92</v>
      </c>
      <c r="B66" s="3">
        <v>1</v>
      </c>
      <c r="C66" s="4">
        <v>2000</v>
      </c>
      <c r="D66" s="3">
        <v>39</v>
      </c>
      <c r="E66" s="5">
        <v>42583</v>
      </c>
      <c r="F66" s="6" t="s">
        <v>74</v>
      </c>
      <c r="G66" s="17" t="s">
        <v>21</v>
      </c>
      <c r="H66" s="8">
        <v>1</v>
      </c>
      <c r="I66" s="9">
        <v>1</v>
      </c>
      <c r="J66" s="8">
        <v>1</v>
      </c>
      <c r="K66" s="9">
        <v>1</v>
      </c>
      <c r="L66" s="8">
        <v>1</v>
      </c>
      <c r="M66" s="9">
        <v>1</v>
      </c>
      <c r="N66" s="8">
        <v>1</v>
      </c>
      <c r="O66" s="9">
        <v>1</v>
      </c>
      <c r="P66" s="8">
        <v>1</v>
      </c>
      <c r="Q66" s="9">
        <v>1</v>
      </c>
      <c r="R66" s="8">
        <v>1</v>
      </c>
      <c r="S66" s="9">
        <v>1</v>
      </c>
      <c r="T66" s="8">
        <v>1</v>
      </c>
      <c r="U66" s="11">
        <v>1</v>
      </c>
    </row>
    <row r="67" spans="1:21" ht="18" customHeight="1" x14ac:dyDescent="0.25">
      <c r="A67" s="2" t="s">
        <v>92</v>
      </c>
      <c r="B67" s="3">
        <v>2</v>
      </c>
      <c r="C67" s="4">
        <v>2000</v>
      </c>
      <c r="D67" s="3">
        <v>39</v>
      </c>
      <c r="E67" s="5">
        <v>42583</v>
      </c>
      <c r="F67" s="6" t="s">
        <v>74</v>
      </c>
      <c r="G67" s="18" t="s">
        <v>22</v>
      </c>
      <c r="H67" s="45">
        <v>1</v>
      </c>
      <c r="I67" s="46">
        <v>2</v>
      </c>
      <c r="J67" s="45">
        <v>3</v>
      </c>
      <c r="K67" s="46">
        <v>4</v>
      </c>
      <c r="L67" s="45">
        <v>5</v>
      </c>
      <c r="M67" s="46">
        <v>6</v>
      </c>
      <c r="N67" s="45">
        <v>7</v>
      </c>
      <c r="O67" s="46">
        <v>8</v>
      </c>
      <c r="P67" s="45">
        <v>9</v>
      </c>
      <c r="Q67" s="46">
        <v>10</v>
      </c>
      <c r="R67" s="45">
        <v>11</v>
      </c>
      <c r="S67" s="46">
        <v>12</v>
      </c>
      <c r="T67" s="45">
        <v>13</v>
      </c>
      <c r="U67" s="47">
        <f>SUM(H67:T67)</f>
        <v>91</v>
      </c>
    </row>
    <row r="68" spans="1:21" ht="18" customHeight="1" x14ac:dyDescent="0.25">
      <c r="A68" s="2" t="s">
        <v>93</v>
      </c>
      <c r="B68" s="3">
        <v>1</v>
      </c>
      <c r="C68" s="4">
        <v>2000</v>
      </c>
      <c r="D68" s="3">
        <v>4</v>
      </c>
      <c r="E68" s="5">
        <v>38596</v>
      </c>
      <c r="F68" s="6" t="s">
        <v>39</v>
      </c>
      <c r="G68" s="17" t="s">
        <v>21</v>
      </c>
      <c r="H68" s="8">
        <v>1</v>
      </c>
      <c r="I68" s="9">
        <v>1</v>
      </c>
      <c r="J68" s="8">
        <v>1</v>
      </c>
      <c r="K68" s="9">
        <v>1</v>
      </c>
      <c r="L68" s="8">
        <v>1</v>
      </c>
      <c r="M68" s="9">
        <v>1</v>
      </c>
      <c r="N68" s="8">
        <v>1</v>
      </c>
      <c r="O68" s="9">
        <v>1</v>
      </c>
      <c r="P68" s="8">
        <v>1</v>
      </c>
      <c r="Q68" s="9">
        <v>1</v>
      </c>
      <c r="R68" s="8">
        <v>1</v>
      </c>
      <c r="S68" s="9">
        <v>1</v>
      </c>
      <c r="T68" s="8">
        <v>1</v>
      </c>
      <c r="U68" s="11">
        <v>1</v>
      </c>
    </row>
    <row r="69" spans="1:21" ht="18" customHeight="1" x14ac:dyDescent="0.25">
      <c r="A69" s="2" t="s">
        <v>93</v>
      </c>
      <c r="B69" s="3">
        <v>2</v>
      </c>
      <c r="C69" s="4">
        <v>2000</v>
      </c>
      <c r="D69" s="3">
        <v>4</v>
      </c>
      <c r="E69" s="5">
        <v>38596</v>
      </c>
      <c r="F69" s="6" t="s">
        <v>39</v>
      </c>
      <c r="G69" s="18" t="s">
        <v>22</v>
      </c>
      <c r="H69" s="45">
        <v>1</v>
      </c>
      <c r="I69" s="46">
        <v>2</v>
      </c>
      <c r="J69" s="45">
        <v>3</v>
      </c>
      <c r="K69" s="46">
        <v>4</v>
      </c>
      <c r="L69" s="45">
        <v>5</v>
      </c>
      <c r="M69" s="46">
        <v>6</v>
      </c>
      <c r="N69" s="45">
        <v>7</v>
      </c>
      <c r="O69" s="46">
        <v>8</v>
      </c>
      <c r="P69" s="45">
        <v>9</v>
      </c>
      <c r="Q69" s="46">
        <v>10</v>
      </c>
      <c r="R69" s="45">
        <v>11</v>
      </c>
      <c r="S69" s="46">
        <v>12</v>
      </c>
      <c r="T69" s="45">
        <v>13</v>
      </c>
      <c r="U69" s="47">
        <f>SUM(H69:T69)</f>
        <v>91</v>
      </c>
    </row>
    <row r="70" spans="1:21" ht="18" customHeight="1" x14ac:dyDescent="0.25">
      <c r="A70" s="2" t="s">
        <v>93</v>
      </c>
      <c r="B70" s="3">
        <v>1</v>
      </c>
      <c r="C70" s="4">
        <v>2000</v>
      </c>
      <c r="D70" s="3">
        <v>40</v>
      </c>
      <c r="E70" s="5">
        <v>42598</v>
      </c>
      <c r="F70" s="6" t="s">
        <v>75</v>
      </c>
      <c r="G70" s="17" t="s">
        <v>21</v>
      </c>
      <c r="H70" s="8">
        <v>1</v>
      </c>
      <c r="I70" s="9">
        <v>1</v>
      </c>
      <c r="J70" s="8">
        <v>1</v>
      </c>
      <c r="K70" s="9">
        <v>1</v>
      </c>
      <c r="L70" s="8">
        <v>1</v>
      </c>
      <c r="M70" s="9">
        <v>1</v>
      </c>
      <c r="N70" s="8">
        <v>1</v>
      </c>
      <c r="O70" s="9">
        <v>1</v>
      </c>
      <c r="P70" s="8">
        <v>1</v>
      </c>
      <c r="Q70" s="9">
        <v>1</v>
      </c>
      <c r="R70" s="8">
        <v>1</v>
      </c>
      <c r="S70" s="9">
        <v>1</v>
      </c>
      <c r="T70" s="8">
        <v>1</v>
      </c>
      <c r="U70" s="11">
        <v>1</v>
      </c>
    </row>
    <row r="71" spans="1:21" ht="18" customHeight="1" x14ac:dyDescent="0.25">
      <c r="A71" s="2" t="s">
        <v>93</v>
      </c>
      <c r="B71" s="3">
        <v>2</v>
      </c>
      <c r="C71" s="4">
        <v>2000</v>
      </c>
      <c r="D71" s="3">
        <v>40</v>
      </c>
      <c r="E71" s="5">
        <v>42598</v>
      </c>
      <c r="F71" s="6" t="s">
        <v>75</v>
      </c>
      <c r="G71" s="18" t="s">
        <v>22</v>
      </c>
      <c r="H71" s="45">
        <v>1</v>
      </c>
      <c r="I71" s="46">
        <v>2</v>
      </c>
      <c r="J71" s="45">
        <v>3</v>
      </c>
      <c r="K71" s="46">
        <v>4</v>
      </c>
      <c r="L71" s="45">
        <v>5</v>
      </c>
      <c r="M71" s="46">
        <v>6</v>
      </c>
      <c r="N71" s="45">
        <v>7</v>
      </c>
      <c r="O71" s="46">
        <v>8</v>
      </c>
      <c r="P71" s="45">
        <v>9</v>
      </c>
      <c r="Q71" s="46">
        <v>10</v>
      </c>
      <c r="R71" s="45">
        <v>11</v>
      </c>
      <c r="S71" s="46">
        <v>12</v>
      </c>
      <c r="T71" s="45">
        <v>13</v>
      </c>
      <c r="U71" s="47">
        <f>SUM(H71:T71)</f>
        <v>91</v>
      </c>
    </row>
    <row r="72" spans="1:21" ht="18" customHeight="1" x14ac:dyDescent="0.25">
      <c r="A72" s="2" t="s">
        <v>93</v>
      </c>
      <c r="B72" s="3">
        <v>1</v>
      </c>
      <c r="C72" s="4">
        <v>2000</v>
      </c>
      <c r="D72" s="3">
        <v>41</v>
      </c>
      <c r="E72" s="5">
        <v>43405</v>
      </c>
      <c r="F72" s="6" t="s">
        <v>76</v>
      </c>
      <c r="G72" s="17" t="s">
        <v>21</v>
      </c>
      <c r="H72" s="8">
        <v>0.7384615384615385</v>
      </c>
      <c r="I72" s="9">
        <v>0.7384615384615385</v>
      </c>
      <c r="J72" s="8">
        <v>0.7384615384615385</v>
      </c>
      <c r="K72" s="9">
        <v>0.7384615384615385</v>
      </c>
      <c r="L72" s="8">
        <v>0.7384615384615385</v>
      </c>
      <c r="M72" s="9">
        <v>0.7384615384615385</v>
      </c>
      <c r="N72" s="8">
        <v>0.7384615384615385</v>
      </c>
      <c r="O72" s="9">
        <v>0.7384615384615385</v>
      </c>
      <c r="P72" s="8">
        <v>0.7384615384615385</v>
      </c>
      <c r="Q72" s="9">
        <v>0.7384615384615385</v>
      </c>
      <c r="R72" s="8">
        <v>0.7384615384615385</v>
      </c>
      <c r="S72" s="9">
        <v>0.7384615384615385</v>
      </c>
      <c r="T72" s="8">
        <v>0.7384615384615385</v>
      </c>
      <c r="U72" s="11">
        <v>0.73846153846153861</v>
      </c>
    </row>
    <row r="73" spans="1:21" ht="18" customHeight="1" x14ac:dyDescent="0.25">
      <c r="A73" s="2" t="s">
        <v>93</v>
      </c>
      <c r="B73" s="3">
        <v>2</v>
      </c>
      <c r="C73" s="4">
        <v>2000</v>
      </c>
      <c r="D73" s="3">
        <v>41</v>
      </c>
      <c r="E73" s="5">
        <v>43405</v>
      </c>
      <c r="F73" s="6" t="s">
        <v>76</v>
      </c>
      <c r="G73" s="18" t="s">
        <v>22</v>
      </c>
      <c r="H73" s="45">
        <v>1</v>
      </c>
      <c r="I73" s="46">
        <v>2</v>
      </c>
      <c r="J73" s="45">
        <v>3</v>
      </c>
      <c r="K73" s="46">
        <v>4</v>
      </c>
      <c r="L73" s="45">
        <v>5</v>
      </c>
      <c r="M73" s="46">
        <v>6</v>
      </c>
      <c r="N73" s="45">
        <v>7</v>
      </c>
      <c r="O73" s="46">
        <v>8</v>
      </c>
      <c r="P73" s="45">
        <v>9</v>
      </c>
      <c r="Q73" s="46">
        <v>10</v>
      </c>
      <c r="R73" s="45">
        <v>11</v>
      </c>
      <c r="S73" s="46">
        <v>12</v>
      </c>
      <c r="T73" s="45">
        <v>13</v>
      </c>
      <c r="U73" s="47">
        <f>SUM(H73:T73)</f>
        <v>91</v>
      </c>
    </row>
    <row r="74" spans="1:21" ht="18" customHeight="1" x14ac:dyDescent="0.25">
      <c r="A74" s="2" t="s">
        <v>93</v>
      </c>
      <c r="B74" s="3">
        <v>1</v>
      </c>
      <c r="C74" s="4">
        <v>2000</v>
      </c>
      <c r="D74" s="3">
        <v>42</v>
      </c>
      <c r="E74" s="5">
        <v>43739</v>
      </c>
      <c r="F74" s="6" t="s">
        <v>77</v>
      </c>
      <c r="G74" s="17" t="s">
        <v>21</v>
      </c>
      <c r="H74" s="8">
        <v>1</v>
      </c>
      <c r="I74" s="9">
        <v>1</v>
      </c>
      <c r="J74" s="8">
        <v>1</v>
      </c>
      <c r="K74" s="9">
        <v>1</v>
      </c>
      <c r="L74" s="8">
        <v>1</v>
      </c>
      <c r="M74" s="9">
        <v>1</v>
      </c>
      <c r="N74" s="8">
        <v>1</v>
      </c>
      <c r="O74" s="9">
        <v>1</v>
      </c>
      <c r="P74" s="8">
        <v>1</v>
      </c>
      <c r="Q74" s="9">
        <v>1</v>
      </c>
      <c r="R74" s="8">
        <v>1</v>
      </c>
      <c r="S74" s="9">
        <v>1</v>
      </c>
      <c r="T74" s="8">
        <v>1</v>
      </c>
      <c r="U74" s="11">
        <v>1</v>
      </c>
    </row>
    <row r="75" spans="1:21" ht="18" customHeight="1" x14ac:dyDescent="0.25">
      <c r="A75" s="2" t="s">
        <v>93</v>
      </c>
      <c r="B75" s="3">
        <v>2</v>
      </c>
      <c r="C75" s="4">
        <v>2000</v>
      </c>
      <c r="D75" s="3">
        <v>42</v>
      </c>
      <c r="E75" s="5">
        <v>43739</v>
      </c>
      <c r="F75" s="6" t="s">
        <v>77</v>
      </c>
      <c r="G75" s="18" t="s">
        <v>22</v>
      </c>
      <c r="H75" s="45">
        <v>1</v>
      </c>
      <c r="I75" s="46">
        <v>2</v>
      </c>
      <c r="J75" s="45">
        <v>3</v>
      </c>
      <c r="K75" s="46">
        <v>4</v>
      </c>
      <c r="L75" s="45">
        <v>5</v>
      </c>
      <c r="M75" s="46">
        <v>6</v>
      </c>
      <c r="N75" s="45">
        <v>7</v>
      </c>
      <c r="O75" s="46">
        <v>8</v>
      </c>
      <c r="P75" s="45">
        <v>9</v>
      </c>
      <c r="Q75" s="46">
        <v>10</v>
      </c>
      <c r="R75" s="45">
        <v>11</v>
      </c>
      <c r="S75" s="46">
        <v>12</v>
      </c>
      <c r="T75" s="45">
        <v>13</v>
      </c>
      <c r="U75" s="47">
        <f>SUM(H75:T75)</f>
        <v>91</v>
      </c>
    </row>
    <row r="76" spans="1:21" ht="18" customHeight="1" x14ac:dyDescent="0.25">
      <c r="A76" s="2" t="s">
        <v>93</v>
      </c>
      <c r="B76" s="3">
        <v>1</v>
      </c>
      <c r="C76" s="4">
        <v>2000</v>
      </c>
      <c r="D76" s="3">
        <v>43</v>
      </c>
      <c r="E76" s="5">
        <v>34862</v>
      </c>
      <c r="F76" s="6" t="s">
        <v>78</v>
      </c>
      <c r="G76" s="17" t="s">
        <v>21</v>
      </c>
      <c r="H76" s="8">
        <v>1</v>
      </c>
      <c r="I76" s="9">
        <v>1</v>
      </c>
      <c r="J76" s="8">
        <v>1</v>
      </c>
      <c r="K76" s="9">
        <v>1</v>
      </c>
      <c r="L76" s="8">
        <v>1</v>
      </c>
      <c r="M76" s="9">
        <v>1</v>
      </c>
      <c r="N76" s="8">
        <v>1</v>
      </c>
      <c r="O76" s="9">
        <v>1</v>
      </c>
      <c r="P76" s="8">
        <v>1</v>
      </c>
      <c r="Q76" s="9">
        <v>1</v>
      </c>
      <c r="R76" s="8">
        <v>1</v>
      </c>
      <c r="S76" s="9">
        <v>1</v>
      </c>
      <c r="T76" s="8">
        <v>1</v>
      </c>
      <c r="U76" s="11">
        <v>1</v>
      </c>
    </row>
    <row r="77" spans="1:21" ht="18" customHeight="1" x14ac:dyDescent="0.25">
      <c r="A77" s="2" t="s">
        <v>93</v>
      </c>
      <c r="B77" s="3">
        <v>2</v>
      </c>
      <c r="C77" s="4">
        <v>2000</v>
      </c>
      <c r="D77" s="3">
        <v>43</v>
      </c>
      <c r="E77" s="5">
        <v>34862</v>
      </c>
      <c r="F77" s="6" t="s">
        <v>78</v>
      </c>
      <c r="G77" s="18" t="s">
        <v>22</v>
      </c>
      <c r="H77" s="45">
        <v>1</v>
      </c>
      <c r="I77" s="46">
        <v>2</v>
      </c>
      <c r="J77" s="45">
        <v>3</v>
      </c>
      <c r="K77" s="46">
        <v>4</v>
      </c>
      <c r="L77" s="45">
        <v>5</v>
      </c>
      <c r="M77" s="46">
        <v>6</v>
      </c>
      <c r="N77" s="45">
        <v>7</v>
      </c>
      <c r="O77" s="46">
        <v>8</v>
      </c>
      <c r="P77" s="45">
        <v>9</v>
      </c>
      <c r="Q77" s="46">
        <v>10</v>
      </c>
      <c r="R77" s="45">
        <v>11</v>
      </c>
      <c r="S77" s="46">
        <v>12</v>
      </c>
      <c r="T77" s="45">
        <v>13</v>
      </c>
      <c r="U77" s="47">
        <f>SUM(H77:T77)</f>
        <v>91</v>
      </c>
    </row>
    <row r="78" spans="1:21" ht="18" customHeight="1" x14ac:dyDescent="0.25">
      <c r="A78" s="2" t="s">
        <v>93</v>
      </c>
      <c r="B78" s="3">
        <v>1</v>
      </c>
      <c r="C78" s="4">
        <v>2000</v>
      </c>
      <c r="D78" s="3">
        <v>44</v>
      </c>
      <c r="E78" s="5">
        <v>35247</v>
      </c>
      <c r="F78" s="6" t="s">
        <v>79</v>
      </c>
      <c r="G78" s="17" t="s">
        <v>21</v>
      </c>
      <c r="H78" s="8">
        <v>1</v>
      </c>
      <c r="I78" s="9">
        <v>1</v>
      </c>
      <c r="J78" s="8">
        <v>1</v>
      </c>
      <c r="K78" s="9">
        <v>1</v>
      </c>
      <c r="L78" s="8">
        <v>1</v>
      </c>
      <c r="M78" s="9">
        <v>1</v>
      </c>
      <c r="N78" s="8">
        <v>1</v>
      </c>
      <c r="O78" s="9">
        <v>1</v>
      </c>
      <c r="P78" s="8">
        <v>1</v>
      </c>
      <c r="Q78" s="9">
        <v>1</v>
      </c>
      <c r="R78" s="8">
        <v>1</v>
      </c>
      <c r="S78" s="9">
        <v>1</v>
      </c>
      <c r="T78" s="8">
        <v>1</v>
      </c>
      <c r="U78" s="11">
        <v>1</v>
      </c>
    </row>
    <row r="79" spans="1:21" ht="18" customHeight="1" x14ac:dyDescent="0.25">
      <c r="A79" s="2" t="s">
        <v>93</v>
      </c>
      <c r="B79" s="3">
        <v>2</v>
      </c>
      <c r="C79" s="4">
        <v>2000</v>
      </c>
      <c r="D79" s="3">
        <v>44</v>
      </c>
      <c r="E79" s="5">
        <v>35247</v>
      </c>
      <c r="F79" s="6" t="s">
        <v>79</v>
      </c>
      <c r="G79" s="18" t="s">
        <v>22</v>
      </c>
      <c r="H79" s="45">
        <v>1</v>
      </c>
      <c r="I79" s="46">
        <v>2</v>
      </c>
      <c r="J79" s="45">
        <v>3</v>
      </c>
      <c r="K79" s="46">
        <v>4</v>
      </c>
      <c r="L79" s="45">
        <v>5</v>
      </c>
      <c r="M79" s="46">
        <v>6</v>
      </c>
      <c r="N79" s="45">
        <v>7</v>
      </c>
      <c r="O79" s="46">
        <v>8</v>
      </c>
      <c r="P79" s="45">
        <v>9</v>
      </c>
      <c r="Q79" s="46">
        <v>10</v>
      </c>
      <c r="R79" s="45">
        <v>11</v>
      </c>
      <c r="S79" s="46">
        <v>12</v>
      </c>
      <c r="T79" s="45">
        <v>13</v>
      </c>
      <c r="U79" s="47">
        <f>SUM(H79:T79)</f>
        <v>91</v>
      </c>
    </row>
    <row r="80" spans="1:21" ht="18" customHeight="1" x14ac:dyDescent="0.25">
      <c r="A80" s="2" t="s">
        <v>93</v>
      </c>
      <c r="B80" s="3">
        <v>1</v>
      </c>
      <c r="C80" s="4">
        <v>2000</v>
      </c>
      <c r="D80" s="3">
        <v>45</v>
      </c>
      <c r="E80" s="5">
        <v>41183</v>
      </c>
      <c r="F80" s="6" t="s">
        <v>80</v>
      </c>
      <c r="G80" s="17" t="s">
        <v>21</v>
      </c>
      <c r="H80" s="8">
        <v>1</v>
      </c>
      <c r="I80" s="9">
        <v>1</v>
      </c>
      <c r="J80" s="8">
        <v>1</v>
      </c>
      <c r="K80" s="9">
        <v>1</v>
      </c>
      <c r="L80" s="8">
        <v>1</v>
      </c>
      <c r="M80" s="9">
        <v>1</v>
      </c>
      <c r="N80" s="8">
        <v>1</v>
      </c>
      <c r="O80" s="9">
        <v>1</v>
      </c>
      <c r="P80" s="8">
        <v>1</v>
      </c>
      <c r="Q80" s="9">
        <v>1</v>
      </c>
      <c r="R80" s="8">
        <v>1</v>
      </c>
      <c r="S80" s="9">
        <v>1</v>
      </c>
      <c r="T80" s="8">
        <v>1</v>
      </c>
      <c r="U80" s="11">
        <v>1</v>
      </c>
    </row>
    <row r="81" spans="1:21" ht="18" customHeight="1" x14ac:dyDescent="0.25">
      <c r="A81" s="2" t="s">
        <v>93</v>
      </c>
      <c r="B81" s="3">
        <v>2</v>
      </c>
      <c r="C81" s="4">
        <v>2000</v>
      </c>
      <c r="D81" s="3">
        <v>45</v>
      </c>
      <c r="E81" s="5">
        <v>41183</v>
      </c>
      <c r="F81" s="6" t="s">
        <v>80</v>
      </c>
      <c r="G81" s="18" t="s">
        <v>22</v>
      </c>
      <c r="H81" s="45">
        <v>1</v>
      </c>
      <c r="I81" s="46">
        <v>2</v>
      </c>
      <c r="J81" s="45">
        <v>3</v>
      </c>
      <c r="K81" s="46">
        <v>4</v>
      </c>
      <c r="L81" s="45">
        <v>5</v>
      </c>
      <c r="M81" s="46">
        <v>6</v>
      </c>
      <c r="N81" s="45">
        <v>7</v>
      </c>
      <c r="O81" s="46">
        <v>8</v>
      </c>
      <c r="P81" s="45">
        <v>9</v>
      </c>
      <c r="Q81" s="46">
        <v>10</v>
      </c>
      <c r="R81" s="45">
        <v>11</v>
      </c>
      <c r="S81" s="46">
        <v>12</v>
      </c>
      <c r="T81" s="45">
        <v>13</v>
      </c>
      <c r="U81" s="47">
        <f>SUM(H81:T81)</f>
        <v>91</v>
      </c>
    </row>
    <row r="82" spans="1:21" ht="18" customHeight="1" x14ac:dyDescent="0.25">
      <c r="A82" s="2" t="s">
        <v>93</v>
      </c>
      <c r="B82" s="3">
        <v>1</v>
      </c>
      <c r="C82" s="4">
        <v>2000</v>
      </c>
      <c r="D82" s="3">
        <v>46</v>
      </c>
      <c r="E82" s="5">
        <v>42625</v>
      </c>
      <c r="F82" s="6" t="s">
        <v>81</v>
      </c>
      <c r="G82" s="17" t="s">
        <v>21</v>
      </c>
      <c r="H82" s="8">
        <v>1</v>
      </c>
      <c r="I82" s="9">
        <v>1</v>
      </c>
      <c r="J82" s="8">
        <v>1</v>
      </c>
      <c r="K82" s="9">
        <v>1</v>
      </c>
      <c r="L82" s="8">
        <v>1</v>
      </c>
      <c r="M82" s="9">
        <v>1</v>
      </c>
      <c r="N82" s="8">
        <v>1</v>
      </c>
      <c r="O82" s="9">
        <v>1</v>
      </c>
      <c r="P82" s="8">
        <v>1</v>
      </c>
      <c r="Q82" s="9">
        <v>1</v>
      </c>
      <c r="R82" s="8">
        <v>1</v>
      </c>
      <c r="S82" s="9">
        <v>1</v>
      </c>
      <c r="T82" s="8">
        <v>1</v>
      </c>
      <c r="U82" s="11">
        <v>1</v>
      </c>
    </row>
    <row r="83" spans="1:21" ht="18" customHeight="1" x14ac:dyDescent="0.25">
      <c r="A83" s="2" t="s">
        <v>93</v>
      </c>
      <c r="B83" s="3">
        <v>2</v>
      </c>
      <c r="C83" s="4">
        <v>2000</v>
      </c>
      <c r="D83" s="3">
        <v>46</v>
      </c>
      <c r="E83" s="5">
        <v>42625</v>
      </c>
      <c r="F83" s="6" t="s">
        <v>81</v>
      </c>
      <c r="G83" s="18" t="s">
        <v>22</v>
      </c>
      <c r="H83" s="45">
        <v>1</v>
      </c>
      <c r="I83" s="46">
        <v>2</v>
      </c>
      <c r="J83" s="45">
        <v>3</v>
      </c>
      <c r="K83" s="46">
        <v>4</v>
      </c>
      <c r="L83" s="45">
        <v>5</v>
      </c>
      <c r="M83" s="46">
        <v>6</v>
      </c>
      <c r="N83" s="45">
        <v>7</v>
      </c>
      <c r="O83" s="46">
        <v>8</v>
      </c>
      <c r="P83" s="45">
        <v>9</v>
      </c>
      <c r="Q83" s="46">
        <v>10</v>
      </c>
      <c r="R83" s="45">
        <v>11</v>
      </c>
      <c r="S83" s="46">
        <v>12</v>
      </c>
      <c r="T83" s="45">
        <v>13</v>
      </c>
      <c r="U83" s="47">
        <f>SUM(H83:T83)</f>
        <v>91</v>
      </c>
    </row>
    <row r="84" spans="1:21" ht="18" customHeight="1" x14ac:dyDescent="0.25">
      <c r="A84" s="2" t="s">
        <v>93</v>
      </c>
      <c r="B84" s="3">
        <v>1</v>
      </c>
      <c r="C84" s="4">
        <v>2000</v>
      </c>
      <c r="D84" s="3">
        <v>47</v>
      </c>
      <c r="E84" s="5">
        <v>42948</v>
      </c>
      <c r="F84" s="6" t="s">
        <v>82</v>
      </c>
      <c r="G84" s="17" t="s">
        <v>21</v>
      </c>
      <c r="H84" s="8">
        <v>1</v>
      </c>
      <c r="I84" s="9">
        <v>1</v>
      </c>
      <c r="J84" s="8">
        <v>1</v>
      </c>
      <c r="K84" s="9">
        <v>1</v>
      </c>
      <c r="L84" s="8">
        <v>1</v>
      </c>
      <c r="M84" s="9">
        <v>1</v>
      </c>
      <c r="N84" s="8">
        <v>1</v>
      </c>
      <c r="O84" s="9">
        <v>1</v>
      </c>
      <c r="P84" s="8">
        <v>1</v>
      </c>
      <c r="Q84" s="9">
        <v>1</v>
      </c>
      <c r="R84" s="8">
        <v>1</v>
      </c>
      <c r="S84" s="9">
        <v>1</v>
      </c>
      <c r="T84" s="8">
        <v>1</v>
      </c>
      <c r="U84" s="11">
        <v>1</v>
      </c>
    </row>
    <row r="85" spans="1:21" ht="18" customHeight="1" x14ac:dyDescent="0.25">
      <c r="A85" s="2" t="s">
        <v>93</v>
      </c>
      <c r="B85" s="3">
        <v>2</v>
      </c>
      <c r="C85" s="4">
        <v>2000</v>
      </c>
      <c r="D85" s="3">
        <v>47</v>
      </c>
      <c r="E85" s="5">
        <v>42948</v>
      </c>
      <c r="F85" s="6" t="s">
        <v>82</v>
      </c>
      <c r="G85" s="18" t="s">
        <v>22</v>
      </c>
      <c r="H85" s="45">
        <v>1</v>
      </c>
      <c r="I85" s="46">
        <v>2</v>
      </c>
      <c r="J85" s="45">
        <v>3</v>
      </c>
      <c r="K85" s="46">
        <v>4</v>
      </c>
      <c r="L85" s="45">
        <v>5</v>
      </c>
      <c r="M85" s="46">
        <v>6</v>
      </c>
      <c r="N85" s="45">
        <v>7</v>
      </c>
      <c r="O85" s="46">
        <v>8</v>
      </c>
      <c r="P85" s="45">
        <v>9</v>
      </c>
      <c r="Q85" s="46">
        <v>10</v>
      </c>
      <c r="R85" s="45">
        <v>11</v>
      </c>
      <c r="S85" s="46">
        <v>12</v>
      </c>
      <c r="T85" s="45">
        <v>13</v>
      </c>
      <c r="U85" s="47">
        <f>SUM(H85:T85)</f>
        <v>91</v>
      </c>
    </row>
    <row r="86" spans="1:21" ht="18" customHeight="1" x14ac:dyDescent="0.25">
      <c r="A86" s="2" t="s">
        <v>93</v>
      </c>
      <c r="B86" s="3">
        <v>1</v>
      </c>
      <c r="C86" s="4">
        <v>2000</v>
      </c>
      <c r="D86" s="3">
        <v>48</v>
      </c>
      <c r="E86" s="5">
        <v>43070</v>
      </c>
      <c r="F86" s="6" t="s">
        <v>83</v>
      </c>
      <c r="G86" s="17" t="s">
        <v>21</v>
      </c>
      <c r="H86" s="8">
        <v>1</v>
      </c>
      <c r="I86" s="9">
        <v>1</v>
      </c>
      <c r="J86" s="8">
        <v>1</v>
      </c>
      <c r="K86" s="9">
        <v>1</v>
      </c>
      <c r="L86" s="8">
        <v>1</v>
      </c>
      <c r="M86" s="9">
        <v>1</v>
      </c>
      <c r="N86" s="8">
        <v>1</v>
      </c>
      <c r="O86" s="9">
        <v>1</v>
      </c>
      <c r="P86" s="8">
        <v>1</v>
      </c>
      <c r="Q86" s="9">
        <v>1</v>
      </c>
      <c r="R86" s="8">
        <v>1</v>
      </c>
      <c r="S86" s="9">
        <v>1</v>
      </c>
      <c r="T86" s="8">
        <v>1</v>
      </c>
      <c r="U86" s="11">
        <v>1</v>
      </c>
    </row>
    <row r="87" spans="1:21" ht="18" customHeight="1" x14ac:dyDescent="0.25">
      <c r="A87" s="2" t="s">
        <v>93</v>
      </c>
      <c r="B87" s="3">
        <v>2</v>
      </c>
      <c r="C87" s="4">
        <v>2000</v>
      </c>
      <c r="D87" s="3">
        <v>48</v>
      </c>
      <c r="E87" s="5">
        <v>43070</v>
      </c>
      <c r="F87" s="6" t="s">
        <v>83</v>
      </c>
      <c r="G87" s="18" t="s">
        <v>22</v>
      </c>
      <c r="H87" s="45">
        <v>1</v>
      </c>
      <c r="I87" s="46">
        <v>2</v>
      </c>
      <c r="J87" s="45">
        <v>3</v>
      </c>
      <c r="K87" s="46">
        <v>4</v>
      </c>
      <c r="L87" s="45">
        <v>5</v>
      </c>
      <c r="M87" s="46">
        <v>6</v>
      </c>
      <c r="N87" s="45">
        <v>7</v>
      </c>
      <c r="O87" s="46">
        <v>8</v>
      </c>
      <c r="P87" s="45">
        <v>9</v>
      </c>
      <c r="Q87" s="46">
        <v>10</v>
      </c>
      <c r="R87" s="45">
        <v>11</v>
      </c>
      <c r="S87" s="46">
        <v>12</v>
      </c>
      <c r="T87" s="45">
        <v>13</v>
      </c>
      <c r="U87" s="47">
        <f>SUM(H87:T87)</f>
        <v>91</v>
      </c>
    </row>
    <row r="88" spans="1:21" ht="18" customHeight="1" x14ac:dyDescent="0.25">
      <c r="A88" s="2" t="s">
        <v>93</v>
      </c>
      <c r="B88" s="3">
        <v>1</v>
      </c>
      <c r="C88" s="4">
        <v>2000</v>
      </c>
      <c r="D88" s="3">
        <v>49</v>
      </c>
      <c r="E88" s="5">
        <v>43556</v>
      </c>
      <c r="F88" s="6" t="s">
        <v>84</v>
      </c>
      <c r="G88" s="17" t="s">
        <v>21</v>
      </c>
      <c r="H88" s="8">
        <v>1</v>
      </c>
      <c r="I88" s="9">
        <v>1</v>
      </c>
      <c r="J88" s="8">
        <v>1</v>
      </c>
      <c r="K88" s="9">
        <v>1</v>
      </c>
      <c r="L88" s="8">
        <v>1</v>
      </c>
      <c r="M88" s="9">
        <v>1</v>
      </c>
      <c r="N88" s="8">
        <v>1</v>
      </c>
      <c r="O88" s="9">
        <v>1</v>
      </c>
      <c r="P88" s="8">
        <v>1</v>
      </c>
      <c r="Q88" s="9">
        <v>1</v>
      </c>
      <c r="R88" s="8">
        <v>1</v>
      </c>
      <c r="S88" s="9">
        <v>1</v>
      </c>
      <c r="T88" s="8">
        <v>1</v>
      </c>
      <c r="U88" s="11">
        <v>1</v>
      </c>
    </row>
    <row r="89" spans="1:21" ht="18" customHeight="1" x14ac:dyDescent="0.25">
      <c r="A89" s="2" t="s">
        <v>93</v>
      </c>
      <c r="B89" s="3">
        <v>2</v>
      </c>
      <c r="C89" s="4">
        <v>2000</v>
      </c>
      <c r="D89" s="3">
        <v>49</v>
      </c>
      <c r="E89" s="5">
        <v>43556</v>
      </c>
      <c r="F89" s="6" t="s">
        <v>84</v>
      </c>
      <c r="G89" s="18" t="s">
        <v>22</v>
      </c>
      <c r="H89" s="45">
        <v>1</v>
      </c>
      <c r="I89" s="46">
        <v>2</v>
      </c>
      <c r="J89" s="45">
        <v>3</v>
      </c>
      <c r="K89" s="46">
        <v>4</v>
      </c>
      <c r="L89" s="45">
        <v>5</v>
      </c>
      <c r="M89" s="46">
        <v>6</v>
      </c>
      <c r="N89" s="45">
        <v>7</v>
      </c>
      <c r="O89" s="46">
        <v>8</v>
      </c>
      <c r="P89" s="45">
        <v>9</v>
      </c>
      <c r="Q89" s="46">
        <v>10</v>
      </c>
      <c r="R89" s="45">
        <v>11</v>
      </c>
      <c r="S89" s="46">
        <v>12</v>
      </c>
      <c r="T89" s="45">
        <v>13</v>
      </c>
      <c r="U89" s="47">
        <f>SUM(H89:T89)</f>
        <v>91</v>
      </c>
    </row>
    <row r="90" spans="1:21" ht="18" customHeight="1" x14ac:dyDescent="0.25">
      <c r="A90" s="2" t="s">
        <v>93</v>
      </c>
      <c r="B90" s="3">
        <v>1</v>
      </c>
      <c r="C90" s="4">
        <v>2000</v>
      </c>
      <c r="D90" s="3">
        <v>5</v>
      </c>
      <c r="E90" s="5">
        <v>39114</v>
      </c>
      <c r="F90" s="6" t="s">
        <v>40</v>
      </c>
      <c r="G90" s="17" t="s">
        <v>21</v>
      </c>
      <c r="H90" s="8">
        <v>1</v>
      </c>
      <c r="I90" s="9">
        <v>1</v>
      </c>
      <c r="J90" s="8">
        <v>1</v>
      </c>
      <c r="K90" s="9">
        <v>1</v>
      </c>
      <c r="L90" s="8">
        <v>1</v>
      </c>
      <c r="M90" s="9">
        <v>1</v>
      </c>
      <c r="N90" s="8">
        <v>1</v>
      </c>
      <c r="O90" s="9">
        <v>1</v>
      </c>
      <c r="P90" s="8">
        <v>1</v>
      </c>
      <c r="Q90" s="9">
        <v>1</v>
      </c>
      <c r="R90" s="8">
        <v>1</v>
      </c>
      <c r="S90" s="9">
        <v>1</v>
      </c>
      <c r="T90" s="8">
        <v>1</v>
      </c>
      <c r="U90" s="11">
        <v>1</v>
      </c>
    </row>
    <row r="91" spans="1:21" ht="18" customHeight="1" x14ac:dyDescent="0.25">
      <c r="A91" s="2" t="s">
        <v>93</v>
      </c>
      <c r="B91" s="3">
        <v>2</v>
      </c>
      <c r="C91" s="4">
        <v>2000</v>
      </c>
      <c r="D91" s="3">
        <v>5</v>
      </c>
      <c r="E91" s="5">
        <v>39114</v>
      </c>
      <c r="F91" s="6" t="s">
        <v>40</v>
      </c>
      <c r="G91" s="18" t="s">
        <v>22</v>
      </c>
      <c r="H91" s="45">
        <v>1</v>
      </c>
      <c r="I91" s="46">
        <v>2</v>
      </c>
      <c r="J91" s="45">
        <v>3</v>
      </c>
      <c r="K91" s="46">
        <v>4</v>
      </c>
      <c r="L91" s="45">
        <v>5</v>
      </c>
      <c r="M91" s="46">
        <v>6</v>
      </c>
      <c r="N91" s="45">
        <v>7</v>
      </c>
      <c r="O91" s="46">
        <v>8</v>
      </c>
      <c r="P91" s="45">
        <v>9</v>
      </c>
      <c r="Q91" s="46">
        <v>10</v>
      </c>
      <c r="R91" s="45">
        <v>11</v>
      </c>
      <c r="S91" s="46">
        <v>12</v>
      </c>
      <c r="T91" s="45">
        <v>13</v>
      </c>
      <c r="U91" s="47">
        <f>SUM(H91:T91)</f>
        <v>91</v>
      </c>
    </row>
    <row r="92" spans="1:21" ht="18" customHeight="1" x14ac:dyDescent="0.25">
      <c r="A92" s="2" t="s">
        <v>93</v>
      </c>
      <c r="B92" s="3">
        <v>1</v>
      </c>
      <c r="C92" s="4">
        <v>2000</v>
      </c>
      <c r="D92" s="3">
        <v>50</v>
      </c>
      <c r="E92" s="5">
        <v>43617</v>
      </c>
      <c r="F92" s="6" t="s">
        <v>85</v>
      </c>
      <c r="G92" s="17" t="s">
        <v>21</v>
      </c>
      <c r="H92" s="8">
        <v>1</v>
      </c>
      <c r="I92" s="9">
        <v>1</v>
      </c>
      <c r="J92" s="8">
        <v>1</v>
      </c>
      <c r="K92" s="9">
        <v>1</v>
      </c>
      <c r="L92" s="8">
        <v>1</v>
      </c>
      <c r="M92" s="9">
        <v>1</v>
      </c>
      <c r="N92" s="8">
        <v>1</v>
      </c>
      <c r="O92" s="9">
        <v>1</v>
      </c>
      <c r="P92" s="8">
        <v>1</v>
      </c>
      <c r="Q92" s="9">
        <v>1</v>
      </c>
      <c r="R92" s="8">
        <v>1</v>
      </c>
      <c r="S92" s="9">
        <v>1</v>
      </c>
      <c r="T92" s="8">
        <v>1</v>
      </c>
      <c r="U92" s="11">
        <v>1</v>
      </c>
    </row>
    <row r="93" spans="1:21" ht="18" customHeight="1" x14ac:dyDescent="0.25">
      <c r="A93" s="2" t="s">
        <v>93</v>
      </c>
      <c r="B93" s="3">
        <v>2</v>
      </c>
      <c r="C93" s="4">
        <v>2000</v>
      </c>
      <c r="D93" s="3">
        <v>50</v>
      </c>
      <c r="E93" s="5">
        <v>43617</v>
      </c>
      <c r="F93" s="6" t="s">
        <v>85</v>
      </c>
      <c r="G93" s="18" t="s">
        <v>22</v>
      </c>
      <c r="H93" s="45">
        <v>1</v>
      </c>
      <c r="I93" s="46">
        <v>2</v>
      </c>
      <c r="J93" s="45">
        <v>3</v>
      </c>
      <c r="K93" s="46">
        <v>4</v>
      </c>
      <c r="L93" s="45">
        <v>5</v>
      </c>
      <c r="M93" s="46">
        <v>6</v>
      </c>
      <c r="N93" s="45">
        <v>7</v>
      </c>
      <c r="O93" s="46">
        <v>8</v>
      </c>
      <c r="P93" s="45">
        <v>9</v>
      </c>
      <c r="Q93" s="46">
        <v>10</v>
      </c>
      <c r="R93" s="45">
        <v>11</v>
      </c>
      <c r="S93" s="46">
        <v>12</v>
      </c>
      <c r="T93" s="45">
        <v>13</v>
      </c>
      <c r="U93" s="47">
        <f>SUM(H93:T93)</f>
        <v>91</v>
      </c>
    </row>
    <row r="94" spans="1:21" ht="18" customHeight="1" x14ac:dyDescent="0.25">
      <c r="A94" s="2" t="s">
        <v>93</v>
      </c>
      <c r="B94" s="3">
        <v>1</v>
      </c>
      <c r="C94" s="4">
        <v>2000</v>
      </c>
      <c r="D94" s="3">
        <v>51</v>
      </c>
      <c r="E94" s="5">
        <v>43617</v>
      </c>
      <c r="F94" s="6" t="s">
        <v>86</v>
      </c>
      <c r="G94" s="17" t="s">
        <v>21</v>
      </c>
      <c r="H94" s="8">
        <v>1</v>
      </c>
      <c r="I94" s="9">
        <v>1</v>
      </c>
      <c r="J94" s="8">
        <v>1</v>
      </c>
      <c r="K94" s="9">
        <v>1</v>
      </c>
      <c r="L94" s="8">
        <v>1</v>
      </c>
      <c r="M94" s="9">
        <v>1</v>
      </c>
      <c r="N94" s="8">
        <v>1</v>
      </c>
      <c r="O94" s="9">
        <v>1</v>
      </c>
      <c r="P94" s="8">
        <v>1</v>
      </c>
      <c r="Q94" s="9">
        <v>1</v>
      </c>
      <c r="R94" s="8">
        <v>1</v>
      </c>
      <c r="S94" s="9">
        <v>1</v>
      </c>
      <c r="T94" s="8">
        <v>1</v>
      </c>
      <c r="U94" s="11">
        <v>1</v>
      </c>
    </row>
    <row r="95" spans="1:21" ht="18" customHeight="1" x14ac:dyDescent="0.25">
      <c r="A95" s="2" t="s">
        <v>93</v>
      </c>
      <c r="B95" s="3">
        <v>2</v>
      </c>
      <c r="C95" s="4">
        <v>2000</v>
      </c>
      <c r="D95" s="3">
        <v>51</v>
      </c>
      <c r="E95" s="5">
        <v>43617</v>
      </c>
      <c r="F95" s="6" t="s">
        <v>86</v>
      </c>
      <c r="G95" s="18" t="s">
        <v>22</v>
      </c>
      <c r="H95" s="45">
        <v>1</v>
      </c>
      <c r="I95" s="46">
        <v>2</v>
      </c>
      <c r="J95" s="45">
        <v>3</v>
      </c>
      <c r="K95" s="46">
        <v>4</v>
      </c>
      <c r="L95" s="45">
        <v>5</v>
      </c>
      <c r="M95" s="46">
        <v>6</v>
      </c>
      <c r="N95" s="45">
        <v>7</v>
      </c>
      <c r="O95" s="46">
        <v>8</v>
      </c>
      <c r="P95" s="45">
        <v>9</v>
      </c>
      <c r="Q95" s="46">
        <v>10</v>
      </c>
      <c r="R95" s="45">
        <v>11</v>
      </c>
      <c r="S95" s="46">
        <v>12</v>
      </c>
      <c r="T95" s="45">
        <v>13</v>
      </c>
      <c r="U95" s="47">
        <f>SUM(H95:T95)</f>
        <v>91</v>
      </c>
    </row>
    <row r="96" spans="1:21" ht="18" customHeight="1" x14ac:dyDescent="0.25">
      <c r="A96" s="2" t="s">
        <v>93</v>
      </c>
      <c r="B96" s="3">
        <v>1</v>
      </c>
      <c r="C96" s="4">
        <v>2000</v>
      </c>
      <c r="D96" s="3">
        <v>52</v>
      </c>
      <c r="E96" s="5">
        <v>43647</v>
      </c>
      <c r="F96" s="6" t="s">
        <v>87</v>
      </c>
      <c r="G96" s="17" t="s">
        <v>21</v>
      </c>
      <c r="H96" s="8">
        <v>1</v>
      </c>
      <c r="I96" s="9">
        <v>1</v>
      </c>
      <c r="J96" s="8">
        <v>1</v>
      </c>
      <c r="K96" s="9">
        <v>1</v>
      </c>
      <c r="L96" s="8">
        <v>1</v>
      </c>
      <c r="M96" s="9">
        <v>1</v>
      </c>
      <c r="N96" s="8">
        <v>1</v>
      </c>
      <c r="O96" s="9">
        <v>1</v>
      </c>
      <c r="P96" s="8">
        <v>1</v>
      </c>
      <c r="Q96" s="9">
        <v>1</v>
      </c>
      <c r="R96" s="8">
        <v>1</v>
      </c>
      <c r="S96" s="9">
        <v>1</v>
      </c>
      <c r="T96" s="8">
        <v>1</v>
      </c>
      <c r="U96" s="11">
        <v>1</v>
      </c>
    </row>
    <row r="97" spans="1:21" ht="18" customHeight="1" x14ac:dyDescent="0.25">
      <c r="A97" s="2" t="s">
        <v>93</v>
      </c>
      <c r="B97" s="3">
        <v>2</v>
      </c>
      <c r="C97" s="4">
        <v>2000</v>
      </c>
      <c r="D97" s="3">
        <v>52</v>
      </c>
      <c r="E97" s="5">
        <v>43647</v>
      </c>
      <c r="F97" s="6" t="s">
        <v>87</v>
      </c>
      <c r="G97" s="18" t="s">
        <v>22</v>
      </c>
      <c r="H97" s="45">
        <v>1</v>
      </c>
      <c r="I97" s="46">
        <v>2</v>
      </c>
      <c r="J97" s="45">
        <v>3</v>
      </c>
      <c r="K97" s="46">
        <v>4</v>
      </c>
      <c r="L97" s="45">
        <v>5</v>
      </c>
      <c r="M97" s="46">
        <v>6</v>
      </c>
      <c r="N97" s="45">
        <v>7</v>
      </c>
      <c r="O97" s="46">
        <v>8</v>
      </c>
      <c r="P97" s="45">
        <v>9</v>
      </c>
      <c r="Q97" s="46">
        <v>10</v>
      </c>
      <c r="R97" s="45">
        <v>11</v>
      </c>
      <c r="S97" s="46">
        <v>12</v>
      </c>
      <c r="T97" s="45">
        <v>13</v>
      </c>
      <c r="U97" s="47">
        <f>SUM(H97:T97)</f>
        <v>91</v>
      </c>
    </row>
    <row r="98" spans="1:21" ht="18" customHeight="1" x14ac:dyDescent="0.25">
      <c r="A98" s="2" t="s">
        <v>93</v>
      </c>
      <c r="B98" s="3">
        <v>1</v>
      </c>
      <c r="C98" s="4">
        <v>2000</v>
      </c>
      <c r="D98" s="3">
        <v>53</v>
      </c>
      <c r="E98" s="5">
        <v>42948</v>
      </c>
      <c r="F98" s="6" t="s">
        <v>88</v>
      </c>
      <c r="G98" s="17" t="s">
        <v>21</v>
      </c>
      <c r="H98" s="8">
        <v>0</v>
      </c>
      <c r="I98" s="9">
        <v>1</v>
      </c>
      <c r="J98" s="8">
        <v>1</v>
      </c>
      <c r="K98" s="9">
        <v>1</v>
      </c>
      <c r="L98" s="8">
        <v>1</v>
      </c>
      <c r="M98" s="9">
        <v>1</v>
      </c>
      <c r="N98" s="8">
        <v>1</v>
      </c>
      <c r="O98" s="9">
        <v>1</v>
      </c>
      <c r="P98" s="8">
        <v>1</v>
      </c>
      <c r="Q98" s="9">
        <v>1</v>
      </c>
      <c r="R98" s="8">
        <v>1</v>
      </c>
      <c r="S98" s="9">
        <v>1</v>
      </c>
      <c r="T98" s="8">
        <v>1</v>
      </c>
      <c r="U98" s="11">
        <v>0.92307692307692313</v>
      </c>
    </row>
    <row r="99" spans="1:21" ht="18" customHeight="1" x14ac:dyDescent="0.25">
      <c r="A99" s="2" t="s">
        <v>93</v>
      </c>
      <c r="B99" s="3">
        <v>2</v>
      </c>
      <c r="C99" s="4">
        <v>2000</v>
      </c>
      <c r="D99" s="3">
        <v>53</v>
      </c>
      <c r="E99" s="5">
        <v>42948</v>
      </c>
      <c r="F99" s="6" t="s">
        <v>88</v>
      </c>
      <c r="G99" s="18" t="s">
        <v>22</v>
      </c>
      <c r="H99" s="45">
        <v>1</v>
      </c>
      <c r="I99" s="46">
        <v>2</v>
      </c>
      <c r="J99" s="45">
        <v>3</v>
      </c>
      <c r="K99" s="46">
        <v>4</v>
      </c>
      <c r="L99" s="45">
        <v>5</v>
      </c>
      <c r="M99" s="46">
        <v>6</v>
      </c>
      <c r="N99" s="45">
        <v>7</v>
      </c>
      <c r="O99" s="46">
        <v>8</v>
      </c>
      <c r="P99" s="45">
        <v>9</v>
      </c>
      <c r="Q99" s="46">
        <v>10</v>
      </c>
      <c r="R99" s="45">
        <v>11</v>
      </c>
      <c r="S99" s="46">
        <v>12</v>
      </c>
      <c r="T99" s="45">
        <v>13</v>
      </c>
      <c r="U99" s="47">
        <f>SUM(H99:T99)</f>
        <v>91</v>
      </c>
    </row>
    <row r="100" spans="1:21" ht="18" customHeight="1" x14ac:dyDescent="0.25">
      <c r="A100" s="2" t="s">
        <v>93</v>
      </c>
      <c r="B100" s="3">
        <v>1</v>
      </c>
      <c r="C100" s="4">
        <v>2000</v>
      </c>
      <c r="D100" s="3">
        <v>54</v>
      </c>
      <c r="E100" s="5">
        <v>42982</v>
      </c>
      <c r="F100" s="6" t="s">
        <v>89</v>
      </c>
      <c r="G100" s="17" t="s">
        <v>21</v>
      </c>
      <c r="H100" s="8">
        <v>0</v>
      </c>
      <c r="I100" s="9">
        <v>0</v>
      </c>
      <c r="J100" s="8">
        <v>0</v>
      </c>
      <c r="K100" s="9">
        <v>0</v>
      </c>
      <c r="L100" s="8">
        <v>0</v>
      </c>
      <c r="M100" s="9">
        <v>0</v>
      </c>
      <c r="N100" s="8">
        <v>0</v>
      </c>
      <c r="O100" s="9">
        <v>0</v>
      </c>
      <c r="P100" s="8">
        <v>0</v>
      </c>
      <c r="Q100" s="9">
        <v>0</v>
      </c>
      <c r="R100" s="8">
        <v>0</v>
      </c>
      <c r="S100" s="9">
        <v>0</v>
      </c>
      <c r="T100" s="8">
        <v>0</v>
      </c>
      <c r="U100" s="11">
        <v>0</v>
      </c>
    </row>
    <row r="101" spans="1:21" ht="18" customHeight="1" x14ac:dyDescent="0.25">
      <c r="A101" s="2" t="s">
        <v>93</v>
      </c>
      <c r="B101" s="3">
        <v>2</v>
      </c>
      <c r="C101" s="4">
        <v>2000</v>
      </c>
      <c r="D101" s="3">
        <v>54</v>
      </c>
      <c r="E101" s="5">
        <v>42982</v>
      </c>
      <c r="F101" s="6" t="s">
        <v>89</v>
      </c>
      <c r="G101" s="18" t="s">
        <v>22</v>
      </c>
      <c r="H101" s="45">
        <v>1</v>
      </c>
      <c r="I101" s="46">
        <v>2</v>
      </c>
      <c r="J101" s="45">
        <v>3</v>
      </c>
      <c r="K101" s="46">
        <v>4</v>
      </c>
      <c r="L101" s="45">
        <v>5</v>
      </c>
      <c r="M101" s="46">
        <v>6</v>
      </c>
      <c r="N101" s="45">
        <v>7</v>
      </c>
      <c r="O101" s="46">
        <v>8</v>
      </c>
      <c r="P101" s="45">
        <v>9</v>
      </c>
      <c r="Q101" s="46">
        <v>10</v>
      </c>
      <c r="R101" s="45">
        <v>11</v>
      </c>
      <c r="S101" s="46">
        <v>12</v>
      </c>
      <c r="T101" s="45">
        <v>13</v>
      </c>
      <c r="U101" s="47">
        <f>SUM(H101:T101)</f>
        <v>91</v>
      </c>
    </row>
    <row r="102" spans="1:21" ht="18" customHeight="1" x14ac:dyDescent="0.25">
      <c r="A102" s="2" t="s">
        <v>93</v>
      </c>
      <c r="B102" s="3">
        <v>1</v>
      </c>
      <c r="C102" s="4">
        <v>2000</v>
      </c>
      <c r="D102" s="3">
        <v>6</v>
      </c>
      <c r="E102" s="5">
        <v>39326</v>
      </c>
      <c r="F102" s="6" t="s">
        <v>41</v>
      </c>
      <c r="G102" s="17" t="s">
        <v>21</v>
      </c>
      <c r="H102" s="8">
        <v>1</v>
      </c>
      <c r="I102" s="9">
        <v>1</v>
      </c>
      <c r="J102" s="8">
        <v>1</v>
      </c>
      <c r="K102" s="9">
        <v>1</v>
      </c>
      <c r="L102" s="8">
        <v>1</v>
      </c>
      <c r="M102" s="9">
        <v>1</v>
      </c>
      <c r="N102" s="8">
        <v>1</v>
      </c>
      <c r="O102" s="9">
        <v>1</v>
      </c>
      <c r="P102" s="8">
        <v>1</v>
      </c>
      <c r="Q102" s="9">
        <v>1</v>
      </c>
      <c r="R102" s="8">
        <v>1</v>
      </c>
      <c r="S102" s="9">
        <v>1</v>
      </c>
      <c r="T102" s="8">
        <v>1</v>
      </c>
      <c r="U102" s="11">
        <v>1</v>
      </c>
    </row>
    <row r="103" spans="1:21" ht="18" customHeight="1" x14ac:dyDescent="0.25">
      <c r="A103" s="2" t="s">
        <v>93</v>
      </c>
      <c r="B103" s="3">
        <v>2</v>
      </c>
      <c r="C103" s="4">
        <v>2000</v>
      </c>
      <c r="D103" s="3">
        <v>6</v>
      </c>
      <c r="E103" s="5">
        <v>39326</v>
      </c>
      <c r="F103" s="6" t="s">
        <v>41</v>
      </c>
      <c r="G103" s="18" t="s">
        <v>22</v>
      </c>
      <c r="H103" s="45">
        <v>1</v>
      </c>
      <c r="I103" s="46">
        <v>2</v>
      </c>
      <c r="J103" s="45">
        <v>3</v>
      </c>
      <c r="K103" s="46">
        <v>4</v>
      </c>
      <c r="L103" s="45">
        <v>5</v>
      </c>
      <c r="M103" s="46">
        <v>6</v>
      </c>
      <c r="N103" s="45">
        <v>7</v>
      </c>
      <c r="O103" s="46">
        <v>8</v>
      </c>
      <c r="P103" s="45">
        <v>9</v>
      </c>
      <c r="Q103" s="46">
        <v>10</v>
      </c>
      <c r="R103" s="45">
        <v>11</v>
      </c>
      <c r="S103" s="46">
        <v>12</v>
      </c>
      <c r="T103" s="45">
        <v>13</v>
      </c>
      <c r="U103" s="47">
        <f>SUM(H103:T103)</f>
        <v>91</v>
      </c>
    </row>
    <row r="104" spans="1:21" ht="18" customHeight="1" x14ac:dyDescent="0.25">
      <c r="A104" s="2" t="s">
        <v>93</v>
      </c>
      <c r="B104" s="3">
        <v>1</v>
      </c>
      <c r="C104" s="4">
        <v>2000</v>
      </c>
      <c r="D104" s="3">
        <v>7</v>
      </c>
      <c r="E104" s="5">
        <v>39508</v>
      </c>
      <c r="F104" s="6" t="s">
        <v>42</v>
      </c>
      <c r="G104" s="17" t="s">
        <v>21</v>
      </c>
      <c r="H104" s="8">
        <v>1</v>
      </c>
      <c r="I104" s="9">
        <v>1</v>
      </c>
      <c r="J104" s="8">
        <v>1</v>
      </c>
      <c r="K104" s="9">
        <v>1</v>
      </c>
      <c r="L104" s="8">
        <v>1</v>
      </c>
      <c r="M104" s="9">
        <v>1</v>
      </c>
      <c r="N104" s="8">
        <v>1</v>
      </c>
      <c r="O104" s="9">
        <v>1</v>
      </c>
      <c r="P104" s="8">
        <v>1</v>
      </c>
      <c r="Q104" s="9">
        <v>1</v>
      </c>
      <c r="R104" s="8">
        <v>1</v>
      </c>
      <c r="S104" s="9">
        <v>1</v>
      </c>
      <c r="T104" s="8">
        <v>1</v>
      </c>
      <c r="U104" s="11">
        <v>1</v>
      </c>
    </row>
    <row r="105" spans="1:21" ht="18" customHeight="1" x14ac:dyDescent="0.25">
      <c r="A105" s="2" t="s">
        <v>93</v>
      </c>
      <c r="B105" s="3">
        <v>2</v>
      </c>
      <c r="C105" s="4">
        <v>2000</v>
      </c>
      <c r="D105" s="3">
        <v>7</v>
      </c>
      <c r="E105" s="5">
        <v>39508</v>
      </c>
      <c r="F105" s="6" t="s">
        <v>42</v>
      </c>
      <c r="G105" s="18" t="s">
        <v>22</v>
      </c>
      <c r="H105" s="45">
        <v>1</v>
      </c>
      <c r="I105" s="46">
        <v>2</v>
      </c>
      <c r="J105" s="45">
        <v>3</v>
      </c>
      <c r="K105" s="46">
        <v>4</v>
      </c>
      <c r="L105" s="45">
        <v>5</v>
      </c>
      <c r="M105" s="46">
        <v>6</v>
      </c>
      <c r="N105" s="45">
        <v>7</v>
      </c>
      <c r="O105" s="46">
        <v>8</v>
      </c>
      <c r="P105" s="45">
        <v>9</v>
      </c>
      <c r="Q105" s="46">
        <v>10</v>
      </c>
      <c r="R105" s="45">
        <v>11</v>
      </c>
      <c r="S105" s="46">
        <v>12</v>
      </c>
      <c r="T105" s="45">
        <v>13</v>
      </c>
      <c r="U105" s="47">
        <f>SUM(H105:T105)</f>
        <v>91</v>
      </c>
    </row>
    <row r="106" spans="1:21" ht="18" customHeight="1" x14ac:dyDescent="0.25">
      <c r="A106" s="2" t="s">
        <v>93</v>
      </c>
      <c r="B106" s="3">
        <v>1</v>
      </c>
      <c r="C106" s="4">
        <v>2000</v>
      </c>
      <c r="D106" s="3">
        <v>8</v>
      </c>
      <c r="E106" s="5">
        <v>40664</v>
      </c>
      <c r="F106" s="6" t="s">
        <v>43</v>
      </c>
      <c r="G106" s="17" t="s">
        <v>21</v>
      </c>
      <c r="H106" s="8">
        <v>1</v>
      </c>
      <c r="I106" s="9">
        <v>1</v>
      </c>
      <c r="J106" s="8">
        <v>1</v>
      </c>
      <c r="K106" s="9">
        <v>1</v>
      </c>
      <c r="L106" s="8">
        <v>1</v>
      </c>
      <c r="M106" s="9">
        <v>1</v>
      </c>
      <c r="N106" s="8">
        <v>1</v>
      </c>
      <c r="O106" s="9">
        <v>1</v>
      </c>
      <c r="P106" s="8">
        <v>1</v>
      </c>
      <c r="Q106" s="9">
        <v>1</v>
      </c>
      <c r="R106" s="8">
        <v>1</v>
      </c>
      <c r="S106" s="9">
        <v>1</v>
      </c>
      <c r="T106" s="8">
        <v>1</v>
      </c>
      <c r="U106" s="11">
        <v>1</v>
      </c>
    </row>
    <row r="107" spans="1:21" ht="18" customHeight="1" x14ac:dyDescent="0.25">
      <c r="A107" s="2" t="s">
        <v>93</v>
      </c>
      <c r="B107" s="3">
        <v>2</v>
      </c>
      <c r="C107" s="4">
        <v>2000</v>
      </c>
      <c r="D107" s="3">
        <v>8</v>
      </c>
      <c r="E107" s="5">
        <v>40664</v>
      </c>
      <c r="F107" s="6" t="s">
        <v>43</v>
      </c>
      <c r="G107" s="18" t="s">
        <v>22</v>
      </c>
      <c r="H107" s="45">
        <v>1</v>
      </c>
      <c r="I107" s="46">
        <v>2</v>
      </c>
      <c r="J107" s="45">
        <v>3</v>
      </c>
      <c r="K107" s="46">
        <v>4</v>
      </c>
      <c r="L107" s="45">
        <v>5</v>
      </c>
      <c r="M107" s="46">
        <v>6</v>
      </c>
      <c r="N107" s="45">
        <v>7</v>
      </c>
      <c r="O107" s="46">
        <v>8</v>
      </c>
      <c r="P107" s="45">
        <v>9</v>
      </c>
      <c r="Q107" s="46">
        <v>10</v>
      </c>
      <c r="R107" s="45">
        <v>11</v>
      </c>
      <c r="S107" s="46">
        <v>12</v>
      </c>
      <c r="T107" s="45">
        <v>13</v>
      </c>
      <c r="U107" s="47">
        <f>SUM(H107:T107)</f>
        <v>91</v>
      </c>
    </row>
    <row r="108" spans="1:21" ht="18" customHeight="1" x14ac:dyDescent="0.25">
      <c r="A108" s="2" t="s">
        <v>93</v>
      </c>
      <c r="B108" s="3">
        <v>1</v>
      </c>
      <c r="C108" s="4">
        <v>2000</v>
      </c>
      <c r="D108" s="3">
        <v>9</v>
      </c>
      <c r="E108" s="5">
        <v>42248</v>
      </c>
      <c r="F108" s="6" t="s">
        <v>44</v>
      </c>
      <c r="G108" s="17" t="s">
        <v>21</v>
      </c>
      <c r="H108" s="8">
        <v>1</v>
      </c>
      <c r="I108" s="9">
        <v>1</v>
      </c>
      <c r="J108" s="8">
        <v>1</v>
      </c>
      <c r="K108" s="9">
        <v>1</v>
      </c>
      <c r="L108" s="8">
        <v>1</v>
      </c>
      <c r="M108" s="9">
        <v>1</v>
      </c>
      <c r="N108" s="8">
        <v>1</v>
      </c>
      <c r="O108" s="9">
        <v>1</v>
      </c>
      <c r="P108" s="8">
        <v>1</v>
      </c>
      <c r="Q108" s="9">
        <v>1</v>
      </c>
      <c r="R108" s="8">
        <v>1</v>
      </c>
      <c r="S108" s="9">
        <v>1</v>
      </c>
      <c r="T108" s="8">
        <v>1</v>
      </c>
      <c r="U108" s="11">
        <v>1</v>
      </c>
    </row>
    <row r="109" spans="1:21" ht="18" customHeight="1" x14ac:dyDescent="0.25">
      <c r="A109" s="2" t="s">
        <v>93</v>
      </c>
      <c r="B109" s="3">
        <v>2</v>
      </c>
      <c r="C109" s="4">
        <v>2000</v>
      </c>
      <c r="D109" s="3">
        <v>9</v>
      </c>
      <c r="E109" s="5">
        <v>42248</v>
      </c>
      <c r="F109" s="6" t="s">
        <v>44</v>
      </c>
      <c r="G109" s="18" t="s">
        <v>22</v>
      </c>
      <c r="H109" s="45">
        <v>1</v>
      </c>
      <c r="I109" s="46">
        <v>2</v>
      </c>
      <c r="J109" s="45">
        <v>3</v>
      </c>
      <c r="K109" s="46">
        <v>4</v>
      </c>
      <c r="L109" s="45">
        <v>5</v>
      </c>
      <c r="M109" s="46">
        <v>6</v>
      </c>
      <c r="N109" s="45">
        <v>7</v>
      </c>
      <c r="O109" s="46">
        <v>8</v>
      </c>
      <c r="P109" s="45">
        <v>9</v>
      </c>
      <c r="Q109" s="46">
        <v>10</v>
      </c>
      <c r="R109" s="45">
        <v>11</v>
      </c>
      <c r="S109" s="46">
        <v>12</v>
      </c>
      <c r="T109" s="45">
        <v>13</v>
      </c>
      <c r="U109" s="47">
        <f>SUM(H109:T109)</f>
        <v>91</v>
      </c>
    </row>
  </sheetData>
  <autoFilter ref="A1:U109" xr:uid="{20DE4147-B4D3-465B-AF35-7A3C59E4448A}">
    <sortState xmlns:xlrd2="http://schemas.microsoft.com/office/spreadsheetml/2017/richdata2" ref="A2:U109">
      <sortCondition ref="A1"/>
    </sortState>
  </autoFilter>
  <phoneticPr fontId="9" type="noConversion"/>
  <pageMargins left="0.70866141732283472" right="0.70866141732283472" top="0.78740157480314965" bottom="0.78740157480314965" header="0.31496062992125984" footer="0.31496062992125984"/>
  <pageSetup paperSize="8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35BCB6C5CDC40A510C7B306A4577C" ma:contentTypeVersion="12" ma:contentTypeDescription="Create a new document." ma:contentTypeScope="" ma:versionID="b18afb8611f5400131f37b2b385ea7e1">
  <xsd:schema xmlns:xsd="http://www.w3.org/2001/XMLSchema" xmlns:xs="http://www.w3.org/2001/XMLSchema" xmlns:p="http://schemas.microsoft.com/office/2006/metadata/properties" xmlns:ns3="6ffbe20b-6683-4562-ad6f-495edd60f8fe" xmlns:ns4="3afc581d-f42c-4174-bdee-3c6aebb85fff" targetNamespace="http://schemas.microsoft.com/office/2006/metadata/properties" ma:root="true" ma:fieldsID="7dd4a99431e1166c1bdb8d04895c86bb" ns3:_="" ns4:_="">
    <xsd:import namespace="6ffbe20b-6683-4562-ad6f-495edd60f8fe"/>
    <xsd:import namespace="3afc581d-f42c-4174-bdee-3c6aebb85ff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be20b-6683-4562-ad6f-495edd60f8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fc581d-f42c-4174-bdee-3c6aebb85ff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070AD4-9CB7-43FC-9556-094F836AEA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fbe20b-6683-4562-ad6f-495edd60f8fe"/>
    <ds:schemaRef ds:uri="3afc581d-f42c-4174-bdee-3c6aebb85f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E7FA5A-E5A5-43B9-979D-20035CC44CB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2AD9B543-E91F-4537-8369-41D5C35A9D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OVERVIEW</vt:lpstr>
      <vt:lpstr>DBASE</vt:lpstr>
      <vt:lpstr>DBASE!Drucktitel</vt:lpstr>
      <vt:lpstr>OVERVIEW!Drucktitel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Fetinci, Azem</dc:creator>
  <cp:lastModifiedBy>Fetinci, Azem</cp:lastModifiedBy>
  <dcterms:created xsi:type="dcterms:W3CDTF">2020-02-27T18:26:14Z</dcterms:created>
  <dcterms:modified xsi:type="dcterms:W3CDTF">2020-02-27T19:31:14Z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0x01010097135BCB6C5CDC40A510C7B306A4577C</vt:lpwstr>
  </property>
</Properties>
</file>