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enauer\Downloads\"/>
    </mc:Choice>
  </mc:AlternateContent>
  <bookViews>
    <workbookView xWindow="0" yWindow="0" windowWidth="28800" windowHeight="12000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M12" i="1" l="1"/>
  <c r="M13" i="1"/>
  <c r="M14" i="1"/>
  <c r="M11" i="1"/>
  <c r="K11" i="1"/>
  <c r="P13" i="1" l="1"/>
  <c r="P14" i="1"/>
  <c r="L14" i="1" l="1"/>
  <c r="L11" i="1"/>
  <c r="L12" i="1"/>
  <c r="L13" i="1"/>
  <c r="K12" i="1"/>
  <c r="K14" i="1"/>
  <c r="K13" i="1"/>
  <c r="H12" i="1"/>
  <c r="H13" i="1"/>
  <c r="H14" i="1"/>
  <c r="H11" i="1"/>
  <c r="N10" i="1" l="1"/>
  <c r="N11" i="1"/>
  <c r="N12" i="1"/>
  <c r="N13" i="1"/>
  <c r="N14" i="1"/>
  <c r="J13" i="1"/>
  <c r="J14" i="1"/>
  <c r="H10" i="1"/>
  <c r="J11" i="1"/>
  <c r="J12" i="1"/>
  <c r="J10" i="1"/>
</calcChain>
</file>

<file path=xl/sharedStrings.xml><?xml version="1.0" encoding="utf-8"?>
<sst xmlns="http://schemas.openxmlformats.org/spreadsheetml/2006/main" count="41" uniqueCount="39">
  <si>
    <t xml:space="preserve">Name: </t>
  </si>
  <si>
    <t>Überstunden im Monat  Januar</t>
  </si>
  <si>
    <t xml:space="preserve">Z e i t z u s c h l ä g e </t>
  </si>
  <si>
    <t>Samstags</t>
  </si>
  <si>
    <t>Samstag</t>
  </si>
  <si>
    <t>Nachtarbeit</t>
  </si>
  <si>
    <t xml:space="preserve">Sonntags </t>
  </si>
  <si>
    <t>Feiertage</t>
  </si>
  <si>
    <t>Über-</t>
  </si>
  <si>
    <t>13.00</t>
  </si>
  <si>
    <t xml:space="preserve">21.00 </t>
  </si>
  <si>
    <t xml:space="preserve">0.00 </t>
  </si>
  <si>
    <t>stunden</t>
  </si>
  <si>
    <t>- 20:00</t>
  </si>
  <si>
    <t xml:space="preserve"> - 21:00</t>
  </si>
  <si>
    <t>- 6:00</t>
  </si>
  <si>
    <t>- 24:00</t>
  </si>
  <si>
    <t>Uhrzeit</t>
  </si>
  <si>
    <t xml:space="preserve">Schlüssel </t>
  </si>
  <si>
    <t>anzurechn.</t>
  </si>
  <si>
    <t>x 30 %</t>
  </si>
  <si>
    <t>x 20%</t>
  </si>
  <si>
    <t xml:space="preserve"> x 20 %</t>
  </si>
  <si>
    <t>x  20 %</t>
  </si>
  <si>
    <t>x  25 %</t>
  </si>
  <si>
    <t>x  35 %</t>
  </si>
  <si>
    <t>Tag</t>
  </si>
  <si>
    <t>Datum</t>
  </si>
  <si>
    <t>Rufbereitschaft</t>
  </si>
  <si>
    <t>von</t>
  </si>
  <si>
    <t>bis</t>
  </si>
  <si>
    <t xml:space="preserve">von </t>
  </si>
  <si>
    <t>nur Anzahl</t>
  </si>
  <si>
    <t>Stunden</t>
  </si>
  <si>
    <t>Mittwoch</t>
  </si>
  <si>
    <t>Donnerstag</t>
  </si>
  <si>
    <t>Freitag</t>
  </si>
  <si>
    <t>Sonntag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</si>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</sst>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"/>
  </numFmts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lightUp">
        <bgColor rgb="FFFF990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7" borderId="6" xfId="0" applyFont="1" applyFill="1" applyBorder="1" applyAlignment="1">
      <alignment horizontal="center"/>
    </xf>
    <xf numFmtId="0" fontId="0" fillId="0" borderId="0" xfId="0"/>
    <xf numFmtId="0" fontId="2" fillId="2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/>
    <xf numFmtId="0" fontId="2" fillId="0" borderId="1" xfId="0" applyFont="1" applyBorder="1"/>
    <xf numFmtId="0" fontId="2" fillId="2" borderId="2" xfId="0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3" borderId="6" xfId="0" applyFont="1" applyFill="1" applyBorder="1"/>
    <xf numFmtId="49" fontId="1" fillId="0" borderId="6" xfId="0" applyNumberFormat="1" applyFont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/>
    <xf numFmtId="0" fontId="1" fillId="0" borderId="9" xfId="0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2" borderId="10" xfId="0" applyFont="1" applyFill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164" fontId="1" fillId="4" borderId="14" xfId="0" applyNumberFormat="1" applyFont="1" applyFill="1" applyBorder="1" applyAlignment="1">
      <alignment horizontal="center"/>
    </xf>
    <xf numFmtId="20" fontId="2" fillId="5" borderId="10" xfId="0" applyNumberFormat="1" applyFont="1" applyFill="1" applyBorder="1"/>
    <xf numFmtId="20" fontId="2" fillId="5" borderId="7" xfId="0" applyNumberFormat="1" applyFont="1" applyFill="1" applyBorder="1"/>
    <xf numFmtId="20" fontId="1" fillId="5" borderId="15" xfId="0" applyNumberFormat="1" applyFont="1" applyFill="1" applyBorder="1" applyAlignment="1">
      <alignment horizontal="center"/>
    </xf>
    <xf numFmtId="20" fontId="1" fillId="5" borderId="17" xfId="0" applyNumberFormat="1" applyFont="1" applyFill="1" applyBorder="1" applyAlignment="1">
      <alignment horizontal="center"/>
    </xf>
    <xf numFmtId="20" fontId="1" fillId="3" borderId="10" xfId="0" applyNumberFormat="1" applyFont="1" applyFill="1" applyBorder="1" applyAlignment="1">
      <alignment horizontal="center"/>
    </xf>
    <xf numFmtId="20" fontId="2" fillId="0" borderId="10" xfId="0" applyNumberFormat="1" applyFont="1" applyFill="1" applyBorder="1"/>
    <xf numFmtId="20" fontId="2" fillId="0" borderId="7" xfId="0" applyNumberFormat="1" applyFont="1" applyFill="1" applyBorder="1"/>
    <xf numFmtId="20" fontId="1" fillId="0" borderId="15" xfId="0" applyNumberFormat="1" applyFont="1" applyFill="1" applyBorder="1" applyAlignment="1">
      <alignment horizontal="center"/>
    </xf>
    <xf numFmtId="20" fontId="1" fillId="0" borderId="17" xfId="0" applyNumberFormat="1" applyFont="1" applyFill="1" applyBorder="1" applyAlignment="1">
      <alignment horizontal="center"/>
    </xf>
    <xf numFmtId="20" fontId="1" fillId="0" borderId="10" xfId="0" applyNumberFormat="1" applyFont="1" applyFill="1" applyBorder="1" applyAlignment="1">
      <alignment horizontal="center"/>
    </xf>
    <xf numFmtId="20" fontId="1" fillId="4" borderId="16" xfId="0" applyNumberFormat="1" applyFont="1" applyFill="1" applyBorder="1" applyAlignment="1">
      <alignment horizontal="center"/>
    </xf>
    <xf numFmtId="20" fontId="1" fillId="5" borderId="10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0" xfId="0" applyBorder="1"/>
    <xf numFmtId="0" fontId="0" fillId="0" borderId="18" xfId="0" applyBorder="1"/>
    <xf numFmtId="20" fontId="1" fillId="6" borderId="7" xfId="0" applyNumberFormat="1" applyFont="1" applyFill="1" applyBorder="1" applyAlignment="1">
      <alignment horizontal="center"/>
    </xf>
    <xf numFmtId="20" fontId="2" fillId="5" borderId="20" xfId="0" applyNumberFormat="1" applyFont="1" applyFill="1" applyBorder="1"/>
    <xf numFmtId="0" fontId="1" fillId="5" borderId="10" xfId="0" applyFont="1" applyFill="1" applyBorder="1" applyAlignment="1">
      <alignment horizontal="center"/>
    </xf>
    <xf numFmtId="164" fontId="1" fillId="5" borderId="14" xfId="0" applyNumberFormat="1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20" fontId="3" fillId="7" borderId="6" xfId="0" applyNumberFormat="1" applyFont="1" applyFill="1" applyBorder="1" applyAlignment="1">
      <alignment horizontal="center"/>
    </xf>
    <xf numFmtId="49" fontId="1" fillId="7" borderId="6" xfId="0" applyNumberFormat="1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2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M11" sqref="M11"/>
    </sheetView>
  </sheetViews>
  <sheetFormatPr baseColWidth="10" defaultRowHeight="15" x14ac:dyDescent="0.25"/>
  <cols>
    <col min="3" max="3" width="18.140625" customWidth="1"/>
    <col min="14" max="14" width="11.140625" customWidth="1"/>
  </cols>
  <sheetData>
    <row r="1" spans="1:16" ht="15.75" thickBot="1" x14ac:dyDescent="0.3">
      <c r="A1" s="3"/>
      <c r="B1" s="4"/>
      <c r="C1" s="4"/>
      <c r="D1" s="5"/>
      <c r="E1" s="5"/>
      <c r="F1" s="5"/>
      <c r="G1" s="2"/>
      <c r="H1" s="2"/>
      <c r="I1" s="2"/>
      <c r="J1" s="2"/>
      <c r="K1" s="2"/>
      <c r="L1" s="6" t="s">
        <v>0</v>
      </c>
      <c r="M1" s="7"/>
      <c r="N1" s="7"/>
      <c r="O1" s="7"/>
    </row>
    <row r="2" spans="1:16" ht="15.75" thickBot="1" x14ac:dyDescent="0.3">
      <c r="A2" s="8" t="s">
        <v>1</v>
      </c>
      <c r="B2" s="9"/>
      <c r="C2" s="9"/>
      <c r="D2" s="10"/>
      <c r="E2" s="10"/>
      <c r="F2" s="10"/>
      <c r="G2" s="11"/>
      <c r="H2" s="2"/>
      <c r="I2" s="2"/>
      <c r="J2" s="2"/>
      <c r="K2" s="2"/>
      <c r="L2" s="2"/>
      <c r="M2" s="2"/>
      <c r="N2" s="2"/>
      <c r="O2" s="2"/>
    </row>
    <row r="3" spans="1:16" ht="15.75" thickBot="1" x14ac:dyDescent="0.3">
      <c r="A3" s="3"/>
      <c r="B3" s="4"/>
      <c r="C3" s="4"/>
      <c r="D3" s="5"/>
      <c r="E3" s="5"/>
      <c r="F3" s="5"/>
      <c r="G3" s="2"/>
      <c r="H3" s="2"/>
      <c r="I3" s="2"/>
      <c r="J3" s="45"/>
      <c r="K3" s="2"/>
      <c r="L3" s="46"/>
      <c r="M3" s="2"/>
      <c r="N3" s="2"/>
      <c r="O3" s="2"/>
    </row>
    <row r="4" spans="1:16" ht="15.75" thickBot="1" x14ac:dyDescent="0.3">
      <c r="A4" s="2"/>
      <c r="B4" s="12"/>
      <c r="C4" s="12"/>
      <c r="D4" s="4"/>
      <c r="E4" s="2"/>
      <c r="F4" s="2"/>
      <c r="G4" s="2"/>
      <c r="H4" s="2"/>
      <c r="I4" s="2"/>
      <c r="J4" s="44" t="s">
        <v>2</v>
      </c>
      <c r="K4" s="13"/>
      <c r="L4" s="2"/>
      <c r="M4" s="13"/>
      <c r="N4" s="13"/>
      <c r="O4" s="13"/>
    </row>
    <row r="5" spans="1:16" x14ac:dyDescent="0.25">
      <c r="A5" s="2"/>
      <c r="B5" s="12"/>
      <c r="C5" s="12"/>
      <c r="D5" s="2"/>
      <c r="E5" s="2"/>
      <c r="F5" s="2"/>
      <c r="G5" s="2"/>
      <c r="H5" s="2"/>
      <c r="I5" s="2"/>
      <c r="J5" s="14"/>
      <c r="K5" s="1" t="s">
        <v>3</v>
      </c>
      <c r="L5" s="51" t="s">
        <v>4</v>
      </c>
      <c r="M5" s="1" t="s">
        <v>5</v>
      </c>
      <c r="N5" s="15" t="s">
        <v>6</v>
      </c>
      <c r="O5" s="16" t="s">
        <v>7</v>
      </c>
    </row>
    <row r="6" spans="1:16" x14ac:dyDescent="0.25">
      <c r="A6" s="2"/>
      <c r="B6" s="12"/>
      <c r="C6" s="12"/>
      <c r="D6" s="2"/>
      <c r="E6" s="2"/>
      <c r="F6" s="2"/>
      <c r="G6" s="2"/>
      <c r="H6" s="2"/>
      <c r="I6" s="2"/>
      <c r="J6" s="15" t="s">
        <v>8</v>
      </c>
      <c r="K6" s="1" t="s">
        <v>9</v>
      </c>
      <c r="L6" s="52">
        <v>0.83333333333333337</v>
      </c>
      <c r="M6" s="1" t="s">
        <v>10</v>
      </c>
      <c r="N6" s="15" t="s">
        <v>11</v>
      </c>
      <c r="O6" s="16"/>
    </row>
    <row r="7" spans="1:16" ht="15.75" thickBot="1" x14ac:dyDescent="0.3">
      <c r="A7" s="2"/>
      <c r="B7" s="12"/>
      <c r="C7" s="12"/>
      <c r="D7" s="12"/>
      <c r="E7" s="12"/>
      <c r="F7" s="12"/>
      <c r="G7" s="12"/>
      <c r="H7" s="2"/>
      <c r="I7" s="2"/>
      <c r="J7" s="17" t="s">
        <v>12</v>
      </c>
      <c r="K7" s="53" t="s">
        <v>13</v>
      </c>
      <c r="L7" s="54" t="s">
        <v>14</v>
      </c>
      <c r="M7" s="53" t="s">
        <v>15</v>
      </c>
      <c r="N7" s="17" t="s">
        <v>16</v>
      </c>
      <c r="O7" s="18"/>
    </row>
    <row r="8" spans="1:16" ht="15.75" thickBot="1" x14ac:dyDescent="0.3">
      <c r="A8" s="2"/>
      <c r="B8" s="12"/>
      <c r="C8" s="12"/>
      <c r="D8" s="19" t="s">
        <v>17</v>
      </c>
      <c r="E8" s="20"/>
      <c r="F8" s="20"/>
      <c r="G8" s="20"/>
      <c r="H8" s="21" t="s">
        <v>18</v>
      </c>
      <c r="I8" s="14" t="s">
        <v>19</v>
      </c>
      <c r="J8" s="22" t="s">
        <v>20</v>
      </c>
      <c r="K8" s="53" t="s">
        <v>21</v>
      </c>
      <c r="L8" s="54" t="s">
        <v>22</v>
      </c>
      <c r="M8" s="1" t="s">
        <v>23</v>
      </c>
      <c r="N8" s="15" t="s">
        <v>24</v>
      </c>
      <c r="O8" s="23" t="s">
        <v>25</v>
      </c>
    </row>
    <row r="9" spans="1:16" ht="15.75" thickBot="1" x14ac:dyDescent="0.3">
      <c r="A9" s="24" t="s">
        <v>26</v>
      </c>
      <c r="B9" s="25" t="s">
        <v>27</v>
      </c>
      <c r="C9" s="25" t="s">
        <v>28</v>
      </c>
      <c r="D9" s="25" t="s">
        <v>29</v>
      </c>
      <c r="E9" s="25" t="s">
        <v>30</v>
      </c>
      <c r="F9" s="25" t="s">
        <v>31</v>
      </c>
      <c r="G9" s="25" t="s">
        <v>30</v>
      </c>
      <c r="H9" s="26" t="s">
        <v>32</v>
      </c>
      <c r="I9" s="27" t="s">
        <v>33</v>
      </c>
      <c r="J9" s="28">
        <v>15</v>
      </c>
      <c r="K9" s="55">
        <v>21</v>
      </c>
      <c r="L9" s="54">
        <v>21</v>
      </c>
      <c r="M9" s="55">
        <v>21</v>
      </c>
      <c r="N9" s="27">
        <v>19</v>
      </c>
      <c r="O9" s="29">
        <v>94</v>
      </c>
    </row>
    <row r="10" spans="1:16" ht="15.75" thickBot="1" x14ac:dyDescent="0.3">
      <c r="A10" s="49" t="s">
        <v>34</v>
      </c>
      <c r="B10" s="50">
        <v>43831</v>
      </c>
      <c r="C10" s="50"/>
      <c r="D10" s="32"/>
      <c r="E10" s="32"/>
      <c r="F10" s="32"/>
      <c r="G10" s="33"/>
      <c r="H10" s="39">
        <f>SUM(E10+G10-D10-F10)</f>
        <v>0</v>
      </c>
      <c r="I10" s="34">
        <v>0</v>
      </c>
      <c r="J10" s="35">
        <f>IF(C10="R",ROUNDUP(H10*24,0)/24,H10)</f>
        <v>0</v>
      </c>
      <c r="K10" s="47"/>
      <c r="L10" s="43"/>
      <c r="M10" s="48"/>
      <c r="N10" s="48" t="str">
        <f t="shared" ref="N10:N13" si="0">IF(A10="Sonntag",H10,"")</f>
        <v/>
      </c>
      <c r="O10" s="36"/>
    </row>
    <row r="11" spans="1:16" ht="15.75" thickBot="1" x14ac:dyDescent="0.3">
      <c r="A11" s="30" t="s">
        <v>35</v>
      </c>
      <c r="B11" s="31">
        <v>43832</v>
      </c>
      <c r="C11" s="31"/>
      <c r="D11" s="37">
        <v>0.625</v>
      </c>
      <c r="E11" s="37">
        <v>0.70833333333333337</v>
      </c>
      <c r="F11" s="37">
        <v>0.83333333333333337</v>
      </c>
      <c r="G11" s="38">
        <v>0.95833333333333337</v>
      </c>
      <c r="H11" s="39">
        <f>MOD(E11-D11,1)+MOD(G11-F11,1)</f>
        <v>0.20833333333333337</v>
      </c>
      <c r="I11" s="42">
        <v>0</v>
      </c>
      <c r="J11" s="35">
        <f t="shared" ref="J11:J14" si="1">IF(C11="R",ROUNDUP(H11*24,0)/24,H11)</f>
        <v>0.20833333333333337</v>
      </c>
      <c r="K11" s="41" t="str">
        <f>IF(A11&lt;&gt;"Samstag","",IF(AND(HOUR(D11)&gt;=13,HOUR(E11&lt;20)),MOD(E11-D11,1),IF(AND(HOUR(D11)&gt;=13,HOUR(E11)&gt;20),MOD(20/24-D11,1),0))+IF(AND(HOUR(F11)&gt;=13,HOUR(G11&lt;20)),MOD(F11-G11,1),IF(AND(HOUR(FD11)&gt;=13,HOUR(G11)&gt;20),MOD(20/24-F11,1),0)))</f>
        <v/>
      </c>
      <c r="L11" s="41" t="str">
        <f t="shared" ref="L11:L12" si="2">IF(A11&lt;&gt;"Samstag","",IF(AND(HOUR(D11)&lt;20,HOUR(E11)&gt;21),1/24,IF(AND(HOUR(D11)&gt;20,HOUR(E11)&lt;=21),MOD(E11-D11,1),0))+IF(AND(HOUR(F11)&lt;20,HOUR(G11)&gt;21),1/24,IF(AND(HOUR(F11)&gt;20,HOUR(G11)&lt;=21),MOD(G11-F11,1),0)))</f>
        <v/>
      </c>
      <c r="M11" s="40">
        <f>IF(AND(HOUR(D11)&lt;21,HOUR(E11)&gt;21),E11-21/24,IF(AND(HOUR(D11)&gt;21,HOUR(E11)&gt;21),E11-D11,IF(AND(HOUR(D11)&gt;21,HOUR(E11)&lt;=6),MOD(E11-D11,1),IF(AND(HOUR(D11)&gt;21,HOUR(E11)&gt;6),MOD(6/24-D11,1),0))))+IF(AND(HOUR(F11)&lt;21,HOUR(G11)&gt;21),G11-21/24,IF(AND(HOUR(F11)&gt;21,HOUR(G11)&gt;21),G11-F11,IF(AND(HOUR(F11)&gt;21,HOUR(G11)&lt;=6),MOD(G11-F11,1),IF(AND(HOUR(F11)&gt;21,HOUR(G11)&gt;6),MOD(6/24-F11,1),0))))</f>
        <v>8.333333333333337E-2</v>
      </c>
      <c r="N11" s="40" t="str">
        <f t="shared" si="0"/>
        <v/>
      </c>
      <c r="O11" s="36"/>
      <c r="P11" s="56"/>
    </row>
    <row r="12" spans="1:16" ht="15.75" thickBot="1" x14ac:dyDescent="0.3">
      <c r="A12" s="30" t="s">
        <v>36</v>
      </c>
      <c r="B12" s="31">
        <v>43833</v>
      </c>
      <c r="C12" s="31"/>
      <c r="D12" s="37">
        <v>0.79166666666666663</v>
      </c>
      <c r="E12" s="37">
        <v>0.875</v>
      </c>
      <c r="F12" s="37">
        <v>0.95833333333333337</v>
      </c>
      <c r="G12" s="38">
        <v>0.29166666666666669</v>
      </c>
      <c r="H12" s="39">
        <f t="shared" ref="H12:H14" si="3">MOD(E12-D12,1)+MOD(G12-F12,1)</f>
        <v>0.41666666666666663</v>
      </c>
      <c r="I12" s="42">
        <v>0</v>
      </c>
      <c r="J12" s="35">
        <f t="shared" si="1"/>
        <v>0.41666666666666663</v>
      </c>
      <c r="K12" s="41" t="str">
        <f>IF(A12&lt;&gt;"Samstag","",IF(AND(HOUR(D12)&gt;=13,HOUR(E12&lt;20)),MOD(E12-D12,1),IF(AND(HOUR(D12)&gt;=13,HOUR(E12)&gt;20),MOD(20/24-D12,1),0))+IF(AND(HOUR(F12)&gt;=13,HOUR(G12&lt;20)),MOD(F12-G12,1),IF(AND(HOUR(FD12)&gt;=13,HOUR(G12)&gt;20),MOD(20/24-F12,1),0)))</f>
        <v/>
      </c>
      <c r="L12" s="41" t="str">
        <f t="shared" si="2"/>
        <v/>
      </c>
      <c r="M12" s="40">
        <f t="shared" ref="M12:M14" si="4">IF(AND(HOUR(D12)&lt;21,HOUR(E12)&gt;21),E12-21/24,IF(AND(HOUR(D12)&gt;21,HOUR(E12)&gt;21),E12-D12,IF(AND(HOUR(D12)&gt;21,HOUR(E12)&lt;=6),MOD(E12-D12,1),IF(AND(HOUR(D12)&gt;21,HOUR(E12)&gt;6),MOD(6/24-D12,1),0))))+IF(AND(HOUR(F12)&lt;21,HOUR(G12)&gt;21),G12-21/24,IF(AND(HOUR(F12)&gt;21,HOUR(G12)&gt;21),G12-F12,IF(AND(HOUR(F12)&gt;21,HOUR(G12)&lt;=6),MOD(G12-F12,1),IF(AND(HOUR(F12)&gt;21,HOUR(G12)&gt;6),MOD(6/24-F12,1),0))))</f>
        <v>0.29166666666666663</v>
      </c>
      <c r="N12" s="40" t="str">
        <f t="shared" si="0"/>
        <v/>
      </c>
      <c r="O12" s="36"/>
      <c r="P12" s="56"/>
    </row>
    <row r="13" spans="1:16" ht="15.75" thickBot="1" x14ac:dyDescent="0.3">
      <c r="A13" s="30" t="s">
        <v>4</v>
      </c>
      <c r="B13" s="31">
        <v>43834</v>
      </c>
      <c r="C13" s="31" t="s">
        <v>38</v>
      </c>
      <c r="D13" s="37">
        <v>0.8125</v>
      </c>
      <c r="E13" s="37">
        <v>0.95833333333333337</v>
      </c>
      <c r="F13" s="37"/>
      <c r="G13" s="38"/>
      <c r="H13" s="39">
        <f t="shared" si="3"/>
        <v>0.14583333333333337</v>
      </c>
      <c r="I13" s="42">
        <v>8.3333333333333259E-2</v>
      </c>
      <c r="J13" s="35">
        <f t="shared" si="1"/>
        <v>0.16666666666666666</v>
      </c>
      <c r="K13" s="41">
        <f>IF(A13&lt;&gt;"Samstag","",IF(AND(HOUR(D13)&gt;=13,HOUR(E13&lt;20)),MOD(E13-D13,1),IF(AND(HOUR(D13)&gt;=13,HOUR(E13)&gt;20),MOD(20/24-D13,1),0))+IF(AND(HOUR(F13)&gt;=13,HOUR(G13&lt;20)),MOD(F13-G13,1),IF(AND(HOUR(FD13)&gt;=13,HOUR(G13)&gt;20),MOD(20/24-F13,1),0)))</f>
        <v>2.083333333333337E-2</v>
      </c>
      <c r="L13" s="41">
        <f>IF(A13&lt;&gt;"Samstag","",IF(AND(HOUR(D13)&lt;20,HOUR(E13)&gt;21),1/24,IF(AND(HOUR(D13)&gt;20,HOUR(E13)&lt;=21),MOD(E13-D13,1),0))+IF(AND(HOUR(F13)&lt;20,HOUR(G13)&gt;21),1/24,IF(AND(HOUR(F13)&gt;20,HOUR(G13)&lt;=21),MOD(G13-F13,1),0)))</f>
        <v>4.1666666666666664E-2</v>
      </c>
      <c r="M13" s="40">
        <f t="shared" si="4"/>
        <v>8.333333333333337E-2</v>
      </c>
      <c r="N13" s="40" t="str">
        <f t="shared" si="0"/>
        <v/>
      </c>
      <c r="O13" s="36"/>
      <c r="P13" s="56" t="str">
        <f t="shared" ref="P13:P14" si="5">IF(AND(HOUR(F13)&lt;21,HOUR(G13)&gt;21),G13-21/24,IF(AND(HOUR(F13)&gt;21,HOUR(G13)&gt;21),G13-F13,IF(AND(HOUR(F13)&gt;21,HOUR(G13)&lt;=6),MOD(G13-F13,1),IF(AND(HOUR(F13)&gt;21,HOUR(G13)&gt;6),MOD(6/24-F13,1),""))))</f>
        <v/>
      </c>
    </row>
    <row r="14" spans="1:16" x14ac:dyDescent="0.25">
      <c r="A14" s="30" t="s">
        <v>37</v>
      </c>
      <c r="B14" s="31">
        <v>43835</v>
      </c>
      <c r="C14" s="31"/>
      <c r="D14" s="37">
        <v>0.83333333333333337</v>
      </c>
      <c r="E14" s="37">
        <v>0.97916666666666663</v>
      </c>
      <c r="F14" s="37"/>
      <c r="G14" s="38"/>
      <c r="H14" s="39">
        <f t="shared" si="3"/>
        <v>0.14583333333333326</v>
      </c>
      <c r="I14" s="42">
        <v>0.16666666666666674</v>
      </c>
      <c r="J14" s="35">
        <f t="shared" si="1"/>
        <v>0.14583333333333326</v>
      </c>
      <c r="K14" s="41" t="str">
        <f>IF(A14&lt;&gt;"Samstag","",IF(AND(HOUR(D14)&gt;=13,HOUR(E14&lt;20)),MOD(E14-D14,1),IF(AND(HOUR(D14)&gt;=13,HOUR(E14)&gt;20),MOD(20/24-D14,1),0))+IF(AND(HOUR(F14)&gt;=13,HOUR(G14&lt;20)),MOD(F14-G14,1),IF(AND(HOUR(FD14)&gt;=13,HOUR(G14)&gt;20),MOD(20/24-F14,1),0)))</f>
        <v/>
      </c>
      <c r="L14" s="41" t="str">
        <f>IF(A14&lt;&gt;"Samstag","",IF(AND(HOUR(D14)&lt;20,HOUR(E14)&gt;21),1/24,IF(AND(HOUR(D14)&gt;20,HOUR(E14)&lt;=21),MOD(E14-D14,1),0))+IF(AND(HOUR(F14)&lt;20,HOUR(G14)&gt;21),1/24,IF(AND(HOUR(F14)&gt;20,HOUR(G14)&lt;=21),MOD(G14-F14,1),0)))</f>
        <v/>
      </c>
      <c r="M14" s="40">
        <f t="shared" si="4"/>
        <v>0.10416666666666663</v>
      </c>
      <c r="N14" s="40">
        <f>IF(A14="Sonntag",H14,"")</f>
        <v>0.14583333333333326</v>
      </c>
      <c r="O14" s="36"/>
      <c r="P14" s="56" t="str">
        <f t="shared" si="5"/>
        <v/>
      </c>
    </row>
    <row r="17" spans="5:5" x14ac:dyDescent="0.25">
      <c r="E17" s="56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Obenauer     20</cp:lastModifiedBy>
  <dcterms:created xsi:type="dcterms:W3CDTF">2020-08-26T11:45:09Z</dcterms:created>
  <dcterms:modified xsi:type="dcterms:W3CDTF">2020-08-27T05:28:58Z</dcterms:modified>
</cp:coreProperties>
</file>